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nnie\"/>
    </mc:Choice>
  </mc:AlternateContent>
  <xr:revisionPtr revIDLastSave="0" documentId="8_{7ADFEE22-62F5-4827-BA7C-1191E9428558}" xr6:coauthVersionLast="47" xr6:coauthVersionMax="47" xr10:uidLastSave="{00000000-0000-0000-0000-000000000000}"/>
  <bookViews>
    <workbookView xWindow="28680" yWindow="-120" windowWidth="29040" windowHeight="15720" activeTab="5" xr2:uid="{05507603-A18C-4DE2-BE42-A22B883FBF7C}"/>
  </bookViews>
  <sheets>
    <sheet name="FY20 - Central-NE-S-SE" sheetId="5" r:id="rId1"/>
    <sheet name="FY21 SUMMARY" sheetId="4" r:id="rId2"/>
    <sheet name="FY23 SUMMARY" sheetId="6" r:id="rId3"/>
    <sheet name="FY22 SUMMARY" sheetId="3" r:id="rId4"/>
    <sheet name="FY24 SUMMARY" sheetId="2" r:id="rId5"/>
    <sheet name="FY25 SUMMARY" sheetId="1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'FY23 SUMMARY'!$A$1:$W$165</definedName>
    <definedName name="_xlnm._FilterDatabase" localSheetId="4" hidden="1">'FY24 SUMMARY'!$A$1:$AD$166</definedName>
    <definedName name="_xlnm._FilterDatabase" localSheetId="5" hidden="1">'FY25 SUMMARY'!$A$1:$AB$166</definedName>
    <definedName name="_xlnm.Print_Area" localSheetId="4">'FY24 SUMMARY'!$A$1:$V$94</definedName>
    <definedName name="_xlnm.Print_Area" localSheetId="5">'FY25 SUMMARY'!$A$1:$T$94</definedName>
    <definedName name="_xlnm.Print_Titles" localSheetId="4">'FY24 SUMMARY'!$1:$1</definedName>
    <definedName name="_xlnm.Print_Titles" localSheetId="5">'FY25 SUMMARY'!$1:$1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69" i="6" l="1"/>
  <c r="P169" i="6"/>
  <c r="O169" i="6"/>
  <c r="I169" i="6"/>
  <c r="H169" i="6"/>
  <c r="G169" i="6"/>
  <c r="F169" i="6"/>
  <c r="E169" i="6"/>
  <c r="D169" i="6"/>
  <c r="S168" i="6"/>
  <c r="O168" i="6"/>
  <c r="T167" i="6"/>
  <c r="Q167" i="6"/>
  <c r="P167" i="6"/>
  <c r="O167" i="6"/>
  <c r="N167" i="6"/>
  <c r="N169" i="6" s="1"/>
  <c r="M167" i="6"/>
  <c r="M169" i="6" s="1"/>
  <c r="L167" i="6"/>
  <c r="L169" i="6" s="1"/>
  <c r="K167" i="6"/>
  <c r="K169" i="6" s="1"/>
  <c r="J167" i="6"/>
  <c r="J169" i="6" s="1"/>
  <c r="I167" i="6"/>
  <c r="H167" i="6"/>
  <c r="G167" i="6"/>
  <c r="F167" i="6"/>
  <c r="E167" i="6"/>
  <c r="D167" i="6"/>
  <c r="S165" i="6"/>
  <c r="S164" i="6"/>
  <c r="S163" i="6"/>
  <c r="R162" i="6"/>
  <c r="S162" i="6" s="1"/>
  <c r="S161" i="6"/>
  <c r="R160" i="6"/>
  <c r="S160" i="6" s="1"/>
  <c r="S159" i="6"/>
  <c r="S158" i="6"/>
  <c r="S157" i="6"/>
  <c r="R157" i="6"/>
  <c r="S156" i="6"/>
  <c r="S155" i="6"/>
  <c r="R154" i="6"/>
  <c r="S154" i="6" s="1"/>
  <c r="S153" i="6"/>
  <c r="S152" i="6"/>
  <c r="R151" i="6"/>
  <c r="S151" i="6" s="1"/>
  <c r="S150" i="6"/>
  <c r="S149" i="6"/>
  <c r="S148" i="6"/>
  <c r="E148" i="6"/>
  <c r="S147" i="6"/>
  <c r="R146" i="6"/>
  <c r="S146" i="6" s="1"/>
  <c r="R145" i="6"/>
  <c r="S145" i="6" s="1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R131" i="6"/>
  <c r="S131" i="6" s="1"/>
  <c r="S130" i="6"/>
  <c r="S129" i="6"/>
  <c r="S128" i="6"/>
  <c r="S127" i="6"/>
  <c r="S126" i="6"/>
  <c r="S125" i="6"/>
  <c r="R124" i="6"/>
  <c r="S124" i="6" s="1"/>
  <c r="S123" i="6"/>
  <c r="S122" i="6"/>
  <c r="R122" i="6"/>
  <c r="S121" i="6"/>
  <c r="R121" i="6"/>
  <c r="S120" i="6"/>
  <c r="S119" i="6"/>
  <c r="S118" i="6"/>
  <c r="S117" i="6"/>
  <c r="S116" i="6"/>
  <c r="S115" i="6"/>
  <c r="R114" i="6"/>
  <c r="S114" i="6" s="1"/>
  <c r="S113" i="6"/>
  <c r="R113" i="6"/>
  <c r="S112" i="6"/>
  <c r="R112" i="6"/>
  <c r="R111" i="6"/>
  <c r="S111" i="6" s="1"/>
  <c r="S110" i="6"/>
  <c r="R109" i="6"/>
  <c r="S109" i="6" s="1"/>
  <c r="S108" i="6"/>
  <c r="S107" i="6"/>
  <c r="S106" i="6"/>
  <c r="S105" i="6"/>
  <c r="R104" i="6"/>
  <c r="S104" i="6" s="1"/>
  <c r="S103" i="6"/>
  <c r="R102" i="6"/>
  <c r="S102" i="6" s="1"/>
  <c r="S101" i="6"/>
  <c r="S100" i="6"/>
  <c r="S99" i="6"/>
  <c r="R98" i="6"/>
  <c r="S98" i="6" s="1"/>
  <c r="S97" i="6"/>
  <c r="S96" i="6"/>
  <c r="R95" i="6"/>
  <c r="S95" i="6" s="1"/>
  <c r="S94" i="6"/>
  <c r="S93" i="6"/>
  <c r="S92" i="6"/>
  <c r="R91" i="6"/>
  <c r="S91" i="6" s="1"/>
  <c r="S90" i="6"/>
  <c r="S89" i="6"/>
  <c r="S88" i="6"/>
  <c r="S87" i="6"/>
  <c r="S86" i="6"/>
  <c r="S85" i="6"/>
  <c r="S84" i="6"/>
  <c r="S83" i="6"/>
  <c r="S82" i="6"/>
  <c r="R81" i="6"/>
  <c r="S81" i="6" s="1"/>
  <c r="S80" i="6"/>
  <c r="S79" i="6"/>
  <c r="S78" i="6"/>
  <c r="S77" i="6"/>
  <c r="S76" i="6"/>
  <c r="S75" i="6"/>
  <c r="S74" i="6"/>
  <c r="S73" i="6"/>
  <c r="S72" i="6"/>
  <c r="R71" i="6"/>
  <c r="S71" i="6" s="1"/>
  <c r="R70" i="6"/>
  <c r="S70" i="6" s="1"/>
  <c r="S69" i="6"/>
  <c r="S68" i="6"/>
  <c r="S67" i="6"/>
  <c r="S66" i="6"/>
  <c r="S65" i="6"/>
  <c r="R65" i="6"/>
  <c r="S64" i="6"/>
  <c r="R64" i="6"/>
  <c r="S63" i="6"/>
  <c r="S62" i="6"/>
  <c r="S61" i="6"/>
  <c r="R60" i="6"/>
  <c r="S60" i="6" s="1"/>
  <c r="S59" i="6"/>
  <c r="S58" i="6"/>
  <c r="S57" i="6"/>
  <c r="S56" i="6"/>
  <c r="R56" i="6"/>
  <c r="S55" i="6"/>
  <c r="S54" i="6"/>
  <c r="R53" i="6"/>
  <c r="S53" i="6" s="1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R29" i="6"/>
  <c r="S29" i="6" s="1"/>
  <c r="S28" i="6"/>
  <c r="R27" i="6"/>
  <c r="S27" i="6" s="1"/>
  <c r="S26" i="6"/>
  <c r="S25" i="6"/>
  <c r="S24" i="6"/>
  <c r="R24" i="6"/>
  <c r="S23" i="6"/>
  <c r="R23" i="6"/>
  <c r="S22" i="6"/>
  <c r="R21" i="6"/>
  <c r="S21" i="6" s="1"/>
  <c r="S20" i="6"/>
  <c r="S19" i="6"/>
  <c r="S18" i="6"/>
  <c r="S17" i="6"/>
  <c r="S16" i="6"/>
  <c r="S15" i="6"/>
  <c r="R15" i="6"/>
  <c r="S14" i="6"/>
  <c r="R14" i="6"/>
  <c r="S13" i="6"/>
  <c r="S12" i="6"/>
  <c r="S11" i="6"/>
  <c r="S10" i="6"/>
  <c r="R9" i="6"/>
  <c r="S9" i="6" s="1"/>
  <c r="S8" i="6"/>
  <c r="S7" i="6"/>
  <c r="S6" i="6"/>
  <c r="R6" i="6"/>
  <c r="S5" i="6"/>
  <c r="R5" i="6"/>
  <c r="S4" i="6"/>
  <c r="R3" i="6"/>
  <c r="S3" i="6" s="1"/>
  <c r="R2" i="6"/>
  <c r="R167" i="6" s="1"/>
  <c r="R169" i="6" s="1"/>
  <c r="S2" i="6" l="1"/>
  <c r="S167" i="6" s="1"/>
  <c r="S169" i="6" s="1"/>
  <c r="Z93" i="5" l="1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AA93" i="5" s="1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A92" i="5" s="1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AA91" i="5" s="1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AA90" i="5" s="1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A89" i="5" s="1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A88" i="5" s="1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AA87" i="5" s="1"/>
  <c r="I87" i="5"/>
  <c r="H87" i="5"/>
  <c r="G87" i="5"/>
  <c r="F87" i="5"/>
  <c r="E87" i="5"/>
  <c r="D87" i="5"/>
  <c r="C87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AA86" i="5" s="1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A85" i="5" s="1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AA84" i="5" s="1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A83" i="5" s="1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AA82" i="5" s="1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AA81" i="5" s="1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AA80" i="5" s="1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AA79" i="5" s="1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A78" i="5" s="1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A77" i="5" s="1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AA76" i="5" s="1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AA75" i="5" s="1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AA74" i="5" s="1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A73" i="5" s="1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AA72" i="5" s="1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A71" i="5" s="1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AA70" i="5" s="1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AA69" i="5" s="1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AA68" i="5" s="1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AA67" i="5" s="1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AA66" i="5" s="1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A65" i="5" s="1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A64" i="5" s="1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A63" i="5" s="1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A62" i="5" s="1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A61" i="5" s="1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A60" i="5" s="1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A59" i="5" s="1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A58" i="5" s="1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A57" i="5" s="1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A56" i="5" s="1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A55" i="5" s="1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A54" i="5" s="1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A53" i="5" s="1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AA52" i="5" s="1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AA51" i="5" s="1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A50" i="5" s="1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AA49" i="5" s="1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A48" i="5" s="1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A47" i="5" s="1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A46" i="5" s="1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A45" i="5" s="1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A44" i="5" s="1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A43" i="5" s="1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A42" i="5" s="1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A41" i="5" s="1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A40" i="5" s="1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A39" i="5" s="1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A38" i="5" s="1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AA37" i="5" s="1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A36" i="5" s="1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A35" i="5" s="1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AA34" i="5" s="1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AA33" i="5" s="1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AA32" i="5" s="1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AA31" i="5" s="1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AA30" i="5" s="1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A29" i="5" s="1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A28" i="5" s="1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A27" i="5" s="1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A26" i="5" s="1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A25" i="5" s="1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AA24" i="5" s="1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A23" i="5" s="1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A22" i="5" s="1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A21" i="5" s="1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A20" i="5" s="1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A19" i="5" s="1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AA18" i="5" s="1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AA17" i="5" s="1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A16" i="5" s="1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A15" i="5" s="1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AA14" i="5" s="1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AA13" i="5" s="1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A12" i="5" s="1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A11" i="5" s="1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C95" i="5" s="1"/>
  <c r="Z9" i="5"/>
  <c r="Y9" i="5"/>
  <c r="X9" i="5"/>
  <c r="W9" i="5"/>
  <c r="V9" i="5"/>
  <c r="U9" i="5"/>
  <c r="T9" i="5"/>
  <c r="S9" i="5"/>
  <c r="R9" i="5"/>
  <c r="Q9" i="5"/>
  <c r="P9" i="5"/>
  <c r="P95" i="5" s="1"/>
  <c r="O9" i="5"/>
  <c r="N9" i="5"/>
  <c r="M9" i="5"/>
  <c r="L9" i="5"/>
  <c r="K9" i="5"/>
  <c r="J9" i="5"/>
  <c r="I9" i="5"/>
  <c r="H9" i="5"/>
  <c r="G9" i="5"/>
  <c r="F9" i="5"/>
  <c r="E9" i="5"/>
  <c r="D9" i="5"/>
  <c r="D95" i="5" s="1"/>
  <c r="C9" i="5"/>
  <c r="AA9" i="5" s="1"/>
  <c r="Z8" i="5"/>
  <c r="Y8" i="5"/>
  <c r="X8" i="5"/>
  <c r="W8" i="5"/>
  <c r="V8" i="5"/>
  <c r="U8" i="5"/>
  <c r="T8" i="5"/>
  <c r="S8" i="5"/>
  <c r="R8" i="5"/>
  <c r="Q8" i="5"/>
  <c r="Q95" i="5" s="1"/>
  <c r="P8" i="5"/>
  <c r="O8" i="5"/>
  <c r="N8" i="5"/>
  <c r="M8" i="5"/>
  <c r="L8" i="5"/>
  <c r="K8" i="5"/>
  <c r="J8" i="5"/>
  <c r="I8" i="5"/>
  <c r="H8" i="5"/>
  <c r="G8" i="5"/>
  <c r="F8" i="5"/>
  <c r="E8" i="5"/>
  <c r="E95" i="5" s="1"/>
  <c r="D8" i="5"/>
  <c r="C8" i="5"/>
  <c r="AA8" i="5" s="1"/>
  <c r="Z7" i="5"/>
  <c r="Y7" i="5"/>
  <c r="X7" i="5"/>
  <c r="W7" i="5"/>
  <c r="V7" i="5"/>
  <c r="U7" i="5"/>
  <c r="T7" i="5"/>
  <c r="S7" i="5"/>
  <c r="R7" i="5"/>
  <c r="R95" i="5" s="1"/>
  <c r="Q7" i="5"/>
  <c r="P7" i="5"/>
  <c r="O7" i="5"/>
  <c r="N7" i="5"/>
  <c r="M7" i="5"/>
  <c r="L7" i="5"/>
  <c r="K7" i="5"/>
  <c r="J7" i="5"/>
  <c r="I7" i="5"/>
  <c r="H7" i="5"/>
  <c r="G7" i="5"/>
  <c r="F7" i="5"/>
  <c r="F95" i="5" s="1"/>
  <c r="E7" i="5"/>
  <c r="D7" i="5"/>
  <c r="C7" i="5"/>
  <c r="AA7" i="5" s="1"/>
  <c r="Z6" i="5"/>
  <c r="Y6" i="5"/>
  <c r="X6" i="5"/>
  <c r="W6" i="5"/>
  <c r="V6" i="5"/>
  <c r="U6" i="5"/>
  <c r="T6" i="5"/>
  <c r="S6" i="5"/>
  <c r="S95" i="5" s="1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AA6" i="5" s="1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H95" i="5" s="1"/>
  <c r="G5" i="5"/>
  <c r="F5" i="5"/>
  <c r="E5" i="5"/>
  <c r="D5" i="5"/>
  <c r="C5" i="5"/>
  <c r="AA5" i="5" s="1"/>
  <c r="Z4" i="5"/>
  <c r="Y4" i="5"/>
  <c r="X4" i="5"/>
  <c r="W4" i="5"/>
  <c r="V4" i="5"/>
  <c r="U4" i="5"/>
  <c r="U95" i="5" s="1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AA4" i="5" s="1"/>
  <c r="Z3" i="5"/>
  <c r="Y3" i="5"/>
  <c r="X3" i="5"/>
  <c r="W3" i="5"/>
  <c r="V3" i="5"/>
  <c r="V95" i="5" s="1"/>
  <c r="U3" i="5"/>
  <c r="T3" i="5"/>
  <c r="S3" i="5"/>
  <c r="R3" i="5"/>
  <c r="Q3" i="5"/>
  <c r="P3" i="5"/>
  <c r="O3" i="5"/>
  <c r="N3" i="5"/>
  <c r="M3" i="5"/>
  <c r="L3" i="5"/>
  <c r="K3" i="5"/>
  <c r="J3" i="5"/>
  <c r="J95" i="5" s="1"/>
  <c r="I3" i="5"/>
  <c r="H3" i="5"/>
  <c r="G3" i="5"/>
  <c r="F3" i="5"/>
  <c r="E3" i="5"/>
  <c r="D3" i="5"/>
  <c r="C3" i="5"/>
  <c r="AA3" i="5" s="1"/>
  <c r="Z2" i="5"/>
  <c r="Z95" i="5" s="1"/>
  <c r="Y2" i="5"/>
  <c r="Y95" i="5" s="1"/>
  <c r="X2" i="5"/>
  <c r="X95" i="5" s="1"/>
  <c r="W2" i="5"/>
  <c r="W95" i="5" s="1"/>
  <c r="V2" i="5"/>
  <c r="U2" i="5"/>
  <c r="T2" i="5"/>
  <c r="T95" i="5" s="1"/>
  <c r="S2" i="5"/>
  <c r="R2" i="5"/>
  <c r="Q2" i="5"/>
  <c r="P2" i="5"/>
  <c r="O2" i="5"/>
  <c r="O95" i="5" s="1"/>
  <c r="N2" i="5"/>
  <c r="N95" i="5" s="1"/>
  <c r="M2" i="5"/>
  <c r="M95" i="5" s="1"/>
  <c r="L2" i="5"/>
  <c r="L95" i="5" s="1"/>
  <c r="K2" i="5"/>
  <c r="K95" i="5" s="1"/>
  <c r="J2" i="5"/>
  <c r="I2" i="5"/>
  <c r="H2" i="5"/>
  <c r="G2" i="5"/>
  <c r="G95" i="5" s="1"/>
  <c r="F2" i="5"/>
  <c r="E2" i="5"/>
  <c r="D2" i="5"/>
  <c r="C2" i="5"/>
  <c r="AA2" i="5" s="1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AD155" i="4" s="1"/>
  <c r="O155" i="4"/>
  <c r="N155" i="4"/>
  <c r="M155" i="4"/>
  <c r="L155" i="4"/>
  <c r="K155" i="4"/>
  <c r="J155" i="4"/>
  <c r="I155" i="4"/>
  <c r="H155" i="4"/>
  <c r="G155" i="4"/>
  <c r="F155" i="4"/>
  <c r="E155" i="4"/>
  <c r="D155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AD143" i="4" s="1"/>
  <c r="O143" i="4"/>
  <c r="N143" i="4"/>
  <c r="M143" i="4"/>
  <c r="L143" i="4"/>
  <c r="K143" i="4"/>
  <c r="J143" i="4"/>
  <c r="I143" i="4"/>
  <c r="H143" i="4"/>
  <c r="G143" i="4"/>
  <c r="F143" i="4"/>
  <c r="E143" i="4"/>
  <c r="D143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AD131" i="4" s="1"/>
  <c r="O131" i="4"/>
  <c r="N131" i="4"/>
  <c r="M131" i="4"/>
  <c r="L131" i="4"/>
  <c r="K131" i="4"/>
  <c r="J131" i="4"/>
  <c r="I131" i="4"/>
  <c r="H131" i="4"/>
  <c r="G131" i="4"/>
  <c r="F131" i="4"/>
  <c r="E131" i="4"/>
  <c r="D131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AD119" i="4" s="1"/>
  <c r="O119" i="4"/>
  <c r="N119" i="4"/>
  <c r="M119" i="4"/>
  <c r="L119" i="4"/>
  <c r="K119" i="4"/>
  <c r="J119" i="4"/>
  <c r="I119" i="4"/>
  <c r="H119" i="4"/>
  <c r="G119" i="4"/>
  <c r="F119" i="4"/>
  <c r="E119" i="4"/>
  <c r="D119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AD107" i="4" s="1"/>
  <c r="O107" i="4"/>
  <c r="N107" i="4"/>
  <c r="M107" i="4"/>
  <c r="L107" i="4"/>
  <c r="K107" i="4"/>
  <c r="J107" i="4"/>
  <c r="I107" i="4"/>
  <c r="H107" i="4"/>
  <c r="G107" i="4"/>
  <c r="F107" i="4"/>
  <c r="E107" i="4"/>
  <c r="D107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AD95" i="4" s="1"/>
  <c r="O95" i="4"/>
  <c r="N95" i="4"/>
  <c r="M95" i="4"/>
  <c r="L95" i="4"/>
  <c r="K95" i="4"/>
  <c r="J95" i="4"/>
  <c r="I95" i="4"/>
  <c r="H95" i="4"/>
  <c r="G95" i="4"/>
  <c r="F95" i="4"/>
  <c r="E95" i="4"/>
  <c r="D95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AD83" i="4" s="1"/>
  <c r="O83" i="4"/>
  <c r="N83" i="4"/>
  <c r="M83" i="4"/>
  <c r="L83" i="4"/>
  <c r="K83" i="4"/>
  <c r="J83" i="4"/>
  <c r="I83" i="4"/>
  <c r="H83" i="4"/>
  <c r="G83" i="4"/>
  <c r="F83" i="4"/>
  <c r="E83" i="4"/>
  <c r="D83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AD71" i="4" s="1"/>
  <c r="O71" i="4"/>
  <c r="N71" i="4"/>
  <c r="M71" i="4"/>
  <c r="L71" i="4"/>
  <c r="K71" i="4"/>
  <c r="J71" i="4"/>
  <c r="I71" i="4"/>
  <c r="H71" i="4"/>
  <c r="G71" i="4"/>
  <c r="F71" i="4"/>
  <c r="E71" i="4"/>
  <c r="D71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AD59" i="4" s="1"/>
  <c r="O59" i="4"/>
  <c r="N59" i="4"/>
  <c r="M59" i="4"/>
  <c r="L59" i="4"/>
  <c r="K59" i="4"/>
  <c r="J59" i="4"/>
  <c r="I59" i="4"/>
  <c r="H59" i="4"/>
  <c r="G59" i="4"/>
  <c r="F59" i="4"/>
  <c r="E59" i="4"/>
  <c r="D59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AD35" i="4" s="1"/>
  <c r="O35" i="4"/>
  <c r="N35" i="4"/>
  <c r="M35" i="4"/>
  <c r="L35" i="4"/>
  <c r="K35" i="4"/>
  <c r="J35" i="4"/>
  <c r="I35" i="4"/>
  <c r="H35" i="4"/>
  <c r="G35" i="4"/>
  <c r="F35" i="4"/>
  <c r="E35" i="4"/>
  <c r="D35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AD23" i="4" s="1"/>
  <c r="O23" i="4"/>
  <c r="N23" i="4"/>
  <c r="M23" i="4"/>
  <c r="L23" i="4"/>
  <c r="K23" i="4"/>
  <c r="J23" i="4"/>
  <c r="I23" i="4"/>
  <c r="H23" i="4"/>
  <c r="G23" i="4"/>
  <c r="F23" i="4"/>
  <c r="E23" i="4"/>
  <c r="D23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D11" i="4" s="1"/>
  <c r="O11" i="4"/>
  <c r="N11" i="4"/>
  <c r="M11" i="4"/>
  <c r="L11" i="4"/>
  <c r="K11" i="4"/>
  <c r="J11" i="4"/>
  <c r="I11" i="4"/>
  <c r="H11" i="4"/>
  <c r="G11" i="4"/>
  <c r="F11" i="4"/>
  <c r="E11" i="4"/>
  <c r="D11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AA95" i="5" l="1"/>
  <c r="AD33" i="4"/>
  <c r="AD117" i="4"/>
  <c r="AD129" i="4"/>
  <c r="AD153" i="4"/>
  <c r="AD165" i="4"/>
  <c r="AD8" i="4"/>
  <c r="AD10" i="4"/>
  <c r="AD20" i="4"/>
  <c r="AD22" i="4"/>
  <c r="AD32" i="4"/>
  <c r="AD34" i="4"/>
  <c r="AD44" i="4"/>
  <c r="AD46" i="4"/>
  <c r="AD56" i="4"/>
  <c r="AD58" i="4"/>
  <c r="AD68" i="4"/>
  <c r="AD70" i="4"/>
  <c r="AD80" i="4"/>
  <c r="AD82" i="4"/>
  <c r="AD92" i="4"/>
  <c r="AD94" i="4"/>
  <c r="AD104" i="4"/>
  <c r="AD106" i="4"/>
  <c r="AD116" i="4"/>
  <c r="AD118" i="4"/>
  <c r="AD128" i="4"/>
  <c r="AD130" i="4"/>
  <c r="AD140" i="4"/>
  <c r="AD142" i="4"/>
  <c r="AD152" i="4"/>
  <c r="AD154" i="4"/>
  <c r="AD164" i="4"/>
  <c r="AD166" i="4"/>
  <c r="AD93" i="4"/>
  <c r="AD141" i="4"/>
  <c r="AD7" i="4"/>
  <c r="AD19" i="4"/>
  <c r="AD31" i="4"/>
  <c r="AD43" i="4"/>
  <c r="AD55" i="4"/>
  <c r="AD67" i="4"/>
  <c r="AD79" i="4"/>
  <c r="AD91" i="4"/>
  <c r="AD103" i="4"/>
  <c r="AD115" i="4"/>
  <c r="AD127" i="4"/>
  <c r="AD139" i="4"/>
  <c r="AD151" i="4"/>
  <c r="AD163" i="4"/>
  <c r="AD9" i="4"/>
  <c r="AD5" i="4"/>
  <c r="AD17" i="4"/>
  <c r="AD29" i="4"/>
  <c r="AD41" i="4"/>
  <c r="AD53" i="4"/>
  <c r="AD65" i="4"/>
  <c r="AD77" i="4"/>
  <c r="AD89" i="4"/>
  <c r="AD101" i="4"/>
  <c r="AD113" i="4"/>
  <c r="AD125" i="4"/>
  <c r="AD137" i="4"/>
  <c r="AD149" i="4"/>
  <c r="AD161" i="4"/>
  <c r="AD40" i="4"/>
  <c r="AD52" i="4"/>
  <c r="AD54" i="4"/>
  <c r="AD64" i="4"/>
  <c r="AD66" i="4"/>
  <c r="AD76" i="4"/>
  <c r="AD78" i="4"/>
  <c r="AD88" i="4"/>
  <c r="AD90" i="4"/>
  <c r="AD100" i="4"/>
  <c r="AD102" i="4"/>
  <c r="AD112" i="4"/>
  <c r="AD114" i="4"/>
  <c r="AD124" i="4"/>
  <c r="AD126" i="4"/>
  <c r="AD136" i="4"/>
  <c r="AD138" i="4"/>
  <c r="AD148" i="4"/>
  <c r="AD150" i="4"/>
  <c r="AD160" i="4"/>
  <c r="AD162" i="4"/>
  <c r="AD57" i="4"/>
  <c r="AD4" i="4"/>
  <c r="AD3" i="4"/>
  <c r="AD15" i="4"/>
  <c r="AD27" i="4"/>
  <c r="AD39" i="4"/>
  <c r="AD51" i="4"/>
  <c r="AD63" i="4"/>
  <c r="AD75" i="4"/>
  <c r="AD87" i="4"/>
  <c r="AD99" i="4"/>
  <c r="AD111" i="4"/>
  <c r="AD123" i="4"/>
  <c r="AD135" i="4"/>
  <c r="AD147" i="4"/>
  <c r="AD159" i="4"/>
  <c r="AD45" i="4"/>
  <c r="AD105" i="4"/>
  <c r="AD69" i="4"/>
  <c r="AD81" i="4"/>
  <c r="AD6" i="4"/>
  <c r="AD13" i="4"/>
  <c r="AD25" i="4"/>
  <c r="AD37" i="4"/>
  <c r="AD49" i="4"/>
  <c r="AD61" i="4"/>
  <c r="AD73" i="4"/>
  <c r="AD85" i="4"/>
  <c r="AD97" i="4"/>
  <c r="AD109" i="4"/>
  <c r="AD121" i="4"/>
  <c r="AD133" i="4"/>
  <c r="AD145" i="4"/>
  <c r="AD157" i="4"/>
  <c r="AD21" i="4"/>
  <c r="AD16" i="4"/>
  <c r="AD18" i="4"/>
  <c r="AD28" i="4"/>
  <c r="AD30" i="4"/>
  <c r="AD42" i="4"/>
  <c r="AD2" i="4"/>
  <c r="AD12" i="4"/>
  <c r="AD14" i="4"/>
  <c r="AD24" i="4"/>
  <c r="AD26" i="4"/>
  <c r="AD36" i="4"/>
  <c r="AD38" i="4"/>
  <c r="AD48" i="4"/>
  <c r="AD50" i="4"/>
  <c r="AD60" i="4"/>
  <c r="AD62" i="4"/>
  <c r="AD72" i="4"/>
  <c r="AD74" i="4"/>
  <c r="AD84" i="4"/>
  <c r="AD86" i="4"/>
  <c r="AD96" i="4"/>
  <c r="AD98" i="4"/>
  <c r="AD108" i="4"/>
  <c r="AD110" i="4"/>
  <c r="AD120" i="4"/>
  <c r="AD122" i="4"/>
  <c r="AD132" i="4"/>
  <c r="AD134" i="4"/>
  <c r="AD144" i="4"/>
  <c r="AD146" i="4"/>
  <c r="AD156" i="4"/>
  <c r="AD158" i="4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D168" i="3" l="1"/>
  <c r="S168" i="3"/>
  <c r="U168" i="3"/>
  <c r="AA6" i="3"/>
  <c r="G168" i="3"/>
  <c r="AA98" i="3"/>
  <c r="AA110" i="3"/>
  <c r="AA122" i="3"/>
  <c r="AA134" i="3"/>
  <c r="AA146" i="3"/>
  <c r="AA158" i="3"/>
  <c r="AA63" i="3"/>
  <c r="P168" i="3"/>
  <c r="R168" i="3"/>
  <c r="AA15" i="3"/>
  <c r="V168" i="3"/>
  <c r="H168" i="3"/>
  <c r="W168" i="3"/>
  <c r="AA4" i="3"/>
  <c r="J168" i="3"/>
  <c r="F168" i="3"/>
  <c r="AA3" i="3"/>
  <c r="K168" i="3"/>
  <c r="AA39" i="3"/>
  <c r="AA5" i="3"/>
  <c r="M168" i="3"/>
  <c r="Y168" i="3"/>
  <c r="L168" i="3"/>
  <c r="AA27" i="3"/>
  <c r="AA51" i="3"/>
  <c r="Z168" i="3"/>
  <c r="AA14" i="3"/>
  <c r="AA26" i="3"/>
  <c r="AA74" i="3"/>
  <c r="AA13" i="3"/>
  <c r="AA25" i="3"/>
  <c r="AA37" i="3"/>
  <c r="AA73" i="3"/>
  <c r="AA12" i="3"/>
  <c r="AA24" i="3"/>
  <c r="AA96" i="3"/>
  <c r="AA156" i="3"/>
  <c r="Q168" i="3"/>
  <c r="AA23" i="3"/>
  <c r="AA47" i="3"/>
  <c r="AA59" i="3"/>
  <c r="AA46" i="3"/>
  <c r="AA118" i="3"/>
  <c r="AA166" i="3"/>
  <c r="AA9" i="3"/>
  <c r="AA21" i="3"/>
  <c r="AA33" i="3"/>
  <c r="AA45" i="3"/>
  <c r="AA57" i="3"/>
  <c r="AA69" i="3"/>
  <c r="AA81" i="3"/>
  <c r="AA93" i="3"/>
  <c r="AA105" i="3"/>
  <c r="AA117" i="3"/>
  <c r="AA129" i="3"/>
  <c r="AA141" i="3"/>
  <c r="AA153" i="3"/>
  <c r="AA165" i="3"/>
  <c r="T168" i="3"/>
  <c r="AA8" i="3"/>
  <c r="AA20" i="3"/>
  <c r="AA32" i="3"/>
  <c r="AA44" i="3"/>
  <c r="AA56" i="3"/>
  <c r="AA68" i="3"/>
  <c r="AA80" i="3"/>
  <c r="AA92" i="3"/>
  <c r="AA104" i="3"/>
  <c r="AA116" i="3"/>
  <c r="AA128" i="3"/>
  <c r="AA140" i="3"/>
  <c r="AA152" i="3"/>
  <c r="AA164" i="3"/>
  <c r="AA75" i="3"/>
  <c r="N168" i="3"/>
  <c r="AA86" i="3"/>
  <c r="AA2" i="3"/>
  <c r="AA49" i="3"/>
  <c r="AA97" i="3"/>
  <c r="AA121" i="3"/>
  <c r="AA145" i="3"/>
  <c r="AA36" i="3"/>
  <c r="AA60" i="3"/>
  <c r="AA72" i="3"/>
  <c r="AA108" i="3"/>
  <c r="AA120" i="3"/>
  <c r="AA132" i="3"/>
  <c r="AA11" i="3"/>
  <c r="AA35" i="3"/>
  <c r="AA71" i="3"/>
  <c r="AA58" i="3"/>
  <c r="AA82" i="3"/>
  <c r="AA94" i="3"/>
  <c r="AA106" i="3"/>
  <c r="AA130" i="3"/>
  <c r="AA154" i="3"/>
  <c r="AA31" i="3"/>
  <c r="AA103" i="3"/>
  <c r="AA163" i="3"/>
  <c r="AA54" i="3"/>
  <c r="AA78" i="3"/>
  <c r="AA17" i="3"/>
  <c r="AA29" i="3"/>
  <c r="AA41" i="3"/>
  <c r="AA53" i="3"/>
  <c r="AA65" i="3"/>
  <c r="AA77" i="3"/>
  <c r="AA89" i="3"/>
  <c r="AA101" i="3"/>
  <c r="AA113" i="3"/>
  <c r="AA125" i="3"/>
  <c r="AA137" i="3"/>
  <c r="AA149" i="3"/>
  <c r="AA161" i="3"/>
  <c r="AA38" i="3"/>
  <c r="AA50" i="3"/>
  <c r="AA62" i="3"/>
  <c r="O168" i="3"/>
  <c r="AA61" i="3"/>
  <c r="AA85" i="3"/>
  <c r="AA109" i="3"/>
  <c r="AA133" i="3"/>
  <c r="AA157" i="3"/>
  <c r="AA48" i="3"/>
  <c r="AA84" i="3"/>
  <c r="AA144" i="3"/>
  <c r="E168" i="3"/>
  <c r="AA83" i="3"/>
  <c r="AA10" i="3"/>
  <c r="AA22" i="3"/>
  <c r="AA34" i="3"/>
  <c r="AA70" i="3"/>
  <c r="AA142" i="3"/>
  <c r="I168" i="3"/>
  <c r="AA7" i="3"/>
  <c r="AA19" i="3"/>
  <c r="AA43" i="3"/>
  <c r="AA55" i="3"/>
  <c r="AA67" i="3"/>
  <c r="AA79" i="3"/>
  <c r="AA91" i="3"/>
  <c r="AA115" i="3"/>
  <c r="AA127" i="3"/>
  <c r="AA139" i="3"/>
  <c r="AA151" i="3"/>
  <c r="AA18" i="3"/>
  <c r="AA30" i="3"/>
  <c r="AA42" i="3"/>
  <c r="AA66" i="3"/>
  <c r="X168" i="3"/>
  <c r="AA16" i="3"/>
  <c r="AA28" i="3"/>
  <c r="AA40" i="3"/>
  <c r="AA52" i="3"/>
  <c r="AA64" i="3"/>
  <c r="AA76" i="3"/>
  <c r="AA88" i="3"/>
  <c r="AA100" i="3"/>
  <c r="AA112" i="3"/>
  <c r="AA124" i="3"/>
  <c r="AA136" i="3"/>
  <c r="AA148" i="3"/>
  <c r="AA160" i="3"/>
  <c r="AA90" i="3"/>
  <c r="AA102" i="3"/>
  <c r="AA114" i="3"/>
  <c r="AA126" i="3"/>
  <c r="AA138" i="3"/>
  <c r="AA150" i="3"/>
  <c r="AA162" i="3"/>
  <c r="AA87" i="3"/>
  <c r="AA99" i="3"/>
  <c r="AA111" i="3"/>
  <c r="AA123" i="3"/>
  <c r="AA135" i="3"/>
  <c r="AA147" i="3"/>
  <c r="AA159" i="3"/>
  <c r="AA95" i="3"/>
  <c r="AA107" i="3"/>
  <c r="AA119" i="3"/>
  <c r="AA131" i="3"/>
  <c r="AA143" i="3"/>
  <c r="AA155" i="3"/>
  <c r="AA168" i="3" l="1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W78" i="2" s="1"/>
  <c r="H78" i="2"/>
  <c r="G78" i="2"/>
  <c r="F78" i="2"/>
  <c r="E78" i="2"/>
  <c r="D78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W54" i="2" s="1"/>
  <c r="H54" i="2"/>
  <c r="G54" i="2"/>
  <c r="F54" i="2"/>
  <c r="E54" i="2"/>
  <c r="D54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W30" i="2" s="1"/>
  <c r="H30" i="2"/>
  <c r="G30" i="2"/>
  <c r="F30" i="2"/>
  <c r="E30" i="2"/>
  <c r="D30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W18" i="2" s="1"/>
  <c r="H18" i="2"/>
  <c r="G18" i="2"/>
  <c r="F18" i="2"/>
  <c r="E18" i="2"/>
  <c r="D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W15" i="2" s="1"/>
  <c r="H15" i="2"/>
  <c r="G15" i="2"/>
  <c r="F15" i="2"/>
  <c r="E15" i="2"/>
  <c r="D15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V6" i="2"/>
  <c r="U6" i="2"/>
  <c r="T6" i="2"/>
  <c r="S6" i="2"/>
  <c r="R6" i="2"/>
  <c r="Q6" i="2"/>
  <c r="P6" i="2"/>
  <c r="O6" i="2"/>
  <c r="N6" i="2"/>
  <c r="M6" i="2"/>
  <c r="L6" i="2"/>
  <c r="K6" i="2"/>
  <c r="J6" i="2"/>
  <c r="W6" i="2" s="1"/>
  <c r="I6" i="2"/>
  <c r="H6" i="2"/>
  <c r="G6" i="2"/>
  <c r="F6" i="2"/>
  <c r="E6" i="2"/>
  <c r="D6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V4" i="2"/>
  <c r="U4" i="2"/>
  <c r="T4" i="2"/>
  <c r="S4" i="2"/>
  <c r="R4" i="2"/>
  <c r="Q4" i="2"/>
  <c r="P4" i="2"/>
  <c r="O4" i="2"/>
  <c r="N4" i="2"/>
  <c r="M4" i="2"/>
  <c r="L4" i="2"/>
  <c r="L167" i="2" s="1"/>
  <c r="K4" i="2"/>
  <c r="J4" i="2"/>
  <c r="I4" i="2"/>
  <c r="H4" i="2"/>
  <c r="G4" i="2"/>
  <c r="F4" i="2"/>
  <c r="E4" i="2"/>
  <c r="D4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W25" i="2" l="1"/>
  <c r="W154" i="2"/>
  <c r="M167" i="2"/>
  <c r="W3" i="2"/>
  <c r="W17" i="2"/>
  <c r="W22" i="2"/>
  <c r="W39" i="2"/>
  <c r="W51" i="2"/>
  <c r="W53" i="2"/>
  <c r="W58" i="2"/>
  <c r="W70" i="2"/>
  <c r="N167" i="2"/>
  <c r="W68" i="2"/>
  <c r="W92" i="2"/>
  <c r="W152" i="2"/>
  <c r="W12" i="2"/>
  <c r="W36" i="2"/>
  <c r="W48" i="2"/>
  <c r="W163" i="2"/>
  <c r="W42" i="2"/>
  <c r="W121" i="2"/>
  <c r="W128" i="2"/>
  <c r="W27" i="2"/>
  <c r="W7" i="2"/>
  <c r="W24" i="2"/>
  <c r="J167" i="2"/>
  <c r="V167" i="2"/>
  <c r="W9" i="2"/>
  <c r="W19" i="2"/>
  <c r="W43" i="2"/>
  <c r="W55" i="2"/>
  <c r="W80" i="2"/>
  <c r="W104" i="2"/>
  <c r="W140" i="2"/>
  <c r="W45" i="2"/>
  <c r="W97" i="2"/>
  <c r="W109" i="2"/>
  <c r="W164" i="2"/>
  <c r="W4" i="2"/>
  <c r="W37" i="2"/>
  <c r="W61" i="2"/>
  <c r="W73" i="2"/>
  <c r="W85" i="2"/>
  <c r="W116" i="2"/>
  <c r="W133" i="2"/>
  <c r="W145" i="2"/>
  <c r="W21" i="2"/>
  <c r="W33" i="2"/>
  <c r="W35" i="2"/>
  <c r="W40" i="2"/>
  <c r="W57" i="2"/>
  <c r="W77" i="2"/>
  <c r="W82" i="2"/>
  <c r="W89" i="2"/>
  <c r="W94" i="2"/>
  <c r="W101" i="2"/>
  <c r="W106" i="2"/>
  <c r="W113" i="2"/>
  <c r="W118" i="2"/>
  <c r="W125" i="2"/>
  <c r="W130" i="2"/>
  <c r="W137" i="2"/>
  <c r="W142" i="2"/>
  <c r="W149" i="2"/>
  <c r="W161" i="2"/>
  <c r="W60" i="2"/>
  <c r="W72" i="2"/>
  <c r="W84" i="2"/>
  <c r="W96" i="2"/>
  <c r="W108" i="2"/>
  <c r="W120" i="2"/>
  <c r="W132" i="2"/>
  <c r="W144" i="2"/>
  <c r="W156" i="2"/>
  <c r="D167" i="2"/>
  <c r="P167" i="2"/>
  <c r="W62" i="2"/>
  <c r="W67" i="2"/>
  <c r="W74" i="2"/>
  <c r="W79" i="2"/>
  <c r="W86" i="2"/>
  <c r="W91" i="2"/>
  <c r="W98" i="2"/>
  <c r="W103" i="2"/>
  <c r="W110" i="2"/>
  <c r="W115" i="2"/>
  <c r="W122" i="2"/>
  <c r="W127" i="2"/>
  <c r="W134" i="2"/>
  <c r="W139" i="2"/>
  <c r="W146" i="2"/>
  <c r="W151" i="2"/>
  <c r="W158" i="2"/>
  <c r="E167" i="2"/>
  <c r="Q167" i="2"/>
  <c r="W8" i="2"/>
  <c r="W16" i="2"/>
  <c r="W26" i="2"/>
  <c r="W34" i="2"/>
  <c r="W44" i="2"/>
  <c r="W52" i="2"/>
  <c r="W69" i="2"/>
  <c r="W81" i="2"/>
  <c r="W93" i="2"/>
  <c r="W105" i="2"/>
  <c r="W117" i="2"/>
  <c r="W129" i="2"/>
  <c r="W141" i="2"/>
  <c r="W153" i="2"/>
  <c r="W165" i="2"/>
  <c r="K167" i="2"/>
  <c r="W75" i="2"/>
  <c r="W87" i="2"/>
  <c r="W99" i="2"/>
  <c r="W111" i="2"/>
  <c r="W123" i="2"/>
  <c r="W135" i="2"/>
  <c r="W147" i="2"/>
  <c r="W14" i="2"/>
  <c r="W32" i="2"/>
  <c r="W50" i="2"/>
  <c r="W65" i="2"/>
  <c r="W29" i="2"/>
  <c r="G167" i="2"/>
  <c r="W49" i="2"/>
  <c r="W90" i="2"/>
  <c r="W102" i="2"/>
  <c r="W114" i="2"/>
  <c r="W126" i="2"/>
  <c r="W138" i="2"/>
  <c r="W150" i="2"/>
  <c r="W162" i="2"/>
  <c r="W63" i="2"/>
  <c r="W159" i="2"/>
  <c r="W11" i="2"/>
  <c r="W47" i="2"/>
  <c r="F167" i="2"/>
  <c r="R167" i="2"/>
  <c r="O167" i="2"/>
  <c r="W160" i="2"/>
  <c r="S167" i="2"/>
  <c r="W5" i="2"/>
  <c r="W13" i="2"/>
  <c r="W23" i="2"/>
  <c r="W31" i="2"/>
  <c r="W41" i="2"/>
  <c r="W59" i="2"/>
  <c r="W64" i="2"/>
  <c r="W71" i="2"/>
  <c r="W76" i="2"/>
  <c r="W83" i="2"/>
  <c r="W88" i="2"/>
  <c r="W95" i="2"/>
  <c r="W100" i="2"/>
  <c r="W107" i="2"/>
  <c r="W112" i="2"/>
  <c r="W119" i="2"/>
  <c r="W124" i="2"/>
  <c r="W131" i="2"/>
  <c r="W136" i="2"/>
  <c r="W143" i="2"/>
  <c r="W148" i="2"/>
  <c r="W155" i="2"/>
  <c r="H167" i="2"/>
  <c r="T167" i="2"/>
  <c r="W66" i="2"/>
  <c r="I167" i="2"/>
  <c r="U167" i="2"/>
  <c r="W10" i="2"/>
  <c r="W20" i="2"/>
  <c r="W28" i="2"/>
  <c r="W38" i="2"/>
  <c r="W46" i="2"/>
  <c r="W56" i="2"/>
  <c r="W157" i="2"/>
  <c r="W2" i="2"/>
  <c r="W167" i="2" l="1"/>
  <c r="AH165" i="1" l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U167" i="1" l="1"/>
  <c r="E167" i="1"/>
  <c r="Q167" i="1"/>
  <c r="AC167" i="1"/>
  <c r="J167" i="1"/>
  <c r="V167" i="1"/>
  <c r="H167" i="1"/>
  <c r="E175" i="1" s="1"/>
  <c r="T167" i="1"/>
  <c r="Y167" i="1"/>
  <c r="D167" i="1"/>
  <c r="E171" i="1" s="1"/>
  <c r="K167" i="1"/>
  <c r="E173" i="1" s="1"/>
  <c r="G167" i="1"/>
  <c r="S167" i="1"/>
  <c r="AE167" i="1"/>
  <c r="L167" i="1"/>
  <c r="X167" i="1"/>
  <c r="O167" i="1"/>
  <c r="AB167" i="1"/>
  <c r="F167" i="1"/>
  <c r="AF167" i="1"/>
  <c r="M167" i="1"/>
  <c r="E172" i="1" s="1"/>
  <c r="P167" i="1"/>
  <c r="E170" i="1" s="1"/>
  <c r="AD167" i="1"/>
  <c r="AG167" i="1"/>
  <c r="N167" i="1"/>
  <c r="Z167" i="1"/>
  <c r="AA167" i="1"/>
  <c r="R167" i="1"/>
  <c r="I167" i="1"/>
  <c r="W167" i="1"/>
  <c r="AH167" i="1"/>
  <c r="E174" i="1" l="1"/>
  <c r="E178" i="1" s="1"/>
  <c r="E179" i="1" s="1"/>
  <c r="E17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Tonya Gonzalez</author>
  </authors>
  <commentList>
    <comment ref="H35" authorId="0" shapeId="0" xr:uid="{D31596B3-7AFA-4E26-9DD2-F3DD33300E5B}">
      <text>
        <r>
          <rPr>
            <b/>
            <sz val="9"/>
            <color rgb="FF000000"/>
            <rFont val="Tahoma"/>
            <family val="2"/>
          </rPr>
          <t>Tonya Gonzalez:</t>
        </r>
        <r>
          <rPr>
            <sz val="9"/>
            <color rgb="FF000000"/>
            <rFont val="Tahoma"/>
            <family val="2"/>
          </rPr>
          <t xml:space="preserve">
CANNOT be disbursed until March 2020</t>
        </r>
      </text>
    </comment>
    <comment ref="L67" authorId="0" shapeId="0" xr:uid="{49FAC27F-0504-4533-B0B0-755F8045709E}">
      <text>
        <r>
          <rPr>
            <b/>
            <sz val="9"/>
            <color rgb="FF000000"/>
            <rFont val="Tahoma"/>
            <family val="2"/>
          </rPr>
          <t>Tonya Gonzalez:</t>
        </r>
        <r>
          <rPr>
            <sz val="9"/>
            <color rgb="FF000000"/>
            <rFont val="Tahoma"/>
            <family val="2"/>
          </rPr>
          <t xml:space="preserve">
declined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Tonya Gonzalez</author>
  </authors>
  <commentList>
    <comment ref="M23" authorId="0" shapeId="0" xr:uid="{9D00E788-FC24-443C-8468-9077F731E117}">
      <text>
        <r>
          <rPr>
            <b/>
            <sz val="9"/>
            <color indexed="81"/>
            <rFont val="Tahoma"/>
            <family val="2"/>
          </rPr>
          <t>Tonya Gonzalez:</t>
        </r>
        <r>
          <rPr>
            <sz val="9"/>
            <color indexed="81"/>
            <rFont val="Tahoma"/>
            <family val="2"/>
          </rPr>
          <t xml:space="preserve">
D2022-00635</t>
        </r>
      </text>
    </comment>
    <comment ref="N23" authorId="0" shapeId="0" xr:uid="{0D42FC0C-21D6-40BB-9EF1-648A340D0AD4}">
      <text>
        <r>
          <rPr>
            <b/>
            <sz val="9"/>
            <color indexed="81"/>
            <rFont val="Tahoma"/>
            <family val="2"/>
          </rPr>
          <t>Tonya Gonzalez:</t>
        </r>
        <r>
          <rPr>
            <sz val="9"/>
            <color indexed="81"/>
            <rFont val="Tahoma"/>
            <family val="2"/>
          </rPr>
          <t xml:space="preserve">
D-2023-00999 235,121
D-2023-01000 222,510</t>
        </r>
      </text>
    </comment>
    <comment ref="E26" authorId="0" shapeId="0" xr:uid="{1F904B50-99E1-48C0-845C-72722AB37BA7}">
      <text>
        <r>
          <rPr>
            <b/>
            <sz val="9"/>
            <color indexed="81"/>
            <rFont val="Tahoma"/>
            <family val="2"/>
          </rPr>
          <t>Tonya Gonzalez:</t>
        </r>
        <r>
          <rPr>
            <sz val="9"/>
            <color indexed="81"/>
            <rFont val="Tahoma"/>
            <family val="2"/>
          </rPr>
          <t xml:space="preserve">
FLUXX shows an allocation but no application or grant; List from Noble did not include Cherokee</t>
        </r>
      </text>
    </comment>
    <comment ref="M142" authorId="0" shapeId="0" xr:uid="{EE5126E8-D88A-4A6A-9577-6502BF32BDCF}">
      <text>
        <r>
          <rPr>
            <b/>
            <sz val="9"/>
            <color indexed="81"/>
            <rFont val="Tahoma"/>
            <family val="2"/>
          </rPr>
          <t>Tonya Gonzalez:</t>
        </r>
        <r>
          <rPr>
            <sz val="9"/>
            <color indexed="81"/>
            <rFont val="Tahoma"/>
            <family val="2"/>
          </rPr>
          <t xml:space="preserve">
total: 1152442
this is non-youth</t>
        </r>
      </text>
    </comment>
  </commentList>
</comments>
</file>

<file path=xl/sharedStrings.xml><?xml version="1.0" encoding="utf-8"?>
<sst xmlns="http://schemas.openxmlformats.org/spreadsheetml/2006/main" count="2823" uniqueCount="445">
  <si>
    <t>NUMBER</t>
  </si>
  <si>
    <t>DEPARTMENT</t>
  </si>
  <si>
    <t>REGION</t>
  </si>
  <si>
    <t>STATEAID_BPS
40050/0001</t>
  </si>
  <si>
    <t>STATEAID_CP
40002/0001</t>
  </si>
  <si>
    <t>STATEAID_PPA
40051/0001</t>
  </si>
  <si>
    <t>STATEAID_CD
40003/0001</t>
  </si>
  <si>
    <t>STATEAID_MHS
40052/0001</t>
  </si>
  <si>
    <t>STATE AID
TOTAL</t>
  </si>
  <si>
    <t>SALADJ
40050/0001</t>
  </si>
  <si>
    <t>HARRIS
40051/0001</t>
  </si>
  <si>
    <t>PILOT
40002/0001</t>
  </si>
  <si>
    <t>MST
40002/0001</t>
  </si>
  <si>
    <t>BORDER
40002/0001</t>
  </si>
  <si>
    <t>SNDP
40002/0001</t>
  </si>
  <si>
    <t>PIFAMILY
40001/0001</t>
  </si>
  <si>
    <t>DSARES20.1.6</t>
  </si>
  <si>
    <t>DSARES21.1.6</t>
  </si>
  <si>
    <t>DSARES24.1.6</t>
  </si>
  <si>
    <t>DSARES
40056/0001
TOTAL</t>
  </si>
  <si>
    <t>DSADET24.1.6</t>
  </si>
  <si>
    <t>DSADET24.2.6</t>
  </si>
  <si>
    <t>DSADET24.3.6</t>
  </si>
  <si>
    <t>DSADET25.1.6</t>
  </si>
  <si>
    <t>DSADET
40051/0001
TOTAL</t>
  </si>
  <si>
    <t>DSACP20.1.6</t>
  </si>
  <si>
    <t>DSACP23.1.6</t>
  </si>
  <si>
    <t>DSACP24.1.6</t>
  </si>
  <si>
    <t>DSACP24.2.6</t>
  </si>
  <si>
    <t>DSACP
40056/0001
TOTAL</t>
  </si>
  <si>
    <t>DSASUP25
40003/0001</t>
  </si>
  <si>
    <t>S&amp;E
40003/0001</t>
  </si>
  <si>
    <t>PREA
40003/0001</t>
  </si>
  <si>
    <t>TOTAL</t>
  </si>
  <si>
    <t>001</t>
  </si>
  <si>
    <t>ANDERSON</t>
  </si>
  <si>
    <t>NORTHEAST</t>
  </si>
  <si>
    <t>002</t>
  </si>
  <si>
    <t>ANDREWS</t>
  </si>
  <si>
    <t>WEST</t>
  </si>
  <si>
    <t>003</t>
  </si>
  <si>
    <t>ANGELINA</t>
  </si>
  <si>
    <t>SOUTHEAST</t>
  </si>
  <si>
    <t>007</t>
  </si>
  <si>
    <t>ATASCOSA</t>
  </si>
  <si>
    <t>CENTRAL</t>
  </si>
  <si>
    <t>008</t>
  </si>
  <si>
    <t>AUSTIN</t>
  </si>
  <si>
    <t>009</t>
  </si>
  <si>
    <t>BAILEY</t>
  </si>
  <si>
    <t>PANHANDLE</t>
  </si>
  <si>
    <t>010</t>
  </si>
  <si>
    <t>BANDERA</t>
  </si>
  <si>
    <t>011</t>
  </si>
  <si>
    <t>BASTROP</t>
  </si>
  <si>
    <t>012</t>
  </si>
  <si>
    <t>BAYLOR</t>
  </si>
  <si>
    <t>014</t>
  </si>
  <si>
    <t>BELL</t>
  </si>
  <si>
    <t>015</t>
  </si>
  <si>
    <t>BEXAR</t>
  </si>
  <si>
    <t>019</t>
  </si>
  <si>
    <t>BOWIE</t>
  </si>
  <si>
    <t>020</t>
  </si>
  <si>
    <t>BRAZORIA</t>
  </si>
  <si>
    <t>021</t>
  </si>
  <si>
    <t>BRAZOS</t>
  </si>
  <si>
    <t>022</t>
  </si>
  <si>
    <t>BREWSTER</t>
  </si>
  <si>
    <t>024</t>
  </si>
  <si>
    <t>BROOKS</t>
  </si>
  <si>
    <t>SOUTH</t>
  </si>
  <si>
    <t>025</t>
  </si>
  <si>
    <t>BROWN</t>
  </si>
  <si>
    <t>027</t>
  </si>
  <si>
    <t>BURNET</t>
  </si>
  <si>
    <t>028</t>
  </si>
  <si>
    <t>CALDWELL</t>
  </si>
  <si>
    <t>029</t>
  </si>
  <si>
    <t>CALHOUN</t>
  </si>
  <si>
    <t>030</t>
  </si>
  <si>
    <t>CALLAHAN</t>
  </si>
  <si>
    <t>031</t>
  </si>
  <si>
    <t>CAMERON</t>
  </si>
  <si>
    <t>034</t>
  </si>
  <si>
    <t>CASS</t>
  </si>
  <si>
    <t>036</t>
  </si>
  <si>
    <t>CHAMBERS</t>
  </si>
  <si>
    <t>037</t>
  </si>
  <si>
    <t>CHEROKEE</t>
  </si>
  <si>
    <t>038</t>
  </si>
  <si>
    <t>CHILDRESS</t>
  </si>
  <si>
    <t>040</t>
  </si>
  <si>
    <t>COCHRAN</t>
  </si>
  <si>
    <t>041</t>
  </si>
  <si>
    <t>COKE</t>
  </si>
  <si>
    <t>042</t>
  </si>
  <si>
    <t>COLEMAN</t>
  </si>
  <si>
    <t>043</t>
  </si>
  <si>
    <t>COLLIN</t>
  </si>
  <si>
    <t>NORTH</t>
  </si>
  <si>
    <t>046</t>
  </si>
  <si>
    <t>COMAL</t>
  </si>
  <si>
    <t>047</t>
  </si>
  <si>
    <t>COMANCHE</t>
  </si>
  <si>
    <t>049</t>
  </si>
  <si>
    <t>COOKE</t>
  </si>
  <si>
    <t>050</t>
  </si>
  <si>
    <t>CORYELL</t>
  </si>
  <si>
    <t>052</t>
  </si>
  <si>
    <t>CRANE</t>
  </si>
  <si>
    <t>054</t>
  </si>
  <si>
    <t>CROSBY</t>
  </si>
  <si>
    <t>055</t>
  </si>
  <si>
    <t>CULBERSON</t>
  </si>
  <si>
    <t>056</t>
  </si>
  <si>
    <t>DALLAM</t>
  </si>
  <si>
    <t>057</t>
  </si>
  <si>
    <t>DALLAS</t>
  </si>
  <si>
    <t>058</t>
  </si>
  <si>
    <t>DAWSON</t>
  </si>
  <si>
    <t>059</t>
  </si>
  <si>
    <t>DEAF SMITH</t>
  </si>
  <si>
    <t>061</t>
  </si>
  <si>
    <t>DENTON</t>
  </si>
  <si>
    <t>062</t>
  </si>
  <si>
    <t>DEWITT</t>
  </si>
  <si>
    <t>066</t>
  </si>
  <si>
    <t>DUVAL</t>
  </si>
  <si>
    <t>067</t>
  </si>
  <si>
    <t>EASTLAND</t>
  </si>
  <si>
    <t>068</t>
  </si>
  <si>
    <t>ECTOR</t>
  </si>
  <si>
    <t>070</t>
  </si>
  <si>
    <t>ELLIS</t>
  </si>
  <si>
    <t>071</t>
  </si>
  <si>
    <t>EL PASO</t>
  </si>
  <si>
    <t>072</t>
  </si>
  <si>
    <t>ERATH</t>
  </si>
  <si>
    <t>074</t>
  </si>
  <si>
    <t>FANNIN</t>
  </si>
  <si>
    <t>075</t>
  </si>
  <si>
    <t>FAYETTE</t>
  </si>
  <si>
    <t>077</t>
  </si>
  <si>
    <t>FLOYD</t>
  </si>
  <si>
    <t>079</t>
  </si>
  <si>
    <t>FORT BEND</t>
  </si>
  <si>
    <t>082</t>
  </si>
  <si>
    <t>FRIO</t>
  </si>
  <si>
    <t>083</t>
  </si>
  <si>
    <t>GAINES</t>
  </si>
  <si>
    <t>084</t>
  </si>
  <si>
    <t>GALVESTON</t>
  </si>
  <si>
    <t>085</t>
  </si>
  <si>
    <t>GARZA</t>
  </si>
  <si>
    <t>090</t>
  </si>
  <si>
    <t>GRAY</t>
  </si>
  <si>
    <t>091</t>
  </si>
  <si>
    <t>GRAYSON</t>
  </si>
  <si>
    <t>092</t>
  </si>
  <si>
    <t>GREGG</t>
  </si>
  <si>
    <t>093</t>
  </si>
  <si>
    <t>GRIMES</t>
  </si>
  <si>
    <t>094</t>
  </si>
  <si>
    <t>GUADALUPE</t>
  </si>
  <si>
    <t>095</t>
  </si>
  <si>
    <t>HALE</t>
  </si>
  <si>
    <t>100</t>
  </si>
  <si>
    <t>HARDIN</t>
  </si>
  <si>
    <t>101</t>
  </si>
  <si>
    <t>HARRIS</t>
  </si>
  <si>
    <t>102</t>
  </si>
  <si>
    <t>HARRISON</t>
  </si>
  <si>
    <t>104</t>
  </si>
  <si>
    <t>HASKELL</t>
  </si>
  <si>
    <t>105</t>
  </si>
  <si>
    <t>HAYS</t>
  </si>
  <si>
    <t>107</t>
  </si>
  <si>
    <t>HENDERSON</t>
  </si>
  <si>
    <t>108</t>
  </si>
  <si>
    <t>HIDALGO</t>
  </si>
  <si>
    <t>109</t>
  </si>
  <si>
    <t>HILL</t>
  </si>
  <si>
    <t>110</t>
  </si>
  <si>
    <t>HOCKLEY</t>
  </si>
  <si>
    <t>111</t>
  </si>
  <si>
    <t>HOOD</t>
  </si>
  <si>
    <t>112</t>
  </si>
  <si>
    <t>HOPKINS</t>
  </si>
  <si>
    <t>113</t>
  </si>
  <si>
    <t>HOUSTON</t>
  </si>
  <si>
    <t>114</t>
  </si>
  <si>
    <t>HOWARD</t>
  </si>
  <si>
    <t>116</t>
  </si>
  <si>
    <t>HUNT</t>
  </si>
  <si>
    <t>117</t>
  </si>
  <si>
    <t>HUTCHINSON</t>
  </si>
  <si>
    <t>121</t>
  </si>
  <si>
    <t>JASPER</t>
  </si>
  <si>
    <t>123</t>
  </si>
  <si>
    <t>JEFFERSON</t>
  </si>
  <si>
    <t>125</t>
  </si>
  <si>
    <t>JIM WELLS</t>
  </si>
  <si>
    <t>126</t>
  </si>
  <si>
    <t>JOHNSON</t>
  </si>
  <si>
    <t>127</t>
  </si>
  <si>
    <t>JONES</t>
  </si>
  <si>
    <t>128</t>
  </si>
  <si>
    <t>KARNES</t>
  </si>
  <si>
    <t>129</t>
  </si>
  <si>
    <t>KAUFMAN</t>
  </si>
  <si>
    <t>130</t>
  </si>
  <si>
    <t>KENDALL</t>
  </si>
  <si>
    <t>133</t>
  </si>
  <si>
    <t>KERR</t>
  </si>
  <si>
    <t>137</t>
  </si>
  <si>
    <t>KLEBERG</t>
  </si>
  <si>
    <t>139</t>
  </si>
  <si>
    <t>LAMAR</t>
  </si>
  <si>
    <t>140</t>
  </si>
  <si>
    <t>LAMB</t>
  </si>
  <si>
    <t>141</t>
  </si>
  <si>
    <t>LAMPASAS</t>
  </si>
  <si>
    <t>142</t>
  </si>
  <si>
    <t>LASALLE</t>
  </si>
  <si>
    <t>143</t>
  </si>
  <si>
    <t>LAVACA</t>
  </si>
  <si>
    <t>145</t>
  </si>
  <si>
    <t>LEON</t>
  </si>
  <si>
    <t>146</t>
  </si>
  <si>
    <t>LIBERTY</t>
  </si>
  <si>
    <t>147</t>
  </si>
  <si>
    <t>LIMESTONE</t>
  </si>
  <si>
    <t>152</t>
  </si>
  <si>
    <t>LUBBOCK</t>
  </si>
  <si>
    <t>153</t>
  </si>
  <si>
    <t>LYNN</t>
  </si>
  <si>
    <t>154</t>
  </si>
  <si>
    <t>MCCULLOCH</t>
  </si>
  <si>
    <t>155</t>
  </si>
  <si>
    <t>MCLENNAN</t>
  </si>
  <si>
    <t>157</t>
  </si>
  <si>
    <t>MADISON</t>
  </si>
  <si>
    <t>161</t>
  </si>
  <si>
    <t>MATAGORDA</t>
  </si>
  <si>
    <t>162</t>
  </si>
  <si>
    <t>MAVERICK</t>
  </si>
  <si>
    <t>163</t>
  </si>
  <si>
    <t>MEDINA</t>
  </si>
  <si>
    <t>165</t>
  </si>
  <si>
    <t>MIDLAND</t>
  </si>
  <si>
    <t>166</t>
  </si>
  <si>
    <t>MILAM</t>
  </si>
  <si>
    <t>169</t>
  </si>
  <si>
    <t>MONTAGUE</t>
  </si>
  <si>
    <t>170</t>
  </si>
  <si>
    <t>MONTGOMERY</t>
  </si>
  <si>
    <t>171</t>
  </si>
  <si>
    <t>MOORE</t>
  </si>
  <si>
    <t>174</t>
  </si>
  <si>
    <t>NACOGDOCHES</t>
  </si>
  <si>
    <t>175</t>
  </si>
  <si>
    <t>NAVARRO</t>
  </si>
  <si>
    <t>177</t>
  </si>
  <si>
    <t>NOLAN</t>
  </si>
  <si>
    <t>178</t>
  </si>
  <si>
    <t>NUECES</t>
  </si>
  <si>
    <t>179</t>
  </si>
  <si>
    <t>OCHILTREE</t>
  </si>
  <si>
    <t>181</t>
  </si>
  <si>
    <t>ORANGE</t>
  </si>
  <si>
    <t>182</t>
  </si>
  <si>
    <t>PALO PINTO</t>
  </si>
  <si>
    <t>183</t>
  </si>
  <si>
    <t>PANOLA</t>
  </si>
  <si>
    <t>184</t>
  </si>
  <si>
    <t>PARKER</t>
  </si>
  <si>
    <t>186</t>
  </si>
  <si>
    <t>PECOS</t>
  </si>
  <si>
    <t>187</t>
  </si>
  <si>
    <t>POLK</t>
  </si>
  <si>
    <t>188</t>
  </si>
  <si>
    <t>POTTER</t>
  </si>
  <si>
    <t>191</t>
  </si>
  <si>
    <t>RANDALL</t>
  </si>
  <si>
    <t>194</t>
  </si>
  <si>
    <t>RED RIVER</t>
  </si>
  <si>
    <t>195</t>
  </si>
  <si>
    <t>REEVES</t>
  </si>
  <si>
    <t>196</t>
  </si>
  <si>
    <t>REFUGIO</t>
  </si>
  <si>
    <t>199</t>
  </si>
  <si>
    <t>ROCKWALL</t>
  </si>
  <si>
    <t>201</t>
  </si>
  <si>
    <t>RUSK</t>
  </si>
  <si>
    <t>205</t>
  </si>
  <si>
    <t>SAN PATRICIO</t>
  </si>
  <si>
    <t>208</t>
  </si>
  <si>
    <t>SCURRY</t>
  </si>
  <si>
    <t>210</t>
  </si>
  <si>
    <t>SHELBY</t>
  </si>
  <si>
    <t>212</t>
  </si>
  <si>
    <t>SMITH</t>
  </si>
  <si>
    <t>213</t>
  </si>
  <si>
    <t>SOMERVELL</t>
  </si>
  <si>
    <t>214</t>
  </si>
  <si>
    <t>STARR</t>
  </si>
  <si>
    <t>218</t>
  </si>
  <si>
    <t>SUTTON</t>
  </si>
  <si>
    <t>219</t>
  </si>
  <si>
    <t>SWISHER</t>
  </si>
  <si>
    <t>220</t>
  </si>
  <si>
    <t>TARRANT</t>
  </si>
  <si>
    <t>221</t>
  </si>
  <si>
    <t>TAYLOR</t>
  </si>
  <si>
    <t>223</t>
  </si>
  <si>
    <t>TERRY</t>
  </si>
  <si>
    <t>225</t>
  </si>
  <si>
    <t>TITUS</t>
  </si>
  <si>
    <t>226</t>
  </si>
  <si>
    <t>TOM GREEN</t>
  </si>
  <si>
    <t>227</t>
  </si>
  <si>
    <t>TRAVIS</t>
  </si>
  <si>
    <t>229</t>
  </si>
  <si>
    <t>TYLER</t>
  </si>
  <si>
    <t>230</t>
  </si>
  <si>
    <t>UPSHUR</t>
  </si>
  <si>
    <t>231</t>
  </si>
  <si>
    <t>UPTON</t>
  </si>
  <si>
    <t>232</t>
  </si>
  <si>
    <t>UVALDE</t>
  </si>
  <si>
    <t>233</t>
  </si>
  <si>
    <t>VAL VERDE</t>
  </si>
  <si>
    <t>234</t>
  </si>
  <si>
    <t>VAN ZANDT</t>
  </si>
  <si>
    <t>235</t>
  </si>
  <si>
    <t>VICTORIA</t>
  </si>
  <si>
    <t>236</t>
  </si>
  <si>
    <t>WALKER</t>
  </si>
  <si>
    <t>237</t>
  </si>
  <si>
    <t>WALLER</t>
  </si>
  <si>
    <t>238</t>
  </si>
  <si>
    <t>WARD</t>
  </si>
  <si>
    <t>240</t>
  </si>
  <si>
    <t>WEBB</t>
  </si>
  <si>
    <t>241</t>
  </si>
  <si>
    <t>WHARTON</t>
  </si>
  <si>
    <t>242</t>
  </si>
  <si>
    <t>WHEELER</t>
  </si>
  <si>
    <t>243</t>
  </si>
  <si>
    <t>WICHITA</t>
  </si>
  <si>
    <t>244</t>
  </si>
  <si>
    <t>WILBARGER</t>
  </si>
  <si>
    <t>245</t>
  </si>
  <si>
    <t>WILLACY</t>
  </si>
  <si>
    <t>246</t>
  </si>
  <si>
    <t>WILLIAMSON</t>
  </si>
  <si>
    <t>248</t>
  </si>
  <si>
    <t>WINKLER</t>
  </si>
  <si>
    <t>249</t>
  </si>
  <si>
    <t>WISE</t>
  </si>
  <si>
    <t>250</t>
  </si>
  <si>
    <t>WOOD</t>
  </si>
  <si>
    <t>251</t>
  </si>
  <si>
    <t>YOAKUM</t>
  </si>
  <si>
    <t>252</t>
  </si>
  <si>
    <t>YOUNG</t>
  </si>
  <si>
    <t>253</t>
  </si>
  <si>
    <t>ZAPATA</t>
  </si>
  <si>
    <t>TOTALS</t>
  </si>
  <si>
    <t>A.1.1 - 13001 - PI</t>
  </si>
  <si>
    <t>A.1.2 - 13050 - BPS</t>
  </si>
  <si>
    <t>A.1.3 - 13002 - CP</t>
  </si>
  <si>
    <t>A.1.4 - 13051 - PPA</t>
  </si>
  <si>
    <t>A.1.6 - 13003 - CD</t>
  </si>
  <si>
    <t>A.1.7 - 13052 - MH</t>
  </si>
  <si>
    <t>A.1.8 - 13056 - R</t>
  </si>
  <si>
    <t>A.1.5 - 13005 - JJAEP</t>
  </si>
  <si>
    <t>RISK
40056/0001</t>
  </si>
  <si>
    <t>DSARES
40056/0001</t>
  </si>
  <si>
    <t>DSADET
40051/0001</t>
  </si>
  <si>
    <t>DSACP
40056/0001</t>
  </si>
  <si>
    <t>JJAEP1
40005/0001</t>
  </si>
  <si>
    <t>STATEAID_SE
40003/0001</t>
  </si>
  <si>
    <t>Basic Probation Supervision</t>
  </si>
  <si>
    <t>Community Programs</t>
  </si>
  <si>
    <t>Pre &amp; Post Adjudication Facilities</t>
  </si>
  <si>
    <t>Commitment Diversion</t>
  </si>
  <si>
    <t>Mental Health Services</t>
  </si>
  <si>
    <t>Total, 
FY22 State Aid</t>
  </si>
  <si>
    <t>S&amp;E</t>
  </si>
  <si>
    <t>DRA</t>
  </si>
  <si>
    <t>GRANT  B</t>
  </si>
  <si>
    <t xml:space="preserve">GRANT M </t>
  </si>
  <si>
    <t>GRANT D</t>
  </si>
  <si>
    <t>GRANT VP
PILOT</t>
  </si>
  <si>
    <t>GRANT MT
MST</t>
  </si>
  <si>
    <t>GRANT RN
RISK (R&amp;N)</t>
  </si>
  <si>
    <t>GRANT PA
PREA</t>
  </si>
  <si>
    <t>GRANT DR
DSA RES</t>
  </si>
  <si>
    <t>GRANT DC
DSA CP</t>
  </si>
  <si>
    <t>DSA</t>
  </si>
  <si>
    <t xml:space="preserve">GRANT S     </t>
  </si>
  <si>
    <t>GRANT T</t>
  </si>
  <si>
    <t>GRANT P</t>
  </si>
  <si>
    <t>GRANT W</t>
  </si>
  <si>
    <t>120</t>
  </si>
  <si>
    <t>JACKSON</t>
  </si>
  <si>
    <t xml:space="preserve">Basic Probation Supervision
</t>
  </si>
  <si>
    <t xml:space="preserve">Community Programs
</t>
  </si>
  <si>
    <t xml:space="preserve">Pre &amp; Post Adjudication Facilities
</t>
  </si>
  <si>
    <t xml:space="preserve">Commitment Diversion
</t>
  </si>
  <si>
    <t xml:space="preserve">Mental Health Services
</t>
  </si>
  <si>
    <t>Total, 
FY21 State Aid</t>
  </si>
  <si>
    <t>PREA</t>
  </si>
  <si>
    <t>PILOT</t>
  </si>
  <si>
    <t>GRANT  B
BORDER</t>
  </si>
  <si>
    <t>GRANT D
HARRIS</t>
  </si>
  <si>
    <t>GRANT M 
SNDP</t>
  </si>
  <si>
    <t>GRANT R TOTAL</t>
  </si>
  <si>
    <t>GRANT R (RSP)</t>
  </si>
  <si>
    <t>GRANT R
(RIG)</t>
  </si>
  <si>
    <t>RISK</t>
  </si>
  <si>
    <t>DSARES</t>
  </si>
  <si>
    <t>DSACP</t>
  </si>
  <si>
    <t>STATEAID_PILOT</t>
  </si>
  <si>
    <t>GRANT P
JJAEP2</t>
  </si>
  <si>
    <t>GRANT R
GREGION
RSP</t>
  </si>
  <si>
    <t>GRANT R
IREGION
RIG</t>
  </si>
  <si>
    <t>GRANT R
DSA</t>
  </si>
  <si>
    <t>GRANT R
RISK (R&amp;N)</t>
  </si>
  <si>
    <t>GRANT R
DSARES</t>
  </si>
  <si>
    <t>GRANT R
DSACP</t>
  </si>
  <si>
    <t>GRANT S
PIFAMILY</t>
  </si>
  <si>
    <t>GRANT T
PISCHOOL</t>
  </si>
  <si>
    <t>GRANT W
JJAEP1</t>
  </si>
  <si>
    <t>STATE AID</t>
  </si>
  <si>
    <t>MST</t>
  </si>
  <si>
    <t>BORDER</t>
  </si>
  <si>
    <t>SNDP</t>
  </si>
  <si>
    <t>P&amp;I</t>
  </si>
  <si>
    <t>DSADET</t>
  </si>
  <si>
    <t>DSAPAROLE</t>
  </si>
  <si>
    <t>JJAEP - DISC</t>
  </si>
  <si>
    <t>2022 Local Match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</si>
</sst>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BFBFBF"/>
      <name val="Calibri"/>
      <family val="2"/>
    </font>
    <font>
      <b/>
      <i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i/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0"/>
      <color rgb="FFBFBFBF"/>
      <name val="Calibri"/>
      <family val="2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i/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E6B8B7"/>
        <bgColor rgb="FF000000"/>
      </patternFill>
    </fill>
    <fill>
      <patternFill patternType="solid">
        <fgColor rgb="FF96363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BF8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D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FFFF66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FFD9FF"/>
        <bgColor indexed="64"/>
      </patternFill>
    </fill>
    <fill>
      <patternFill patternType="solid">
        <fgColor rgb="FFFF66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5">
    <xf numFmtId="0" fontId="0" fillId="0" borderId="0" xfId="0"/>
    <xf numFmtId="49" fontId="3" fillId="2" borderId="1" xfId="1" applyNumberFormat="1" applyFont="1" applyFill="1" applyBorder="1" applyAlignment="1">
      <alignment horizontal="center" vertical="center" wrapText="1"/>
    </xf>
    <xf numFmtId="44" fontId="3" fillId="2" borderId="1" xfId="1" applyFont="1" applyFill="1" applyBorder="1" applyAlignment="1">
      <alignment horizontal="center" vertical="center" wrapText="1"/>
    </xf>
    <xf numFmtId="44" fontId="3" fillId="3" borderId="1" xfId="1" applyFont="1" applyFill="1" applyBorder="1" applyAlignment="1">
      <alignment horizontal="center" vertical="center" wrapText="1"/>
    </xf>
    <xf numFmtId="44" fontId="3" fillId="4" borderId="1" xfId="1" applyFont="1" applyFill="1" applyBorder="1" applyAlignment="1">
      <alignment horizontal="center" vertical="center" wrapText="1"/>
    </xf>
    <xf numFmtId="44" fontId="3" fillId="5" borderId="1" xfId="1" applyFont="1" applyFill="1" applyBorder="1" applyAlignment="1">
      <alignment horizontal="center" vertical="center" wrapText="1"/>
    </xf>
    <xf numFmtId="44" fontId="3" fillId="6" borderId="1" xfId="1" applyFont="1" applyFill="1" applyBorder="1" applyAlignment="1">
      <alignment horizontal="center" vertical="center" wrapText="1"/>
    </xf>
    <xf numFmtId="44" fontId="3" fillId="7" borderId="1" xfId="1" applyFont="1" applyFill="1" applyBorder="1" applyAlignment="1">
      <alignment horizontal="center" vertical="center" wrapText="1"/>
    </xf>
    <xf numFmtId="44" fontId="3" fillId="8" borderId="1" xfId="1" applyFont="1" applyFill="1" applyBorder="1" applyAlignment="1">
      <alignment horizontal="center" vertical="center" wrapText="1"/>
    </xf>
    <xf numFmtId="44" fontId="3" fillId="9" borderId="1" xfId="1" applyFont="1" applyFill="1" applyBorder="1" applyAlignment="1">
      <alignment horizontal="center" vertical="center" wrapText="1"/>
    </xf>
    <xf numFmtId="44" fontId="4" fillId="10" borderId="1" xfId="1" applyFont="1" applyFill="1" applyBorder="1" applyAlignment="1">
      <alignment horizontal="center" vertical="center" wrapText="1"/>
    </xf>
    <xf numFmtId="44" fontId="3" fillId="11" borderId="1" xfId="1" applyFont="1" applyFill="1" applyBorder="1" applyAlignment="1">
      <alignment horizontal="center" vertical="center" wrapText="1"/>
    </xf>
    <xf numFmtId="44" fontId="3" fillId="12" borderId="1" xfId="1" applyFont="1" applyFill="1" applyBorder="1" applyAlignment="1">
      <alignment horizontal="center" vertical="center" wrapText="1"/>
    </xf>
    <xf numFmtId="44" fontId="3" fillId="13" borderId="1" xfId="1" applyFont="1" applyFill="1" applyBorder="1" applyAlignment="1">
      <alignment horizontal="center" vertical="center" wrapText="1"/>
    </xf>
    <xf numFmtId="44" fontId="3" fillId="14" borderId="1" xfId="1" applyFont="1" applyFill="1" applyBorder="1" applyAlignment="1">
      <alignment horizontal="center" vertical="center" wrapText="1"/>
    </xf>
    <xf numFmtId="44" fontId="5" fillId="2" borderId="1" xfId="1" applyFont="1" applyFill="1" applyBorder="1" applyAlignment="1">
      <alignment horizontal="center" vertical="center" wrapText="1"/>
    </xf>
    <xf numFmtId="49" fontId="6" fillId="0" borderId="1" xfId="0" applyNumberFormat="1" applyFont="1" applyBorder="1"/>
    <xf numFmtId="0" fontId="6" fillId="0" borderId="1" xfId="0" applyFont="1" applyBorder="1"/>
    <xf numFmtId="0" fontId="6" fillId="15" borderId="1" xfId="0" applyFont="1" applyFill="1" applyBorder="1"/>
    <xf numFmtId="44" fontId="7" fillId="0" borderId="1" xfId="1" applyFont="1" applyFill="1" applyBorder="1" applyAlignment="1"/>
    <xf numFmtId="44" fontId="7" fillId="16" borderId="1" xfId="1" applyFont="1" applyFill="1" applyBorder="1" applyAlignment="1"/>
    <xf numFmtId="44" fontId="3" fillId="8" borderId="1" xfId="1" applyFont="1" applyFill="1" applyBorder="1" applyAlignment="1"/>
    <xf numFmtId="44" fontId="4" fillId="10" borderId="1" xfId="1" applyFont="1" applyFill="1" applyBorder="1" applyAlignment="1"/>
    <xf numFmtId="44" fontId="8" fillId="12" borderId="1" xfId="1" applyFont="1" applyFill="1" applyBorder="1" applyAlignment="1"/>
    <xf numFmtId="44" fontId="5" fillId="2" borderId="1" xfId="1" applyFont="1" applyFill="1" applyBorder="1" applyAlignment="1"/>
    <xf numFmtId="0" fontId="6" fillId="17" borderId="1" xfId="0" applyFont="1" applyFill="1" applyBorder="1"/>
    <xf numFmtId="0" fontId="6" fillId="18" borderId="1" xfId="0" applyFont="1" applyFill="1" applyBorder="1"/>
    <xf numFmtId="49" fontId="6" fillId="15" borderId="1" xfId="0" applyNumberFormat="1" applyFont="1" applyFill="1" applyBorder="1"/>
    <xf numFmtId="0" fontId="6" fillId="19" borderId="1" xfId="0" applyFont="1" applyFill="1" applyBorder="1"/>
    <xf numFmtId="0" fontId="6" fillId="20" borderId="1" xfId="0" applyFont="1" applyFill="1" applyBorder="1"/>
    <xf numFmtId="0" fontId="6" fillId="16" borderId="1" xfId="0" applyFont="1" applyFill="1" applyBorder="1"/>
    <xf numFmtId="0" fontId="6" fillId="21" borderId="1" xfId="0" applyFont="1" applyFill="1" applyBorder="1"/>
    <xf numFmtId="0" fontId="9" fillId="0" borderId="0" xfId="0" applyFont="1"/>
    <xf numFmtId="49" fontId="7" fillId="0" borderId="1" xfId="0" applyNumberFormat="1" applyFont="1" applyBorder="1"/>
    <xf numFmtId="0" fontId="7" fillId="0" borderId="1" xfId="0" applyFont="1" applyBorder="1"/>
    <xf numFmtId="0" fontId="10" fillId="0" borderId="0" xfId="0" applyFont="1"/>
    <xf numFmtId="0" fontId="11" fillId="0" borderId="0" xfId="0" applyFont="1"/>
    <xf numFmtId="44" fontId="10" fillId="0" borderId="0" xfId="0" applyNumberFormat="1" applyFont="1"/>
    <xf numFmtId="44" fontId="12" fillId="0" borderId="1" xfId="1" applyFont="1" applyFill="1" applyBorder="1" applyAlignment="1"/>
    <xf numFmtId="0" fontId="13" fillId="0" borderId="0" xfId="0" applyFont="1"/>
    <xf numFmtId="44" fontId="14" fillId="0" borderId="1" xfId="1" applyFont="1" applyFill="1" applyBorder="1" applyAlignment="1"/>
    <xf numFmtId="44" fontId="12" fillId="0" borderId="0" xfId="1" applyFont="1" applyFill="1" applyBorder="1" applyAlignment="1"/>
    <xf numFmtId="44" fontId="5" fillId="0" borderId="0" xfId="1" applyFont="1" applyFill="1" applyBorder="1" applyAlignment="1"/>
    <xf numFmtId="49" fontId="3" fillId="2" borderId="1" xfId="0" applyNumberFormat="1" applyFont="1" applyFill="1" applyBorder="1"/>
    <xf numFmtId="0" fontId="3" fillId="2" borderId="1" xfId="0" applyFont="1" applyFill="1" applyBorder="1"/>
    <xf numFmtId="44" fontId="13" fillId="2" borderId="1" xfId="0" applyNumberFormat="1" applyFont="1" applyFill="1" applyBorder="1"/>
    <xf numFmtId="44" fontId="8" fillId="16" borderId="1" xfId="1" applyFont="1" applyFill="1" applyBorder="1" applyAlignment="1"/>
    <xf numFmtId="44" fontId="15" fillId="0" borderId="0" xfId="1" applyFont="1" applyFill="1" applyBorder="1" applyAlignment="1"/>
    <xf numFmtId="44" fontId="0" fillId="0" borderId="0" xfId="0" applyNumberFormat="1"/>
    <xf numFmtId="44" fontId="0" fillId="0" borderId="0" xfId="1" applyFont="1"/>
    <xf numFmtId="44" fontId="10" fillId="0" borderId="0" xfId="1" applyFont="1" applyFill="1" applyBorder="1"/>
    <xf numFmtId="0" fontId="0" fillId="22" borderId="2" xfId="0" applyFill="1" applyBorder="1"/>
    <xf numFmtId="164" fontId="0" fillId="0" borderId="0" xfId="0" applyNumberFormat="1"/>
    <xf numFmtId="49" fontId="16" fillId="23" borderId="1" xfId="1" applyNumberFormat="1" applyFont="1" applyFill="1" applyBorder="1" applyAlignment="1">
      <alignment horizontal="center" vertical="center" wrapText="1"/>
    </xf>
    <xf numFmtId="44" fontId="16" fillId="23" borderId="1" xfId="1" applyFont="1" applyFill="1" applyBorder="1" applyAlignment="1">
      <alignment horizontal="center" vertical="center" wrapText="1"/>
    </xf>
    <xf numFmtId="44" fontId="3" fillId="24" borderId="1" xfId="1" applyFont="1" applyFill="1" applyBorder="1" applyAlignment="1">
      <alignment horizontal="center" vertical="center" wrapText="1"/>
    </xf>
    <xf numFmtId="44" fontId="3" fillId="25" borderId="1" xfId="1" applyFont="1" applyFill="1" applyBorder="1" applyAlignment="1">
      <alignment horizontal="center" vertical="center" wrapText="1"/>
    </xf>
    <xf numFmtId="44" fontId="3" fillId="26" borderId="1" xfId="1" applyFont="1" applyFill="1" applyBorder="1" applyAlignment="1">
      <alignment horizontal="center" vertical="center" wrapText="1"/>
    </xf>
    <xf numFmtId="44" fontId="3" fillId="27" borderId="1" xfId="1" applyFont="1" applyFill="1" applyBorder="1" applyAlignment="1">
      <alignment horizontal="center" vertical="center" wrapText="1"/>
    </xf>
    <xf numFmtId="44" fontId="3" fillId="28" borderId="1" xfId="1" applyFont="1" applyFill="1" applyBorder="1" applyAlignment="1">
      <alignment horizontal="center" vertical="center" wrapText="1"/>
    </xf>
    <xf numFmtId="44" fontId="3" fillId="29" borderId="1" xfId="1" applyFont="1" applyFill="1" applyBorder="1" applyAlignment="1">
      <alignment horizontal="center" vertical="center" wrapText="1"/>
    </xf>
    <xf numFmtId="44" fontId="5" fillId="30" borderId="1" xfId="1" applyFont="1" applyFill="1" applyBorder="1" applyAlignment="1">
      <alignment horizontal="center" vertical="center" wrapText="1"/>
    </xf>
    <xf numFmtId="49" fontId="17" fillId="0" borderId="1" xfId="0" applyNumberFormat="1" applyFont="1" applyBorder="1"/>
    <xf numFmtId="0" fontId="17" fillId="0" borderId="1" xfId="0" applyFont="1" applyBorder="1"/>
    <xf numFmtId="0" fontId="6" fillId="31" borderId="1" xfId="0" applyFont="1" applyFill="1" applyBorder="1"/>
    <xf numFmtId="44" fontId="7" fillId="32" borderId="1" xfId="1" applyFont="1" applyFill="1" applyBorder="1" applyAlignment="1"/>
    <xf numFmtId="44" fontId="18" fillId="23" borderId="1" xfId="1" applyFont="1" applyFill="1" applyBorder="1" applyAlignment="1"/>
    <xf numFmtId="0" fontId="6" fillId="33" borderId="1" xfId="0" applyFont="1" applyFill="1" applyBorder="1"/>
    <xf numFmtId="0" fontId="6" fillId="34" borderId="1" xfId="0" applyFont="1" applyFill="1" applyBorder="1"/>
    <xf numFmtId="49" fontId="17" fillId="31" borderId="1" xfId="0" applyNumberFormat="1" applyFont="1" applyFill="1" applyBorder="1"/>
    <xf numFmtId="0" fontId="6" fillId="35" borderId="1" xfId="0" applyFont="1" applyFill="1" applyBorder="1"/>
    <xf numFmtId="0" fontId="6" fillId="36" borderId="1" xfId="0" applyFont="1" applyFill="1" applyBorder="1"/>
    <xf numFmtId="0" fontId="6" fillId="32" borderId="1" xfId="0" applyFont="1" applyFill="1" applyBorder="1"/>
    <xf numFmtId="0" fontId="6" fillId="37" borderId="1" xfId="0" applyFont="1" applyFill="1" applyBorder="1"/>
    <xf numFmtId="49" fontId="19" fillId="0" borderId="1" xfId="0" applyNumberFormat="1" applyFont="1" applyBorder="1"/>
    <xf numFmtId="0" fontId="19" fillId="0" borderId="1" xfId="0" applyFont="1" applyBorder="1"/>
    <xf numFmtId="49" fontId="16" fillId="23" borderId="1" xfId="0" applyNumberFormat="1" applyFont="1" applyFill="1" applyBorder="1"/>
    <xf numFmtId="0" fontId="16" fillId="23" borderId="1" xfId="0" applyFont="1" applyFill="1" applyBorder="1"/>
    <xf numFmtId="44" fontId="2" fillId="23" borderId="1" xfId="0" applyNumberFormat="1" applyFont="1" applyFill="1" applyBorder="1"/>
    <xf numFmtId="44" fontId="2" fillId="38" borderId="1" xfId="0" applyNumberFormat="1" applyFont="1" applyFill="1" applyBorder="1"/>
    <xf numFmtId="44" fontId="3" fillId="39" borderId="1" xfId="1" applyFont="1" applyFill="1" applyBorder="1" applyAlignment="1">
      <alignment horizontal="center" vertical="center" wrapText="1"/>
    </xf>
    <xf numFmtId="44" fontId="3" fillId="40" borderId="1" xfId="1" applyFont="1" applyFill="1" applyBorder="1" applyAlignment="1">
      <alignment horizontal="center" vertical="center" wrapText="1"/>
    </xf>
    <xf numFmtId="44" fontId="5" fillId="27" borderId="1" xfId="1" applyFont="1" applyFill="1" applyBorder="1" applyAlignment="1">
      <alignment horizontal="center" vertical="center" wrapText="1"/>
    </xf>
    <xf numFmtId="44" fontId="5" fillId="26" borderId="1" xfId="1" applyFont="1" applyFill="1" applyBorder="1" applyAlignment="1">
      <alignment horizontal="center" vertical="center" wrapText="1"/>
    </xf>
    <xf numFmtId="44" fontId="5" fillId="29" borderId="1" xfId="1" applyFont="1" applyFill="1" applyBorder="1" applyAlignment="1">
      <alignment horizontal="center" vertical="center" wrapText="1"/>
    </xf>
    <xf numFmtId="44" fontId="5" fillId="28" borderId="1" xfId="1" applyFont="1" applyFill="1" applyBorder="1" applyAlignment="1">
      <alignment horizontal="center" vertical="center" wrapText="1"/>
    </xf>
    <xf numFmtId="164" fontId="6" fillId="0" borderId="1" xfId="1" applyNumberFormat="1" applyFont="1" applyFill="1" applyBorder="1" applyAlignment="1"/>
    <xf numFmtId="44" fontId="8" fillId="41" borderId="1" xfId="1" applyFont="1" applyFill="1" applyBorder="1" applyAlignment="1"/>
    <xf numFmtId="44" fontId="6" fillId="39" borderId="1" xfId="1" applyFont="1" applyFill="1" applyBorder="1" applyAlignment="1"/>
    <xf numFmtId="44" fontId="12" fillId="40" borderId="1" xfId="1" applyFont="1" applyFill="1" applyBorder="1" applyAlignment="1"/>
    <xf numFmtId="44" fontId="6" fillId="0" borderId="1" xfId="1" applyFont="1" applyFill="1" applyBorder="1" applyAlignment="1"/>
    <xf numFmtId="164" fontId="2" fillId="23" borderId="1" xfId="0" applyNumberFormat="1" applyFont="1" applyFill="1" applyBorder="1"/>
    <xf numFmtId="44" fontId="2" fillId="41" borderId="1" xfId="0" applyNumberFormat="1" applyFont="1" applyFill="1" applyBorder="1"/>
    <xf numFmtId="44" fontId="8" fillId="39" borderId="1" xfId="1" applyFont="1" applyFill="1" applyBorder="1" applyAlignment="1"/>
    <xf numFmtId="44" fontId="20" fillId="40" borderId="1" xfId="1" applyFont="1" applyFill="1" applyBorder="1" applyAlignment="1"/>
    <xf numFmtId="44" fontId="0" fillId="0" borderId="0" xfId="1" applyFont="1" applyFill="1"/>
    <xf numFmtId="10" fontId="0" fillId="0" borderId="0" xfId="2" applyNumberFormat="1" applyFont="1"/>
    <xf numFmtId="44" fontId="3" fillId="0" borderId="1" xfId="1" applyFont="1" applyFill="1" applyBorder="1" applyAlignment="1">
      <alignment horizontal="center" vertical="center" wrapText="1"/>
    </xf>
    <xf numFmtId="44" fontId="3" fillId="42" borderId="1" xfId="1" applyFont="1" applyFill="1" applyBorder="1" applyAlignment="1">
      <alignment horizontal="center" vertical="center" wrapText="1"/>
    </xf>
    <xf numFmtId="44" fontId="3" fillId="43" borderId="1" xfId="1" applyFont="1" applyFill="1" applyBorder="1" applyAlignment="1">
      <alignment horizontal="center" vertical="center" wrapText="1"/>
    </xf>
    <xf numFmtId="44" fontId="5" fillId="3" borderId="1" xfId="1" applyFont="1" applyFill="1" applyBorder="1" applyAlignment="1">
      <alignment horizontal="center" vertical="center" wrapText="1"/>
    </xf>
    <xf numFmtId="44" fontId="5" fillId="5" borderId="1" xfId="1" applyFont="1" applyFill="1" applyBorder="1" applyAlignment="1">
      <alignment horizontal="center" vertical="center" wrapText="1"/>
    </xf>
    <xf numFmtId="44" fontId="5" fillId="13" borderId="1" xfId="1" applyFont="1" applyFill="1" applyBorder="1" applyAlignment="1">
      <alignment horizontal="center" vertical="center" wrapText="1"/>
    </xf>
    <xf numFmtId="44" fontId="5" fillId="42" borderId="1" xfId="1" applyFont="1" applyFill="1" applyBorder="1" applyAlignment="1">
      <alignment horizontal="center" vertical="center" wrapText="1"/>
    </xf>
    <xf numFmtId="44" fontId="5" fillId="7" borderId="1" xfId="1" applyFont="1" applyFill="1" applyBorder="1" applyAlignment="1">
      <alignment horizontal="center" vertical="center" wrapText="1"/>
    </xf>
    <xf numFmtId="44" fontId="5" fillId="6" borderId="1" xfId="1" applyFont="1" applyFill="1" applyBorder="1" applyAlignment="1">
      <alignment horizontal="center" vertical="center" wrapText="1"/>
    </xf>
    <xf numFmtId="44" fontId="5" fillId="44" borderId="1" xfId="1" applyFont="1" applyFill="1" applyBorder="1" applyAlignment="1">
      <alignment horizontal="center" vertical="center" wrapText="1"/>
    </xf>
    <xf numFmtId="44" fontId="5" fillId="9" borderId="1" xfId="1" applyFont="1" applyFill="1" applyBorder="1" applyAlignment="1">
      <alignment horizontal="center" vertical="center" wrapText="1"/>
    </xf>
    <xf numFmtId="44" fontId="12" fillId="3" borderId="1" xfId="1" applyFont="1" applyFill="1" applyBorder="1" applyAlignment="1"/>
    <xf numFmtId="44" fontId="15" fillId="0" borderId="1" xfId="1" applyFont="1" applyFill="1" applyBorder="1" applyAlignment="1"/>
    <xf numFmtId="44" fontId="3" fillId="45" borderId="1" xfId="1" applyFont="1" applyFill="1" applyBorder="1" applyAlignment="1">
      <alignment horizontal="center" vertical="center" wrapText="1"/>
    </xf>
    <xf numFmtId="44" fontId="3" fillId="46" borderId="1" xfId="1" applyFont="1" applyFill="1" applyBorder="1" applyAlignment="1">
      <alignment horizontal="center" vertical="center" wrapText="1"/>
    </xf>
    <xf numFmtId="44" fontId="18" fillId="23" borderId="1" xfId="1" applyFont="1" applyFill="1" applyBorder="1" applyAlignment="1">
      <alignment horizontal="center" vertical="center" wrapText="1"/>
    </xf>
    <xf numFmtId="44" fontId="3" fillId="23" borderId="1" xfId="1" applyFont="1" applyFill="1" applyBorder="1" applyAlignment="1"/>
    <xf numFmtId="44" fontId="17" fillId="0" borderId="1" xfId="1" applyFont="1" applyFill="1" applyBorder="1" applyAlignment="1"/>
    <xf numFmtId="44" fontId="16" fillId="23" borderId="1" xfId="1" applyFont="1" applyFill="1" applyBorder="1" applyAlignment="1"/>
    <xf numFmtId="164" fontId="15" fillId="0" borderId="1" xfId="1" applyNumberFormat="1" applyFont="1" applyBorder="1" applyAlignment="1"/>
    <xf numFmtId="44" fontId="7" fillId="47" borderId="1" xfId="1" applyFont="1" applyFill="1" applyBorder="1" applyAlignment="1"/>
    <xf numFmtId="44" fontId="12" fillId="48" borderId="1" xfId="1" applyFont="1" applyFill="1" applyBorder="1" applyAlignment="1"/>
    <xf numFmtId="164" fontId="15" fillId="0" borderId="1" xfId="1" applyNumberFormat="1" applyFont="1" applyFill="1" applyBorder="1" applyAlignment="1"/>
    <xf numFmtId="44" fontId="19" fillId="0" borderId="1" xfId="1" applyFont="1" applyFill="1" applyBorder="1" applyAlignment="1"/>
    <xf numFmtId="44" fontId="23" fillId="0" borderId="1" xfId="1" applyFont="1" applyFill="1" applyBorder="1" applyAlignment="1"/>
    <xf numFmtId="44" fontId="2" fillId="47" borderId="1" xfId="0" applyNumberFormat="1" applyFont="1" applyFill="1" applyBorder="1"/>
    <xf numFmtId="44" fontId="1" fillId="0" borderId="0" xfId="1" applyFont="1"/>
    <xf numFmtId="44" fontId="17" fillId="0" borderId="0" xfId="1" applyFont="1" applyFill="1" applyBorder="1" applyAlignment="1"/>
  </cellXfs>
  <cellStyles count="3">
    <cellStyle name="Currency" xfId="1" builtinId="4"/>
    <cellStyle name="Normal" xfId="0" builtinId="0"/>
    <cellStyle name="Percent" xfId="2" builtinId="5"/>
  </cellStyles>
  <dxfs count="1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e-ae\AppData\Local\Temp\MicrosoftEdgeDownloads\dfa3d8c0-5df4-4a3c-9951-d8119299732f\FY21_DISBURSEMENTS_-_STATEWI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e-ae\AppData\Local\Temp\MicrosoftEdgeDownloads\95e6c647-0792-41a0-94ae-cea2e0fe5a67\FY22_DISBURSEMENTS_-_STATEWID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e-ae\AppData\Local\Temp\MicrosoftEdgeDownloads\27698103-9311-4e51-be47-33a483452d30\FY24-Disbursements-websi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e-ae\AppData\Local\Temp\MicrosoftEdgeDownloads\eaf7097f-1ad9-4d94-90b1-1fe09da528b5\FY25-Disbursements-websi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e-ae\AppData\Local\Temp\MicrosoftEdgeDownloads\069f61ce-2ef2-49b4-b2e8-cbed3e1adc6a\FY20_DISBURSEMENTS_-_C_NE_S_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2020"/>
      <sheetName val="OCT 2020"/>
      <sheetName val="NOV 2020"/>
      <sheetName val="DEC 2020"/>
      <sheetName val="EOY 2020"/>
      <sheetName val="JAN 2021"/>
      <sheetName val="FEB 2021"/>
      <sheetName val="MAR 2021"/>
      <sheetName val="APR 2021"/>
      <sheetName val="MAY 2021"/>
      <sheetName val="JUN 2021"/>
      <sheetName val="JUL 2021"/>
      <sheetName val="AUG 2021"/>
      <sheetName val="SUMMARY"/>
    </sheetNames>
    <sheetDataSet>
      <sheetData sheetId="0">
        <row r="2">
          <cell r="D2">
            <v>26816</v>
          </cell>
          <cell r="E2">
            <v>20049</v>
          </cell>
          <cell r="F2">
            <v>1748</v>
          </cell>
          <cell r="G2">
            <v>3500</v>
          </cell>
          <cell r="H2">
            <v>6069</v>
          </cell>
          <cell r="I2">
            <v>58182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/>
          <cell r="P2">
            <v>1915.8</v>
          </cell>
          <cell r="Q2">
            <v>0</v>
          </cell>
          <cell r="R2">
            <v>0</v>
          </cell>
          <cell r="S2">
            <v>0</v>
          </cell>
          <cell r="T2">
            <v>1915.8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/>
        </row>
        <row r="3">
          <cell r="D3"/>
          <cell r="E3"/>
          <cell r="F3"/>
          <cell r="G3"/>
          <cell r="H3"/>
          <cell r="I3"/>
          <cell r="J3">
            <v>0</v>
          </cell>
          <cell r="K3">
            <v>0</v>
          </cell>
          <cell r="L3"/>
          <cell r="M3"/>
          <cell r="N3"/>
          <cell r="O3"/>
          <cell r="P3"/>
          <cell r="Q3">
            <v>0</v>
          </cell>
          <cell r="R3">
            <v>0</v>
          </cell>
          <cell r="S3"/>
          <cell r="T3"/>
          <cell r="U3"/>
          <cell r="V3"/>
          <cell r="W3"/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/>
        </row>
        <row r="4">
          <cell r="D4">
            <v>30568</v>
          </cell>
          <cell r="E4">
            <v>11453</v>
          </cell>
          <cell r="F4">
            <v>39303</v>
          </cell>
          <cell r="G4">
            <v>14741</v>
          </cell>
          <cell r="H4">
            <v>13922</v>
          </cell>
          <cell r="I4">
            <v>109987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9415</v>
          </cell>
          <cell r="O4"/>
          <cell r="P4">
            <v>49140.27</v>
          </cell>
          <cell r="Q4">
            <v>0</v>
          </cell>
          <cell r="R4">
            <v>0</v>
          </cell>
          <cell r="S4">
            <v>0</v>
          </cell>
          <cell r="T4">
            <v>49140.27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/>
        </row>
        <row r="5">
          <cell r="D5"/>
          <cell r="E5"/>
          <cell r="F5"/>
          <cell r="G5"/>
          <cell r="H5"/>
          <cell r="I5"/>
          <cell r="J5">
            <v>0</v>
          </cell>
          <cell r="K5">
            <v>0</v>
          </cell>
          <cell r="L5"/>
          <cell r="M5"/>
          <cell r="N5"/>
          <cell r="O5"/>
          <cell r="P5"/>
          <cell r="Q5">
            <v>0</v>
          </cell>
          <cell r="R5">
            <v>0</v>
          </cell>
          <cell r="S5"/>
          <cell r="T5"/>
          <cell r="U5"/>
          <cell r="V5"/>
          <cell r="W5"/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/>
        </row>
        <row r="6">
          <cell r="D6">
            <v>15251</v>
          </cell>
          <cell r="E6">
            <v>10676</v>
          </cell>
          <cell r="F6">
            <v>6853</v>
          </cell>
          <cell r="G6">
            <v>1252</v>
          </cell>
          <cell r="H6">
            <v>607</v>
          </cell>
          <cell r="I6">
            <v>34639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/>
        </row>
        <row r="7">
          <cell r="D7"/>
          <cell r="E7"/>
          <cell r="F7"/>
          <cell r="G7"/>
          <cell r="H7"/>
          <cell r="I7"/>
          <cell r="J7">
            <v>0</v>
          </cell>
          <cell r="K7">
            <v>0</v>
          </cell>
          <cell r="L7"/>
          <cell r="M7"/>
          <cell r="N7"/>
          <cell r="O7"/>
          <cell r="P7"/>
          <cell r="Q7">
            <v>0</v>
          </cell>
          <cell r="R7">
            <v>0</v>
          </cell>
          <cell r="S7"/>
          <cell r="T7"/>
          <cell r="U7"/>
          <cell r="V7"/>
          <cell r="W7"/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/>
        </row>
        <row r="8">
          <cell r="D8">
            <v>2100</v>
          </cell>
          <cell r="E8">
            <v>23893</v>
          </cell>
          <cell r="F8">
            <v>0</v>
          </cell>
          <cell r="G8">
            <v>1037</v>
          </cell>
          <cell r="H8">
            <v>390</v>
          </cell>
          <cell r="I8">
            <v>27420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/>
          <cell r="P8">
            <v>2554.4</v>
          </cell>
          <cell r="Q8">
            <v>0</v>
          </cell>
          <cell r="R8">
            <v>0</v>
          </cell>
          <cell r="S8">
            <v>0</v>
          </cell>
          <cell r="T8">
            <v>2554.4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/>
        </row>
        <row r="9">
          <cell r="D9">
            <v>71824</v>
          </cell>
          <cell r="E9">
            <v>31696</v>
          </cell>
          <cell r="F9">
            <v>18625</v>
          </cell>
          <cell r="G9">
            <v>18781</v>
          </cell>
          <cell r="H9">
            <v>8591</v>
          </cell>
          <cell r="I9">
            <v>149517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/>
          <cell r="P9">
            <v>8780.75</v>
          </cell>
          <cell r="Q9">
            <v>0</v>
          </cell>
          <cell r="R9">
            <v>0</v>
          </cell>
          <cell r="S9">
            <v>0</v>
          </cell>
          <cell r="T9">
            <v>8780.75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/>
        </row>
        <row r="10">
          <cell r="D10">
            <v>8419</v>
          </cell>
          <cell r="E10">
            <v>4493</v>
          </cell>
          <cell r="F10">
            <v>0</v>
          </cell>
          <cell r="G10">
            <v>489</v>
          </cell>
          <cell r="H10">
            <v>89</v>
          </cell>
          <cell r="I10">
            <v>13490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/>
          <cell r="P10">
            <v>852.93</v>
          </cell>
          <cell r="Q10">
            <v>0</v>
          </cell>
          <cell r="R10">
            <v>0</v>
          </cell>
          <cell r="S10">
            <v>0</v>
          </cell>
          <cell r="T10">
            <v>852.93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/>
        </row>
        <row r="11">
          <cell r="D11">
            <v>70989</v>
          </cell>
          <cell r="E11">
            <v>72749</v>
          </cell>
          <cell r="F11">
            <v>30399</v>
          </cell>
          <cell r="G11">
            <v>54002</v>
          </cell>
          <cell r="H11">
            <v>13296</v>
          </cell>
          <cell r="I11">
            <v>241435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/>
          <cell r="P11">
            <v>19610</v>
          </cell>
          <cell r="Q11">
            <v>0</v>
          </cell>
          <cell r="R11">
            <v>0</v>
          </cell>
          <cell r="S11">
            <v>0</v>
          </cell>
          <cell r="T11">
            <v>17205</v>
          </cell>
          <cell r="U11">
            <v>0</v>
          </cell>
          <cell r="V11">
            <v>2405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/>
        </row>
        <row r="12">
          <cell r="D12">
            <v>368398</v>
          </cell>
          <cell r="E12">
            <v>305812</v>
          </cell>
          <cell r="F12">
            <v>88429</v>
          </cell>
          <cell r="G12">
            <v>245867</v>
          </cell>
          <cell r="H12">
            <v>314167</v>
          </cell>
          <cell r="I12">
            <v>1322673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36085</v>
          </cell>
          <cell r="O12"/>
          <cell r="P12">
            <v>79106</v>
          </cell>
          <cell r="Q12">
            <v>0</v>
          </cell>
          <cell r="R12">
            <v>0</v>
          </cell>
          <cell r="S12">
            <v>0</v>
          </cell>
          <cell r="T12">
            <v>45307</v>
          </cell>
          <cell r="U12">
            <v>0</v>
          </cell>
          <cell r="V12">
            <v>33799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/>
        </row>
        <row r="13">
          <cell r="D13">
            <v>7045</v>
          </cell>
          <cell r="E13">
            <v>81311</v>
          </cell>
          <cell r="F13">
            <v>3085</v>
          </cell>
          <cell r="G13">
            <v>6816</v>
          </cell>
          <cell r="H13">
            <v>4802</v>
          </cell>
          <cell r="I13">
            <v>103059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/>
          <cell r="P13">
            <v>9397.4</v>
          </cell>
          <cell r="Q13">
            <v>0</v>
          </cell>
          <cell r="R13">
            <v>0</v>
          </cell>
          <cell r="S13">
            <v>3650</v>
          </cell>
          <cell r="T13">
            <v>5747.4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/>
        </row>
        <row r="14">
          <cell r="D14">
            <v>64635</v>
          </cell>
          <cell r="E14">
            <v>78222</v>
          </cell>
          <cell r="F14">
            <v>38500</v>
          </cell>
          <cell r="G14">
            <v>0</v>
          </cell>
          <cell r="H14">
            <v>60530</v>
          </cell>
          <cell r="I14">
            <v>241887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/>
          <cell r="P14">
            <v>20594.849999999999</v>
          </cell>
          <cell r="Q14">
            <v>0</v>
          </cell>
          <cell r="R14">
            <v>0</v>
          </cell>
          <cell r="S14">
            <v>0</v>
          </cell>
          <cell r="T14">
            <v>20594.849999999999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/>
        </row>
        <row r="15">
          <cell r="D15"/>
          <cell r="E15"/>
          <cell r="F15"/>
          <cell r="G15"/>
          <cell r="H15"/>
          <cell r="I15"/>
          <cell r="J15">
            <v>0</v>
          </cell>
          <cell r="K15">
            <v>0</v>
          </cell>
          <cell r="L15"/>
          <cell r="M15"/>
          <cell r="N15"/>
          <cell r="O15"/>
          <cell r="P15"/>
          <cell r="Q15">
            <v>0</v>
          </cell>
          <cell r="R15">
            <v>0</v>
          </cell>
          <cell r="S15"/>
          <cell r="T15"/>
          <cell r="U15"/>
          <cell r="V15"/>
          <cell r="W15"/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/>
        </row>
        <row r="16">
          <cell r="D16"/>
          <cell r="E16"/>
          <cell r="F16"/>
          <cell r="G16"/>
          <cell r="H16"/>
          <cell r="I16"/>
          <cell r="J16">
            <v>0</v>
          </cell>
          <cell r="K16">
            <v>0</v>
          </cell>
          <cell r="L16"/>
          <cell r="M16"/>
          <cell r="N16"/>
          <cell r="O16"/>
          <cell r="P16"/>
          <cell r="Q16">
            <v>0</v>
          </cell>
          <cell r="R16">
            <v>0</v>
          </cell>
          <cell r="S16"/>
          <cell r="T16"/>
          <cell r="U16"/>
          <cell r="V16"/>
          <cell r="W16"/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/>
        </row>
        <row r="17">
          <cell r="D17">
            <v>6959</v>
          </cell>
          <cell r="E17">
            <v>3910</v>
          </cell>
          <cell r="F17">
            <v>6240</v>
          </cell>
          <cell r="G17">
            <v>1321</v>
          </cell>
          <cell r="H17">
            <v>1345</v>
          </cell>
          <cell r="I17">
            <v>19775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/>
          <cell r="P17">
            <v>911.28</v>
          </cell>
          <cell r="Q17">
            <v>0</v>
          </cell>
          <cell r="R17">
            <v>0</v>
          </cell>
          <cell r="S17">
            <v>0</v>
          </cell>
          <cell r="T17">
            <v>911.28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/>
        </row>
        <row r="18">
          <cell r="D18"/>
          <cell r="E18"/>
          <cell r="F18"/>
          <cell r="G18"/>
          <cell r="H18"/>
          <cell r="I18"/>
          <cell r="J18">
            <v>0</v>
          </cell>
          <cell r="K18">
            <v>0</v>
          </cell>
          <cell r="L18"/>
          <cell r="M18"/>
          <cell r="N18"/>
          <cell r="O18"/>
          <cell r="P18"/>
          <cell r="Q18">
            <v>0</v>
          </cell>
          <cell r="R18">
            <v>0</v>
          </cell>
          <cell r="S18"/>
          <cell r="T18"/>
          <cell r="U18"/>
          <cell r="V18"/>
          <cell r="W18"/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/>
        </row>
        <row r="19">
          <cell r="D19">
            <v>25657</v>
          </cell>
          <cell r="E19">
            <v>34217</v>
          </cell>
          <cell r="F19">
            <v>17380</v>
          </cell>
          <cell r="G19">
            <v>1112</v>
          </cell>
          <cell r="H19">
            <v>14002</v>
          </cell>
          <cell r="I19">
            <v>92368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/>
        </row>
        <row r="20">
          <cell r="D20"/>
          <cell r="E20"/>
          <cell r="F20"/>
          <cell r="G20"/>
          <cell r="H20"/>
          <cell r="I20"/>
          <cell r="J20">
            <v>0</v>
          </cell>
          <cell r="K20">
            <v>0</v>
          </cell>
          <cell r="L20"/>
          <cell r="M20"/>
          <cell r="N20"/>
          <cell r="O20"/>
          <cell r="P20"/>
          <cell r="Q20">
            <v>0</v>
          </cell>
          <cell r="R20">
            <v>0</v>
          </cell>
          <cell r="S20"/>
          <cell r="T20"/>
          <cell r="U20"/>
          <cell r="V20"/>
          <cell r="W20"/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/>
        </row>
        <row r="21">
          <cell r="D21">
            <v>13721</v>
          </cell>
          <cell r="E21">
            <v>11337</v>
          </cell>
          <cell r="F21">
            <v>3989</v>
          </cell>
          <cell r="G21">
            <v>4174</v>
          </cell>
          <cell r="H21">
            <v>4192</v>
          </cell>
          <cell r="I21">
            <v>37413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/>
          <cell r="P21">
            <v>1361.77</v>
          </cell>
          <cell r="Q21">
            <v>0</v>
          </cell>
          <cell r="R21">
            <v>0</v>
          </cell>
          <cell r="S21">
            <v>0</v>
          </cell>
          <cell r="T21">
            <v>1361.77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/>
        </row>
        <row r="22">
          <cell r="D22"/>
          <cell r="E22"/>
          <cell r="F22"/>
          <cell r="G22"/>
          <cell r="H22"/>
          <cell r="I22"/>
          <cell r="J22">
            <v>0</v>
          </cell>
          <cell r="K22">
            <v>0</v>
          </cell>
          <cell r="L22"/>
          <cell r="M22"/>
          <cell r="N22"/>
          <cell r="O22"/>
          <cell r="P22"/>
          <cell r="Q22">
            <v>0</v>
          </cell>
          <cell r="R22">
            <v>0</v>
          </cell>
          <cell r="S22"/>
          <cell r="T22"/>
          <cell r="U22"/>
          <cell r="V22"/>
          <cell r="W22"/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/>
        </row>
        <row r="23">
          <cell r="D23"/>
          <cell r="E23"/>
          <cell r="F23"/>
          <cell r="G23"/>
          <cell r="H23"/>
          <cell r="I23"/>
          <cell r="J23">
            <v>0</v>
          </cell>
          <cell r="K23">
            <v>0</v>
          </cell>
          <cell r="L23"/>
          <cell r="M23"/>
          <cell r="N23"/>
          <cell r="O23"/>
          <cell r="P23"/>
          <cell r="Q23">
            <v>0</v>
          </cell>
          <cell r="R23">
            <v>0</v>
          </cell>
          <cell r="S23"/>
          <cell r="T23"/>
          <cell r="U23"/>
          <cell r="V23"/>
          <cell r="W23"/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/>
        </row>
        <row r="24">
          <cell r="D24">
            <v>27664</v>
          </cell>
          <cell r="E24">
            <v>13626</v>
          </cell>
          <cell r="F24">
            <v>407</v>
          </cell>
          <cell r="G24">
            <v>1271</v>
          </cell>
          <cell r="H24">
            <v>693</v>
          </cell>
          <cell r="I24">
            <v>43661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/>
          <cell r="P24">
            <v>3000</v>
          </cell>
          <cell r="Q24">
            <v>0</v>
          </cell>
          <cell r="R24">
            <v>0</v>
          </cell>
          <cell r="S24">
            <v>0</v>
          </cell>
          <cell r="T24">
            <v>3000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/>
        </row>
        <row r="25">
          <cell r="D25">
            <v>19500</v>
          </cell>
          <cell r="E25">
            <v>9623</v>
          </cell>
          <cell r="F25">
            <v>0</v>
          </cell>
          <cell r="G25">
            <v>0</v>
          </cell>
          <cell r="H25">
            <v>359</v>
          </cell>
          <cell r="I25">
            <v>29482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/>
        </row>
        <row r="26">
          <cell r="D26">
            <v>38166</v>
          </cell>
          <cell r="E26">
            <v>33832</v>
          </cell>
          <cell r="F26">
            <v>201</v>
          </cell>
          <cell r="G26">
            <v>6775</v>
          </cell>
          <cell r="H26">
            <v>6451</v>
          </cell>
          <cell r="I26">
            <v>85425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/>
        </row>
        <row r="27">
          <cell r="D27">
            <v>15344</v>
          </cell>
          <cell r="E27">
            <v>10503</v>
          </cell>
          <cell r="F27">
            <v>6179</v>
          </cell>
          <cell r="G27">
            <v>1065</v>
          </cell>
          <cell r="H27">
            <v>1167</v>
          </cell>
          <cell r="I27">
            <v>34258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/>
          <cell r="P27">
            <v>852.93</v>
          </cell>
          <cell r="Q27">
            <v>0</v>
          </cell>
          <cell r="R27">
            <v>0</v>
          </cell>
          <cell r="S27">
            <v>0</v>
          </cell>
          <cell r="T27">
            <v>852.93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/>
        </row>
        <row r="28">
          <cell r="D28">
            <v>3991</v>
          </cell>
          <cell r="E28">
            <v>3257</v>
          </cell>
          <cell r="F28">
            <v>0</v>
          </cell>
          <cell r="G28">
            <v>1394</v>
          </cell>
          <cell r="H28">
            <v>252</v>
          </cell>
          <cell r="I28">
            <v>8894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/>
          <cell r="P28">
            <v>426.46</v>
          </cell>
          <cell r="Q28">
            <v>0</v>
          </cell>
          <cell r="R28">
            <v>0</v>
          </cell>
          <cell r="S28">
            <v>0</v>
          </cell>
          <cell r="T28">
            <v>426.46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/>
        </row>
        <row r="29">
          <cell r="D29">
            <v>18873</v>
          </cell>
          <cell r="E29">
            <v>6968</v>
          </cell>
          <cell r="F29">
            <v>4001</v>
          </cell>
          <cell r="G29">
            <v>952</v>
          </cell>
          <cell r="H29">
            <v>1817</v>
          </cell>
          <cell r="I29">
            <v>32611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/>
        </row>
        <row r="30">
          <cell r="D30"/>
          <cell r="E30"/>
          <cell r="F30"/>
          <cell r="G30"/>
          <cell r="H30"/>
          <cell r="I30"/>
          <cell r="J30">
            <v>0</v>
          </cell>
          <cell r="K30">
            <v>0</v>
          </cell>
          <cell r="L30"/>
          <cell r="M30"/>
          <cell r="N30"/>
          <cell r="O30"/>
          <cell r="P30"/>
          <cell r="Q30">
            <v>0</v>
          </cell>
          <cell r="R30">
            <v>0</v>
          </cell>
          <cell r="S30"/>
          <cell r="T30"/>
          <cell r="U30"/>
          <cell r="V30"/>
          <cell r="W30"/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/>
        </row>
        <row r="31">
          <cell r="D31"/>
          <cell r="E31"/>
          <cell r="F31"/>
          <cell r="G31"/>
          <cell r="H31"/>
          <cell r="I31"/>
          <cell r="J31">
            <v>0</v>
          </cell>
          <cell r="K31">
            <v>0</v>
          </cell>
          <cell r="L31"/>
          <cell r="M31"/>
          <cell r="N31"/>
          <cell r="O31"/>
          <cell r="P31"/>
          <cell r="Q31">
            <v>0</v>
          </cell>
          <cell r="R31">
            <v>0</v>
          </cell>
          <cell r="S31"/>
          <cell r="T31"/>
          <cell r="U31"/>
          <cell r="V31"/>
          <cell r="W31"/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/>
        </row>
        <row r="32">
          <cell r="D32">
            <v>35002</v>
          </cell>
          <cell r="E32">
            <v>29836</v>
          </cell>
          <cell r="F32">
            <v>17181</v>
          </cell>
          <cell r="G32">
            <v>15110</v>
          </cell>
          <cell r="H32">
            <v>2543</v>
          </cell>
          <cell r="I32">
            <v>99672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/>
          <cell r="P32">
            <v>6354.07</v>
          </cell>
          <cell r="Q32">
            <v>0</v>
          </cell>
          <cell r="R32">
            <v>0</v>
          </cell>
          <cell r="S32">
            <v>0</v>
          </cell>
          <cell r="T32">
            <v>6354.07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/>
        </row>
        <row r="33">
          <cell r="D33"/>
          <cell r="E33"/>
          <cell r="F33"/>
          <cell r="G33"/>
          <cell r="H33"/>
          <cell r="I33"/>
          <cell r="J33">
            <v>0</v>
          </cell>
          <cell r="K33">
            <v>0</v>
          </cell>
          <cell r="L33"/>
          <cell r="M33"/>
          <cell r="N33"/>
          <cell r="O33"/>
          <cell r="P33"/>
          <cell r="Q33">
            <v>0</v>
          </cell>
          <cell r="R33">
            <v>0</v>
          </cell>
          <cell r="S33"/>
          <cell r="T33"/>
          <cell r="U33"/>
          <cell r="V33"/>
          <cell r="W33"/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/>
        </row>
        <row r="34">
          <cell r="D34">
            <v>28145</v>
          </cell>
          <cell r="E34">
            <v>6130</v>
          </cell>
          <cell r="F34">
            <v>5167</v>
          </cell>
          <cell r="G34">
            <v>2157</v>
          </cell>
          <cell r="H34">
            <v>6300</v>
          </cell>
          <cell r="I34">
            <v>47899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/>
          <cell r="P34">
            <v>2060</v>
          </cell>
          <cell r="Q34">
            <v>0</v>
          </cell>
          <cell r="R34">
            <v>0</v>
          </cell>
          <cell r="S34">
            <v>0</v>
          </cell>
          <cell r="T34">
            <v>2060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/>
        </row>
        <row r="35">
          <cell r="D35">
            <v>55858</v>
          </cell>
          <cell r="E35">
            <v>12774</v>
          </cell>
          <cell r="F35">
            <v>16833</v>
          </cell>
          <cell r="G35">
            <v>11500</v>
          </cell>
          <cell r="H35">
            <v>3448</v>
          </cell>
          <cell r="I35">
            <v>100413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/>
          <cell r="P35">
            <v>5000</v>
          </cell>
          <cell r="Q35">
            <v>0</v>
          </cell>
          <cell r="R35">
            <v>0</v>
          </cell>
          <cell r="S35">
            <v>0</v>
          </cell>
          <cell r="T35">
            <v>5000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/>
        </row>
        <row r="36">
          <cell r="D36"/>
          <cell r="E36"/>
          <cell r="F36"/>
          <cell r="G36"/>
          <cell r="H36"/>
          <cell r="I36"/>
          <cell r="J36">
            <v>0</v>
          </cell>
          <cell r="K36">
            <v>0</v>
          </cell>
          <cell r="L36"/>
          <cell r="M36"/>
          <cell r="N36"/>
          <cell r="O36"/>
          <cell r="P36"/>
          <cell r="Q36">
            <v>0</v>
          </cell>
          <cell r="R36">
            <v>0</v>
          </cell>
          <cell r="S36"/>
          <cell r="T36"/>
          <cell r="U36"/>
          <cell r="V36"/>
          <cell r="W36"/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/>
        </row>
        <row r="37">
          <cell r="D37"/>
          <cell r="E37"/>
          <cell r="F37"/>
          <cell r="G37"/>
          <cell r="H37"/>
          <cell r="I37"/>
          <cell r="J37">
            <v>0</v>
          </cell>
          <cell r="K37">
            <v>0</v>
          </cell>
          <cell r="L37"/>
          <cell r="M37"/>
          <cell r="N37"/>
          <cell r="O37"/>
          <cell r="P37"/>
          <cell r="Q37">
            <v>0</v>
          </cell>
          <cell r="R37">
            <v>0</v>
          </cell>
          <cell r="S37"/>
          <cell r="T37"/>
          <cell r="U37"/>
          <cell r="V37"/>
          <cell r="W37"/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/>
        </row>
        <row r="38">
          <cell r="D38"/>
          <cell r="E38"/>
          <cell r="F38"/>
          <cell r="G38"/>
          <cell r="H38"/>
          <cell r="I38"/>
          <cell r="J38">
            <v>0</v>
          </cell>
          <cell r="K38">
            <v>0</v>
          </cell>
          <cell r="L38"/>
          <cell r="M38"/>
          <cell r="N38"/>
          <cell r="O38"/>
          <cell r="P38"/>
          <cell r="Q38">
            <v>0</v>
          </cell>
          <cell r="R38">
            <v>0</v>
          </cell>
          <cell r="S38"/>
          <cell r="T38"/>
          <cell r="U38"/>
          <cell r="V38"/>
          <cell r="W38"/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/>
        </row>
        <row r="39">
          <cell r="D39">
            <v>12471</v>
          </cell>
          <cell r="E39">
            <v>9227</v>
          </cell>
          <cell r="F39">
            <v>0</v>
          </cell>
          <cell r="G39">
            <v>1596</v>
          </cell>
          <cell r="H39">
            <v>556</v>
          </cell>
          <cell r="I39">
            <v>23850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/>
          <cell r="P39">
            <v>852.93</v>
          </cell>
          <cell r="Q39">
            <v>0</v>
          </cell>
          <cell r="R39">
            <v>0</v>
          </cell>
          <cell r="S39">
            <v>0</v>
          </cell>
          <cell r="T39">
            <v>852.93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/>
        </row>
        <row r="40">
          <cell r="D40">
            <v>711761</v>
          </cell>
          <cell r="E40">
            <v>246000</v>
          </cell>
          <cell r="F40">
            <v>232121</v>
          </cell>
          <cell r="G40">
            <v>296587</v>
          </cell>
          <cell r="H40">
            <v>208386</v>
          </cell>
          <cell r="I40">
            <v>1694855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39939</v>
          </cell>
          <cell r="O40"/>
          <cell r="P40">
            <v>118875.39</v>
          </cell>
          <cell r="Q40">
            <v>0</v>
          </cell>
          <cell r="R40">
            <v>0</v>
          </cell>
          <cell r="S40">
            <v>0</v>
          </cell>
          <cell r="T40">
            <v>118875.39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/>
        </row>
        <row r="41">
          <cell r="D41">
            <v>10100</v>
          </cell>
          <cell r="E41">
            <v>15164</v>
          </cell>
          <cell r="F41">
            <v>4000</v>
          </cell>
          <cell r="G41">
            <v>2533</v>
          </cell>
          <cell r="H41">
            <v>543</v>
          </cell>
          <cell r="I41">
            <v>32340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/>
          <cell r="P41">
            <v>1279.3900000000001</v>
          </cell>
          <cell r="Q41">
            <v>0</v>
          </cell>
          <cell r="R41">
            <v>0</v>
          </cell>
          <cell r="S41">
            <v>0</v>
          </cell>
          <cell r="T41">
            <v>1279.3900000000001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/>
        </row>
        <row r="42">
          <cell r="D42">
            <v>20870</v>
          </cell>
          <cell r="E42">
            <v>5749</v>
          </cell>
          <cell r="F42">
            <v>11575</v>
          </cell>
          <cell r="G42">
            <v>4167</v>
          </cell>
          <cell r="H42">
            <v>4167</v>
          </cell>
          <cell r="I42">
            <v>46528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/>
          <cell r="P42">
            <v>2132.33</v>
          </cell>
          <cell r="Q42">
            <v>0</v>
          </cell>
          <cell r="R42">
            <v>0</v>
          </cell>
          <cell r="S42">
            <v>0</v>
          </cell>
          <cell r="T42">
            <v>2132.33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/>
        </row>
        <row r="43">
          <cell r="D43"/>
          <cell r="E43"/>
          <cell r="F43"/>
          <cell r="G43"/>
          <cell r="H43"/>
          <cell r="I43"/>
          <cell r="J43">
            <v>0</v>
          </cell>
          <cell r="K43">
            <v>0</v>
          </cell>
          <cell r="L43"/>
          <cell r="M43"/>
          <cell r="N43"/>
          <cell r="O43"/>
          <cell r="P43"/>
          <cell r="Q43">
            <v>0</v>
          </cell>
          <cell r="R43">
            <v>0</v>
          </cell>
          <cell r="S43"/>
          <cell r="T43"/>
          <cell r="U43"/>
          <cell r="V43"/>
          <cell r="W43"/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/>
        </row>
        <row r="44">
          <cell r="D44"/>
          <cell r="E44"/>
          <cell r="F44"/>
          <cell r="G44"/>
          <cell r="H44"/>
          <cell r="I44"/>
          <cell r="J44">
            <v>0</v>
          </cell>
          <cell r="K44">
            <v>0</v>
          </cell>
          <cell r="L44"/>
          <cell r="M44"/>
          <cell r="N44"/>
          <cell r="O44"/>
          <cell r="P44"/>
          <cell r="Q44">
            <v>0</v>
          </cell>
          <cell r="R44">
            <v>0</v>
          </cell>
          <cell r="S44"/>
          <cell r="T44"/>
          <cell r="U44"/>
          <cell r="V44"/>
          <cell r="W44"/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/>
        </row>
        <row r="45">
          <cell r="D45"/>
          <cell r="E45"/>
          <cell r="F45"/>
          <cell r="G45"/>
          <cell r="H45"/>
          <cell r="I45"/>
          <cell r="J45">
            <v>0</v>
          </cell>
          <cell r="K45">
            <v>0</v>
          </cell>
          <cell r="L45"/>
          <cell r="M45"/>
          <cell r="N45"/>
          <cell r="O45"/>
          <cell r="P45"/>
          <cell r="Q45">
            <v>0</v>
          </cell>
          <cell r="R45">
            <v>0</v>
          </cell>
          <cell r="S45"/>
          <cell r="T45"/>
          <cell r="U45"/>
          <cell r="V45"/>
          <cell r="W45"/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/>
        </row>
        <row r="46">
          <cell r="D46"/>
          <cell r="E46"/>
          <cell r="F46"/>
          <cell r="G46"/>
          <cell r="H46"/>
          <cell r="I46"/>
          <cell r="J46">
            <v>0</v>
          </cell>
          <cell r="K46">
            <v>0</v>
          </cell>
          <cell r="L46"/>
          <cell r="M46"/>
          <cell r="N46"/>
          <cell r="O46"/>
          <cell r="P46"/>
          <cell r="Q46">
            <v>0</v>
          </cell>
          <cell r="R46">
            <v>0</v>
          </cell>
          <cell r="S46"/>
          <cell r="T46"/>
          <cell r="U46"/>
          <cell r="V46"/>
          <cell r="W46"/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/>
        </row>
        <row r="47">
          <cell r="D47">
            <v>29555</v>
          </cell>
          <cell r="E47">
            <v>34729</v>
          </cell>
          <cell r="F47">
            <v>13057</v>
          </cell>
          <cell r="G47">
            <v>41905</v>
          </cell>
          <cell r="H47">
            <v>34963</v>
          </cell>
          <cell r="I47">
            <v>154209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/>
          <cell r="P47">
            <v>5970.52</v>
          </cell>
          <cell r="Q47">
            <v>0</v>
          </cell>
          <cell r="R47">
            <v>0</v>
          </cell>
          <cell r="S47">
            <v>0</v>
          </cell>
          <cell r="T47">
            <v>5970.52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/>
        </row>
        <row r="48">
          <cell r="D48">
            <v>42619</v>
          </cell>
          <cell r="E48">
            <v>24371</v>
          </cell>
          <cell r="F48">
            <v>29757</v>
          </cell>
          <cell r="G48">
            <v>0</v>
          </cell>
          <cell r="H48">
            <v>12114</v>
          </cell>
          <cell r="I48">
            <v>108861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/>
          <cell r="P48">
            <v>20560.739999999998</v>
          </cell>
          <cell r="Q48">
            <v>0</v>
          </cell>
          <cell r="R48">
            <v>0</v>
          </cell>
          <cell r="S48">
            <v>13600</v>
          </cell>
          <cell r="T48">
            <v>6960.74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/>
        </row>
        <row r="49">
          <cell r="D49">
            <v>150753</v>
          </cell>
          <cell r="E49">
            <v>272395</v>
          </cell>
          <cell r="F49">
            <v>23750</v>
          </cell>
          <cell r="G49">
            <v>76869</v>
          </cell>
          <cell r="H49">
            <v>55976</v>
          </cell>
          <cell r="I49">
            <v>579743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8393</v>
          </cell>
          <cell r="O49"/>
          <cell r="P49">
            <v>17000</v>
          </cell>
          <cell r="Q49">
            <v>0</v>
          </cell>
          <cell r="R49">
            <v>0</v>
          </cell>
          <cell r="S49">
            <v>0</v>
          </cell>
          <cell r="T49">
            <v>17000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/>
        </row>
        <row r="50">
          <cell r="D50">
            <v>25079</v>
          </cell>
          <cell r="E50">
            <v>8298</v>
          </cell>
          <cell r="F50">
            <v>5573</v>
          </cell>
          <cell r="G50">
            <v>1880</v>
          </cell>
          <cell r="H50">
            <v>836</v>
          </cell>
          <cell r="I50">
            <v>41666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/>
          <cell r="P50">
            <v>1915.8</v>
          </cell>
          <cell r="Q50">
            <v>0</v>
          </cell>
          <cell r="R50">
            <v>0</v>
          </cell>
          <cell r="S50">
            <v>0</v>
          </cell>
          <cell r="T50">
            <v>1915.8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/>
        </row>
        <row r="51">
          <cell r="D51">
            <v>22786</v>
          </cell>
          <cell r="E51">
            <v>12500</v>
          </cell>
          <cell r="F51">
            <v>729</v>
          </cell>
          <cell r="G51">
            <v>1667</v>
          </cell>
          <cell r="H51">
            <v>1790</v>
          </cell>
          <cell r="I51">
            <v>39472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/>
          <cell r="P51">
            <v>3000</v>
          </cell>
          <cell r="Q51">
            <v>0</v>
          </cell>
          <cell r="R51">
            <v>0</v>
          </cell>
          <cell r="S51">
            <v>0</v>
          </cell>
          <cell r="T51">
            <v>3000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/>
        </row>
        <row r="52">
          <cell r="D52">
            <v>11525</v>
          </cell>
          <cell r="E52">
            <v>7833</v>
          </cell>
          <cell r="F52">
            <v>2640</v>
          </cell>
          <cell r="G52">
            <v>2333</v>
          </cell>
          <cell r="H52">
            <v>0</v>
          </cell>
          <cell r="I52">
            <v>24331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/>
          <cell r="P52">
            <v>2060</v>
          </cell>
          <cell r="Q52">
            <v>0</v>
          </cell>
          <cell r="R52">
            <v>0</v>
          </cell>
          <cell r="S52">
            <v>0</v>
          </cell>
          <cell r="T52">
            <v>2060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/>
        </row>
        <row r="53">
          <cell r="D53">
            <v>18159</v>
          </cell>
          <cell r="E53">
            <v>6458</v>
          </cell>
          <cell r="F53">
            <v>0</v>
          </cell>
          <cell r="G53">
            <v>977</v>
          </cell>
          <cell r="H53">
            <v>1969</v>
          </cell>
          <cell r="I53">
            <v>27563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/>
          <cell r="P53">
            <v>426.46</v>
          </cell>
          <cell r="Q53">
            <v>0</v>
          </cell>
          <cell r="R53">
            <v>0</v>
          </cell>
          <cell r="S53">
            <v>0</v>
          </cell>
          <cell r="T53">
            <v>426.46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/>
        </row>
        <row r="54">
          <cell r="D54">
            <v>115762</v>
          </cell>
          <cell r="E54">
            <v>106737</v>
          </cell>
          <cell r="F54">
            <v>64939</v>
          </cell>
          <cell r="G54">
            <v>26858</v>
          </cell>
          <cell r="H54">
            <v>63918</v>
          </cell>
          <cell r="I54">
            <v>378214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9069</v>
          </cell>
          <cell r="O54"/>
          <cell r="P54">
            <v>29215.95</v>
          </cell>
          <cell r="Q54">
            <v>0</v>
          </cell>
          <cell r="R54">
            <v>0</v>
          </cell>
          <cell r="S54">
            <v>0</v>
          </cell>
          <cell r="T54">
            <v>29215.95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/>
        </row>
        <row r="55">
          <cell r="D55">
            <v>12888</v>
          </cell>
          <cell r="E55">
            <v>13525</v>
          </cell>
          <cell r="F55">
            <v>0</v>
          </cell>
          <cell r="G55">
            <v>1367</v>
          </cell>
          <cell r="H55">
            <v>618</v>
          </cell>
          <cell r="I55">
            <v>28398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/>
          <cell r="P55">
            <v>3193</v>
          </cell>
          <cell r="Q55">
            <v>0</v>
          </cell>
          <cell r="R55">
            <v>0</v>
          </cell>
          <cell r="S55">
            <v>0</v>
          </cell>
          <cell r="T55">
            <v>3193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/>
        </row>
        <row r="56">
          <cell r="D56">
            <v>10517</v>
          </cell>
          <cell r="E56">
            <v>9183</v>
          </cell>
          <cell r="F56">
            <v>5017</v>
          </cell>
          <cell r="G56">
            <v>1167</v>
          </cell>
          <cell r="H56">
            <v>2500</v>
          </cell>
          <cell r="I56">
            <v>28384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/>
          <cell r="P56">
            <v>852.93</v>
          </cell>
          <cell r="Q56">
            <v>0</v>
          </cell>
          <cell r="R56">
            <v>0</v>
          </cell>
          <cell r="S56">
            <v>0</v>
          </cell>
          <cell r="T56">
            <v>852.93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/>
        </row>
        <row r="57">
          <cell r="D57"/>
          <cell r="E57"/>
          <cell r="F57"/>
          <cell r="G57"/>
          <cell r="H57"/>
          <cell r="I57"/>
          <cell r="J57">
            <v>0</v>
          </cell>
          <cell r="K57">
            <v>0</v>
          </cell>
          <cell r="L57"/>
          <cell r="M57"/>
          <cell r="N57"/>
          <cell r="O57"/>
          <cell r="P57"/>
          <cell r="Q57">
            <v>0</v>
          </cell>
          <cell r="R57">
            <v>0</v>
          </cell>
          <cell r="S57"/>
          <cell r="T57"/>
          <cell r="U57"/>
          <cell r="V57"/>
          <cell r="W57"/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/>
        </row>
        <row r="58">
          <cell r="D58"/>
          <cell r="E58"/>
          <cell r="F58"/>
          <cell r="G58"/>
          <cell r="H58"/>
          <cell r="I58"/>
          <cell r="J58">
            <v>0</v>
          </cell>
          <cell r="K58">
            <v>0</v>
          </cell>
          <cell r="L58"/>
          <cell r="M58"/>
          <cell r="N58"/>
          <cell r="O58"/>
          <cell r="P58"/>
          <cell r="Q58">
            <v>0</v>
          </cell>
          <cell r="R58">
            <v>0</v>
          </cell>
          <cell r="S58"/>
          <cell r="T58"/>
          <cell r="U58"/>
          <cell r="V58"/>
          <cell r="W58"/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/>
        </row>
        <row r="59">
          <cell r="D59">
            <v>11923</v>
          </cell>
          <cell r="E59">
            <v>10157</v>
          </cell>
          <cell r="F59">
            <v>10721</v>
          </cell>
          <cell r="G59">
            <v>0</v>
          </cell>
          <cell r="H59">
            <v>3933</v>
          </cell>
          <cell r="I59">
            <v>36734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/>
          <cell r="P59">
            <v>1705.87</v>
          </cell>
          <cell r="Q59">
            <v>0</v>
          </cell>
          <cell r="R59">
            <v>0</v>
          </cell>
          <cell r="S59">
            <v>0</v>
          </cell>
          <cell r="T59">
            <v>1705.87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/>
        </row>
        <row r="60">
          <cell r="D60">
            <v>16000</v>
          </cell>
          <cell r="E60">
            <v>21010</v>
          </cell>
          <cell r="F60">
            <v>109977</v>
          </cell>
          <cell r="G60">
            <v>7580</v>
          </cell>
          <cell r="H60">
            <v>12800</v>
          </cell>
          <cell r="I60">
            <v>167367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/>
          <cell r="P60">
            <v>8174.08</v>
          </cell>
          <cell r="Q60">
            <v>0</v>
          </cell>
          <cell r="R60">
            <v>0</v>
          </cell>
          <cell r="S60">
            <v>0</v>
          </cell>
          <cell r="T60">
            <v>8174.08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/>
        </row>
        <row r="61">
          <cell r="D61">
            <v>33346</v>
          </cell>
          <cell r="E61">
            <v>14272</v>
          </cell>
          <cell r="F61">
            <v>80838</v>
          </cell>
          <cell r="G61">
            <v>10243</v>
          </cell>
          <cell r="H61">
            <v>2503</v>
          </cell>
          <cell r="I61">
            <v>141202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/>
          <cell r="P61">
            <v>5747.4</v>
          </cell>
          <cell r="Q61">
            <v>0</v>
          </cell>
          <cell r="R61">
            <v>0</v>
          </cell>
          <cell r="S61">
            <v>0</v>
          </cell>
          <cell r="T61">
            <v>5747.4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/>
        </row>
        <row r="62">
          <cell r="D62"/>
          <cell r="E62"/>
          <cell r="F62"/>
          <cell r="G62"/>
          <cell r="H62"/>
          <cell r="I62"/>
          <cell r="J62">
            <v>0</v>
          </cell>
          <cell r="K62">
            <v>0</v>
          </cell>
          <cell r="L62"/>
          <cell r="M62"/>
          <cell r="N62"/>
          <cell r="O62"/>
          <cell r="P62"/>
          <cell r="Q62">
            <v>0</v>
          </cell>
          <cell r="R62">
            <v>0</v>
          </cell>
          <cell r="S62"/>
          <cell r="T62"/>
          <cell r="U62"/>
          <cell r="V62"/>
          <cell r="W62"/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/>
        </row>
        <row r="63">
          <cell r="D63">
            <v>25545</v>
          </cell>
          <cell r="E63">
            <v>37639</v>
          </cell>
          <cell r="F63">
            <v>10673</v>
          </cell>
          <cell r="G63">
            <v>22534</v>
          </cell>
          <cell r="H63">
            <v>27031</v>
          </cell>
          <cell r="I63">
            <v>123422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/>
          <cell r="P63">
            <v>5747.4</v>
          </cell>
          <cell r="Q63">
            <v>0</v>
          </cell>
          <cell r="R63">
            <v>0</v>
          </cell>
          <cell r="S63">
            <v>0</v>
          </cell>
          <cell r="T63">
            <v>5747.4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/>
        </row>
        <row r="64">
          <cell r="D64">
            <v>9654</v>
          </cell>
          <cell r="E64">
            <v>19890</v>
          </cell>
          <cell r="F64">
            <v>23376</v>
          </cell>
          <cell r="G64">
            <v>3482</v>
          </cell>
          <cell r="H64">
            <v>1873</v>
          </cell>
          <cell r="I64">
            <v>58275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7091</v>
          </cell>
          <cell r="O64"/>
          <cell r="P64">
            <v>2558.8000000000002</v>
          </cell>
          <cell r="Q64">
            <v>0</v>
          </cell>
          <cell r="R64">
            <v>0</v>
          </cell>
          <cell r="S64">
            <v>0</v>
          </cell>
          <cell r="T64">
            <v>2558.8000000000002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/>
        </row>
        <row r="65">
          <cell r="D65">
            <v>42232</v>
          </cell>
          <cell r="E65">
            <v>13048</v>
          </cell>
          <cell r="F65">
            <v>2133</v>
          </cell>
          <cell r="G65">
            <v>7553</v>
          </cell>
          <cell r="H65">
            <v>12051</v>
          </cell>
          <cell r="I65">
            <v>77017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/>
        </row>
        <row r="66">
          <cell r="D66"/>
          <cell r="E66"/>
          <cell r="F66"/>
          <cell r="G66"/>
          <cell r="H66"/>
          <cell r="I66"/>
          <cell r="J66">
            <v>0</v>
          </cell>
          <cell r="K66">
            <v>0</v>
          </cell>
          <cell r="L66"/>
          <cell r="M66"/>
          <cell r="N66"/>
          <cell r="O66"/>
          <cell r="P66"/>
          <cell r="Q66">
            <v>0</v>
          </cell>
          <cell r="R66">
            <v>0</v>
          </cell>
          <cell r="S66"/>
          <cell r="T66"/>
          <cell r="U66"/>
          <cell r="V66"/>
          <cell r="W66"/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/>
        </row>
        <row r="67">
          <cell r="D67">
            <v>42289</v>
          </cell>
          <cell r="E67">
            <v>22289</v>
          </cell>
          <cell r="F67">
            <v>19124</v>
          </cell>
          <cell r="G67">
            <v>0</v>
          </cell>
          <cell r="H67">
            <v>4297</v>
          </cell>
          <cell r="I67">
            <v>87999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/>
          <cell r="P67">
            <v>5108.8</v>
          </cell>
          <cell r="Q67">
            <v>0</v>
          </cell>
          <cell r="R67">
            <v>0</v>
          </cell>
          <cell r="S67">
            <v>0</v>
          </cell>
          <cell r="T67">
            <v>5108.8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/>
        </row>
        <row r="68">
          <cell r="D68"/>
          <cell r="E68"/>
          <cell r="F68"/>
          <cell r="G68"/>
          <cell r="H68"/>
          <cell r="I68"/>
          <cell r="J68">
            <v>0</v>
          </cell>
          <cell r="K68">
            <v>0</v>
          </cell>
          <cell r="L68"/>
          <cell r="M68"/>
          <cell r="N68"/>
          <cell r="O68"/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/>
        </row>
        <row r="69">
          <cell r="D69"/>
          <cell r="E69"/>
          <cell r="F69"/>
          <cell r="G69"/>
          <cell r="H69"/>
          <cell r="I69"/>
          <cell r="J69">
            <v>0</v>
          </cell>
          <cell r="K69">
            <v>0</v>
          </cell>
          <cell r="L69"/>
          <cell r="M69"/>
          <cell r="N69"/>
          <cell r="O69"/>
          <cell r="P69"/>
          <cell r="Q69">
            <v>0</v>
          </cell>
          <cell r="R69">
            <v>0</v>
          </cell>
          <cell r="S69"/>
          <cell r="T69"/>
          <cell r="U69"/>
          <cell r="V69"/>
          <cell r="W69"/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/>
        </row>
        <row r="70">
          <cell r="D70">
            <v>20420</v>
          </cell>
          <cell r="E70">
            <v>15346</v>
          </cell>
          <cell r="F70">
            <v>14000</v>
          </cell>
          <cell r="G70">
            <v>7583</v>
          </cell>
          <cell r="H70">
            <v>6177</v>
          </cell>
          <cell r="I70">
            <v>63526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/>
          <cell r="P70">
            <v>3831.6</v>
          </cell>
          <cell r="Q70">
            <v>0</v>
          </cell>
          <cell r="R70">
            <v>0</v>
          </cell>
          <cell r="S70">
            <v>0</v>
          </cell>
          <cell r="T70">
            <v>3831.6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/>
        </row>
        <row r="71">
          <cell r="D71"/>
          <cell r="E71"/>
          <cell r="F71"/>
          <cell r="G71"/>
          <cell r="H71"/>
          <cell r="I71"/>
          <cell r="J71">
            <v>0</v>
          </cell>
          <cell r="K71">
            <v>0</v>
          </cell>
          <cell r="L71"/>
          <cell r="M71"/>
          <cell r="N71"/>
          <cell r="O71"/>
          <cell r="P71"/>
          <cell r="Q71">
            <v>0</v>
          </cell>
          <cell r="R71">
            <v>0</v>
          </cell>
          <cell r="S71"/>
          <cell r="T71"/>
          <cell r="U71"/>
          <cell r="V71"/>
          <cell r="W71"/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/>
        </row>
        <row r="72">
          <cell r="D72">
            <v>24103</v>
          </cell>
          <cell r="E72">
            <v>13419</v>
          </cell>
          <cell r="F72">
            <v>10353</v>
          </cell>
          <cell r="G72">
            <v>7187</v>
          </cell>
          <cell r="H72">
            <v>1062</v>
          </cell>
          <cell r="I72">
            <v>56124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/>
          <cell r="P72">
            <v>4000</v>
          </cell>
          <cell r="Q72">
            <v>0</v>
          </cell>
          <cell r="R72">
            <v>0</v>
          </cell>
          <cell r="S72">
            <v>0</v>
          </cell>
          <cell r="T72">
            <v>4000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/>
        </row>
        <row r="73">
          <cell r="D73">
            <v>10528</v>
          </cell>
          <cell r="E73">
            <v>5552</v>
          </cell>
          <cell r="F73">
            <v>13567</v>
          </cell>
          <cell r="G73">
            <v>3300</v>
          </cell>
          <cell r="H73">
            <v>2350</v>
          </cell>
          <cell r="I73">
            <v>35297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/>
          <cell r="P73">
            <v>1279.3900000000001</v>
          </cell>
          <cell r="Q73">
            <v>0</v>
          </cell>
          <cell r="R73">
            <v>0</v>
          </cell>
          <cell r="S73">
            <v>0</v>
          </cell>
          <cell r="T73">
            <v>1279.3900000000001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/>
        </row>
        <row r="74">
          <cell r="D74">
            <v>28189</v>
          </cell>
          <cell r="E74">
            <v>22347</v>
          </cell>
          <cell r="F74">
            <v>3984</v>
          </cell>
          <cell r="G74">
            <v>2286</v>
          </cell>
          <cell r="H74">
            <v>1604</v>
          </cell>
          <cell r="I74">
            <v>58410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/>
          <cell r="P74">
            <v>2554.4</v>
          </cell>
          <cell r="Q74">
            <v>0</v>
          </cell>
          <cell r="R74">
            <v>0</v>
          </cell>
          <cell r="S74">
            <v>0</v>
          </cell>
          <cell r="T74">
            <v>2554.4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/>
        </row>
        <row r="75">
          <cell r="D75">
            <v>39674</v>
          </cell>
          <cell r="E75">
            <v>23161</v>
          </cell>
          <cell r="F75">
            <v>0</v>
          </cell>
          <cell r="G75">
            <v>9000</v>
          </cell>
          <cell r="H75">
            <v>6027</v>
          </cell>
          <cell r="I75">
            <v>77862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/>
          <cell r="P75">
            <v>5580</v>
          </cell>
          <cell r="Q75">
            <v>0</v>
          </cell>
          <cell r="R75">
            <v>0</v>
          </cell>
          <cell r="S75">
            <v>0</v>
          </cell>
          <cell r="T75">
            <v>5580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/>
        </row>
        <row r="76">
          <cell r="D76">
            <v>12456</v>
          </cell>
          <cell r="E76">
            <v>7882</v>
          </cell>
          <cell r="F76">
            <v>1805</v>
          </cell>
          <cell r="G76">
            <v>518</v>
          </cell>
          <cell r="H76">
            <v>3333</v>
          </cell>
          <cell r="I76">
            <v>25994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/>
        </row>
        <row r="77">
          <cell r="D77">
            <v>20477</v>
          </cell>
          <cell r="E77">
            <v>11757</v>
          </cell>
          <cell r="F77">
            <v>8650</v>
          </cell>
          <cell r="G77">
            <v>14485</v>
          </cell>
          <cell r="H77">
            <v>4500</v>
          </cell>
          <cell r="I77">
            <v>59869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/>
          <cell r="P77">
            <v>1279.3900000000001</v>
          </cell>
          <cell r="Q77">
            <v>0</v>
          </cell>
          <cell r="R77">
            <v>0</v>
          </cell>
          <cell r="S77">
            <v>0</v>
          </cell>
          <cell r="T77">
            <v>1279.3900000000001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/>
        </row>
        <row r="78">
          <cell r="D78">
            <v>28076</v>
          </cell>
          <cell r="E78">
            <v>16601</v>
          </cell>
          <cell r="F78">
            <v>36354</v>
          </cell>
          <cell r="G78">
            <v>10000</v>
          </cell>
          <cell r="H78">
            <v>11352</v>
          </cell>
          <cell r="I78">
            <v>102383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/>
          <cell r="P78">
            <v>5580</v>
          </cell>
          <cell r="Q78">
            <v>0</v>
          </cell>
          <cell r="R78">
            <v>0</v>
          </cell>
          <cell r="S78">
            <v>0</v>
          </cell>
          <cell r="T78">
            <v>5580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/>
        </row>
        <row r="79">
          <cell r="D79">
            <v>15380</v>
          </cell>
          <cell r="E79">
            <v>15773</v>
          </cell>
          <cell r="F79">
            <v>0</v>
          </cell>
          <cell r="G79">
            <v>3130</v>
          </cell>
          <cell r="H79">
            <v>1074</v>
          </cell>
          <cell r="I79">
            <v>35357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/>
          <cell r="P79">
            <v>2132.33</v>
          </cell>
          <cell r="Q79">
            <v>0</v>
          </cell>
          <cell r="R79">
            <v>0</v>
          </cell>
          <cell r="S79">
            <v>0</v>
          </cell>
          <cell r="T79">
            <v>2132.33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/>
        </row>
        <row r="80">
          <cell r="D80"/>
          <cell r="E80"/>
          <cell r="F80"/>
          <cell r="G80"/>
          <cell r="H80"/>
          <cell r="I80"/>
          <cell r="J80">
            <v>0</v>
          </cell>
          <cell r="K80">
            <v>0</v>
          </cell>
          <cell r="L80"/>
          <cell r="M80"/>
          <cell r="N80"/>
          <cell r="O80"/>
          <cell r="P80"/>
          <cell r="Q80">
            <v>0</v>
          </cell>
          <cell r="R80">
            <v>0</v>
          </cell>
          <cell r="S80"/>
          <cell r="T80"/>
          <cell r="U80"/>
          <cell r="V80"/>
          <cell r="W80"/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/>
        </row>
        <row r="81">
          <cell r="D81"/>
          <cell r="E81"/>
          <cell r="F81"/>
          <cell r="G81"/>
          <cell r="H81"/>
          <cell r="I81"/>
          <cell r="J81">
            <v>0</v>
          </cell>
          <cell r="K81">
            <v>0</v>
          </cell>
          <cell r="L81"/>
          <cell r="M81"/>
          <cell r="N81"/>
          <cell r="O81"/>
          <cell r="P81"/>
          <cell r="Q81">
            <v>0</v>
          </cell>
          <cell r="R81">
            <v>0</v>
          </cell>
          <cell r="S81"/>
          <cell r="T81"/>
          <cell r="U81"/>
          <cell r="V81"/>
          <cell r="W81"/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/>
        </row>
        <row r="82">
          <cell r="D82">
            <v>59957</v>
          </cell>
          <cell r="E82">
            <v>76689</v>
          </cell>
          <cell r="F82">
            <v>43550</v>
          </cell>
          <cell r="G82">
            <v>25031</v>
          </cell>
          <cell r="H82">
            <v>23667</v>
          </cell>
          <cell r="I82">
            <v>228894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9117</v>
          </cell>
          <cell r="O82"/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/>
        </row>
        <row r="83">
          <cell r="D83">
            <v>53602</v>
          </cell>
          <cell r="E83">
            <v>17869</v>
          </cell>
          <cell r="F83">
            <v>4002</v>
          </cell>
          <cell r="G83">
            <v>7640</v>
          </cell>
          <cell r="H83">
            <v>4741</v>
          </cell>
          <cell r="I83">
            <v>87854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/>
          <cell r="P83">
            <v>2722.6</v>
          </cell>
          <cell r="Q83">
            <v>0</v>
          </cell>
          <cell r="R83">
            <v>0</v>
          </cell>
          <cell r="S83">
            <v>0</v>
          </cell>
          <cell r="T83">
            <v>2722.6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/>
        </row>
        <row r="84">
          <cell r="D84">
            <v>28955</v>
          </cell>
          <cell r="E84">
            <v>38527</v>
          </cell>
          <cell r="F84">
            <v>19385</v>
          </cell>
          <cell r="G84">
            <v>13333</v>
          </cell>
          <cell r="H84">
            <v>25946</v>
          </cell>
          <cell r="I84">
            <v>126146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/>
          <cell r="P84">
            <v>9994.09</v>
          </cell>
          <cell r="Q84">
            <v>0</v>
          </cell>
          <cell r="R84">
            <v>0</v>
          </cell>
          <cell r="S84">
            <v>0</v>
          </cell>
          <cell r="T84">
            <v>9994.09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/>
        </row>
        <row r="85">
          <cell r="D85">
            <v>10788</v>
          </cell>
          <cell r="E85">
            <v>9953</v>
          </cell>
          <cell r="F85">
            <v>12479</v>
          </cell>
          <cell r="G85">
            <v>506</v>
          </cell>
          <cell r="H85">
            <v>523</v>
          </cell>
          <cell r="I85">
            <v>34249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/>
          <cell r="P85">
            <v>852.93</v>
          </cell>
          <cell r="Q85">
            <v>0</v>
          </cell>
          <cell r="R85">
            <v>0</v>
          </cell>
          <cell r="S85">
            <v>0</v>
          </cell>
          <cell r="T85">
            <v>852.93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/>
        </row>
        <row r="86">
          <cell r="D86">
            <v>27143</v>
          </cell>
          <cell r="E86">
            <v>43273</v>
          </cell>
          <cell r="F86">
            <v>0</v>
          </cell>
          <cell r="G86">
            <v>3709</v>
          </cell>
          <cell r="H86">
            <v>7498</v>
          </cell>
          <cell r="I86">
            <v>81623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/>
          <cell r="P86">
            <v>3831.6</v>
          </cell>
          <cell r="Q86">
            <v>0</v>
          </cell>
          <cell r="R86">
            <v>0</v>
          </cell>
          <cell r="S86">
            <v>0</v>
          </cell>
          <cell r="T86">
            <v>3831.6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/>
        </row>
        <row r="87">
          <cell r="D87">
            <v>51985</v>
          </cell>
          <cell r="E87">
            <v>17096</v>
          </cell>
          <cell r="F87">
            <v>0</v>
          </cell>
          <cell r="G87">
            <v>12662</v>
          </cell>
          <cell r="H87">
            <v>8160</v>
          </cell>
          <cell r="I87">
            <v>89903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/>
          <cell r="P87">
            <v>5108.8</v>
          </cell>
          <cell r="Q87">
            <v>0</v>
          </cell>
          <cell r="R87">
            <v>0</v>
          </cell>
          <cell r="S87">
            <v>0</v>
          </cell>
          <cell r="T87">
            <v>5108.8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/>
        </row>
        <row r="88">
          <cell r="D88"/>
          <cell r="E88"/>
          <cell r="F88"/>
          <cell r="G88"/>
          <cell r="H88"/>
          <cell r="I88"/>
          <cell r="J88">
            <v>0</v>
          </cell>
          <cell r="K88">
            <v>0</v>
          </cell>
          <cell r="L88"/>
          <cell r="M88"/>
          <cell r="N88"/>
          <cell r="O88"/>
          <cell r="P88"/>
          <cell r="Q88">
            <v>0</v>
          </cell>
          <cell r="R88">
            <v>0</v>
          </cell>
          <cell r="S88"/>
          <cell r="T88"/>
          <cell r="U88"/>
          <cell r="V88"/>
          <cell r="W88"/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/>
        </row>
        <row r="89">
          <cell r="D89">
            <v>5011</v>
          </cell>
          <cell r="E89">
            <v>4750</v>
          </cell>
          <cell r="F89">
            <v>47500</v>
          </cell>
          <cell r="G89">
            <v>2198</v>
          </cell>
          <cell r="H89">
            <v>4201</v>
          </cell>
          <cell r="I89">
            <v>63660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/>
          <cell r="P89">
            <v>3100</v>
          </cell>
          <cell r="Q89">
            <v>0</v>
          </cell>
          <cell r="R89">
            <v>0</v>
          </cell>
          <cell r="S89">
            <v>0</v>
          </cell>
          <cell r="T89">
            <v>3100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/>
        </row>
        <row r="90">
          <cell r="D90">
            <v>13702</v>
          </cell>
          <cell r="E90">
            <v>13128</v>
          </cell>
          <cell r="F90">
            <v>6423</v>
          </cell>
          <cell r="G90">
            <v>7058</v>
          </cell>
          <cell r="H90">
            <v>1833</v>
          </cell>
          <cell r="I90">
            <v>42144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/>
          <cell r="P90">
            <v>1361.3</v>
          </cell>
          <cell r="Q90">
            <v>0</v>
          </cell>
          <cell r="R90">
            <v>0</v>
          </cell>
          <cell r="S90">
            <v>0</v>
          </cell>
          <cell r="T90">
            <v>1361.3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/>
        </row>
        <row r="91">
          <cell r="D91">
            <v>30424</v>
          </cell>
          <cell r="E91">
            <v>8675</v>
          </cell>
          <cell r="F91">
            <v>0</v>
          </cell>
          <cell r="G91">
            <v>18972</v>
          </cell>
          <cell r="H91">
            <v>4601</v>
          </cell>
          <cell r="I91">
            <v>62672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/>
          <cell r="P91">
            <v>1277.2</v>
          </cell>
          <cell r="Q91">
            <v>0</v>
          </cell>
          <cell r="R91">
            <v>0</v>
          </cell>
          <cell r="S91">
            <v>0</v>
          </cell>
          <cell r="T91">
            <v>1277.2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/>
        </row>
        <row r="92">
          <cell r="D92"/>
          <cell r="E92"/>
          <cell r="F92"/>
          <cell r="G92"/>
          <cell r="H92"/>
          <cell r="I92"/>
          <cell r="J92">
            <v>0</v>
          </cell>
          <cell r="K92">
            <v>0</v>
          </cell>
          <cell r="L92"/>
          <cell r="M92"/>
          <cell r="N92"/>
          <cell r="O92"/>
          <cell r="P92"/>
          <cell r="Q92">
            <v>0</v>
          </cell>
          <cell r="R92">
            <v>0</v>
          </cell>
          <cell r="S92"/>
          <cell r="T92"/>
          <cell r="U92"/>
          <cell r="V92"/>
          <cell r="W92"/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/>
        </row>
        <row r="93">
          <cell r="D93"/>
          <cell r="E93"/>
          <cell r="F93"/>
          <cell r="G93"/>
          <cell r="H93"/>
          <cell r="I93"/>
          <cell r="J93">
            <v>0</v>
          </cell>
          <cell r="K93">
            <v>0</v>
          </cell>
          <cell r="L93"/>
          <cell r="M93"/>
          <cell r="N93"/>
          <cell r="O93"/>
          <cell r="P93"/>
          <cell r="Q93">
            <v>0</v>
          </cell>
          <cell r="R93">
            <v>0</v>
          </cell>
          <cell r="S93"/>
          <cell r="T93"/>
          <cell r="U93"/>
          <cell r="V93"/>
          <cell r="W93"/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/>
        </row>
        <row r="94">
          <cell r="D94"/>
          <cell r="E94"/>
          <cell r="F94"/>
          <cell r="G94"/>
          <cell r="H94"/>
          <cell r="I94"/>
          <cell r="J94">
            <v>0</v>
          </cell>
          <cell r="K94">
            <v>0</v>
          </cell>
          <cell r="L94"/>
          <cell r="M94"/>
          <cell r="N94"/>
          <cell r="O94"/>
          <cell r="P94"/>
          <cell r="Q94">
            <v>0</v>
          </cell>
          <cell r="R94">
            <v>0</v>
          </cell>
          <cell r="S94"/>
          <cell r="T94"/>
          <cell r="U94"/>
          <cell r="V94"/>
          <cell r="W94"/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/>
        </row>
        <row r="95">
          <cell r="D95"/>
          <cell r="E95"/>
          <cell r="F95"/>
          <cell r="G95"/>
          <cell r="H95"/>
          <cell r="I95"/>
          <cell r="J95">
            <v>0</v>
          </cell>
          <cell r="K95">
            <v>0</v>
          </cell>
          <cell r="L95"/>
          <cell r="M95"/>
          <cell r="N95"/>
          <cell r="O95"/>
          <cell r="P95"/>
          <cell r="Q95">
            <v>0</v>
          </cell>
          <cell r="R95">
            <v>0</v>
          </cell>
          <cell r="S95"/>
          <cell r="T95"/>
          <cell r="U95"/>
          <cell r="V95"/>
          <cell r="W95"/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/>
        </row>
        <row r="96">
          <cell r="D96">
            <v>7853</v>
          </cell>
          <cell r="E96">
            <v>1268</v>
          </cell>
          <cell r="F96">
            <v>1864</v>
          </cell>
          <cell r="G96">
            <v>4179</v>
          </cell>
          <cell r="H96">
            <v>263</v>
          </cell>
          <cell r="I96">
            <v>15427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/>
        </row>
        <row r="97">
          <cell r="D97">
            <v>35355</v>
          </cell>
          <cell r="E97">
            <v>19318</v>
          </cell>
          <cell r="F97">
            <v>0</v>
          </cell>
          <cell r="G97">
            <v>7701</v>
          </cell>
          <cell r="H97">
            <v>3395</v>
          </cell>
          <cell r="I97">
            <v>65769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/>
        </row>
        <row r="98">
          <cell r="D98">
            <v>22447</v>
          </cell>
          <cell r="E98">
            <v>9211</v>
          </cell>
          <cell r="F98">
            <v>25039</v>
          </cell>
          <cell r="G98">
            <v>2102</v>
          </cell>
          <cell r="H98">
            <v>2808</v>
          </cell>
          <cell r="I98">
            <v>61607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/>
          <cell r="P98">
            <v>3831.6</v>
          </cell>
          <cell r="Q98">
            <v>0</v>
          </cell>
          <cell r="R98">
            <v>0</v>
          </cell>
          <cell r="S98">
            <v>0</v>
          </cell>
          <cell r="T98">
            <v>3831.6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/>
        </row>
        <row r="99">
          <cell r="D99"/>
          <cell r="E99"/>
          <cell r="F99"/>
          <cell r="G99"/>
          <cell r="H99"/>
          <cell r="I99"/>
          <cell r="J99">
            <v>0</v>
          </cell>
          <cell r="K99">
            <v>0</v>
          </cell>
          <cell r="L99"/>
          <cell r="M99"/>
          <cell r="N99"/>
          <cell r="O99"/>
          <cell r="P99"/>
          <cell r="Q99">
            <v>0</v>
          </cell>
          <cell r="R99">
            <v>0</v>
          </cell>
          <cell r="S99"/>
          <cell r="T99"/>
          <cell r="U99"/>
          <cell r="V99"/>
          <cell r="W99"/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/>
        </row>
        <row r="100">
          <cell r="D100">
            <v>7291</v>
          </cell>
          <cell r="E100">
            <v>1392</v>
          </cell>
          <cell r="F100">
            <v>1255</v>
          </cell>
          <cell r="G100">
            <v>1348</v>
          </cell>
          <cell r="H100">
            <v>1526</v>
          </cell>
          <cell r="I100">
            <v>12812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/>
          <cell r="P100">
            <v>852.93</v>
          </cell>
          <cell r="Q100">
            <v>0</v>
          </cell>
          <cell r="R100">
            <v>0</v>
          </cell>
          <cell r="S100">
            <v>0</v>
          </cell>
          <cell r="T100">
            <v>852.93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/>
        </row>
        <row r="101">
          <cell r="D101">
            <v>6453</v>
          </cell>
          <cell r="E101">
            <v>12739</v>
          </cell>
          <cell r="F101">
            <v>9384</v>
          </cell>
          <cell r="G101">
            <v>5931</v>
          </cell>
          <cell r="H101">
            <v>500</v>
          </cell>
          <cell r="I101">
            <v>35007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/>
          <cell r="P101">
            <v>853.96</v>
          </cell>
          <cell r="Q101">
            <v>0</v>
          </cell>
          <cell r="R101">
            <v>0</v>
          </cell>
          <cell r="S101">
            <v>0</v>
          </cell>
          <cell r="T101">
            <v>853.96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/>
        </row>
        <row r="102">
          <cell r="D102">
            <v>51292</v>
          </cell>
          <cell r="E102">
            <v>15700</v>
          </cell>
          <cell r="F102">
            <v>68040</v>
          </cell>
          <cell r="G102">
            <v>71747</v>
          </cell>
          <cell r="H102">
            <v>26400</v>
          </cell>
          <cell r="I102">
            <v>233179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7668</v>
          </cell>
          <cell r="O102"/>
          <cell r="P102">
            <v>18295.89</v>
          </cell>
          <cell r="Q102">
            <v>0</v>
          </cell>
          <cell r="R102">
            <v>0</v>
          </cell>
          <cell r="S102">
            <v>0</v>
          </cell>
          <cell r="T102">
            <v>18295.89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/>
        </row>
        <row r="103">
          <cell r="D103">
            <v>4245</v>
          </cell>
          <cell r="E103">
            <v>1927</v>
          </cell>
          <cell r="F103">
            <v>867</v>
          </cell>
          <cell r="G103">
            <v>2833</v>
          </cell>
          <cell r="H103">
            <v>250</v>
          </cell>
          <cell r="I103">
            <v>10122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/>
        </row>
        <row r="104">
          <cell r="D104">
            <v>25078</v>
          </cell>
          <cell r="E104">
            <v>25873</v>
          </cell>
          <cell r="F104">
            <v>5077</v>
          </cell>
          <cell r="G104">
            <v>6118</v>
          </cell>
          <cell r="H104">
            <v>3854</v>
          </cell>
          <cell r="I104">
            <v>66000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/>
        </row>
        <row r="105">
          <cell r="D105">
            <v>58022</v>
          </cell>
          <cell r="E105">
            <v>66219</v>
          </cell>
          <cell r="F105">
            <v>0</v>
          </cell>
          <cell r="G105">
            <v>10000</v>
          </cell>
          <cell r="H105">
            <v>5000</v>
          </cell>
          <cell r="I105">
            <v>139241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/>
          <cell r="P105">
            <v>4537.6499999999996</v>
          </cell>
          <cell r="Q105">
            <v>0</v>
          </cell>
          <cell r="R105">
            <v>0</v>
          </cell>
          <cell r="S105">
            <v>0</v>
          </cell>
          <cell r="T105">
            <v>4537.6499999999996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/>
        </row>
        <row r="106">
          <cell r="D106">
            <v>27895</v>
          </cell>
          <cell r="E106">
            <v>14167</v>
          </cell>
          <cell r="F106">
            <v>14932</v>
          </cell>
          <cell r="G106">
            <v>1474</v>
          </cell>
          <cell r="H106">
            <v>1046</v>
          </cell>
          <cell r="I106">
            <v>59514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/>
          <cell r="P106">
            <v>3000</v>
          </cell>
          <cell r="Q106">
            <v>0</v>
          </cell>
          <cell r="R106">
            <v>0</v>
          </cell>
          <cell r="S106">
            <v>0</v>
          </cell>
          <cell r="T106">
            <v>3000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/>
        </row>
        <row r="107">
          <cell r="D107">
            <v>20467</v>
          </cell>
          <cell r="E107">
            <v>45686</v>
          </cell>
          <cell r="F107">
            <v>32418</v>
          </cell>
          <cell r="G107">
            <v>43517</v>
          </cell>
          <cell r="H107">
            <v>21000</v>
          </cell>
          <cell r="I107">
            <v>163088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/>
          <cell r="P107">
            <v>4264.66</v>
          </cell>
          <cell r="Q107">
            <v>0</v>
          </cell>
          <cell r="R107">
            <v>0</v>
          </cell>
          <cell r="S107">
            <v>0</v>
          </cell>
          <cell r="T107">
            <v>4264.66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/>
        </row>
        <row r="108">
          <cell r="D108">
            <v>29262</v>
          </cell>
          <cell r="E108">
            <v>19413</v>
          </cell>
          <cell r="F108">
            <v>23390</v>
          </cell>
          <cell r="G108">
            <v>19268</v>
          </cell>
          <cell r="H108">
            <v>6560</v>
          </cell>
          <cell r="I108">
            <v>97893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/>
          <cell r="P108">
            <v>4340</v>
          </cell>
          <cell r="Q108">
            <v>0</v>
          </cell>
          <cell r="R108">
            <v>0</v>
          </cell>
          <cell r="S108">
            <v>0</v>
          </cell>
          <cell r="T108">
            <v>4340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/>
        </row>
        <row r="109">
          <cell r="D109">
            <v>19638</v>
          </cell>
          <cell r="E109">
            <v>6083</v>
          </cell>
          <cell r="F109">
            <v>14011</v>
          </cell>
          <cell r="G109">
            <v>1598</v>
          </cell>
          <cell r="H109">
            <v>2245</v>
          </cell>
          <cell r="I109">
            <v>43575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/>
          <cell r="P109">
            <v>1277.2</v>
          </cell>
          <cell r="Q109">
            <v>0</v>
          </cell>
          <cell r="R109">
            <v>0</v>
          </cell>
          <cell r="S109">
            <v>0</v>
          </cell>
          <cell r="T109">
            <v>1277.2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/>
        </row>
        <row r="110">
          <cell r="D110"/>
          <cell r="E110"/>
          <cell r="F110"/>
          <cell r="G110"/>
          <cell r="H110"/>
          <cell r="I110"/>
          <cell r="J110">
            <v>0</v>
          </cell>
          <cell r="K110">
            <v>0</v>
          </cell>
          <cell r="L110"/>
          <cell r="M110"/>
          <cell r="N110"/>
          <cell r="O110"/>
          <cell r="P110"/>
          <cell r="Q110">
            <v>0</v>
          </cell>
          <cell r="R110">
            <v>0</v>
          </cell>
          <cell r="S110"/>
          <cell r="T110"/>
          <cell r="U110"/>
          <cell r="V110"/>
          <cell r="W110"/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/>
        </row>
        <row r="111">
          <cell r="D111">
            <v>14833</v>
          </cell>
          <cell r="E111">
            <v>2400</v>
          </cell>
          <cell r="F111">
            <v>7988</v>
          </cell>
          <cell r="G111">
            <v>3567</v>
          </cell>
          <cell r="H111">
            <v>5082</v>
          </cell>
          <cell r="I111">
            <v>33870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/>
          <cell r="P111">
            <v>2132.33</v>
          </cell>
          <cell r="Q111">
            <v>0</v>
          </cell>
          <cell r="R111">
            <v>0</v>
          </cell>
          <cell r="S111">
            <v>0</v>
          </cell>
          <cell r="T111">
            <v>2132.33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/>
        </row>
        <row r="112">
          <cell r="D112">
            <v>22043</v>
          </cell>
          <cell r="E112">
            <v>500</v>
          </cell>
          <cell r="F112">
            <v>22939</v>
          </cell>
          <cell r="G112">
            <v>20907</v>
          </cell>
          <cell r="H112">
            <v>9734</v>
          </cell>
          <cell r="I112">
            <v>76123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/>
          <cell r="P112">
            <v>3193</v>
          </cell>
          <cell r="Q112">
            <v>0</v>
          </cell>
          <cell r="R112">
            <v>0</v>
          </cell>
          <cell r="S112">
            <v>0</v>
          </cell>
          <cell r="T112">
            <v>3193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/>
        </row>
        <row r="113">
          <cell r="D113">
            <v>18743</v>
          </cell>
          <cell r="E113">
            <v>15377</v>
          </cell>
          <cell r="F113">
            <v>12020</v>
          </cell>
          <cell r="G113">
            <v>4519</v>
          </cell>
          <cell r="H113">
            <v>7500</v>
          </cell>
          <cell r="I113">
            <v>58159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/>
          <cell r="P113">
            <v>1915.8</v>
          </cell>
          <cell r="Q113">
            <v>0</v>
          </cell>
          <cell r="R113">
            <v>0</v>
          </cell>
          <cell r="S113">
            <v>0</v>
          </cell>
          <cell r="T113">
            <v>1915.8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/>
        </row>
        <row r="114">
          <cell r="D114">
            <v>12357</v>
          </cell>
          <cell r="E114">
            <v>7625</v>
          </cell>
          <cell r="F114">
            <v>18340</v>
          </cell>
          <cell r="G114">
            <v>3667</v>
          </cell>
          <cell r="H114">
            <v>2000</v>
          </cell>
          <cell r="I114">
            <v>43989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>
            <v>1279.3900000000001</v>
          </cell>
          <cell r="Q114">
            <v>0</v>
          </cell>
          <cell r="R114">
            <v>0</v>
          </cell>
          <cell r="S114">
            <v>0</v>
          </cell>
          <cell r="T114">
            <v>1279.3900000000001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/>
        </row>
        <row r="115">
          <cell r="D115">
            <v>110728</v>
          </cell>
          <cell r="E115">
            <v>114429</v>
          </cell>
          <cell r="F115">
            <v>76692</v>
          </cell>
          <cell r="G115">
            <v>47080</v>
          </cell>
          <cell r="H115">
            <v>38790</v>
          </cell>
          <cell r="I115">
            <v>387719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/>
          <cell r="P115">
            <v>13612.97</v>
          </cell>
          <cell r="Q115">
            <v>0</v>
          </cell>
          <cell r="R115">
            <v>0</v>
          </cell>
          <cell r="S115">
            <v>0</v>
          </cell>
          <cell r="T115">
            <v>13612.97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/>
        </row>
        <row r="116">
          <cell r="D116">
            <v>10117</v>
          </cell>
          <cell r="E116">
            <v>4855</v>
          </cell>
          <cell r="F116">
            <v>4439</v>
          </cell>
          <cell r="G116">
            <v>1065</v>
          </cell>
          <cell r="H116">
            <v>279</v>
          </cell>
          <cell r="I116">
            <v>20755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/>
          <cell r="P116">
            <v>426.46</v>
          </cell>
          <cell r="Q116">
            <v>0</v>
          </cell>
          <cell r="R116">
            <v>0</v>
          </cell>
          <cell r="S116">
            <v>0</v>
          </cell>
          <cell r="T116">
            <v>426.46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/>
        </row>
        <row r="117">
          <cell r="D117"/>
          <cell r="E117"/>
          <cell r="F117"/>
          <cell r="G117"/>
          <cell r="H117"/>
          <cell r="I117"/>
          <cell r="J117">
            <v>0</v>
          </cell>
          <cell r="K117">
            <v>0</v>
          </cell>
          <cell r="L117"/>
          <cell r="M117"/>
          <cell r="N117"/>
          <cell r="O117"/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/>
        </row>
        <row r="118">
          <cell r="D118"/>
          <cell r="E118"/>
          <cell r="F118"/>
          <cell r="G118"/>
          <cell r="H118"/>
          <cell r="I118"/>
          <cell r="J118">
            <v>0</v>
          </cell>
          <cell r="K118">
            <v>0</v>
          </cell>
          <cell r="L118"/>
          <cell r="M118"/>
          <cell r="N118"/>
          <cell r="O118"/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/>
        </row>
        <row r="119">
          <cell r="D119">
            <v>7941</v>
          </cell>
          <cell r="E119">
            <v>9155</v>
          </cell>
          <cell r="F119">
            <v>11486</v>
          </cell>
          <cell r="G119">
            <v>1167</v>
          </cell>
          <cell r="H119">
            <v>1189</v>
          </cell>
          <cell r="I119">
            <v>30938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/>
          <cell r="P119">
            <v>1277.2</v>
          </cell>
          <cell r="Q119">
            <v>0</v>
          </cell>
          <cell r="R119">
            <v>0</v>
          </cell>
          <cell r="S119">
            <v>0</v>
          </cell>
          <cell r="T119">
            <v>1277.2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/>
        </row>
        <row r="120">
          <cell r="D120">
            <v>52438</v>
          </cell>
          <cell r="E120">
            <v>35437</v>
          </cell>
          <cell r="F120">
            <v>0</v>
          </cell>
          <cell r="G120">
            <v>4733</v>
          </cell>
          <cell r="H120">
            <v>6168</v>
          </cell>
          <cell r="I120">
            <v>98776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/>
          <cell r="P120">
            <v>56581.599999999999</v>
          </cell>
          <cell r="Q120">
            <v>0</v>
          </cell>
          <cell r="R120">
            <v>0</v>
          </cell>
          <cell r="S120">
            <v>0</v>
          </cell>
          <cell r="T120">
            <v>3831.6</v>
          </cell>
          <cell r="U120">
            <v>0</v>
          </cell>
          <cell r="V120">
            <v>52750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/>
        </row>
        <row r="121">
          <cell r="D121">
            <v>7315</v>
          </cell>
          <cell r="E121">
            <v>4923</v>
          </cell>
          <cell r="F121">
            <v>10103</v>
          </cell>
          <cell r="G121">
            <v>1508</v>
          </cell>
          <cell r="H121">
            <v>1100</v>
          </cell>
          <cell r="I121">
            <v>24949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/>
          <cell r="P121">
            <v>1915.8</v>
          </cell>
          <cell r="Q121">
            <v>0</v>
          </cell>
          <cell r="R121">
            <v>0</v>
          </cell>
          <cell r="S121">
            <v>0</v>
          </cell>
          <cell r="T121">
            <v>1915.8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/>
        </row>
        <row r="122">
          <cell r="D122"/>
          <cell r="E122"/>
          <cell r="F122"/>
          <cell r="G122"/>
          <cell r="H122"/>
          <cell r="I122"/>
          <cell r="J122">
            <v>0</v>
          </cell>
          <cell r="K122">
            <v>0</v>
          </cell>
          <cell r="L122"/>
          <cell r="M122"/>
          <cell r="N122"/>
          <cell r="O122"/>
          <cell r="P122"/>
          <cell r="Q122">
            <v>0</v>
          </cell>
          <cell r="R122">
            <v>0</v>
          </cell>
          <cell r="S122"/>
          <cell r="T122"/>
          <cell r="U122"/>
          <cell r="V122"/>
          <cell r="W122"/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/>
        </row>
        <row r="123">
          <cell r="D123">
            <v>30201</v>
          </cell>
          <cell r="E123">
            <v>285</v>
          </cell>
          <cell r="F123">
            <v>83670</v>
          </cell>
          <cell r="G123">
            <v>32156</v>
          </cell>
          <cell r="H123">
            <v>14987</v>
          </cell>
          <cell r="I123">
            <v>161299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9285</v>
          </cell>
          <cell r="O123"/>
          <cell r="P123">
            <v>17205.79</v>
          </cell>
          <cell r="Q123">
            <v>0</v>
          </cell>
          <cell r="R123">
            <v>0</v>
          </cell>
          <cell r="S123">
            <v>8250</v>
          </cell>
          <cell r="T123">
            <v>8955.7900000000009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/>
        </row>
        <row r="124">
          <cell r="D124">
            <v>24751</v>
          </cell>
          <cell r="E124">
            <v>25291</v>
          </cell>
          <cell r="F124">
            <v>41728</v>
          </cell>
          <cell r="G124">
            <v>6667</v>
          </cell>
          <cell r="H124">
            <v>38292</v>
          </cell>
          <cell r="I124">
            <v>136729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/>
          <cell r="P124">
            <v>152843.91999999998</v>
          </cell>
          <cell r="Q124">
            <v>0</v>
          </cell>
          <cell r="R124">
            <v>0</v>
          </cell>
          <cell r="S124">
            <v>17267</v>
          </cell>
          <cell r="T124">
            <v>7249.92</v>
          </cell>
          <cell r="U124">
            <v>128327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/>
        </row>
        <row r="125">
          <cell r="D125">
            <v>10085</v>
          </cell>
          <cell r="E125">
            <v>496</v>
          </cell>
          <cell r="F125">
            <v>10738</v>
          </cell>
          <cell r="G125">
            <v>1172</v>
          </cell>
          <cell r="H125">
            <v>747</v>
          </cell>
          <cell r="I125">
            <v>23238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/>
          <cell r="P125">
            <v>1277.2</v>
          </cell>
          <cell r="Q125">
            <v>0</v>
          </cell>
          <cell r="R125">
            <v>0</v>
          </cell>
          <cell r="S125">
            <v>0</v>
          </cell>
          <cell r="T125">
            <v>1277.2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/>
        </row>
        <row r="126">
          <cell r="D126">
            <v>4570</v>
          </cell>
          <cell r="E126">
            <v>10165</v>
          </cell>
          <cell r="F126">
            <v>14391</v>
          </cell>
          <cell r="G126">
            <v>1477</v>
          </cell>
          <cell r="H126">
            <v>2448</v>
          </cell>
          <cell r="I126">
            <v>33051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/>
          <cell r="P126">
            <v>852.93</v>
          </cell>
          <cell r="Q126">
            <v>0</v>
          </cell>
          <cell r="R126">
            <v>0</v>
          </cell>
          <cell r="S126">
            <v>0</v>
          </cell>
          <cell r="T126">
            <v>852.93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/>
        </row>
        <row r="127">
          <cell r="D127"/>
          <cell r="E127"/>
          <cell r="F127"/>
          <cell r="G127"/>
          <cell r="H127"/>
          <cell r="I127"/>
          <cell r="J127">
            <v>0</v>
          </cell>
          <cell r="K127">
            <v>0</v>
          </cell>
          <cell r="L127"/>
          <cell r="M127"/>
          <cell r="N127"/>
          <cell r="O127"/>
          <cell r="P127"/>
          <cell r="Q127">
            <v>0</v>
          </cell>
          <cell r="R127">
            <v>0</v>
          </cell>
          <cell r="S127"/>
          <cell r="T127"/>
          <cell r="U127"/>
          <cell r="V127"/>
          <cell r="W127"/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/>
        </row>
        <row r="128">
          <cell r="D128"/>
          <cell r="E128"/>
          <cell r="F128"/>
          <cell r="G128"/>
          <cell r="H128"/>
          <cell r="I128"/>
          <cell r="J128">
            <v>0</v>
          </cell>
          <cell r="K128">
            <v>0</v>
          </cell>
          <cell r="L128"/>
          <cell r="M128"/>
          <cell r="N128"/>
          <cell r="O128"/>
          <cell r="P128"/>
          <cell r="Q128">
            <v>0</v>
          </cell>
          <cell r="R128">
            <v>0</v>
          </cell>
          <cell r="S128"/>
          <cell r="T128"/>
          <cell r="U128"/>
          <cell r="V128"/>
          <cell r="W128"/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/>
        </row>
        <row r="129">
          <cell r="D129">
            <v>18761</v>
          </cell>
          <cell r="E129">
            <v>34815</v>
          </cell>
          <cell r="F129">
            <v>2615</v>
          </cell>
          <cell r="G129">
            <v>3897</v>
          </cell>
          <cell r="H129">
            <v>1559</v>
          </cell>
          <cell r="I129">
            <v>61647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/>
          <cell r="P129">
            <v>5580</v>
          </cell>
          <cell r="Q129">
            <v>0</v>
          </cell>
          <cell r="R129">
            <v>0</v>
          </cell>
          <cell r="S129">
            <v>0</v>
          </cell>
          <cell r="T129">
            <v>5580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/>
        </row>
        <row r="130">
          <cell r="D130">
            <v>66636</v>
          </cell>
          <cell r="E130">
            <v>48686</v>
          </cell>
          <cell r="F130">
            <v>7772</v>
          </cell>
          <cell r="G130">
            <v>42379</v>
          </cell>
          <cell r="H130">
            <v>22350</v>
          </cell>
          <cell r="I130">
            <v>187823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17841</v>
          </cell>
          <cell r="O130"/>
          <cell r="P130">
            <v>9075.32</v>
          </cell>
          <cell r="Q130">
            <v>0</v>
          </cell>
          <cell r="R130">
            <v>0</v>
          </cell>
          <cell r="S130">
            <v>0</v>
          </cell>
          <cell r="T130">
            <v>9075.32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/>
        </row>
        <row r="131">
          <cell r="D131"/>
          <cell r="E131"/>
          <cell r="F131"/>
          <cell r="G131"/>
          <cell r="H131"/>
          <cell r="I131"/>
          <cell r="J131">
            <v>0</v>
          </cell>
          <cell r="K131">
            <v>0</v>
          </cell>
          <cell r="L131"/>
          <cell r="M131"/>
          <cell r="N131"/>
          <cell r="O131"/>
          <cell r="P131"/>
          <cell r="Q131">
            <v>0</v>
          </cell>
          <cell r="R131">
            <v>0</v>
          </cell>
          <cell r="S131"/>
          <cell r="T131"/>
          <cell r="U131"/>
          <cell r="V131"/>
          <cell r="W131"/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/>
        </row>
        <row r="132">
          <cell r="D132">
            <v>11501</v>
          </cell>
          <cell r="E132">
            <v>6517</v>
          </cell>
          <cell r="F132">
            <v>1473</v>
          </cell>
          <cell r="G132">
            <v>5572</v>
          </cell>
          <cell r="H132">
            <v>728</v>
          </cell>
          <cell r="I132">
            <v>25791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/>
          <cell r="P132">
            <v>2877.2</v>
          </cell>
          <cell r="Q132">
            <v>0</v>
          </cell>
          <cell r="R132">
            <v>0</v>
          </cell>
          <cell r="S132">
            <v>1600</v>
          </cell>
          <cell r="T132">
            <v>1277.2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/>
        </row>
        <row r="133">
          <cell r="D133">
            <v>50691</v>
          </cell>
          <cell r="E133">
            <v>41483</v>
          </cell>
          <cell r="F133">
            <v>26524</v>
          </cell>
          <cell r="G133">
            <v>47475</v>
          </cell>
          <cell r="H133">
            <v>19049</v>
          </cell>
          <cell r="I133">
            <v>185222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/>
          <cell r="P133">
            <v>15422.19</v>
          </cell>
          <cell r="Q133">
            <v>0</v>
          </cell>
          <cell r="R133">
            <v>0</v>
          </cell>
          <cell r="S133">
            <v>0</v>
          </cell>
          <cell r="T133">
            <v>15422.19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/>
        </row>
        <row r="134">
          <cell r="D134">
            <v>2858</v>
          </cell>
          <cell r="E134">
            <v>2713</v>
          </cell>
          <cell r="F134">
            <v>5800</v>
          </cell>
          <cell r="G134">
            <v>554</v>
          </cell>
          <cell r="H134">
            <v>640</v>
          </cell>
          <cell r="I134">
            <v>12565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/>
          <cell r="P134">
            <v>638.6</v>
          </cell>
          <cell r="Q134">
            <v>0</v>
          </cell>
          <cell r="R134">
            <v>0</v>
          </cell>
          <cell r="S134">
            <v>0</v>
          </cell>
          <cell r="T134">
            <v>638.6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/>
        </row>
        <row r="135">
          <cell r="D135">
            <v>50822</v>
          </cell>
          <cell r="E135">
            <v>57301</v>
          </cell>
          <cell r="F135">
            <v>15830</v>
          </cell>
          <cell r="G135">
            <v>4519</v>
          </cell>
          <cell r="H135">
            <v>8259</v>
          </cell>
          <cell r="I135">
            <v>136731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/>
          <cell r="P135">
            <v>3176.37</v>
          </cell>
          <cell r="Q135">
            <v>0</v>
          </cell>
          <cell r="R135">
            <v>0</v>
          </cell>
          <cell r="S135">
            <v>0</v>
          </cell>
          <cell r="T135">
            <v>3176.37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/>
        </row>
        <row r="136">
          <cell r="D136"/>
          <cell r="E136"/>
          <cell r="F136"/>
          <cell r="G136"/>
          <cell r="H136"/>
          <cell r="I136"/>
          <cell r="J136">
            <v>0</v>
          </cell>
          <cell r="K136">
            <v>0</v>
          </cell>
          <cell r="L136"/>
          <cell r="M136"/>
          <cell r="N136"/>
          <cell r="O136"/>
          <cell r="P136"/>
          <cell r="Q136">
            <v>0</v>
          </cell>
          <cell r="R136">
            <v>0</v>
          </cell>
          <cell r="S136"/>
          <cell r="T136"/>
          <cell r="U136"/>
          <cell r="V136"/>
          <cell r="W136"/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/>
        </row>
        <row r="137">
          <cell r="D137">
            <v>14662</v>
          </cell>
          <cell r="E137">
            <v>10867</v>
          </cell>
          <cell r="F137">
            <v>251</v>
          </cell>
          <cell r="G137">
            <v>1888</v>
          </cell>
          <cell r="H137">
            <v>777</v>
          </cell>
          <cell r="I137">
            <v>28445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/>
          <cell r="P137">
            <v>2529.3900000000003</v>
          </cell>
          <cell r="Q137">
            <v>0</v>
          </cell>
          <cell r="R137">
            <v>0</v>
          </cell>
          <cell r="S137">
            <v>1250</v>
          </cell>
          <cell r="T137">
            <v>1279.3900000000001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/>
        </row>
        <row r="138">
          <cell r="D138"/>
          <cell r="E138"/>
          <cell r="F138"/>
          <cell r="G138"/>
          <cell r="H138"/>
          <cell r="I138"/>
          <cell r="J138">
            <v>0</v>
          </cell>
          <cell r="K138">
            <v>0</v>
          </cell>
          <cell r="L138"/>
          <cell r="M138"/>
          <cell r="N138"/>
          <cell r="O138"/>
          <cell r="P138"/>
          <cell r="Q138">
            <v>0</v>
          </cell>
          <cell r="R138">
            <v>0</v>
          </cell>
          <cell r="S138"/>
          <cell r="T138"/>
          <cell r="U138"/>
          <cell r="V138"/>
          <cell r="W138"/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/>
        </row>
        <row r="139">
          <cell r="D139"/>
          <cell r="E139"/>
          <cell r="F139"/>
          <cell r="G139"/>
          <cell r="H139"/>
          <cell r="I139"/>
          <cell r="J139">
            <v>0</v>
          </cell>
          <cell r="K139">
            <v>0</v>
          </cell>
          <cell r="L139"/>
          <cell r="M139"/>
          <cell r="N139"/>
          <cell r="O139"/>
          <cell r="P139"/>
          <cell r="Q139">
            <v>0</v>
          </cell>
          <cell r="R139">
            <v>0</v>
          </cell>
          <cell r="S139"/>
          <cell r="T139"/>
          <cell r="U139"/>
          <cell r="V139"/>
          <cell r="W139"/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/>
        </row>
        <row r="140">
          <cell r="D140">
            <v>14442</v>
          </cell>
          <cell r="E140">
            <v>438</v>
          </cell>
          <cell r="F140">
            <v>7798</v>
          </cell>
          <cell r="G140">
            <v>2652</v>
          </cell>
          <cell r="H140">
            <v>2000</v>
          </cell>
          <cell r="I140">
            <v>27330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/>
          <cell r="P140">
            <v>1705.87</v>
          </cell>
          <cell r="Q140">
            <v>0</v>
          </cell>
          <cell r="R140">
            <v>0</v>
          </cell>
          <cell r="S140">
            <v>0</v>
          </cell>
          <cell r="T140">
            <v>1705.87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/>
        </row>
        <row r="141">
          <cell r="D141">
            <v>35489</v>
          </cell>
          <cell r="E141">
            <v>23043</v>
          </cell>
          <cell r="F141">
            <v>2976</v>
          </cell>
          <cell r="G141">
            <v>5156</v>
          </cell>
          <cell r="H141">
            <v>4833</v>
          </cell>
          <cell r="I141">
            <v>71497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/>
          <cell r="P141">
            <v>2554.4</v>
          </cell>
          <cell r="Q141">
            <v>0</v>
          </cell>
          <cell r="R141">
            <v>0</v>
          </cell>
          <cell r="S141">
            <v>0</v>
          </cell>
          <cell r="T141">
            <v>2554.4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/>
        </row>
        <row r="142">
          <cell r="D142">
            <v>16547</v>
          </cell>
          <cell r="E142">
            <v>35557</v>
          </cell>
          <cell r="F142">
            <v>69237</v>
          </cell>
          <cell r="G142">
            <v>2962</v>
          </cell>
          <cell r="H142">
            <v>9621</v>
          </cell>
          <cell r="I142">
            <v>133924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5323</v>
          </cell>
          <cell r="O142"/>
          <cell r="P142">
            <v>11941.05</v>
          </cell>
          <cell r="Q142">
            <v>0</v>
          </cell>
          <cell r="R142">
            <v>0</v>
          </cell>
          <cell r="S142">
            <v>0</v>
          </cell>
          <cell r="T142">
            <v>11941.05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/>
        </row>
        <row r="143">
          <cell r="D143"/>
          <cell r="E143"/>
          <cell r="F143"/>
          <cell r="G143"/>
          <cell r="H143"/>
          <cell r="I143"/>
          <cell r="J143">
            <v>0</v>
          </cell>
          <cell r="K143">
            <v>0</v>
          </cell>
          <cell r="L143"/>
          <cell r="M143"/>
          <cell r="N143"/>
          <cell r="O143"/>
          <cell r="P143"/>
          <cell r="Q143">
            <v>0</v>
          </cell>
          <cell r="R143">
            <v>0</v>
          </cell>
          <cell r="S143"/>
          <cell r="T143"/>
          <cell r="U143"/>
          <cell r="V143"/>
          <cell r="W143"/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/>
        </row>
        <row r="144">
          <cell r="D144"/>
          <cell r="E144"/>
          <cell r="F144"/>
          <cell r="G144"/>
          <cell r="H144"/>
          <cell r="I144"/>
          <cell r="J144">
            <v>0</v>
          </cell>
          <cell r="K144">
            <v>0</v>
          </cell>
          <cell r="L144"/>
          <cell r="M144"/>
          <cell r="N144"/>
          <cell r="O144"/>
          <cell r="P144"/>
          <cell r="Q144">
            <v>0</v>
          </cell>
          <cell r="R144">
            <v>0</v>
          </cell>
          <cell r="S144"/>
          <cell r="T144"/>
          <cell r="U144"/>
          <cell r="V144"/>
          <cell r="W144"/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/>
        </row>
        <row r="145">
          <cell r="D145">
            <v>23492</v>
          </cell>
          <cell r="E145">
            <v>17476</v>
          </cell>
          <cell r="F145">
            <v>2724</v>
          </cell>
          <cell r="G145">
            <v>3465</v>
          </cell>
          <cell r="H145">
            <v>3717</v>
          </cell>
          <cell r="I145">
            <v>50874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/>
          <cell r="P145">
            <v>2060</v>
          </cell>
          <cell r="Q145">
            <v>0</v>
          </cell>
          <cell r="R145">
            <v>0</v>
          </cell>
          <cell r="S145">
            <v>0</v>
          </cell>
          <cell r="T145">
            <v>2060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/>
        </row>
        <row r="146">
          <cell r="D146">
            <v>5250</v>
          </cell>
          <cell r="E146">
            <v>4667</v>
          </cell>
          <cell r="F146">
            <v>2083</v>
          </cell>
          <cell r="G146">
            <v>1167</v>
          </cell>
          <cell r="H146">
            <v>748</v>
          </cell>
          <cell r="I146">
            <v>13915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/>
          <cell r="P146">
            <v>1277.2</v>
          </cell>
          <cell r="Q146">
            <v>0</v>
          </cell>
          <cell r="R146">
            <v>0</v>
          </cell>
          <cell r="S146">
            <v>0</v>
          </cell>
          <cell r="T146">
            <v>1277.2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/>
        </row>
        <row r="147">
          <cell r="D147"/>
          <cell r="E147"/>
          <cell r="F147"/>
          <cell r="G147"/>
          <cell r="H147"/>
          <cell r="I147"/>
          <cell r="J147">
            <v>0</v>
          </cell>
          <cell r="K147">
            <v>0</v>
          </cell>
          <cell r="L147"/>
          <cell r="M147"/>
          <cell r="N147"/>
          <cell r="O147"/>
          <cell r="P147"/>
          <cell r="Q147">
            <v>0</v>
          </cell>
          <cell r="R147">
            <v>0</v>
          </cell>
          <cell r="S147"/>
          <cell r="T147"/>
          <cell r="U147"/>
          <cell r="V147"/>
          <cell r="W147"/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/>
        </row>
        <row r="148">
          <cell r="D148">
            <v>59003</v>
          </cell>
          <cell r="E148">
            <v>24173</v>
          </cell>
          <cell r="F148">
            <v>0</v>
          </cell>
          <cell r="G148">
            <v>7119</v>
          </cell>
          <cell r="H148">
            <v>10646</v>
          </cell>
          <cell r="I148">
            <v>100941</v>
          </cell>
          <cell r="J148">
            <v>0</v>
          </cell>
          <cell r="K148">
            <v>0</v>
          </cell>
          <cell r="L148">
            <v>8125</v>
          </cell>
          <cell r="M148">
            <v>0</v>
          </cell>
          <cell r="N148">
            <v>0</v>
          </cell>
          <cell r="O148"/>
          <cell r="P148">
            <v>1705.87</v>
          </cell>
          <cell r="Q148">
            <v>0</v>
          </cell>
          <cell r="R148">
            <v>0</v>
          </cell>
          <cell r="S148">
            <v>0</v>
          </cell>
          <cell r="T148">
            <v>1705.87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/>
        </row>
        <row r="149">
          <cell r="D149">
            <v>25038</v>
          </cell>
          <cell r="E149">
            <v>0</v>
          </cell>
          <cell r="F149">
            <v>30860</v>
          </cell>
          <cell r="G149">
            <v>10312</v>
          </cell>
          <cell r="H149">
            <v>11974</v>
          </cell>
          <cell r="I149">
            <v>78184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/>
          <cell r="P149">
            <v>19040.8</v>
          </cell>
          <cell r="Q149">
            <v>0</v>
          </cell>
          <cell r="R149">
            <v>0</v>
          </cell>
          <cell r="S149">
            <v>0</v>
          </cell>
          <cell r="T149">
            <v>5108.8</v>
          </cell>
          <cell r="U149">
            <v>13932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/>
        </row>
        <row r="150">
          <cell r="D150">
            <v>69079</v>
          </cell>
          <cell r="E150">
            <v>34435</v>
          </cell>
          <cell r="F150">
            <v>507</v>
          </cell>
          <cell r="G150">
            <v>43764</v>
          </cell>
          <cell r="H150">
            <v>4343</v>
          </cell>
          <cell r="I150">
            <v>152128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/>
          <cell r="P150">
            <v>9234.33</v>
          </cell>
          <cell r="Q150">
            <v>0</v>
          </cell>
          <cell r="R150">
            <v>0</v>
          </cell>
          <cell r="S150">
            <v>0</v>
          </cell>
          <cell r="T150">
            <v>9234.33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/>
        </row>
        <row r="151">
          <cell r="D151">
            <v>35184</v>
          </cell>
          <cell r="E151">
            <v>16947</v>
          </cell>
          <cell r="F151">
            <v>2883</v>
          </cell>
          <cell r="G151">
            <v>4809</v>
          </cell>
          <cell r="H151">
            <v>5638</v>
          </cell>
          <cell r="I151">
            <v>65461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/>
        </row>
        <row r="152">
          <cell r="D152">
            <v>11898</v>
          </cell>
          <cell r="E152">
            <v>20452</v>
          </cell>
          <cell r="F152">
            <v>4024</v>
          </cell>
          <cell r="G152">
            <v>2252</v>
          </cell>
          <cell r="H152">
            <v>667</v>
          </cell>
          <cell r="I152">
            <v>39293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/>
        </row>
        <row r="153">
          <cell r="D153">
            <v>8106</v>
          </cell>
          <cell r="E153">
            <v>4540</v>
          </cell>
          <cell r="F153">
            <v>13167</v>
          </cell>
          <cell r="G153">
            <v>3043</v>
          </cell>
          <cell r="H153">
            <v>1167</v>
          </cell>
          <cell r="I153">
            <v>30023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/>
          <cell r="P153">
            <v>1279.3900000000001</v>
          </cell>
          <cell r="Q153">
            <v>0</v>
          </cell>
          <cell r="R153">
            <v>0</v>
          </cell>
          <cell r="S153">
            <v>0</v>
          </cell>
          <cell r="T153">
            <v>1279.3900000000001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/>
        </row>
        <row r="154">
          <cell r="D154">
            <v>139365</v>
          </cell>
          <cell r="E154">
            <v>88184</v>
          </cell>
          <cell r="F154">
            <v>52225</v>
          </cell>
          <cell r="G154">
            <v>29343</v>
          </cell>
          <cell r="H154">
            <v>39844</v>
          </cell>
          <cell r="I154">
            <v>348961</v>
          </cell>
          <cell r="J154">
            <v>0</v>
          </cell>
          <cell r="K154">
            <v>0</v>
          </cell>
          <cell r="L154">
            <v>4382</v>
          </cell>
          <cell r="M154">
            <v>0</v>
          </cell>
          <cell r="N154">
            <v>0</v>
          </cell>
          <cell r="O154"/>
          <cell r="P154">
            <v>10890.38</v>
          </cell>
          <cell r="Q154">
            <v>0</v>
          </cell>
          <cell r="R154">
            <v>0</v>
          </cell>
          <cell r="S154">
            <v>0</v>
          </cell>
          <cell r="T154">
            <v>10890.38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/>
        </row>
        <row r="155">
          <cell r="D155"/>
          <cell r="E155"/>
          <cell r="F155"/>
          <cell r="G155"/>
          <cell r="H155"/>
          <cell r="I155"/>
          <cell r="J155">
            <v>0</v>
          </cell>
          <cell r="K155">
            <v>0</v>
          </cell>
          <cell r="L155"/>
          <cell r="M155"/>
          <cell r="N155"/>
          <cell r="O155"/>
          <cell r="P155"/>
          <cell r="Q155">
            <v>0</v>
          </cell>
          <cell r="R155">
            <v>0</v>
          </cell>
          <cell r="S155"/>
          <cell r="T155"/>
          <cell r="U155"/>
          <cell r="V155"/>
          <cell r="W155"/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/>
        </row>
        <row r="156">
          <cell r="D156">
            <v>10057</v>
          </cell>
          <cell r="E156">
            <v>7765</v>
          </cell>
          <cell r="F156">
            <v>1720</v>
          </cell>
          <cell r="G156">
            <v>1060</v>
          </cell>
          <cell r="H156">
            <v>366</v>
          </cell>
          <cell r="I156">
            <v>20968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/>
          <cell r="P156">
            <v>852.93</v>
          </cell>
          <cell r="Q156">
            <v>0</v>
          </cell>
          <cell r="R156">
            <v>0</v>
          </cell>
          <cell r="S156">
            <v>0</v>
          </cell>
          <cell r="T156">
            <v>852.93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/>
        </row>
        <row r="157">
          <cell r="D157">
            <v>49802</v>
          </cell>
          <cell r="E157">
            <v>81192</v>
          </cell>
          <cell r="F157">
            <v>8935</v>
          </cell>
          <cell r="G157">
            <v>12672</v>
          </cell>
          <cell r="H157">
            <v>18352</v>
          </cell>
          <cell r="I157">
            <v>170953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/>
          <cell r="P157">
            <v>9994.09</v>
          </cell>
          <cell r="Q157">
            <v>0</v>
          </cell>
          <cell r="R157">
            <v>0</v>
          </cell>
          <cell r="S157">
            <v>0</v>
          </cell>
          <cell r="T157">
            <v>9994.09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/>
        </row>
        <row r="158">
          <cell r="D158">
            <v>17727</v>
          </cell>
          <cell r="E158">
            <v>4794</v>
          </cell>
          <cell r="F158">
            <v>3689</v>
          </cell>
          <cell r="G158">
            <v>1037</v>
          </cell>
          <cell r="H158">
            <v>588</v>
          </cell>
          <cell r="I158">
            <v>27835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/>
          <cell r="P158">
            <v>1279.3900000000001</v>
          </cell>
          <cell r="Q158">
            <v>0</v>
          </cell>
          <cell r="R158">
            <v>0</v>
          </cell>
          <cell r="S158">
            <v>0</v>
          </cell>
          <cell r="T158">
            <v>1279.3900000000001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/>
        </row>
        <row r="159">
          <cell r="D159">
            <v>17722</v>
          </cell>
          <cell r="E159">
            <v>11538</v>
          </cell>
          <cell r="F159">
            <v>6230</v>
          </cell>
          <cell r="G159">
            <v>3746</v>
          </cell>
          <cell r="H159">
            <v>2000</v>
          </cell>
          <cell r="I159">
            <v>41236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/>
          <cell r="P159">
            <v>1361.3</v>
          </cell>
          <cell r="Q159">
            <v>0</v>
          </cell>
          <cell r="R159">
            <v>0</v>
          </cell>
          <cell r="S159">
            <v>0</v>
          </cell>
          <cell r="T159">
            <v>1361.3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/>
        </row>
        <row r="160">
          <cell r="D160">
            <v>78873</v>
          </cell>
          <cell r="E160">
            <v>51354</v>
          </cell>
          <cell r="F160">
            <v>78348</v>
          </cell>
          <cell r="G160">
            <v>49126</v>
          </cell>
          <cell r="H160">
            <v>38381</v>
          </cell>
          <cell r="I160">
            <v>296082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/>
          <cell r="P160">
            <v>26916.99</v>
          </cell>
          <cell r="Q160">
            <v>0</v>
          </cell>
          <cell r="R160">
            <v>0</v>
          </cell>
          <cell r="S160">
            <v>0</v>
          </cell>
          <cell r="T160">
            <v>26916.99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/>
        </row>
        <row r="161">
          <cell r="D161">
            <v>3722</v>
          </cell>
          <cell r="E161">
            <v>3274</v>
          </cell>
          <cell r="F161">
            <v>4212</v>
          </cell>
          <cell r="G161">
            <v>706</v>
          </cell>
          <cell r="H161">
            <v>2092</v>
          </cell>
          <cell r="I161">
            <v>14006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/>
          <cell r="P161">
            <v>852.93</v>
          </cell>
          <cell r="Q161">
            <v>0</v>
          </cell>
          <cell r="R161">
            <v>0</v>
          </cell>
          <cell r="S161">
            <v>0</v>
          </cell>
          <cell r="T161">
            <v>852.93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/>
        </row>
        <row r="162">
          <cell r="D162">
            <v>18805</v>
          </cell>
          <cell r="E162">
            <v>14950</v>
          </cell>
          <cell r="F162">
            <v>27529</v>
          </cell>
          <cell r="G162">
            <v>3917</v>
          </cell>
          <cell r="H162">
            <v>4250</v>
          </cell>
          <cell r="I162">
            <v>69451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/>
          <cell r="P162">
            <v>1915.8</v>
          </cell>
          <cell r="Q162">
            <v>0</v>
          </cell>
          <cell r="R162">
            <v>0</v>
          </cell>
          <cell r="S162">
            <v>0</v>
          </cell>
          <cell r="T162">
            <v>1915.8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/>
        </row>
        <row r="163">
          <cell r="D163">
            <v>13585</v>
          </cell>
          <cell r="E163">
            <v>13373</v>
          </cell>
          <cell r="F163">
            <v>3983</v>
          </cell>
          <cell r="G163">
            <v>6514</v>
          </cell>
          <cell r="H163">
            <v>3344</v>
          </cell>
          <cell r="I163">
            <v>40799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/>
          <cell r="P163">
            <v>1915.8</v>
          </cell>
          <cell r="Q163">
            <v>0</v>
          </cell>
          <cell r="R163">
            <v>0</v>
          </cell>
          <cell r="S163">
            <v>0</v>
          </cell>
          <cell r="T163">
            <v>1915.8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/>
        </row>
        <row r="164">
          <cell r="D164">
            <v>2339</v>
          </cell>
          <cell r="E164">
            <v>2983</v>
          </cell>
          <cell r="F164">
            <v>7221</v>
          </cell>
          <cell r="G164">
            <v>0</v>
          </cell>
          <cell r="H164">
            <v>218</v>
          </cell>
          <cell r="I164">
            <v>12761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/>
          <cell r="P164">
            <v>1279.3900000000001</v>
          </cell>
          <cell r="Q164">
            <v>0</v>
          </cell>
          <cell r="R164">
            <v>0</v>
          </cell>
          <cell r="S164">
            <v>0</v>
          </cell>
          <cell r="T164">
            <v>1279.3900000000001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/>
        </row>
        <row r="165">
          <cell r="D165">
            <v>25000</v>
          </cell>
          <cell r="E165">
            <v>11250</v>
          </cell>
          <cell r="F165">
            <v>0</v>
          </cell>
          <cell r="G165">
            <v>1612</v>
          </cell>
          <cell r="H165">
            <v>5193</v>
          </cell>
          <cell r="I165">
            <v>43055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/>
          <cell r="P165">
            <v>2554.4</v>
          </cell>
          <cell r="Q165">
            <v>0</v>
          </cell>
          <cell r="R165">
            <v>0</v>
          </cell>
          <cell r="S165">
            <v>0</v>
          </cell>
          <cell r="T165">
            <v>2554.4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/>
        </row>
        <row r="166">
          <cell r="D166">
            <v>16908</v>
          </cell>
          <cell r="E166">
            <v>9824</v>
          </cell>
          <cell r="F166">
            <v>5833</v>
          </cell>
          <cell r="G166">
            <v>1713</v>
          </cell>
          <cell r="H166">
            <v>228</v>
          </cell>
          <cell r="I166">
            <v>34506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/>
          <cell r="P166">
            <v>2268.83</v>
          </cell>
          <cell r="Q166">
            <v>0</v>
          </cell>
          <cell r="R166">
            <v>0</v>
          </cell>
          <cell r="S166">
            <v>0</v>
          </cell>
          <cell r="T166">
            <v>2268.83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/>
        </row>
      </sheetData>
      <sheetData sheetId="1">
        <row r="2">
          <cell r="D2">
            <v>13408</v>
          </cell>
          <cell r="E2">
            <v>10025</v>
          </cell>
          <cell r="F2">
            <v>874</v>
          </cell>
          <cell r="G2">
            <v>1750</v>
          </cell>
          <cell r="H2">
            <v>3034</v>
          </cell>
          <cell r="I2">
            <v>29091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8108</v>
          </cell>
          <cell r="E3">
            <v>8294</v>
          </cell>
          <cell r="F3">
            <v>21011</v>
          </cell>
          <cell r="G3">
            <v>1529</v>
          </cell>
          <cell r="H3">
            <v>4045</v>
          </cell>
          <cell r="I3">
            <v>42987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1279.3900000000001</v>
          </cell>
          <cell r="Q3"/>
          <cell r="R3"/>
          <cell r="S3">
            <v>0</v>
          </cell>
          <cell r="T3">
            <v>1279.3900000000001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15283</v>
          </cell>
          <cell r="E4">
            <v>5726</v>
          </cell>
          <cell r="F4">
            <v>19652</v>
          </cell>
          <cell r="G4">
            <v>7371</v>
          </cell>
          <cell r="H4">
            <v>6960</v>
          </cell>
          <cell r="I4">
            <v>54992</v>
          </cell>
          <cell r="J4"/>
          <cell r="K4"/>
          <cell r="L4">
            <v>0</v>
          </cell>
          <cell r="M4">
            <v>0</v>
          </cell>
          <cell r="N4">
            <v>4708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37965</v>
          </cell>
          <cell r="E5">
            <v>32941</v>
          </cell>
          <cell r="F5">
            <v>16354</v>
          </cell>
          <cell r="G5">
            <v>9942</v>
          </cell>
          <cell r="H5">
            <v>23920</v>
          </cell>
          <cell r="I5">
            <v>121122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3831.6</v>
          </cell>
          <cell r="Q5"/>
          <cell r="R5"/>
          <cell r="S5">
            <v>0</v>
          </cell>
          <cell r="T5">
            <v>3831.6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7626</v>
          </cell>
          <cell r="E6">
            <v>5338</v>
          </cell>
          <cell r="F6">
            <v>3426</v>
          </cell>
          <cell r="G6">
            <v>626</v>
          </cell>
          <cell r="H6">
            <v>303</v>
          </cell>
          <cell r="I6">
            <v>17319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17284</v>
          </cell>
          <cell r="E7">
            <v>17047</v>
          </cell>
          <cell r="F7">
            <v>412</v>
          </cell>
          <cell r="G7">
            <v>804</v>
          </cell>
          <cell r="H7">
            <v>534</v>
          </cell>
          <cell r="I7">
            <v>36081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852.93</v>
          </cell>
          <cell r="Q7"/>
          <cell r="R7"/>
          <cell r="S7">
            <v>0</v>
          </cell>
          <cell r="T7">
            <v>852.93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1051</v>
          </cell>
          <cell r="E8">
            <v>11947</v>
          </cell>
          <cell r="F8">
            <v>0</v>
          </cell>
          <cell r="G8">
            <v>518</v>
          </cell>
          <cell r="H8">
            <v>194</v>
          </cell>
          <cell r="I8">
            <v>13710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9312</v>
          </cell>
          <cell r="G9">
            <v>9391</v>
          </cell>
          <cell r="H9">
            <v>4296</v>
          </cell>
          <cell r="I9">
            <v>74759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244</v>
          </cell>
          <cell r="H10">
            <v>44</v>
          </cell>
          <cell r="I10">
            <v>6744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36374</v>
          </cell>
          <cell r="F11">
            <v>15199</v>
          </cell>
          <cell r="G11">
            <v>27001</v>
          </cell>
          <cell r="H11">
            <v>6647</v>
          </cell>
          <cell r="I11">
            <v>120715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184198</v>
          </cell>
          <cell r="E12">
            <v>152905</v>
          </cell>
          <cell r="F12">
            <v>44214</v>
          </cell>
          <cell r="G12">
            <v>122934</v>
          </cell>
          <cell r="H12">
            <v>157083</v>
          </cell>
          <cell r="I12">
            <v>661334</v>
          </cell>
          <cell r="J12"/>
          <cell r="K12"/>
          <cell r="L12">
            <v>0</v>
          </cell>
          <cell r="M12">
            <v>0</v>
          </cell>
          <cell r="N12">
            <v>18043</v>
          </cell>
          <cell r="O12"/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0</v>
          </cell>
          <cell r="V12">
            <v>16900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40655</v>
          </cell>
          <cell r="F13">
            <v>1542</v>
          </cell>
          <cell r="G13">
            <v>3408</v>
          </cell>
          <cell r="H13">
            <v>2400</v>
          </cell>
          <cell r="I13">
            <v>51527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39111</v>
          </cell>
          <cell r="F14">
            <v>19250</v>
          </cell>
          <cell r="G14">
            <v>0</v>
          </cell>
          <cell r="H14">
            <v>30265</v>
          </cell>
          <cell r="I14">
            <v>120944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/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63196</v>
          </cell>
          <cell r="E15">
            <v>27269</v>
          </cell>
          <cell r="F15">
            <v>75070</v>
          </cell>
          <cell r="G15">
            <v>58314</v>
          </cell>
          <cell r="H15">
            <v>45416</v>
          </cell>
          <cell r="I15">
            <v>269265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/>
          <cell r="P15">
            <v>16647</v>
          </cell>
          <cell r="Q15"/>
          <cell r="R15"/>
          <cell r="S15">
            <v>0</v>
          </cell>
          <cell r="T15">
            <v>16647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/>
          <cell r="T16"/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3121</v>
          </cell>
          <cell r="G17">
            <v>660</v>
          </cell>
          <cell r="H17">
            <v>673</v>
          </cell>
          <cell r="I17">
            <v>9888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/>
          <cell r="T18"/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17108</v>
          </cell>
          <cell r="F19">
            <v>8691</v>
          </cell>
          <cell r="G19">
            <v>556</v>
          </cell>
          <cell r="H19">
            <v>7000</v>
          </cell>
          <cell r="I19">
            <v>46183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41029</v>
          </cell>
          <cell r="E20">
            <v>25457</v>
          </cell>
          <cell r="F20">
            <v>16596</v>
          </cell>
          <cell r="G20">
            <v>9794</v>
          </cell>
          <cell r="H20">
            <v>3933</v>
          </cell>
          <cell r="I20">
            <v>96809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5108.8</v>
          </cell>
          <cell r="Q20"/>
          <cell r="R20"/>
          <cell r="S20">
            <v>0</v>
          </cell>
          <cell r="T20">
            <v>5108.8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6861</v>
          </cell>
          <cell r="E21">
            <v>5668</v>
          </cell>
          <cell r="F21">
            <v>1995</v>
          </cell>
          <cell r="G21">
            <v>2088</v>
          </cell>
          <cell r="H21">
            <v>2096</v>
          </cell>
          <cell r="I21">
            <v>18708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3106</v>
          </cell>
          <cell r="E22">
            <v>7035</v>
          </cell>
          <cell r="F22">
            <v>0</v>
          </cell>
          <cell r="G22">
            <v>4332</v>
          </cell>
          <cell r="H22">
            <v>492</v>
          </cell>
          <cell r="I22">
            <v>14965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125798</v>
          </cell>
          <cell r="E23">
            <v>132134</v>
          </cell>
          <cell r="F23">
            <v>276303</v>
          </cell>
          <cell r="G23">
            <v>63144</v>
          </cell>
          <cell r="H23">
            <v>63439</v>
          </cell>
          <cell r="I23">
            <v>660818</v>
          </cell>
          <cell r="J23"/>
          <cell r="K23"/>
          <cell r="L23">
            <v>6239</v>
          </cell>
          <cell r="M23">
            <v>0</v>
          </cell>
          <cell r="N23">
            <v>26791</v>
          </cell>
          <cell r="O23"/>
          <cell r="P23">
            <v>169454.03</v>
          </cell>
          <cell r="Q23"/>
          <cell r="R23"/>
          <cell r="S23">
            <v>0</v>
          </cell>
          <cell r="T23">
            <v>21752.03</v>
          </cell>
          <cell r="U23">
            <v>123795</v>
          </cell>
          <cell r="V23">
            <v>0</v>
          </cell>
          <cell r="W23">
            <v>23907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6812</v>
          </cell>
          <cell r="F24">
            <v>204</v>
          </cell>
          <cell r="G24">
            <v>636</v>
          </cell>
          <cell r="H24">
            <v>347</v>
          </cell>
          <cell r="I24">
            <v>21831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9751</v>
          </cell>
          <cell r="E25">
            <v>4811</v>
          </cell>
          <cell r="F25">
            <v>0</v>
          </cell>
          <cell r="G25">
            <v>0</v>
          </cell>
          <cell r="H25">
            <v>180</v>
          </cell>
          <cell r="I25">
            <v>14742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3387</v>
          </cell>
          <cell r="H26">
            <v>3225</v>
          </cell>
          <cell r="I26">
            <v>42711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3089</v>
          </cell>
          <cell r="G27">
            <v>532</v>
          </cell>
          <cell r="H27">
            <v>583</v>
          </cell>
          <cell r="I27">
            <v>17128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1996</v>
          </cell>
          <cell r="E28">
            <v>1629</v>
          </cell>
          <cell r="F28">
            <v>0</v>
          </cell>
          <cell r="G28">
            <v>698</v>
          </cell>
          <cell r="H28">
            <v>126</v>
          </cell>
          <cell r="I28">
            <v>4449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2000</v>
          </cell>
          <cell r="G29">
            <v>476</v>
          </cell>
          <cell r="H29">
            <v>909</v>
          </cell>
          <cell r="I29">
            <v>16305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2155</v>
          </cell>
          <cell r="E30">
            <v>8138</v>
          </cell>
          <cell r="F30">
            <v>0</v>
          </cell>
          <cell r="G30">
            <v>5603</v>
          </cell>
          <cell r="H30">
            <v>750</v>
          </cell>
          <cell r="I30">
            <v>16646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259049</v>
          </cell>
          <cell r="E31">
            <v>178343</v>
          </cell>
          <cell r="F31">
            <v>13028</v>
          </cell>
          <cell r="G31">
            <v>0</v>
          </cell>
          <cell r="H31">
            <v>45334</v>
          </cell>
          <cell r="I31">
            <v>495754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/>
          <cell r="P31">
            <v>62091</v>
          </cell>
          <cell r="Q31"/>
          <cell r="R31"/>
          <cell r="S31">
            <v>0</v>
          </cell>
          <cell r="T31">
            <v>28861</v>
          </cell>
          <cell r="U31">
            <v>0</v>
          </cell>
          <cell r="V31">
            <v>33230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7555</v>
          </cell>
          <cell r="H32">
            <v>1272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/>
          <cell r="T33"/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2583</v>
          </cell>
          <cell r="G34">
            <v>1078</v>
          </cell>
          <cell r="H34">
            <v>3150</v>
          </cell>
          <cell r="I34">
            <v>23949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27929</v>
          </cell>
          <cell r="E35">
            <v>6387</v>
          </cell>
          <cell r="F35">
            <v>8417</v>
          </cell>
          <cell r="G35">
            <v>5750</v>
          </cell>
          <cell r="H35">
            <v>1723</v>
          </cell>
          <cell r="I35">
            <v>50206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6589</v>
          </cell>
          <cell r="E36">
            <v>5963</v>
          </cell>
          <cell r="F36">
            <v>3742</v>
          </cell>
          <cell r="G36">
            <v>779</v>
          </cell>
          <cell r="H36">
            <v>1848</v>
          </cell>
          <cell r="I36">
            <v>18921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426.46</v>
          </cell>
          <cell r="Q36"/>
          <cell r="R36"/>
          <cell r="S36">
            <v>0</v>
          </cell>
          <cell r="T36">
            <v>426.46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/>
          <cell r="T37"/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8868</v>
          </cell>
          <cell r="E38">
            <v>6833</v>
          </cell>
          <cell r="F38">
            <v>675</v>
          </cell>
          <cell r="G38">
            <v>2576</v>
          </cell>
          <cell r="H38">
            <v>688</v>
          </cell>
          <cell r="I38">
            <v>19640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426.46</v>
          </cell>
          <cell r="Q38"/>
          <cell r="R38"/>
          <cell r="S38">
            <v>0</v>
          </cell>
          <cell r="T38">
            <v>426.46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4613</v>
          </cell>
          <cell r="F39">
            <v>0</v>
          </cell>
          <cell r="G39">
            <v>798</v>
          </cell>
          <cell r="H39">
            <v>277</v>
          </cell>
          <cell r="I39">
            <v>11923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355881</v>
          </cell>
          <cell r="E40">
            <v>123000</v>
          </cell>
          <cell r="F40">
            <v>116061</v>
          </cell>
          <cell r="G40">
            <v>148293</v>
          </cell>
          <cell r="H40">
            <v>104193</v>
          </cell>
          <cell r="I40">
            <v>847428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5049</v>
          </cell>
          <cell r="E41">
            <v>7583</v>
          </cell>
          <cell r="F41">
            <v>2000</v>
          </cell>
          <cell r="G41">
            <v>1267</v>
          </cell>
          <cell r="H41">
            <v>271</v>
          </cell>
          <cell r="I41">
            <v>16170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23262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169044</v>
          </cell>
          <cell r="E43">
            <v>147237</v>
          </cell>
          <cell r="F43">
            <v>0</v>
          </cell>
          <cell r="G43">
            <v>79621</v>
          </cell>
          <cell r="H43">
            <v>163037</v>
          </cell>
          <cell r="I43">
            <v>558939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56772.63</v>
          </cell>
          <cell r="Q43"/>
          <cell r="R43"/>
          <cell r="S43">
            <v>0</v>
          </cell>
          <cell r="T43">
            <v>34835.629999999997</v>
          </cell>
          <cell r="U43">
            <v>0</v>
          </cell>
          <cell r="V43">
            <v>21937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0</v>
          </cell>
          <cell r="Q44"/>
          <cell r="R44"/>
          <cell r="S44"/>
          <cell r="T44"/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17306</v>
          </cell>
          <cell r="E45">
            <v>16942</v>
          </cell>
          <cell r="F45">
            <v>17330</v>
          </cell>
          <cell r="G45">
            <v>1428</v>
          </cell>
          <cell r="H45">
            <v>5083</v>
          </cell>
          <cell r="I45">
            <v>58089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1361.3</v>
          </cell>
          <cell r="Q45"/>
          <cell r="R45"/>
          <cell r="S45">
            <v>0</v>
          </cell>
          <cell r="T45">
            <v>1361.3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/>
          <cell r="T46"/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14778</v>
          </cell>
          <cell r="E47">
            <v>17364</v>
          </cell>
          <cell r="F47">
            <v>6529</v>
          </cell>
          <cell r="G47">
            <v>20952</v>
          </cell>
          <cell r="H47">
            <v>17482</v>
          </cell>
          <cell r="I47">
            <v>77105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21310</v>
          </cell>
          <cell r="E48">
            <v>12185</v>
          </cell>
          <cell r="F48">
            <v>14879</v>
          </cell>
          <cell r="G48">
            <v>0</v>
          </cell>
          <cell r="H48">
            <v>6058</v>
          </cell>
          <cell r="I48">
            <v>54432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75377</v>
          </cell>
          <cell r="E49">
            <v>136198</v>
          </cell>
          <cell r="F49">
            <v>11875</v>
          </cell>
          <cell r="G49">
            <v>38435</v>
          </cell>
          <cell r="H49">
            <v>27988</v>
          </cell>
          <cell r="I49">
            <v>289873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2786</v>
          </cell>
          <cell r="G50">
            <v>940</v>
          </cell>
          <cell r="H50">
            <v>417</v>
          </cell>
          <cell r="I50">
            <v>20832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11394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19735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3229</v>
          </cell>
          <cell r="F53">
            <v>0</v>
          </cell>
          <cell r="G53">
            <v>489</v>
          </cell>
          <cell r="H53">
            <v>984</v>
          </cell>
          <cell r="I53">
            <v>13781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53368</v>
          </cell>
          <cell r="F54">
            <v>32469</v>
          </cell>
          <cell r="G54">
            <v>13429</v>
          </cell>
          <cell r="H54">
            <v>31959</v>
          </cell>
          <cell r="I54">
            <v>189106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/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6445</v>
          </cell>
          <cell r="E55">
            <v>6763</v>
          </cell>
          <cell r="F55">
            <v>0</v>
          </cell>
          <cell r="G55">
            <v>684</v>
          </cell>
          <cell r="H55">
            <v>310</v>
          </cell>
          <cell r="I55">
            <v>14202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2509</v>
          </cell>
          <cell r="G56">
            <v>583</v>
          </cell>
          <cell r="H56">
            <v>1250</v>
          </cell>
          <cell r="I56">
            <v>14192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/>
          <cell r="P57">
            <v>0</v>
          </cell>
          <cell r="Q57"/>
          <cell r="R57"/>
          <cell r="S57"/>
          <cell r="T57"/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/>
          <cell r="T58"/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5079</v>
          </cell>
          <cell r="F59">
            <v>5360</v>
          </cell>
          <cell r="G59">
            <v>0</v>
          </cell>
          <cell r="H59">
            <v>1966</v>
          </cell>
          <cell r="I59">
            <v>18367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10505</v>
          </cell>
          <cell r="F60">
            <v>54989</v>
          </cell>
          <cell r="G60">
            <v>3790</v>
          </cell>
          <cell r="H60">
            <v>6400</v>
          </cell>
          <cell r="I60">
            <v>83684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7135</v>
          </cell>
          <cell r="F61">
            <v>40418</v>
          </cell>
          <cell r="G61">
            <v>5122</v>
          </cell>
          <cell r="H61">
            <v>1251</v>
          </cell>
          <cell r="I61">
            <v>70599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/>
          <cell r="T62"/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18819</v>
          </cell>
          <cell r="F63">
            <v>5337</v>
          </cell>
          <cell r="G63">
            <v>11267</v>
          </cell>
          <cell r="H63">
            <v>13515</v>
          </cell>
          <cell r="I63">
            <v>61711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9944</v>
          </cell>
          <cell r="F64">
            <v>11688</v>
          </cell>
          <cell r="G64">
            <v>1740</v>
          </cell>
          <cell r="H64">
            <v>937</v>
          </cell>
          <cell r="I64">
            <v>29136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6523</v>
          </cell>
          <cell r="F65">
            <v>1066</v>
          </cell>
          <cell r="G65">
            <v>3777</v>
          </cell>
          <cell r="H65">
            <v>6026</v>
          </cell>
          <cell r="I65">
            <v>38508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4000</v>
          </cell>
          <cell r="E66">
            <v>2261289</v>
          </cell>
          <cell r="F66">
            <v>742526</v>
          </cell>
          <cell r="G66">
            <v>658513</v>
          </cell>
          <cell r="H66">
            <v>367251</v>
          </cell>
          <cell r="I66">
            <v>4033579</v>
          </cell>
          <cell r="J66"/>
          <cell r="K66"/>
          <cell r="L66">
            <v>0</v>
          </cell>
          <cell r="M66">
            <v>250000</v>
          </cell>
          <cell r="N66">
            <v>65154</v>
          </cell>
          <cell r="O66"/>
          <cell r="P66">
            <v>166862.93</v>
          </cell>
          <cell r="Q66"/>
          <cell r="R66"/>
          <cell r="S66">
            <v>0</v>
          </cell>
          <cell r="T66">
            <v>57129.93</v>
          </cell>
          <cell r="U66">
            <v>87069</v>
          </cell>
          <cell r="V66">
            <v>0</v>
          </cell>
          <cell r="W66">
            <v>22664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11144</v>
          </cell>
          <cell r="F67">
            <v>9562</v>
          </cell>
          <cell r="G67">
            <v>0</v>
          </cell>
          <cell r="H67">
            <v>2149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/>
          <cell r="T68"/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28975</v>
          </cell>
          <cell r="E69">
            <v>75202</v>
          </cell>
          <cell r="F69">
            <v>56342</v>
          </cell>
          <cell r="G69">
            <v>7572</v>
          </cell>
          <cell r="H69">
            <v>33144</v>
          </cell>
          <cell r="I69">
            <v>201235</v>
          </cell>
          <cell r="J69"/>
          <cell r="K69"/>
          <cell r="L69">
            <v>0</v>
          </cell>
          <cell r="M69">
            <v>0</v>
          </cell>
          <cell r="N69">
            <v>12241</v>
          </cell>
          <cell r="O69"/>
          <cell r="P69">
            <v>23044.94</v>
          </cell>
          <cell r="Q69"/>
          <cell r="R69"/>
          <cell r="S69">
            <v>0</v>
          </cell>
          <cell r="T69">
            <v>5044.9399999999996</v>
          </cell>
          <cell r="U69">
            <v>18000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7672</v>
          </cell>
          <cell r="F70">
            <v>7000</v>
          </cell>
          <cell r="G70">
            <v>3792</v>
          </cell>
          <cell r="H70">
            <v>3089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329780</v>
          </cell>
          <cell r="E71">
            <v>47244</v>
          </cell>
          <cell r="F71">
            <v>171160</v>
          </cell>
          <cell r="G71">
            <v>112792</v>
          </cell>
          <cell r="H71">
            <v>111108</v>
          </cell>
          <cell r="I71">
            <v>772084</v>
          </cell>
          <cell r="J71"/>
          <cell r="K71"/>
          <cell r="L71">
            <v>0</v>
          </cell>
          <cell r="M71">
            <v>0</v>
          </cell>
          <cell r="N71">
            <v>24346</v>
          </cell>
          <cell r="O71"/>
          <cell r="P71">
            <v>18150.63</v>
          </cell>
          <cell r="Q71"/>
          <cell r="R71"/>
          <cell r="S71">
            <v>0</v>
          </cell>
          <cell r="T71">
            <v>18150.63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6710</v>
          </cell>
          <cell r="F72">
            <v>5176</v>
          </cell>
          <cell r="G72">
            <v>3594</v>
          </cell>
          <cell r="H72">
            <v>531</v>
          </cell>
          <cell r="I72">
            <v>28062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6783</v>
          </cell>
          <cell r="G73">
            <v>1650</v>
          </cell>
          <cell r="H73">
            <v>1175</v>
          </cell>
          <cell r="I73">
            <v>17648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11173</v>
          </cell>
          <cell r="F74">
            <v>1991</v>
          </cell>
          <cell r="G74">
            <v>1143</v>
          </cell>
          <cell r="H74">
            <v>802</v>
          </cell>
          <cell r="I74">
            <v>29204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3014</v>
          </cell>
          <cell r="I75">
            <v>38931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260</v>
          </cell>
          <cell r="H76">
            <v>1667</v>
          </cell>
          <cell r="I76">
            <v>12998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8301</v>
          </cell>
          <cell r="F78">
            <v>18177</v>
          </cell>
          <cell r="G78">
            <v>5000</v>
          </cell>
          <cell r="H78">
            <v>5675</v>
          </cell>
          <cell r="I78">
            <v>51191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1566</v>
          </cell>
          <cell r="H79">
            <v>537</v>
          </cell>
          <cell r="I79">
            <v>17679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/>
          <cell r="T80"/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/>
          <cell r="T81"/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38345</v>
          </cell>
          <cell r="F82">
            <v>21775</v>
          </cell>
          <cell r="G82">
            <v>12516</v>
          </cell>
          <cell r="H82">
            <v>11833</v>
          </cell>
          <cell r="I82">
            <v>114448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26802</v>
          </cell>
          <cell r="E83">
            <v>8935</v>
          </cell>
          <cell r="F83">
            <v>2001</v>
          </cell>
          <cell r="G83">
            <v>3819</v>
          </cell>
          <cell r="H83">
            <v>2370</v>
          </cell>
          <cell r="I83">
            <v>43927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19263</v>
          </cell>
          <cell r="F84">
            <v>9692</v>
          </cell>
          <cell r="G84">
            <v>6667</v>
          </cell>
          <cell r="H84">
            <v>12973</v>
          </cell>
          <cell r="I84">
            <v>63073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/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5393</v>
          </cell>
          <cell r="E85">
            <v>4977</v>
          </cell>
          <cell r="F85">
            <v>6239</v>
          </cell>
          <cell r="G85">
            <v>253</v>
          </cell>
          <cell r="H85">
            <v>261</v>
          </cell>
          <cell r="I85">
            <v>17123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21637</v>
          </cell>
          <cell r="F86">
            <v>0</v>
          </cell>
          <cell r="G86">
            <v>1855</v>
          </cell>
          <cell r="H86">
            <v>3749</v>
          </cell>
          <cell r="I86">
            <v>40813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/>
          <cell r="T88"/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2506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6565</v>
          </cell>
          <cell r="F90">
            <v>3212</v>
          </cell>
          <cell r="G90">
            <v>3528</v>
          </cell>
          <cell r="H90">
            <v>917</v>
          </cell>
          <cell r="I90">
            <v>21073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9487</v>
          </cell>
          <cell r="H91">
            <v>2300</v>
          </cell>
          <cell r="I91">
            <v>31337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16150</v>
          </cell>
          <cell r="E92">
            <v>12102</v>
          </cell>
          <cell r="F92">
            <v>2204</v>
          </cell>
          <cell r="G92">
            <v>3625</v>
          </cell>
          <cell r="H92">
            <v>2800</v>
          </cell>
          <cell r="I92">
            <v>36881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1279.3900000000001</v>
          </cell>
          <cell r="Q92"/>
          <cell r="R92"/>
          <cell r="S92">
            <v>0</v>
          </cell>
          <cell r="T92">
            <v>1279.3900000000001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/>
          <cell r="T93"/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/>
          <cell r="T94"/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/>
          <cell r="T95"/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634</v>
          </cell>
          <cell r="F96">
            <v>933</v>
          </cell>
          <cell r="G96">
            <v>2090</v>
          </cell>
          <cell r="H96">
            <v>131</v>
          </cell>
          <cell r="I96">
            <v>7715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17678</v>
          </cell>
          <cell r="E97">
            <v>9658</v>
          </cell>
          <cell r="F97">
            <v>0</v>
          </cell>
          <cell r="G97">
            <v>3851</v>
          </cell>
          <cell r="H97">
            <v>1697</v>
          </cell>
          <cell r="I97">
            <v>32884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4605</v>
          </cell>
          <cell r="F98">
            <v>12520</v>
          </cell>
          <cell r="G98">
            <v>1051</v>
          </cell>
          <cell r="H98">
            <v>1404</v>
          </cell>
          <cell r="I98">
            <v>30804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/>
          <cell r="P99">
            <v>0</v>
          </cell>
          <cell r="Q99"/>
          <cell r="R99"/>
          <cell r="S99"/>
          <cell r="T99"/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697</v>
          </cell>
          <cell r="F100">
            <v>627</v>
          </cell>
          <cell r="G100">
            <v>675</v>
          </cell>
          <cell r="H100">
            <v>764</v>
          </cell>
          <cell r="I100">
            <v>6409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6370</v>
          </cell>
          <cell r="F101">
            <v>4692</v>
          </cell>
          <cell r="G101">
            <v>2965</v>
          </cell>
          <cell r="H101">
            <v>250</v>
          </cell>
          <cell r="I101">
            <v>17503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/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963</v>
          </cell>
          <cell r="F103">
            <v>433</v>
          </cell>
          <cell r="G103">
            <v>1417</v>
          </cell>
          <cell r="H103">
            <v>125</v>
          </cell>
          <cell r="I103">
            <v>5060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12538</v>
          </cell>
          <cell r="E104">
            <v>12936</v>
          </cell>
          <cell r="F104">
            <v>2538</v>
          </cell>
          <cell r="G104">
            <v>3059</v>
          </cell>
          <cell r="H104">
            <v>1927</v>
          </cell>
          <cell r="I104">
            <v>32998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29010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69619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7083</v>
          </cell>
          <cell r="F106">
            <v>7466</v>
          </cell>
          <cell r="G106">
            <v>737</v>
          </cell>
          <cell r="H106">
            <v>523</v>
          </cell>
          <cell r="I106">
            <v>29756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22844</v>
          </cell>
          <cell r="F107">
            <v>16210</v>
          </cell>
          <cell r="G107">
            <v>21758</v>
          </cell>
          <cell r="H107">
            <v>10500</v>
          </cell>
          <cell r="I107">
            <v>81545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11696</v>
          </cell>
          <cell r="G108">
            <v>9633</v>
          </cell>
          <cell r="H108">
            <v>3280</v>
          </cell>
          <cell r="I108">
            <v>48946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9819</v>
          </cell>
          <cell r="E109">
            <v>3042</v>
          </cell>
          <cell r="F109">
            <v>7005</v>
          </cell>
          <cell r="G109">
            <v>799</v>
          </cell>
          <cell r="H109">
            <v>1123</v>
          </cell>
          <cell r="I109">
            <v>21788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/>
          <cell r="P110">
            <v>0</v>
          </cell>
          <cell r="Q110"/>
          <cell r="R110"/>
          <cell r="S110"/>
          <cell r="T110"/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11469</v>
          </cell>
          <cell r="G112">
            <v>10453</v>
          </cell>
          <cell r="H112">
            <v>4867</v>
          </cell>
          <cell r="I112">
            <v>38061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6010</v>
          </cell>
          <cell r="G113">
            <v>2260</v>
          </cell>
          <cell r="H113">
            <v>3750</v>
          </cell>
          <cell r="I113">
            <v>29079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6179</v>
          </cell>
          <cell r="E114">
            <v>3813</v>
          </cell>
          <cell r="F114">
            <v>9170</v>
          </cell>
          <cell r="G114">
            <v>1833</v>
          </cell>
          <cell r="H114">
            <v>1000</v>
          </cell>
          <cell r="I114">
            <v>21995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55364</v>
          </cell>
          <cell r="E115">
            <v>57215</v>
          </cell>
          <cell r="F115">
            <v>38346</v>
          </cell>
          <cell r="G115">
            <v>23540</v>
          </cell>
          <cell r="H115">
            <v>19396</v>
          </cell>
          <cell r="I115">
            <v>193861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/>
          <cell r="P115">
            <v>0</v>
          </cell>
          <cell r="Q115"/>
          <cell r="R115"/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5059</v>
          </cell>
          <cell r="E116">
            <v>2427</v>
          </cell>
          <cell r="F116">
            <v>2219</v>
          </cell>
          <cell r="G116">
            <v>532</v>
          </cell>
          <cell r="H116">
            <v>140</v>
          </cell>
          <cell r="I116">
            <v>10377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26258</v>
          </cell>
          <cell r="E117">
            <v>36977</v>
          </cell>
          <cell r="F117">
            <v>39954</v>
          </cell>
          <cell r="G117">
            <v>27965</v>
          </cell>
          <cell r="H117">
            <v>7200</v>
          </cell>
          <cell r="I117">
            <v>138354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/>
          <cell r="T118"/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595</v>
          </cell>
          <cell r="I119">
            <v>15469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3083</v>
          </cell>
          <cell r="I120">
            <v>49388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2462</v>
          </cell>
          <cell r="F121">
            <v>5051</v>
          </cell>
          <cell r="G121">
            <v>755</v>
          </cell>
          <cell r="H121">
            <v>550</v>
          </cell>
          <cell r="I121">
            <v>12475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79112</v>
          </cell>
          <cell r="E122">
            <v>26171</v>
          </cell>
          <cell r="F122">
            <v>28464</v>
          </cell>
          <cell r="G122">
            <v>7076</v>
          </cell>
          <cell r="H122">
            <v>10027</v>
          </cell>
          <cell r="I122">
            <v>150850</v>
          </cell>
          <cell r="J122"/>
          <cell r="K122"/>
          <cell r="L122">
            <v>0</v>
          </cell>
          <cell r="M122">
            <v>0</v>
          </cell>
          <cell r="N122">
            <v>6895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15101</v>
          </cell>
          <cell r="E123">
            <v>143</v>
          </cell>
          <cell r="F123">
            <v>41836</v>
          </cell>
          <cell r="G123">
            <v>16078</v>
          </cell>
          <cell r="H123">
            <v>7493</v>
          </cell>
          <cell r="I123">
            <v>80651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12646</v>
          </cell>
          <cell r="F124">
            <v>20864</v>
          </cell>
          <cell r="G124">
            <v>3333</v>
          </cell>
          <cell r="H124">
            <v>19146</v>
          </cell>
          <cell r="I124">
            <v>68364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72797</v>
          </cell>
          <cell r="Q124"/>
          <cell r="R124"/>
          <cell r="S124">
            <v>8633</v>
          </cell>
          <cell r="T124">
            <v>0</v>
          </cell>
          <cell r="U124">
            <v>64164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587</v>
          </cell>
          <cell r="H125">
            <v>373</v>
          </cell>
          <cell r="I125">
            <v>11620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2286</v>
          </cell>
          <cell r="E126">
            <v>5082</v>
          </cell>
          <cell r="F126">
            <v>7195</v>
          </cell>
          <cell r="G126">
            <v>738</v>
          </cell>
          <cell r="H126">
            <v>1225</v>
          </cell>
          <cell r="I126">
            <v>16526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/>
          <cell r="T127"/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48135</v>
          </cell>
          <cell r="E128">
            <v>32757</v>
          </cell>
          <cell r="F128">
            <v>16048</v>
          </cell>
          <cell r="G128">
            <v>5243</v>
          </cell>
          <cell r="H128">
            <v>3170</v>
          </cell>
          <cell r="I128">
            <v>105353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5747.4</v>
          </cell>
          <cell r="Q128"/>
          <cell r="R128"/>
          <cell r="S128">
            <v>0</v>
          </cell>
          <cell r="T128">
            <v>5747.4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1307</v>
          </cell>
          <cell r="G129">
            <v>1948</v>
          </cell>
          <cell r="H129">
            <v>779</v>
          </cell>
          <cell r="I129">
            <v>30822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24343</v>
          </cell>
          <cell r="F130">
            <v>3886</v>
          </cell>
          <cell r="G130">
            <v>21190</v>
          </cell>
          <cell r="H130">
            <v>11175</v>
          </cell>
          <cell r="I130">
            <v>93912</v>
          </cell>
          <cell r="J130"/>
          <cell r="K130"/>
          <cell r="L130">
            <v>0</v>
          </cell>
          <cell r="M130">
            <v>0</v>
          </cell>
          <cell r="N130">
            <v>8921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/>
          <cell r="T131"/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6044</v>
          </cell>
          <cell r="F132">
            <v>736</v>
          </cell>
          <cell r="G132">
            <v>0</v>
          </cell>
          <cell r="H132">
            <v>364</v>
          </cell>
          <cell r="I132">
            <v>12895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20742</v>
          </cell>
          <cell r="F133">
            <v>13261</v>
          </cell>
          <cell r="G133">
            <v>23737</v>
          </cell>
          <cell r="H133">
            <v>9525</v>
          </cell>
          <cell r="I133">
            <v>92611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1356</v>
          </cell>
          <cell r="F134">
            <v>2900</v>
          </cell>
          <cell r="G134">
            <v>277</v>
          </cell>
          <cell r="H134">
            <v>319</v>
          </cell>
          <cell r="I134">
            <v>6281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7915</v>
          </cell>
          <cell r="G135">
            <v>2260</v>
          </cell>
          <cell r="H135">
            <v>4129</v>
          </cell>
          <cell r="I135">
            <v>68366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/>
          <cell r="T136"/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7330</v>
          </cell>
          <cell r="E137">
            <v>5434</v>
          </cell>
          <cell r="F137">
            <v>126</v>
          </cell>
          <cell r="G137">
            <v>944</v>
          </cell>
          <cell r="H137">
            <v>389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427223</v>
          </cell>
          <cell r="E138">
            <v>272900</v>
          </cell>
          <cell r="F138">
            <v>331149</v>
          </cell>
          <cell r="G138">
            <v>252308</v>
          </cell>
          <cell r="H138">
            <v>289683</v>
          </cell>
          <cell r="I138">
            <v>1573263</v>
          </cell>
          <cell r="J138"/>
          <cell r="K138"/>
          <cell r="L138">
            <v>0</v>
          </cell>
          <cell r="M138">
            <v>0</v>
          </cell>
          <cell r="N138">
            <v>54200</v>
          </cell>
          <cell r="O138"/>
          <cell r="P138">
            <v>26768.5</v>
          </cell>
          <cell r="Q138"/>
          <cell r="R138"/>
          <cell r="S138">
            <v>0</v>
          </cell>
          <cell r="T138">
            <v>26768.5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75405</v>
          </cell>
          <cell r="E139">
            <v>99049</v>
          </cell>
          <cell r="F139">
            <v>10331</v>
          </cell>
          <cell r="G139">
            <v>20000</v>
          </cell>
          <cell r="H139">
            <v>6250</v>
          </cell>
          <cell r="I139">
            <v>211035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8529.35</v>
          </cell>
          <cell r="Q139"/>
          <cell r="R139"/>
          <cell r="S139">
            <v>0</v>
          </cell>
          <cell r="T139">
            <v>8529.35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3900</v>
          </cell>
          <cell r="G140">
            <v>1326</v>
          </cell>
          <cell r="H140">
            <v>1000</v>
          </cell>
          <cell r="I140">
            <v>13666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11522</v>
          </cell>
          <cell r="F141">
            <v>1488</v>
          </cell>
          <cell r="G141">
            <v>2578</v>
          </cell>
          <cell r="H141">
            <v>2417</v>
          </cell>
          <cell r="I141">
            <v>35749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17779</v>
          </cell>
          <cell r="F142">
            <v>34618</v>
          </cell>
          <cell r="G142">
            <v>1481</v>
          </cell>
          <cell r="H142">
            <v>4810</v>
          </cell>
          <cell r="I142">
            <v>66962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163045</v>
          </cell>
          <cell r="E143">
            <v>586034</v>
          </cell>
          <cell r="F143">
            <v>171485</v>
          </cell>
          <cell r="G143">
            <v>417156</v>
          </cell>
          <cell r="H143">
            <v>84835</v>
          </cell>
          <cell r="I143">
            <v>1422555</v>
          </cell>
          <cell r="J143"/>
          <cell r="K143"/>
          <cell r="L143">
            <v>0</v>
          </cell>
          <cell r="M143">
            <v>0</v>
          </cell>
          <cell r="N143">
            <v>38431</v>
          </cell>
          <cell r="O143"/>
          <cell r="P143">
            <v>36808.58</v>
          </cell>
          <cell r="Q143"/>
          <cell r="R143"/>
          <cell r="S143">
            <v>0</v>
          </cell>
          <cell r="T143">
            <v>36068</v>
          </cell>
          <cell r="U143">
            <v>740.58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/>
          <cell r="K144"/>
          <cell r="L144">
            <v>0</v>
          </cell>
          <cell r="M144">
            <v>0</v>
          </cell>
          <cell r="N144">
            <v>0</v>
          </cell>
          <cell r="O144"/>
          <cell r="P144">
            <v>0</v>
          </cell>
          <cell r="Q144"/>
          <cell r="R144"/>
          <cell r="S144"/>
          <cell r="T144"/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8739</v>
          </cell>
          <cell r="F145">
            <v>1362</v>
          </cell>
          <cell r="G145">
            <v>1732</v>
          </cell>
          <cell r="H145">
            <v>1858</v>
          </cell>
          <cell r="I145">
            <v>25437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374</v>
          </cell>
          <cell r="I146">
            <v>6957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38123</v>
          </cell>
          <cell r="E147">
            <v>26748</v>
          </cell>
          <cell r="F147">
            <v>6331</v>
          </cell>
          <cell r="G147">
            <v>1702</v>
          </cell>
          <cell r="H147">
            <v>7056</v>
          </cell>
          <cell r="I147">
            <v>79960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1361.3</v>
          </cell>
          <cell r="Q147"/>
          <cell r="R147"/>
          <cell r="S147">
            <v>0</v>
          </cell>
          <cell r="T147">
            <v>1361.3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29502</v>
          </cell>
          <cell r="E148">
            <v>12087</v>
          </cell>
          <cell r="F148">
            <v>0</v>
          </cell>
          <cell r="G148">
            <v>3559</v>
          </cell>
          <cell r="H148">
            <v>5323</v>
          </cell>
          <cell r="I148">
            <v>50471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5988</v>
          </cell>
          <cell r="I149">
            <v>39093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17218</v>
          </cell>
          <cell r="F150">
            <v>254</v>
          </cell>
          <cell r="G150">
            <v>21883</v>
          </cell>
          <cell r="H150">
            <v>2171</v>
          </cell>
          <cell r="I150">
            <v>76066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10227</v>
          </cell>
          <cell r="F152">
            <v>2011</v>
          </cell>
          <cell r="G152">
            <v>1127</v>
          </cell>
          <cell r="H152">
            <v>333</v>
          </cell>
          <cell r="I152">
            <v>19647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4052</v>
          </cell>
          <cell r="E153">
            <v>2270</v>
          </cell>
          <cell r="F153">
            <v>6583</v>
          </cell>
          <cell r="G153">
            <v>1522</v>
          </cell>
          <cell r="H153">
            <v>583</v>
          </cell>
          <cell r="I153">
            <v>15010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26113</v>
          </cell>
          <cell r="G154">
            <v>14671</v>
          </cell>
          <cell r="H154">
            <v>19922</v>
          </cell>
          <cell r="I154">
            <v>174480</v>
          </cell>
          <cell r="J154"/>
          <cell r="K154"/>
          <cell r="L154">
            <v>2192</v>
          </cell>
          <cell r="M154">
            <v>0</v>
          </cell>
          <cell r="N154">
            <v>0</v>
          </cell>
          <cell r="O154"/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/>
          <cell r="T155"/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861</v>
          </cell>
          <cell r="G156">
            <v>529</v>
          </cell>
          <cell r="H156">
            <v>183</v>
          </cell>
          <cell r="I156">
            <v>10485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24901</v>
          </cell>
          <cell r="E157">
            <v>40596</v>
          </cell>
          <cell r="F157">
            <v>4467</v>
          </cell>
          <cell r="G157">
            <v>6336</v>
          </cell>
          <cell r="H157">
            <v>9176</v>
          </cell>
          <cell r="I157">
            <v>85476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/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8864</v>
          </cell>
          <cell r="E158">
            <v>2398</v>
          </cell>
          <cell r="F158">
            <v>1844</v>
          </cell>
          <cell r="G158">
            <v>518</v>
          </cell>
          <cell r="H158">
            <v>294</v>
          </cell>
          <cell r="I158">
            <v>13918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25676</v>
          </cell>
          <cell r="F160">
            <v>39174</v>
          </cell>
          <cell r="G160">
            <v>24563</v>
          </cell>
          <cell r="H160">
            <v>19190</v>
          </cell>
          <cell r="I160">
            <v>148039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1860</v>
          </cell>
          <cell r="E161">
            <v>1637</v>
          </cell>
          <cell r="F161">
            <v>2107</v>
          </cell>
          <cell r="G161">
            <v>354</v>
          </cell>
          <cell r="H161">
            <v>1046</v>
          </cell>
          <cell r="I161">
            <v>7004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9403</v>
          </cell>
          <cell r="E162">
            <v>7475</v>
          </cell>
          <cell r="F162">
            <v>13764</v>
          </cell>
          <cell r="G162">
            <v>1958</v>
          </cell>
          <cell r="H162">
            <v>2125</v>
          </cell>
          <cell r="I162">
            <v>34725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6793</v>
          </cell>
          <cell r="E163">
            <v>6686</v>
          </cell>
          <cell r="F163">
            <v>1992</v>
          </cell>
          <cell r="G163">
            <v>3257</v>
          </cell>
          <cell r="H163">
            <v>1673</v>
          </cell>
          <cell r="I163">
            <v>20401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1491</v>
          </cell>
          <cell r="F164">
            <v>3610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805</v>
          </cell>
          <cell r="H165">
            <v>2596</v>
          </cell>
          <cell r="I165">
            <v>21526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4913</v>
          </cell>
          <cell r="F166">
            <v>2917</v>
          </cell>
          <cell r="G166">
            <v>857</v>
          </cell>
          <cell r="H166">
            <v>115</v>
          </cell>
          <cell r="I166">
            <v>17256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2">
        <row r="2">
          <cell r="D2">
            <v>13408</v>
          </cell>
          <cell r="E2">
            <v>10024</v>
          </cell>
          <cell r="F2">
            <v>873</v>
          </cell>
          <cell r="G2">
            <v>1750</v>
          </cell>
          <cell r="H2">
            <v>3034</v>
          </cell>
          <cell r="I2">
            <v>29089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2702</v>
          </cell>
          <cell r="E3">
            <v>2765</v>
          </cell>
          <cell r="F3">
            <v>7003</v>
          </cell>
          <cell r="G3">
            <v>510</v>
          </cell>
          <cell r="H3">
            <v>1348</v>
          </cell>
          <cell r="I3">
            <v>14328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54993</v>
          </cell>
          <cell r="J4"/>
          <cell r="K4"/>
          <cell r="L4">
            <v>0</v>
          </cell>
          <cell r="M4">
            <v>0</v>
          </cell>
          <cell r="N4">
            <v>4707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5451</v>
          </cell>
          <cell r="G5">
            <v>3314</v>
          </cell>
          <cell r="H5">
            <v>7973</v>
          </cell>
          <cell r="I5">
            <v>40373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7625</v>
          </cell>
          <cell r="E6">
            <v>5338</v>
          </cell>
          <cell r="F6">
            <v>3426</v>
          </cell>
          <cell r="G6">
            <v>626</v>
          </cell>
          <cell r="H6">
            <v>303</v>
          </cell>
          <cell r="I6">
            <v>17318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5683</v>
          </cell>
          <cell r="F7">
            <v>137</v>
          </cell>
          <cell r="G7">
            <v>268</v>
          </cell>
          <cell r="H7">
            <v>178</v>
          </cell>
          <cell r="I7">
            <v>12027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11946</v>
          </cell>
          <cell r="F8">
            <v>0</v>
          </cell>
          <cell r="G8">
            <v>518</v>
          </cell>
          <cell r="H8">
            <v>195</v>
          </cell>
          <cell r="I8">
            <v>13709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9313</v>
          </cell>
          <cell r="G9">
            <v>9391</v>
          </cell>
          <cell r="H9">
            <v>4296</v>
          </cell>
          <cell r="I9">
            <v>74760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244</v>
          </cell>
          <cell r="H10">
            <v>44</v>
          </cell>
          <cell r="I10">
            <v>6744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35495</v>
          </cell>
          <cell r="E11">
            <v>36374</v>
          </cell>
          <cell r="F11">
            <v>15200</v>
          </cell>
          <cell r="G11">
            <v>27001</v>
          </cell>
          <cell r="H11">
            <v>6648</v>
          </cell>
          <cell r="I11">
            <v>120718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1718.1500000000015</v>
          </cell>
          <cell r="Q11"/>
          <cell r="R11"/>
          <cell r="S11">
            <v>0</v>
          </cell>
          <cell r="T11">
            <v>516.15000000000146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44214</v>
          </cell>
          <cell r="G12">
            <v>122934</v>
          </cell>
          <cell r="H12">
            <v>157083</v>
          </cell>
          <cell r="I12">
            <v>661336</v>
          </cell>
          <cell r="J12"/>
          <cell r="K12"/>
          <cell r="L12">
            <v>0</v>
          </cell>
          <cell r="M12">
            <v>0</v>
          </cell>
          <cell r="N12">
            <v>18042</v>
          </cell>
          <cell r="O12"/>
          <cell r="P12">
            <v>16899</v>
          </cell>
          <cell r="Q12"/>
          <cell r="R12"/>
          <cell r="S12">
            <v>0</v>
          </cell>
          <cell r="T12">
            <v>0</v>
          </cell>
          <cell r="U12">
            <v>0</v>
          </cell>
          <cell r="V12">
            <v>16899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3523</v>
          </cell>
          <cell r="E13">
            <v>40655</v>
          </cell>
          <cell r="F13">
            <v>1542</v>
          </cell>
          <cell r="G13">
            <v>3408</v>
          </cell>
          <cell r="H13">
            <v>2401</v>
          </cell>
          <cell r="I13">
            <v>51529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39111</v>
          </cell>
          <cell r="F14">
            <v>19250</v>
          </cell>
          <cell r="G14">
            <v>0</v>
          </cell>
          <cell r="H14">
            <v>30265</v>
          </cell>
          <cell r="I14">
            <v>120944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/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9090</v>
          </cell>
          <cell r="F15">
            <v>25023</v>
          </cell>
          <cell r="G15">
            <v>19438</v>
          </cell>
          <cell r="H15">
            <v>15138</v>
          </cell>
          <cell r="I15">
            <v>89754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/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26137</v>
          </cell>
          <cell r="E16">
            <v>11301</v>
          </cell>
          <cell r="F16">
            <v>0</v>
          </cell>
          <cell r="G16">
            <v>6042</v>
          </cell>
          <cell r="H16">
            <v>679</v>
          </cell>
          <cell r="I16">
            <v>44159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1279.3900000000001</v>
          </cell>
          <cell r="Q16"/>
          <cell r="R16"/>
          <cell r="S16">
            <v>0</v>
          </cell>
          <cell r="T16">
            <v>1279.3900000000001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660</v>
          </cell>
          <cell r="H17">
            <v>672</v>
          </cell>
          <cell r="I17">
            <v>9887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/>
          <cell r="E18"/>
          <cell r="F18"/>
          <cell r="G18"/>
          <cell r="H18"/>
          <cell r="I18">
            <v>0</v>
          </cell>
          <cell r="J18"/>
          <cell r="K18"/>
          <cell r="L18"/>
          <cell r="M18"/>
          <cell r="N18"/>
          <cell r="O18"/>
          <cell r="P18">
            <v>0</v>
          </cell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17109</v>
          </cell>
          <cell r="F19">
            <v>8690</v>
          </cell>
          <cell r="G19">
            <v>556</v>
          </cell>
          <cell r="H19">
            <v>7001</v>
          </cell>
          <cell r="I19">
            <v>46184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8485</v>
          </cell>
          <cell r="F20">
            <v>5532</v>
          </cell>
          <cell r="G20">
            <v>3265</v>
          </cell>
          <cell r="H20">
            <v>1310</v>
          </cell>
          <cell r="I20">
            <v>32268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6860</v>
          </cell>
          <cell r="E21">
            <v>5669</v>
          </cell>
          <cell r="F21">
            <v>1994</v>
          </cell>
          <cell r="G21">
            <v>2087</v>
          </cell>
          <cell r="H21">
            <v>2096</v>
          </cell>
          <cell r="I21">
            <v>18706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1036</v>
          </cell>
          <cell r="E22">
            <v>2345</v>
          </cell>
          <cell r="F22">
            <v>0</v>
          </cell>
          <cell r="G22">
            <v>1443</v>
          </cell>
          <cell r="H22">
            <v>163</v>
          </cell>
          <cell r="I22">
            <v>4987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41932</v>
          </cell>
          <cell r="E23">
            <v>44044</v>
          </cell>
          <cell r="F23">
            <v>92101</v>
          </cell>
          <cell r="G23">
            <v>21048</v>
          </cell>
          <cell r="H23">
            <v>21146</v>
          </cell>
          <cell r="I23">
            <v>220271</v>
          </cell>
          <cell r="J23"/>
          <cell r="K23"/>
          <cell r="L23">
            <v>2079</v>
          </cell>
          <cell r="M23">
            <v>0</v>
          </cell>
          <cell r="N23">
            <v>8930</v>
          </cell>
          <cell r="O23"/>
          <cell r="P23">
            <v>49233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7968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204</v>
          </cell>
          <cell r="G24">
            <v>635</v>
          </cell>
          <cell r="H24">
            <v>346</v>
          </cell>
          <cell r="I24">
            <v>21830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179</v>
          </cell>
          <cell r="I25">
            <v>14740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19082</v>
          </cell>
          <cell r="E26">
            <v>16915</v>
          </cell>
          <cell r="F26">
            <v>100</v>
          </cell>
          <cell r="G26">
            <v>3388</v>
          </cell>
          <cell r="H26">
            <v>3225</v>
          </cell>
          <cell r="I26">
            <v>42710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3089</v>
          </cell>
          <cell r="G27">
            <v>533</v>
          </cell>
          <cell r="H27">
            <v>584</v>
          </cell>
          <cell r="I27">
            <v>17130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1995</v>
          </cell>
          <cell r="E28">
            <v>1628</v>
          </cell>
          <cell r="F28">
            <v>0</v>
          </cell>
          <cell r="G28">
            <v>697</v>
          </cell>
          <cell r="H28">
            <v>125</v>
          </cell>
          <cell r="I28">
            <v>4445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2000</v>
          </cell>
          <cell r="G29">
            <v>476</v>
          </cell>
          <cell r="H29">
            <v>908</v>
          </cell>
          <cell r="I29">
            <v>16304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2712</v>
          </cell>
          <cell r="F30">
            <v>0</v>
          </cell>
          <cell r="G30">
            <v>1868</v>
          </cell>
          <cell r="H30">
            <v>250</v>
          </cell>
          <cell r="I30">
            <v>5548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59447</v>
          </cell>
          <cell r="F31">
            <v>4343</v>
          </cell>
          <cell r="G31">
            <v>0</v>
          </cell>
          <cell r="H31">
            <v>15111</v>
          </cell>
          <cell r="I31">
            <v>165251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/>
          <cell r="P31">
            <v>11942</v>
          </cell>
          <cell r="Q31"/>
          <cell r="R31"/>
          <cell r="S31">
            <v>0</v>
          </cell>
          <cell r="T31">
            <v>866</v>
          </cell>
          <cell r="U31">
            <v>0</v>
          </cell>
          <cell r="V31">
            <v>11076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8591</v>
          </cell>
          <cell r="G32">
            <v>7555</v>
          </cell>
          <cell r="H32">
            <v>1271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66555</v>
          </cell>
          <cell r="E33">
            <v>27308</v>
          </cell>
          <cell r="F33">
            <v>742</v>
          </cell>
          <cell r="G33">
            <v>2593</v>
          </cell>
          <cell r="H33">
            <v>1223</v>
          </cell>
          <cell r="I33">
            <v>98421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3193</v>
          </cell>
          <cell r="Q33"/>
          <cell r="R33"/>
          <cell r="S33">
            <v>0</v>
          </cell>
          <cell r="T33">
            <v>3193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2583</v>
          </cell>
          <cell r="G34">
            <v>1079</v>
          </cell>
          <cell r="H34">
            <v>3150</v>
          </cell>
          <cell r="I34">
            <v>23950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27929</v>
          </cell>
          <cell r="E35">
            <v>6387</v>
          </cell>
          <cell r="F35">
            <v>8417</v>
          </cell>
          <cell r="G35">
            <v>5750</v>
          </cell>
          <cell r="H35">
            <v>1724</v>
          </cell>
          <cell r="I35">
            <v>50207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1987</v>
          </cell>
          <cell r="F36">
            <v>1247</v>
          </cell>
          <cell r="G36">
            <v>259</v>
          </cell>
          <cell r="H36">
            <v>616</v>
          </cell>
          <cell r="I36">
            <v>6305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/>
          <cell r="E37"/>
          <cell r="F37"/>
          <cell r="G37"/>
          <cell r="H37"/>
          <cell r="I37">
            <v>0</v>
          </cell>
          <cell r="J37"/>
          <cell r="K37"/>
          <cell r="L37"/>
          <cell r="M37"/>
          <cell r="N37"/>
          <cell r="O37"/>
          <cell r="P37">
            <v>0</v>
          </cell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859</v>
          </cell>
          <cell r="H38">
            <v>229</v>
          </cell>
          <cell r="I38">
            <v>6547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4613</v>
          </cell>
          <cell r="F39">
            <v>0</v>
          </cell>
          <cell r="G39">
            <v>798</v>
          </cell>
          <cell r="H39">
            <v>278</v>
          </cell>
          <cell r="I39">
            <v>11924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355880</v>
          </cell>
          <cell r="E40">
            <v>123000</v>
          </cell>
          <cell r="F40">
            <v>116060</v>
          </cell>
          <cell r="G40">
            <v>148293</v>
          </cell>
          <cell r="H40">
            <v>104192</v>
          </cell>
          <cell r="I40">
            <v>847425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1267</v>
          </cell>
          <cell r="H41">
            <v>271</v>
          </cell>
          <cell r="I41">
            <v>16170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23262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56347</v>
          </cell>
          <cell r="E43">
            <v>49079</v>
          </cell>
          <cell r="F43">
            <v>0</v>
          </cell>
          <cell r="G43">
            <v>26541</v>
          </cell>
          <cell r="H43">
            <v>54346</v>
          </cell>
          <cell r="I43">
            <v>186313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14044</v>
          </cell>
          <cell r="E44">
            <v>18389</v>
          </cell>
          <cell r="F44">
            <v>23333</v>
          </cell>
          <cell r="G44">
            <v>13333</v>
          </cell>
          <cell r="H44">
            <v>3333</v>
          </cell>
          <cell r="I44">
            <v>72432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11277.2</v>
          </cell>
          <cell r="Q44"/>
          <cell r="R44"/>
          <cell r="S44">
            <v>10000</v>
          </cell>
          <cell r="T44">
            <v>1277.2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5768</v>
          </cell>
          <cell r="E45">
            <v>5648</v>
          </cell>
          <cell r="F45">
            <v>5777</v>
          </cell>
          <cell r="G45">
            <v>476</v>
          </cell>
          <cell r="H45">
            <v>1695</v>
          </cell>
          <cell r="I45">
            <v>19364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/>
          <cell r="E46"/>
          <cell r="F46"/>
          <cell r="G46"/>
          <cell r="H46"/>
          <cell r="I46">
            <v>0</v>
          </cell>
          <cell r="J46"/>
          <cell r="K46"/>
          <cell r="L46"/>
          <cell r="M46"/>
          <cell r="N46"/>
          <cell r="O46"/>
          <cell r="P46">
            <v>0</v>
          </cell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</row>
        <row r="47">
          <cell r="D47">
            <v>14777</v>
          </cell>
          <cell r="E47">
            <v>17364</v>
          </cell>
          <cell r="F47">
            <v>6528</v>
          </cell>
          <cell r="G47">
            <v>20952</v>
          </cell>
          <cell r="H47">
            <v>17481</v>
          </cell>
          <cell r="I47">
            <v>77102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21309</v>
          </cell>
          <cell r="E48">
            <v>12186</v>
          </cell>
          <cell r="F48">
            <v>14878</v>
          </cell>
          <cell r="G48">
            <v>0</v>
          </cell>
          <cell r="H48">
            <v>6057</v>
          </cell>
          <cell r="I48">
            <v>54430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75376</v>
          </cell>
          <cell r="E49">
            <v>136197</v>
          </cell>
          <cell r="F49">
            <v>11875</v>
          </cell>
          <cell r="G49">
            <v>38434</v>
          </cell>
          <cell r="H49">
            <v>27988</v>
          </cell>
          <cell r="I49">
            <v>289870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2786</v>
          </cell>
          <cell r="G50">
            <v>940</v>
          </cell>
          <cell r="H50">
            <v>418</v>
          </cell>
          <cell r="I50">
            <v>20833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19736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9080</v>
          </cell>
          <cell r="E53">
            <v>3229</v>
          </cell>
          <cell r="F53">
            <v>0</v>
          </cell>
          <cell r="G53">
            <v>489</v>
          </cell>
          <cell r="H53">
            <v>985</v>
          </cell>
          <cell r="I53">
            <v>13783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53369</v>
          </cell>
          <cell r="F54">
            <v>32470</v>
          </cell>
          <cell r="G54">
            <v>13428</v>
          </cell>
          <cell r="H54">
            <v>31959</v>
          </cell>
          <cell r="I54">
            <v>189107</v>
          </cell>
          <cell r="J54"/>
          <cell r="K54"/>
          <cell r="L54">
            <v>0</v>
          </cell>
          <cell r="M54">
            <v>0</v>
          </cell>
          <cell r="N54">
            <v>4535</v>
          </cell>
          <cell r="O54"/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6762</v>
          </cell>
          <cell r="F55">
            <v>0</v>
          </cell>
          <cell r="G55">
            <v>683</v>
          </cell>
          <cell r="H55">
            <v>309</v>
          </cell>
          <cell r="I55">
            <v>14198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2508</v>
          </cell>
          <cell r="G56">
            <v>583</v>
          </cell>
          <cell r="H56">
            <v>1250</v>
          </cell>
          <cell r="I56">
            <v>14191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93395</v>
          </cell>
          <cell r="E57">
            <v>125868</v>
          </cell>
          <cell r="F57">
            <v>127096</v>
          </cell>
          <cell r="G57">
            <v>86073</v>
          </cell>
          <cell r="H57">
            <v>58679</v>
          </cell>
          <cell r="I57">
            <v>491111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/>
          <cell r="P57">
            <v>8073</v>
          </cell>
          <cell r="Q57"/>
          <cell r="R57"/>
          <cell r="S57">
            <v>0</v>
          </cell>
          <cell r="T57">
            <v>8073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8766</v>
          </cell>
          <cell r="E58">
            <v>8017</v>
          </cell>
          <cell r="F58">
            <v>5838</v>
          </cell>
          <cell r="G58">
            <v>1860</v>
          </cell>
          <cell r="H58">
            <v>2821</v>
          </cell>
          <cell r="I58">
            <v>27302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426.46</v>
          </cell>
          <cell r="Q58"/>
          <cell r="R58"/>
          <cell r="S58">
            <v>0</v>
          </cell>
          <cell r="T58">
            <v>426.46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5078</v>
          </cell>
          <cell r="F59">
            <v>5361</v>
          </cell>
          <cell r="G59">
            <v>0</v>
          </cell>
          <cell r="H59">
            <v>1966</v>
          </cell>
          <cell r="I59">
            <v>18367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10505</v>
          </cell>
          <cell r="F60">
            <v>54988</v>
          </cell>
          <cell r="G60">
            <v>3789</v>
          </cell>
          <cell r="H60">
            <v>6400</v>
          </cell>
          <cell r="I60">
            <v>83682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16672</v>
          </cell>
          <cell r="E61">
            <v>7136</v>
          </cell>
          <cell r="F61">
            <v>40419</v>
          </cell>
          <cell r="G61">
            <v>5122</v>
          </cell>
          <cell r="H61">
            <v>1252</v>
          </cell>
          <cell r="I61">
            <v>70601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43356</v>
          </cell>
          <cell r="E62">
            <v>5007</v>
          </cell>
          <cell r="F62">
            <v>0</v>
          </cell>
          <cell r="G62">
            <v>17788</v>
          </cell>
          <cell r="H62">
            <v>1652</v>
          </cell>
          <cell r="I62">
            <v>67803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12772</v>
          </cell>
          <cell r="E63">
            <v>18819</v>
          </cell>
          <cell r="F63">
            <v>5336</v>
          </cell>
          <cell r="G63">
            <v>11267</v>
          </cell>
          <cell r="H63">
            <v>13515</v>
          </cell>
          <cell r="I63">
            <v>61709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936</v>
          </cell>
          <cell r="I64">
            <v>29137</v>
          </cell>
          <cell r="J64"/>
          <cell r="K64"/>
          <cell r="L64">
            <v>0</v>
          </cell>
          <cell r="M64">
            <v>0</v>
          </cell>
          <cell r="N64">
            <v>3546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21115</v>
          </cell>
          <cell r="E65">
            <v>6524</v>
          </cell>
          <cell r="F65">
            <v>1066</v>
          </cell>
          <cell r="G65">
            <v>3776</v>
          </cell>
          <cell r="H65">
            <v>6025</v>
          </cell>
          <cell r="I65">
            <v>38506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1333</v>
          </cell>
          <cell r="E66">
            <v>753763</v>
          </cell>
          <cell r="F66">
            <v>247508</v>
          </cell>
          <cell r="G66">
            <v>219504</v>
          </cell>
          <cell r="H66">
            <v>122417</v>
          </cell>
          <cell r="I66">
            <v>1344525</v>
          </cell>
          <cell r="J66"/>
          <cell r="K66"/>
          <cell r="L66">
            <v>0</v>
          </cell>
          <cell r="M66">
            <v>83333</v>
          </cell>
          <cell r="N66">
            <v>21718</v>
          </cell>
          <cell r="O66"/>
          <cell r="P66">
            <v>36577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7554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11144</v>
          </cell>
          <cell r="F67">
            <v>9561</v>
          </cell>
          <cell r="G67">
            <v>0</v>
          </cell>
          <cell r="H67">
            <v>2149</v>
          </cell>
          <cell r="I67">
            <v>43998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/>
          <cell r="E68"/>
          <cell r="F68"/>
          <cell r="G68"/>
          <cell r="H68"/>
          <cell r="I68">
            <v>0</v>
          </cell>
          <cell r="J68"/>
          <cell r="K68"/>
          <cell r="L68"/>
          <cell r="M68"/>
          <cell r="N68"/>
          <cell r="O68"/>
          <cell r="P68">
            <v>0</v>
          </cell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</row>
        <row r="69">
          <cell r="D69">
            <v>9659</v>
          </cell>
          <cell r="E69">
            <v>25068</v>
          </cell>
          <cell r="F69">
            <v>18781</v>
          </cell>
          <cell r="G69">
            <v>2524</v>
          </cell>
          <cell r="H69">
            <v>11048</v>
          </cell>
          <cell r="I69">
            <v>67080</v>
          </cell>
          <cell r="J69"/>
          <cell r="K69"/>
          <cell r="L69">
            <v>0</v>
          </cell>
          <cell r="M69">
            <v>0</v>
          </cell>
          <cell r="N69">
            <v>4081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7673</v>
          </cell>
          <cell r="F70">
            <v>7000</v>
          </cell>
          <cell r="G70">
            <v>3792</v>
          </cell>
          <cell r="H70">
            <v>3088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15747</v>
          </cell>
          <cell r="F71">
            <v>57054</v>
          </cell>
          <cell r="G71">
            <v>37597</v>
          </cell>
          <cell r="H71">
            <v>37036</v>
          </cell>
          <cell r="I71">
            <v>257361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/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12052</v>
          </cell>
          <cell r="E72">
            <v>6709</v>
          </cell>
          <cell r="F72">
            <v>5176</v>
          </cell>
          <cell r="G72">
            <v>3593</v>
          </cell>
          <cell r="H72">
            <v>530</v>
          </cell>
          <cell r="I72">
            <v>28060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6784</v>
          </cell>
          <cell r="G73">
            <v>1650</v>
          </cell>
          <cell r="H73">
            <v>1175</v>
          </cell>
          <cell r="I73">
            <v>17649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14094</v>
          </cell>
          <cell r="E74">
            <v>11173</v>
          </cell>
          <cell r="F74">
            <v>1992</v>
          </cell>
          <cell r="G74">
            <v>1143</v>
          </cell>
          <cell r="H74">
            <v>801</v>
          </cell>
          <cell r="I74">
            <v>29203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3013</v>
          </cell>
          <cell r="I75">
            <v>38930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167.39999999999964</v>
          </cell>
          <cell r="Q75"/>
          <cell r="R75"/>
          <cell r="S75">
            <v>0</v>
          </cell>
          <cell r="T75">
            <v>167.39999999999964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259</v>
          </cell>
          <cell r="H76">
            <v>1667</v>
          </cell>
          <cell r="I76">
            <v>12997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8300</v>
          </cell>
          <cell r="F78">
            <v>18177</v>
          </cell>
          <cell r="G78">
            <v>5000</v>
          </cell>
          <cell r="H78">
            <v>5676</v>
          </cell>
          <cell r="I78">
            <v>51191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167.39999999999964</v>
          </cell>
          <cell r="Q78"/>
          <cell r="R78"/>
          <cell r="S78">
            <v>0</v>
          </cell>
          <cell r="T78">
            <v>167.39999999999964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7887</v>
          </cell>
          <cell r="F79">
            <v>0</v>
          </cell>
          <cell r="G79">
            <v>1565</v>
          </cell>
          <cell r="H79">
            <v>537</v>
          </cell>
          <cell r="I79">
            <v>17679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12460</v>
          </cell>
          <cell r="E80">
            <v>13735</v>
          </cell>
          <cell r="F80">
            <v>6714</v>
          </cell>
          <cell r="G80">
            <v>7231</v>
          </cell>
          <cell r="H80">
            <v>3000</v>
          </cell>
          <cell r="I80">
            <v>43140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1277.2</v>
          </cell>
          <cell r="Q80"/>
          <cell r="R80"/>
          <cell r="S80">
            <v>0</v>
          </cell>
          <cell r="T80">
            <v>1277.2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83006</v>
          </cell>
          <cell r="E81">
            <v>32434</v>
          </cell>
          <cell r="F81">
            <v>16083</v>
          </cell>
          <cell r="G81">
            <v>16487</v>
          </cell>
          <cell r="H81">
            <v>13000</v>
          </cell>
          <cell r="I81">
            <v>161010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38344</v>
          </cell>
          <cell r="F82">
            <v>21775</v>
          </cell>
          <cell r="G82">
            <v>12515</v>
          </cell>
          <cell r="H82">
            <v>11833</v>
          </cell>
          <cell r="I82">
            <v>114446</v>
          </cell>
          <cell r="J82"/>
          <cell r="K82"/>
          <cell r="L82">
            <v>0</v>
          </cell>
          <cell r="M82">
            <v>0</v>
          </cell>
          <cell r="N82">
            <v>4558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8934</v>
          </cell>
          <cell r="F83">
            <v>2001</v>
          </cell>
          <cell r="G83">
            <v>3820</v>
          </cell>
          <cell r="H83">
            <v>2370</v>
          </cell>
          <cell r="I83">
            <v>43926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19264</v>
          </cell>
          <cell r="F84">
            <v>9693</v>
          </cell>
          <cell r="G84">
            <v>6667</v>
          </cell>
          <cell r="H84">
            <v>12973</v>
          </cell>
          <cell r="I84">
            <v>63075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/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4977</v>
          </cell>
          <cell r="F85">
            <v>6239</v>
          </cell>
          <cell r="G85">
            <v>253</v>
          </cell>
          <cell r="H85">
            <v>261</v>
          </cell>
          <cell r="I85">
            <v>17124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21636</v>
          </cell>
          <cell r="F86">
            <v>0</v>
          </cell>
          <cell r="G86">
            <v>1854</v>
          </cell>
          <cell r="H86">
            <v>3749</v>
          </cell>
          <cell r="I86">
            <v>40811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20316</v>
          </cell>
          <cell r="E88">
            <v>20316</v>
          </cell>
          <cell r="F88">
            <v>10532</v>
          </cell>
          <cell r="G88">
            <v>15589</v>
          </cell>
          <cell r="H88">
            <v>5000</v>
          </cell>
          <cell r="I88">
            <v>71753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2060</v>
          </cell>
          <cell r="Q88"/>
          <cell r="R88"/>
          <cell r="S88">
            <v>0</v>
          </cell>
          <cell r="T88">
            <v>2060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2505</v>
          </cell>
          <cell r="E89">
            <v>2375</v>
          </cell>
          <cell r="F89">
            <v>23750</v>
          </cell>
          <cell r="G89">
            <v>1098</v>
          </cell>
          <cell r="H89">
            <v>2100</v>
          </cell>
          <cell r="I89">
            <v>31828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3211</v>
          </cell>
          <cell r="G90">
            <v>3529</v>
          </cell>
          <cell r="H90">
            <v>917</v>
          </cell>
          <cell r="I90">
            <v>21072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9486</v>
          </cell>
          <cell r="H91">
            <v>2301</v>
          </cell>
          <cell r="I91">
            <v>31337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4033</v>
          </cell>
          <cell r="F92">
            <v>734</v>
          </cell>
          <cell r="G92">
            <v>1208</v>
          </cell>
          <cell r="H92">
            <v>933</v>
          </cell>
          <cell r="I92">
            <v>12291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9564</v>
          </cell>
          <cell r="E93">
            <v>30762</v>
          </cell>
          <cell r="F93">
            <v>9953</v>
          </cell>
          <cell r="G93">
            <v>3437</v>
          </cell>
          <cell r="H93">
            <v>4143</v>
          </cell>
          <cell r="I93">
            <v>57859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2554.4</v>
          </cell>
          <cell r="Q93"/>
          <cell r="R93"/>
          <cell r="S93">
            <v>0</v>
          </cell>
          <cell r="T93">
            <v>2554.4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/>
          <cell r="E94"/>
          <cell r="F94"/>
          <cell r="G94"/>
          <cell r="H94"/>
          <cell r="I94">
            <v>0</v>
          </cell>
          <cell r="J94"/>
          <cell r="K94"/>
          <cell r="L94"/>
          <cell r="M94"/>
          <cell r="N94"/>
          <cell r="O94"/>
          <cell r="P94">
            <v>0</v>
          </cell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</row>
        <row r="95">
          <cell r="D95">
            <v>77510</v>
          </cell>
          <cell r="E95">
            <v>47715</v>
          </cell>
          <cell r="F95">
            <v>8595</v>
          </cell>
          <cell r="G95">
            <v>11606</v>
          </cell>
          <cell r="H95">
            <v>7085</v>
          </cell>
          <cell r="I95">
            <v>152511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3831</v>
          </cell>
          <cell r="Q95"/>
          <cell r="R95"/>
          <cell r="S95">
            <v>0</v>
          </cell>
          <cell r="T95">
            <v>3831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633</v>
          </cell>
          <cell r="F96">
            <v>932</v>
          </cell>
          <cell r="G96">
            <v>2090</v>
          </cell>
          <cell r="H96">
            <v>131</v>
          </cell>
          <cell r="I96">
            <v>7713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17677</v>
          </cell>
          <cell r="E97">
            <v>9659</v>
          </cell>
          <cell r="F97">
            <v>0</v>
          </cell>
          <cell r="G97">
            <v>3850</v>
          </cell>
          <cell r="H97">
            <v>1697</v>
          </cell>
          <cell r="I97">
            <v>32883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11223</v>
          </cell>
          <cell r="E98">
            <v>4605</v>
          </cell>
          <cell r="F98">
            <v>12519</v>
          </cell>
          <cell r="G98">
            <v>1050</v>
          </cell>
          <cell r="H98">
            <v>1403</v>
          </cell>
          <cell r="I98">
            <v>30800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30071</v>
          </cell>
          <cell r="E99">
            <v>107621</v>
          </cell>
          <cell r="F99">
            <v>217894</v>
          </cell>
          <cell r="G99">
            <v>112441</v>
          </cell>
          <cell r="H99">
            <v>81667</v>
          </cell>
          <cell r="I99">
            <v>549694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/>
          <cell r="P99">
            <v>12793.98</v>
          </cell>
          <cell r="Q99"/>
          <cell r="R99"/>
          <cell r="S99">
            <v>0</v>
          </cell>
          <cell r="T99">
            <v>12793.98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696</v>
          </cell>
          <cell r="F100">
            <v>628</v>
          </cell>
          <cell r="G100">
            <v>674</v>
          </cell>
          <cell r="H100">
            <v>763</v>
          </cell>
          <cell r="I100">
            <v>6407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3227</v>
          </cell>
          <cell r="E101">
            <v>6370</v>
          </cell>
          <cell r="F101">
            <v>4692</v>
          </cell>
          <cell r="G101">
            <v>2966</v>
          </cell>
          <cell r="H101">
            <v>250</v>
          </cell>
          <cell r="I101">
            <v>17505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25645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116588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/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963</v>
          </cell>
          <cell r="F103">
            <v>434</v>
          </cell>
          <cell r="G103">
            <v>1417</v>
          </cell>
          <cell r="H103">
            <v>125</v>
          </cell>
          <cell r="I103">
            <v>5061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12936</v>
          </cell>
          <cell r="F104">
            <v>2538</v>
          </cell>
          <cell r="G104">
            <v>3059</v>
          </cell>
          <cell r="H104">
            <v>1927</v>
          </cell>
          <cell r="I104">
            <v>32999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69620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13948</v>
          </cell>
          <cell r="E106">
            <v>7083</v>
          </cell>
          <cell r="F106">
            <v>7465</v>
          </cell>
          <cell r="G106">
            <v>737</v>
          </cell>
          <cell r="H106">
            <v>523</v>
          </cell>
          <cell r="I106">
            <v>29756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22843</v>
          </cell>
          <cell r="F107">
            <v>16209</v>
          </cell>
          <cell r="G107">
            <v>21758</v>
          </cell>
          <cell r="H107">
            <v>10500</v>
          </cell>
          <cell r="I107">
            <v>81543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11695</v>
          </cell>
          <cell r="G108">
            <v>9634</v>
          </cell>
          <cell r="H108">
            <v>3280</v>
          </cell>
          <cell r="I108">
            <v>48946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130.19999999999982</v>
          </cell>
          <cell r="Q108"/>
          <cell r="R108"/>
          <cell r="S108">
            <v>0</v>
          </cell>
          <cell r="T108">
            <v>130.19999999999982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9819</v>
          </cell>
          <cell r="E109">
            <v>3042</v>
          </cell>
          <cell r="F109">
            <v>7006</v>
          </cell>
          <cell r="G109">
            <v>799</v>
          </cell>
          <cell r="H109">
            <v>1122</v>
          </cell>
          <cell r="I109">
            <v>21788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179380</v>
          </cell>
          <cell r="E110">
            <v>228158</v>
          </cell>
          <cell r="F110">
            <v>81667</v>
          </cell>
          <cell r="G110">
            <v>75000</v>
          </cell>
          <cell r="H110">
            <v>73256</v>
          </cell>
          <cell r="I110">
            <v>637461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/>
          <cell r="P110">
            <v>17819</v>
          </cell>
          <cell r="Q110"/>
          <cell r="R110"/>
          <cell r="S110">
            <v>0</v>
          </cell>
          <cell r="T110">
            <v>17819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11470</v>
          </cell>
          <cell r="G112">
            <v>10453</v>
          </cell>
          <cell r="H112">
            <v>4867</v>
          </cell>
          <cell r="I112">
            <v>38062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9372</v>
          </cell>
          <cell r="E113">
            <v>7689</v>
          </cell>
          <cell r="F113">
            <v>6010</v>
          </cell>
          <cell r="G113">
            <v>2260</v>
          </cell>
          <cell r="H113">
            <v>3750</v>
          </cell>
          <cell r="I113">
            <v>29081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6178</v>
          </cell>
          <cell r="E114">
            <v>3813</v>
          </cell>
          <cell r="F114">
            <v>9169</v>
          </cell>
          <cell r="G114">
            <v>1833</v>
          </cell>
          <cell r="H114">
            <v>1000</v>
          </cell>
          <cell r="I114">
            <v>21993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55363</v>
          </cell>
          <cell r="E115">
            <v>57214</v>
          </cell>
          <cell r="F115">
            <v>38346</v>
          </cell>
          <cell r="G115">
            <v>23540</v>
          </cell>
          <cell r="H115">
            <v>19395</v>
          </cell>
          <cell r="I115">
            <v>193858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/>
          <cell r="P115">
            <v>0</v>
          </cell>
          <cell r="Q115"/>
          <cell r="R115"/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5058</v>
          </cell>
          <cell r="E116">
            <v>2428</v>
          </cell>
          <cell r="F116">
            <v>2219</v>
          </cell>
          <cell r="G116">
            <v>532</v>
          </cell>
          <cell r="H116">
            <v>139</v>
          </cell>
          <cell r="I116">
            <v>10376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8752</v>
          </cell>
          <cell r="E117">
            <v>12325</v>
          </cell>
          <cell r="F117">
            <v>13318</v>
          </cell>
          <cell r="G117">
            <v>9321</v>
          </cell>
          <cell r="H117">
            <v>2400</v>
          </cell>
          <cell r="I117">
            <v>46116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29750</v>
          </cell>
          <cell r="E118">
            <v>14000</v>
          </cell>
          <cell r="F118">
            <v>16377</v>
          </cell>
          <cell r="G118">
            <v>10000</v>
          </cell>
          <cell r="H118">
            <v>1951</v>
          </cell>
          <cell r="I118">
            <v>72078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3090</v>
          </cell>
          <cell r="Q118"/>
          <cell r="R118"/>
          <cell r="S118">
            <v>0</v>
          </cell>
          <cell r="T118">
            <v>3090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595</v>
          </cell>
          <cell r="I119">
            <v>15469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3084</v>
          </cell>
          <cell r="I120">
            <v>49389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2462</v>
          </cell>
          <cell r="F121">
            <v>5051</v>
          </cell>
          <cell r="G121">
            <v>754</v>
          </cell>
          <cell r="H121">
            <v>550</v>
          </cell>
          <cell r="I121">
            <v>12474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26370</v>
          </cell>
          <cell r="E122">
            <v>8723</v>
          </cell>
          <cell r="F122">
            <v>9488</v>
          </cell>
          <cell r="G122">
            <v>2358</v>
          </cell>
          <cell r="H122">
            <v>3343</v>
          </cell>
          <cell r="I122">
            <v>50282</v>
          </cell>
          <cell r="J122"/>
          <cell r="K122"/>
          <cell r="L122">
            <v>0</v>
          </cell>
          <cell r="M122">
            <v>0</v>
          </cell>
          <cell r="N122">
            <v>2299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15100</v>
          </cell>
          <cell r="E123">
            <v>142</v>
          </cell>
          <cell r="F123">
            <v>41835</v>
          </cell>
          <cell r="G123">
            <v>16077</v>
          </cell>
          <cell r="H123">
            <v>7493</v>
          </cell>
          <cell r="I123">
            <v>80647</v>
          </cell>
          <cell r="J123"/>
          <cell r="K123"/>
          <cell r="L123">
            <v>0</v>
          </cell>
          <cell r="M123">
            <v>0</v>
          </cell>
          <cell r="N123">
            <v>4642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12376</v>
          </cell>
          <cell r="E124">
            <v>12645</v>
          </cell>
          <cell r="F124">
            <v>20864</v>
          </cell>
          <cell r="G124">
            <v>3333</v>
          </cell>
          <cell r="H124">
            <v>19146</v>
          </cell>
          <cell r="I124">
            <v>68364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72796</v>
          </cell>
          <cell r="Q124"/>
          <cell r="R124"/>
          <cell r="S124">
            <v>8633</v>
          </cell>
          <cell r="T124">
            <v>0</v>
          </cell>
          <cell r="U124">
            <v>64163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5042</v>
          </cell>
          <cell r="E125">
            <v>248</v>
          </cell>
          <cell r="F125">
            <v>5369</v>
          </cell>
          <cell r="G125">
            <v>586</v>
          </cell>
          <cell r="H125">
            <v>373</v>
          </cell>
          <cell r="I125">
            <v>11618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5082</v>
          </cell>
          <cell r="F126">
            <v>7195</v>
          </cell>
          <cell r="G126">
            <v>738</v>
          </cell>
          <cell r="H126">
            <v>1224</v>
          </cell>
          <cell r="I126">
            <v>16524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15635</v>
          </cell>
          <cell r="E127">
            <v>3036</v>
          </cell>
          <cell r="F127">
            <v>6117</v>
          </cell>
          <cell r="G127">
            <v>0</v>
          </cell>
          <cell r="H127">
            <v>2398</v>
          </cell>
          <cell r="I127">
            <v>27186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453.77</v>
          </cell>
          <cell r="Q127"/>
          <cell r="R127"/>
          <cell r="S127">
            <v>0</v>
          </cell>
          <cell r="T127">
            <v>453.77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16044</v>
          </cell>
          <cell r="E128">
            <v>10919</v>
          </cell>
          <cell r="F128">
            <v>5350</v>
          </cell>
          <cell r="G128">
            <v>1747</v>
          </cell>
          <cell r="H128">
            <v>1057</v>
          </cell>
          <cell r="I128">
            <v>35117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1308</v>
          </cell>
          <cell r="G129">
            <v>1948</v>
          </cell>
          <cell r="H129">
            <v>779</v>
          </cell>
          <cell r="I129">
            <v>30823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167.39999999999964</v>
          </cell>
          <cell r="Q129"/>
          <cell r="R129"/>
          <cell r="S129">
            <v>0</v>
          </cell>
          <cell r="T129">
            <v>167.39999999999964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33317</v>
          </cell>
          <cell r="E130">
            <v>24343</v>
          </cell>
          <cell r="F130">
            <v>3886</v>
          </cell>
          <cell r="G130">
            <v>21189</v>
          </cell>
          <cell r="H130">
            <v>11175</v>
          </cell>
          <cell r="I130">
            <v>93910</v>
          </cell>
          <cell r="J130"/>
          <cell r="K130"/>
          <cell r="L130">
            <v>0</v>
          </cell>
          <cell r="M130">
            <v>0</v>
          </cell>
          <cell r="N130">
            <v>8920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12956</v>
          </cell>
          <cell r="E131">
            <v>7861</v>
          </cell>
          <cell r="F131">
            <v>34777</v>
          </cell>
          <cell r="G131">
            <v>0</v>
          </cell>
          <cell r="H131">
            <v>2097</v>
          </cell>
          <cell r="I131">
            <v>57691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852.93</v>
          </cell>
          <cell r="Q131"/>
          <cell r="R131"/>
          <cell r="S131">
            <v>0</v>
          </cell>
          <cell r="T131">
            <v>852.93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5750</v>
          </cell>
          <cell r="E132">
            <v>6045</v>
          </cell>
          <cell r="F132">
            <v>736</v>
          </cell>
          <cell r="G132">
            <v>0</v>
          </cell>
          <cell r="H132">
            <v>363</v>
          </cell>
          <cell r="I132">
            <v>12894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20741</v>
          </cell>
          <cell r="F133">
            <v>13262</v>
          </cell>
          <cell r="G133">
            <v>23737</v>
          </cell>
          <cell r="H133">
            <v>9524</v>
          </cell>
          <cell r="I133">
            <v>92610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1428</v>
          </cell>
          <cell r="E134">
            <v>1357</v>
          </cell>
          <cell r="F134">
            <v>2900</v>
          </cell>
          <cell r="G134">
            <v>277</v>
          </cell>
          <cell r="H134">
            <v>320</v>
          </cell>
          <cell r="I134">
            <v>6282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7914</v>
          </cell>
          <cell r="G135">
            <v>2260</v>
          </cell>
          <cell r="H135">
            <v>4129</v>
          </cell>
          <cell r="I135">
            <v>68365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/>
          <cell r="E136"/>
          <cell r="F136"/>
          <cell r="G136"/>
          <cell r="H136"/>
          <cell r="I136">
            <v>0</v>
          </cell>
          <cell r="J136"/>
          <cell r="K136"/>
          <cell r="L136"/>
          <cell r="M136"/>
          <cell r="N136"/>
          <cell r="O136"/>
          <cell r="P136">
            <v>0</v>
          </cell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</row>
        <row r="137">
          <cell r="D137">
            <v>7331</v>
          </cell>
          <cell r="E137">
            <v>5434</v>
          </cell>
          <cell r="F137">
            <v>125</v>
          </cell>
          <cell r="G137">
            <v>944</v>
          </cell>
          <cell r="H137">
            <v>388</v>
          </cell>
          <cell r="I137">
            <v>14222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90967</v>
          </cell>
          <cell r="F138">
            <v>110382</v>
          </cell>
          <cell r="G138">
            <v>84102</v>
          </cell>
          <cell r="H138">
            <v>96561</v>
          </cell>
          <cell r="I138">
            <v>524420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/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33017</v>
          </cell>
          <cell r="F139">
            <v>3444</v>
          </cell>
          <cell r="G139">
            <v>6667</v>
          </cell>
          <cell r="H139">
            <v>2083</v>
          </cell>
          <cell r="I139">
            <v>70346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218</v>
          </cell>
          <cell r="F140">
            <v>3899</v>
          </cell>
          <cell r="G140">
            <v>1326</v>
          </cell>
          <cell r="H140">
            <v>1000</v>
          </cell>
          <cell r="I140">
            <v>13664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17745</v>
          </cell>
          <cell r="E141">
            <v>11522</v>
          </cell>
          <cell r="F141">
            <v>1487</v>
          </cell>
          <cell r="G141">
            <v>2577</v>
          </cell>
          <cell r="H141">
            <v>2417</v>
          </cell>
          <cell r="I141">
            <v>35748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17778</v>
          </cell>
          <cell r="F142">
            <v>34618</v>
          </cell>
          <cell r="G142">
            <v>1481</v>
          </cell>
          <cell r="H142">
            <v>4810</v>
          </cell>
          <cell r="I142">
            <v>66961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195345</v>
          </cell>
          <cell r="F143">
            <v>57162</v>
          </cell>
          <cell r="G143">
            <v>139052</v>
          </cell>
          <cell r="H143">
            <v>28278</v>
          </cell>
          <cell r="I143">
            <v>474185</v>
          </cell>
          <cell r="J143"/>
          <cell r="K143"/>
          <cell r="L143">
            <v>0</v>
          </cell>
          <cell r="M143">
            <v>0</v>
          </cell>
          <cell r="N143">
            <v>12811</v>
          </cell>
          <cell r="O143"/>
          <cell r="P143">
            <v>25500</v>
          </cell>
          <cell r="Q143"/>
          <cell r="R143"/>
          <cell r="S143">
            <v>0</v>
          </cell>
          <cell r="T143">
            <v>0</v>
          </cell>
          <cell r="U143">
            <v>25500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24592</v>
          </cell>
          <cell r="E144">
            <v>16788</v>
          </cell>
          <cell r="F144">
            <v>0</v>
          </cell>
          <cell r="G144">
            <v>2559</v>
          </cell>
          <cell r="H144">
            <v>3838</v>
          </cell>
          <cell r="I144">
            <v>47777</v>
          </cell>
          <cell r="J144"/>
          <cell r="K144"/>
          <cell r="L144">
            <v>0</v>
          </cell>
          <cell r="M144">
            <v>0</v>
          </cell>
          <cell r="N144">
            <v>9193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11745</v>
          </cell>
          <cell r="E145">
            <v>8738</v>
          </cell>
          <cell r="F145">
            <v>1362</v>
          </cell>
          <cell r="G145">
            <v>1733</v>
          </cell>
          <cell r="H145">
            <v>1859</v>
          </cell>
          <cell r="I145">
            <v>25437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373</v>
          </cell>
          <cell r="I146">
            <v>6956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12707</v>
          </cell>
          <cell r="E147">
            <v>8915</v>
          </cell>
          <cell r="F147">
            <v>2110</v>
          </cell>
          <cell r="G147">
            <v>568</v>
          </cell>
          <cell r="H147">
            <v>2352</v>
          </cell>
          <cell r="I147">
            <v>26652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29501</v>
          </cell>
          <cell r="E148">
            <v>12086</v>
          </cell>
          <cell r="F148">
            <v>0</v>
          </cell>
          <cell r="G148">
            <v>3559</v>
          </cell>
          <cell r="H148">
            <v>5323</v>
          </cell>
          <cell r="I148">
            <v>50469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34539</v>
          </cell>
          <cell r="E150">
            <v>17217</v>
          </cell>
          <cell r="F150">
            <v>253</v>
          </cell>
          <cell r="G150">
            <v>21882</v>
          </cell>
          <cell r="H150">
            <v>2171</v>
          </cell>
          <cell r="I150">
            <v>76062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17591</v>
          </cell>
          <cell r="E151">
            <v>8473</v>
          </cell>
          <cell r="F151">
            <v>1442</v>
          </cell>
          <cell r="G151">
            <v>2405</v>
          </cell>
          <cell r="H151">
            <v>2819</v>
          </cell>
          <cell r="I151">
            <v>32730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2012</v>
          </cell>
          <cell r="G152">
            <v>1126</v>
          </cell>
          <cell r="H152">
            <v>333</v>
          </cell>
          <cell r="I152">
            <v>19646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2270</v>
          </cell>
          <cell r="F153">
            <v>6583</v>
          </cell>
          <cell r="G153">
            <v>1522</v>
          </cell>
          <cell r="H153">
            <v>583</v>
          </cell>
          <cell r="I153">
            <v>15011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26112</v>
          </cell>
          <cell r="G154">
            <v>14671</v>
          </cell>
          <cell r="H154">
            <v>19922</v>
          </cell>
          <cell r="I154">
            <v>174479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/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39659</v>
          </cell>
          <cell r="E155">
            <v>34710</v>
          </cell>
          <cell r="F155">
            <v>9000</v>
          </cell>
          <cell r="G155">
            <v>12893</v>
          </cell>
          <cell r="H155">
            <v>26470</v>
          </cell>
          <cell r="I155">
            <v>122732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860</v>
          </cell>
          <cell r="G156">
            <v>530</v>
          </cell>
          <cell r="H156">
            <v>183</v>
          </cell>
          <cell r="I156">
            <v>10485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24900</v>
          </cell>
          <cell r="E157">
            <v>40596</v>
          </cell>
          <cell r="F157">
            <v>4467</v>
          </cell>
          <cell r="G157">
            <v>6336</v>
          </cell>
          <cell r="H157">
            <v>9175</v>
          </cell>
          <cell r="I157">
            <v>85474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/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8863</v>
          </cell>
          <cell r="E158">
            <v>2397</v>
          </cell>
          <cell r="F158">
            <v>1844</v>
          </cell>
          <cell r="G158">
            <v>518</v>
          </cell>
          <cell r="H158">
            <v>294</v>
          </cell>
          <cell r="I158">
            <v>13916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25677</v>
          </cell>
          <cell r="F160">
            <v>39174</v>
          </cell>
          <cell r="G160">
            <v>24563</v>
          </cell>
          <cell r="H160">
            <v>19190</v>
          </cell>
          <cell r="I160">
            <v>148040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9402</v>
          </cell>
          <cell r="E162">
            <v>7475</v>
          </cell>
          <cell r="F162">
            <v>13765</v>
          </cell>
          <cell r="G162">
            <v>1958</v>
          </cell>
          <cell r="H162">
            <v>2125</v>
          </cell>
          <cell r="I162">
            <v>34725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6793</v>
          </cell>
          <cell r="E163">
            <v>6686</v>
          </cell>
          <cell r="F163">
            <v>1992</v>
          </cell>
          <cell r="G163">
            <v>3257</v>
          </cell>
          <cell r="H163">
            <v>1672</v>
          </cell>
          <cell r="I163">
            <v>20400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1491</v>
          </cell>
          <cell r="F164">
            <v>3610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2596</v>
          </cell>
          <cell r="I165">
            <v>21527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4912</v>
          </cell>
          <cell r="F166">
            <v>2917</v>
          </cell>
          <cell r="G166">
            <v>857</v>
          </cell>
          <cell r="H166">
            <v>114</v>
          </cell>
          <cell r="I166">
            <v>17254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3">
        <row r="2">
          <cell r="D2">
            <v>13408</v>
          </cell>
          <cell r="E2">
            <v>10025</v>
          </cell>
          <cell r="F2">
            <v>874</v>
          </cell>
          <cell r="G2">
            <v>1750</v>
          </cell>
          <cell r="H2">
            <v>3034</v>
          </cell>
          <cell r="I2">
            <v>29091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2703</v>
          </cell>
          <cell r="E3">
            <v>2764</v>
          </cell>
          <cell r="F3">
            <v>7004</v>
          </cell>
          <cell r="G3">
            <v>509</v>
          </cell>
          <cell r="H3">
            <v>1348</v>
          </cell>
          <cell r="I3">
            <v>14328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5727</v>
          </cell>
          <cell r="F4">
            <v>19652</v>
          </cell>
          <cell r="G4">
            <v>7370</v>
          </cell>
          <cell r="H4">
            <v>6961</v>
          </cell>
          <cell r="I4">
            <v>54994</v>
          </cell>
          <cell r="J4"/>
          <cell r="K4"/>
          <cell r="L4">
            <v>0</v>
          </cell>
          <cell r="M4">
            <v>0</v>
          </cell>
          <cell r="N4">
            <v>4708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10981</v>
          </cell>
          <cell r="F5">
            <v>5451</v>
          </cell>
          <cell r="G5">
            <v>3314</v>
          </cell>
          <cell r="H5">
            <v>7973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7626</v>
          </cell>
          <cell r="E6">
            <v>5338</v>
          </cell>
          <cell r="F6">
            <v>3426</v>
          </cell>
          <cell r="G6">
            <v>626</v>
          </cell>
          <cell r="H6">
            <v>304</v>
          </cell>
          <cell r="I6">
            <v>17320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5762</v>
          </cell>
          <cell r="E7">
            <v>5682</v>
          </cell>
          <cell r="F7">
            <v>137</v>
          </cell>
          <cell r="G7">
            <v>268</v>
          </cell>
          <cell r="H7">
            <v>178</v>
          </cell>
          <cell r="I7">
            <v>12027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11947</v>
          </cell>
          <cell r="F8">
            <v>0</v>
          </cell>
          <cell r="G8">
            <v>518</v>
          </cell>
          <cell r="H8">
            <v>195</v>
          </cell>
          <cell r="I8">
            <v>13710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9312</v>
          </cell>
          <cell r="G9">
            <v>9390</v>
          </cell>
          <cell r="H9">
            <v>4295</v>
          </cell>
          <cell r="I9">
            <v>74757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4210</v>
          </cell>
          <cell r="E10">
            <v>2246</v>
          </cell>
          <cell r="F10">
            <v>0</v>
          </cell>
          <cell r="G10">
            <v>244</v>
          </cell>
          <cell r="H10">
            <v>45</v>
          </cell>
          <cell r="I10">
            <v>6745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36375</v>
          </cell>
          <cell r="F11">
            <v>15199</v>
          </cell>
          <cell r="G11">
            <v>27001</v>
          </cell>
          <cell r="H11">
            <v>6648</v>
          </cell>
          <cell r="I11">
            <v>120717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1203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1203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44215</v>
          </cell>
          <cell r="G12">
            <v>122933</v>
          </cell>
          <cell r="H12">
            <v>157084</v>
          </cell>
          <cell r="I12">
            <v>661337</v>
          </cell>
          <cell r="J12"/>
          <cell r="K12"/>
          <cell r="L12">
            <v>0</v>
          </cell>
          <cell r="M12">
            <v>0</v>
          </cell>
          <cell r="N12">
            <v>18043</v>
          </cell>
          <cell r="O12"/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0</v>
          </cell>
          <cell r="V12">
            <v>16900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40656</v>
          </cell>
          <cell r="F13">
            <v>1542</v>
          </cell>
          <cell r="G13">
            <v>3408</v>
          </cell>
          <cell r="H13">
            <v>2401</v>
          </cell>
          <cell r="I13">
            <v>51529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32317</v>
          </cell>
          <cell r="E14">
            <v>39111</v>
          </cell>
          <cell r="F14">
            <v>19250</v>
          </cell>
          <cell r="G14">
            <v>0</v>
          </cell>
          <cell r="H14">
            <v>30265</v>
          </cell>
          <cell r="I14">
            <v>120943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/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21066</v>
          </cell>
          <cell r="E15">
            <v>9089</v>
          </cell>
          <cell r="F15">
            <v>25023</v>
          </cell>
          <cell r="G15">
            <v>19438</v>
          </cell>
          <cell r="H15">
            <v>15139</v>
          </cell>
          <cell r="I15">
            <v>89755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/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2825</v>
          </cell>
          <cell r="F16">
            <v>0</v>
          </cell>
          <cell r="G16">
            <v>1510</v>
          </cell>
          <cell r="H16">
            <v>170</v>
          </cell>
          <cell r="I16">
            <v>11039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661</v>
          </cell>
          <cell r="H17">
            <v>673</v>
          </cell>
          <cell r="I17">
            <v>9888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70798</v>
          </cell>
          <cell r="E18">
            <v>48636</v>
          </cell>
          <cell r="F18">
            <v>4468</v>
          </cell>
          <cell r="G18">
            <v>5960</v>
          </cell>
          <cell r="H18">
            <v>4370</v>
          </cell>
          <cell r="I18">
            <v>134232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1279.3900000000001</v>
          </cell>
          <cell r="Q18"/>
          <cell r="R18"/>
          <cell r="S18">
            <v>0</v>
          </cell>
          <cell r="T18">
            <v>1279.3900000000001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17108</v>
          </cell>
          <cell r="F19">
            <v>8690</v>
          </cell>
          <cell r="G19">
            <v>556</v>
          </cell>
          <cell r="H19">
            <v>7001</v>
          </cell>
          <cell r="I19">
            <v>46183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13677</v>
          </cell>
          <cell r="E20">
            <v>8486</v>
          </cell>
          <cell r="F20">
            <v>5532</v>
          </cell>
          <cell r="G20">
            <v>3265</v>
          </cell>
          <cell r="H20">
            <v>1311</v>
          </cell>
          <cell r="I20">
            <v>32271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6861</v>
          </cell>
          <cell r="E21">
            <v>5668</v>
          </cell>
          <cell r="F21">
            <v>1995</v>
          </cell>
          <cell r="G21">
            <v>2087</v>
          </cell>
          <cell r="H21">
            <v>2096</v>
          </cell>
          <cell r="I21">
            <v>18707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1035</v>
          </cell>
          <cell r="E22">
            <v>2345</v>
          </cell>
          <cell r="F22">
            <v>0</v>
          </cell>
          <cell r="G22">
            <v>1444</v>
          </cell>
          <cell r="H22">
            <v>164</v>
          </cell>
          <cell r="I22">
            <v>4988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41933</v>
          </cell>
          <cell r="E23">
            <v>44045</v>
          </cell>
          <cell r="F23">
            <v>92101</v>
          </cell>
          <cell r="G23">
            <v>21048</v>
          </cell>
          <cell r="H23">
            <v>21146</v>
          </cell>
          <cell r="I23">
            <v>220273</v>
          </cell>
          <cell r="J23"/>
          <cell r="K23"/>
          <cell r="L23">
            <v>2080</v>
          </cell>
          <cell r="M23">
            <v>0</v>
          </cell>
          <cell r="N23">
            <v>8930</v>
          </cell>
          <cell r="O23"/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203</v>
          </cell>
          <cell r="G24">
            <v>636</v>
          </cell>
          <cell r="H24">
            <v>347</v>
          </cell>
          <cell r="I24">
            <v>21831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180</v>
          </cell>
          <cell r="I25">
            <v>14741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3387</v>
          </cell>
          <cell r="H26">
            <v>3226</v>
          </cell>
          <cell r="I26">
            <v>42712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5251</v>
          </cell>
          <cell r="F27">
            <v>3089</v>
          </cell>
          <cell r="G27">
            <v>532</v>
          </cell>
          <cell r="H27">
            <v>583</v>
          </cell>
          <cell r="I27">
            <v>17127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1996</v>
          </cell>
          <cell r="E28">
            <v>1629</v>
          </cell>
          <cell r="F28">
            <v>0</v>
          </cell>
          <cell r="G28">
            <v>697</v>
          </cell>
          <cell r="H28">
            <v>126</v>
          </cell>
          <cell r="I28">
            <v>4448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2001</v>
          </cell>
          <cell r="G29">
            <v>476</v>
          </cell>
          <cell r="H29">
            <v>909</v>
          </cell>
          <cell r="I29">
            <v>16306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2713</v>
          </cell>
          <cell r="F30">
            <v>0</v>
          </cell>
          <cell r="G30">
            <v>1867</v>
          </cell>
          <cell r="H30">
            <v>250</v>
          </cell>
          <cell r="I30">
            <v>5548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86349</v>
          </cell>
          <cell r="E31">
            <v>59448</v>
          </cell>
          <cell r="F31">
            <v>4343</v>
          </cell>
          <cell r="G31">
            <v>0</v>
          </cell>
          <cell r="H31">
            <v>15111</v>
          </cell>
          <cell r="I31">
            <v>165251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/>
          <cell r="P31">
            <v>11077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11077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7555</v>
          </cell>
          <cell r="H32">
            <v>1272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16638</v>
          </cell>
          <cell r="E33">
            <v>6827</v>
          </cell>
          <cell r="F33">
            <v>186</v>
          </cell>
          <cell r="G33">
            <v>648</v>
          </cell>
          <cell r="H33">
            <v>306</v>
          </cell>
          <cell r="I33">
            <v>24605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14072</v>
          </cell>
          <cell r="E34">
            <v>3065</v>
          </cell>
          <cell r="F34">
            <v>2584</v>
          </cell>
          <cell r="G34">
            <v>1078</v>
          </cell>
          <cell r="H34">
            <v>3150</v>
          </cell>
          <cell r="I34">
            <v>23949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27929</v>
          </cell>
          <cell r="E35">
            <v>6387</v>
          </cell>
          <cell r="F35">
            <v>8416</v>
          </cell>
          <cell r="G35">
            <v>5750</v>
          </cell>
          <cell r="H35">
            <v>1724</v>
          </cell>
          <cell r="I35">
            <v>50206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1988</v>
          </cell>
          <cell r="F36">
            <v>1248</v>
          </cell>
          <cell r="G36">
            <v>260</v>
          </cell>
          <cell r="H36">
            <v>616</v>
          </cell>
          <cell r="I36">
            <v>6308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10070</v>
          </cell>
          <cell r="E37">
            <v>5658</v>
          </cell>
          <cell r="F37">
            <v>8283</v>
          </cell>
          <cell r="G37">
            <v>5767</v>
          </cell>
          <cell r="H37">
            <v>3412</v>
          </cell>
          <cell r="I37">
            <v>33190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852.93</v>
          </cell>
          <cell r="Q37"/>
          <cell r="R37"/>
          <cell r="S37">
            <v>0</v>
          </cell>
          <cell r="T37">
            <v>852.93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858</v>
          </cell>
          <cell r="H38">
            <v>229</v>
          </cell>
          <cell r="I38">
            <v>6546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6236</v>
          </cell>
          <cell r="E39">
            <v>4613</v>
          </cell>
          <cell r="F39">
            <v>0</v>
          </cell>
          <cell r="G39">
            <v>798</v>
          </cell>
          <cell r="H39">
            <v>278</v>
          </cell>
          <cell r="I39">
            <v>11925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355881</v>
          </cell>
          <cell r="E40">
            <v>123000</v>
          </cell>
          <cell r="F40">
            <v>116061</v>
          </cell>
          <cell r="G40">
            <v>148294</v>
          </cell>
          <cell r="H40">
            <v>104193</v>
          </cell>
          <cell r="I40">
            <v>847429</v>
          </cell>
          <cell r="J40"/>
          <cell r="K40"/>
          <cell r="L40">
            <v>0</v>
          </cell>
          <cell r="M40">
            <v>0</v>
          </cell>
          <cell r="N40">
            <v>19970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1266</v>
          </cell>
          <cell r="H41">
            <v>271</v>
          </cell>
          <cell r="I41">
            <v>16169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2875</v>
          </cell>
          <cell r="F42">
            <v>5788</v>
          </cell>
          <cell r="G42">
            <v>2084</v>
          </cell>
          <cell r="H42">
            <v>2084</v>
          </cell>
          <cell r="I42">
            <v>23266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49079</v>
          </cell>
          <cell r="F43">
            <v>0</v>
          </cell>
          <cell r="G43">
            <v>26540</v>
          </cell>
          <cell r="H43">
            <v>54345</v>
          </cell>
          <cell r="I43">
            <v>186312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4598</v>
          </cell>
          <cell r="F44">
            <v>5834</v>
          </cell>
          <cell r="G44">
            <v>3334</v>
          </cell>
          <cell r="H44">
            <v>834</v>
          </cell>
          <cell r="I44">
            <v>18111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5769</v>
          </cell>
          <cell r="E45">
            <v>5647</v>
          </cell>
          <cell r="F45">
            <v>5776</v>
          </cell>
          <cell r="G45">
            <v>476</v>
          </cell>
          <cell r="H45">
            <v>1694</v>
          </cell>
          <cell r="I45">
            <v>19362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</row>
        <row r="47">
          <cell r="D47">
            <v>14778</v>
          </cell>
          <cell r="E47">
            <v>17365</v>
          </cell>
          <cell r="F47">
            <v>6529</v>
          </cell>
          <cell r="G47">
            <v>20953</v>
          </cell>
          <cell r="H47">
            <v>17482</v>
          </cell>
          <cell r="I47">
            <v>77107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21310</v>
          </cell>
          <cell r="E48">
            <v>12185</v>
          </cell>
          <cell r="F48">
            <v>14879</v>
          </cell>
          <cell r="G48">
            <v>0</v>
          </cell>
          <cell r="H48">
            <v>6057</v>
          </cell>
          <cell r="I48">
            <v>54431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75377</v>
          </cell>
          <cell r="E49">
            <v>136198</v>
          </cell>
          <cell r="F49">
            <v>11875</v>
          </cell>
          <cell r="G49">
            <v>38435</v>
          </cell>
          <cell r="H49">
            <v>27988</v>
          </cell>
          <cell r="I49">
            <v>289873</v>
          </cell>
          <cell r="J49"/>
          <cell r="K49"/>
          <cell r="L49">
            <v>0</v>
          </cell>
          <cell r="M49">
            <v>0</v>
          </cell>
          <cell r="N49">
            <v>4196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12539</v>
          </cell>
          <cell r="E50">
            <v>4149</v>
          </cell>
          <cell r="F50">
            <v>2786</v>
          </cell>
          <cell r="G50">
            <v>940</v>
          </cell>
          <cell r="H50">
            <v>418</v>
          </cell>
          <cell r="I50">
            <v>20832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364</v>
          </cell>
          <cell r="G51">
            <v>834</v>
          </cell>
          <cell r="H51">
            <v>895</v>
          </cell>
          <cell r="I51">
            <v>19736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5762</v>
          </cell>
          <cell r="E52">
            <v>3916</v>
          </cell>
          <cell r="F52">
            <v>1320</v>
          </cell>
          <cell r="G52">
            <v>1166</v>
          </cell>
          <cell r="H52">
            <v>0</v>
          </cell>
          <cell r="I52">
            <v>12164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3229</v>
          </cell>
          <cell r="F53">
            <v>0</v>
          </cell>
          <cell r="G53">
            <v>488</v>
          </cell>
          <cell r="H53">
            <v>984</v>
          </cell>
          <cell r="I53">
            <v>13780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53368</v>
          </cell>
          <cell r="F54">
            <v>32469</v>
          </cell>
          <cell r="G54">
            <v>13429</v>
          </cell>
          <cell r="H54">
            <v>31959</v>
          </cell>
          <cell r="I54">
            <v>189106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/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6763</v>
          </cell>
          <cell r="F55">
            <v>0</v>
          </cell>
          <cell r="G55">
            <v>684</v>
          </cell>
          <cell r="H55">
            <v>309</v>
          </cell>
          <cell r="I55">
            <v>14200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5259</v>
          </cell>
          <cell r="E56">
            <v>4591</v>
          </cell>
          <cell r="F56">
            <v>2509</v>
          </cell>
          <cell r="G56">
            <v>584</v>
          </cell>
          <cell r="H56">
            <v>1250</v>
          </cell>
          <cell r="I56">
            <v>14193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23349</v>
          </cell>
          <cell r="E57">
            <v>31467</v>
          </cell>
          <cell r="F57">
            <v>31774</v>
          </cell>
          <cell r="G57">
            <v>21519</v>
          </cell>
          <cell r="H57">
            <v>14669</v>
          </cell>
          <cell r="I57">
            <v>122778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/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2192</v>
          </cell>
          <cell r="E58">
            <v>2005</v>
          </cell>
          <cell r="F58">
            <v>1460</v>
          </cell>
          <cell r="G58">
            <v>465</v>
          </cell>
          <cell r="H58">
            <v>705</v>
          </cell>
          <cell r="I58">
            <v>6827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5961</v>
          </cell>
          <cell r="E59">
            <v>5079</v>
          </cell>
          <cell r="F59">
            <v>5360</v>
          </cell>
          <cell r="G59">
            <v>0</v>
          </cell>
          <cell r="H59">
            <v>1967</v>
          </cell>
          <cell r="I59">
            <v>18367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10505</v>
          </cell>
          <cell r="F60">
            <v>54989</v>
          </cell>
          <cell r="G60">
            <v>3790</v>
          </cell>
          <cell r="H60">
            <v>6400</v>
          </cell>
          <cell r="I60">
            <v>83684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7136</v>
          </cell>
          <cell r="F61">
            <v>40419</v>
          </cell>
          <cell r="G61">
            <v>5121</v>
          </cell>
          <cell r="H61">
            <v>1251</v>
          </cell>
          <cell r="I61">
            <v>70600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16951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18819</v>
          </cell>
          <cell r="F63">
            <v>5337</v>
          </cell>
          <cell r="G63">
            <v>11267</v>
          </cell>
          <cell r="H63">
            <v>13516</v>
          </cell>
          <cell r="I63">
            <v>61712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937</v>
          </cell>
          <cell r="I64">
            <v>29138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6524</v>
          </cell>
          <cell r="F65">
            <v>1067</v>
          </cell>
          <cell r="G65">
            <v>3777</v>
          </cell>
          <cell r="H65">
            <v>6026</v>
          </cell>
          <cell r="I65">
            <v>38510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1334</v>
          </cell>
          <cell r="E66">
            <v>753763</v>
          </cell>
          <cell r="F66">
            <v>247509</v>
          </cell>
          <cell r="G66">
            <v>219504</v>
          </cell>
          <cell r="H66">
            <v>122417</v>
          </cell>
          <cell r="I66">
            <v>1344527</v>
          </cell>
          <cell r="J66"/>
          <cell r="K66"/>
          <cell r="L66">
            <v>0</v>
          </cell>
          <cell r="M66">
            <v>83334</v>
          </cell>
          <cell r="N66">
            <v>21718</v>
          </cell>
          <cell r="O66"/>
          <cell r="P66">
            <v>36578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7555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11145</v>
          </cell>
          <cell r="F67">
            <v>9562</v>
          </cell>
          <cell r="G67">
            <v>0</v>
          </cell>
          <cell r="H67">
            <v>2148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15255</v>
          </cell>
          <cell r="E68">
            <v>9046</v>
          </cell>
          <cell r="F68">
            <v>8402</v>
          </cell>
          <cell r="G68">
            <v>0</v>
          </cell>
          <cell r="H68">
            <v>3368</v>
          </cell>
          <cell r="I68">
            <v>36071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1279.3900000000001</v>
          </cell>
          <cell r="Q68"/>
          <cell r="R68"/>
          <cell r="S68">
            <v>0</v>
          </cell>
          <cell r="T68">
            <v>1279.3900000000001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9658</v>
          </cell>
          <cell r="E69">
            <v>25067</v>
          </cell>
          <cell r="F69">
            <v>18781</v>
          </cell>
          <cell r="G69">
            <v>2524</v>
          </cell>
          <cell r="H69">
            <v>11048</v>
          </cell>
          <cell r="I69">
            <v>67078</v>
          </cell>
          <cell r="J69"/>
          <cell r="K69"/>
          <cell r="L69">
            <v>0</v>
          </cell>
          <cell r="M69">
            <v>0</v>
          </cell>
          <cell r="N69">
            <v>4080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7673</v>
          </cell>
          <cell r="F70">
            <v>7000</v>
          </cell>
          <cell r="G70">
            <v>3791</v>
          </cell>
          <cell r="H70">
            <v>3089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15748</v>
          </cell>
          <cell r="F71">
            <v>57053</v>
          </cell>
          <cell r="G71">
            <v>37597</v>
          </cell>
          <cell r="H71">
            <v>37036</v>
          </cell>
          <cell r="I71">
            <v>257361</v>
          </cell>
          <cell r="J71"/>
          <cell r="K71"/>
          <cell r="L71">
            <v>0</v>
          </cell>
          <cell r="M71">
            <v>0</v>
          </cell>
          <cell r="N71">
            <v>8116</v>
          </cell>
          <cell r="O71"/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6710</v>
          </cell>
          <cell r="F72">
            <v>5177</v>
          </cell>
          <cell r="G72">
            <v>3594</v>
          </cell>
          <cell r="H72">
            <v>531</v>
          </cell>
          <cell r="I72">
            <v>28063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6783</v>
          </cell>
          <cell r="G73">
            <v>1650</v>
          </cell>
          <cell r="H73">
            <v>1175</v>
          </cell>
          <cell r="I73">
            <v>17648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11173</v>
          </cell>
          <cell r="F74">
            <v>1992</v>
          </cell>
          <cell r="G74">
            <v>1143</v>
          </cell>
          <cell r="H74">
            <v>802</v>
          </cell>
          <cell r="I74">
            <v>29205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3014</v>
          </cell>
          <cell r="I75">
            <v>38931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259</v>
          </cell>
          <cell r="H76">
            <v>1666</v>
          </cell>
          <cell r="I76">
            <v>12996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10239</v>
          </cell>
          <cell r="E77">
            <v>5879</v>
          </cell>
          <cell r="F77">
            <v>4325</v>
          </cell>
          <cell r="G77">
            <v>7242</v>
          </cell>
          <cell r="H77">
            <v>2250</v>
          </cell>
          <cell r="I77">
            <v>29935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8301</v>
          </cell>
          <cell r="F78">
            <v>18177</v>
          </cell>
          <cell r="G78">
            <v>5000</v>
          </cell>
          <cell r="H78">
            <v>5676</v>
          </cell>
          <cell r="I78">
            <v>51192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1565</v>
          </cell>
          <cell r="H79">
            <v>537</v>
          </cell>
          <cell r="I79">
            <v>17678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3115</v>
          </cell>
          <cell r="E80">
            <v>3433</v>
          </cell>
          <cell r="F80">
            <v>1679</v>
          </cell>
          <cell r="G80">
            <v>1808</v>
          </cell>
          <cell r="H80">
            <v>750</v>
          </cell>
          <cell r="I80">
            <v>10785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20751</v>
          </cell>
          <cell r="E81">
            <v>8108</v>
          </cell>
          <cell r="F81">
            <v>4021</v>
          </cell>
          <cell r="G81">
            <v>4122</v>
          </cell>
          <cell r="H81">
            <v>3250</v>
          </cell>
          <cell r="I81">
            <v>40252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29978</v>
          </cell>
          <cell r="E82">
            <v>38345</v>
          </cell>
          <cell r="F82">
            <v>21775</v>
          </cell>
          <cell r="G82">
            <v>12516</v>
          </cell>
          <cell r="H82">
            <v>11834</v>
          </cell>
          <cell r="I82">
            <v>114448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43927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14477</v>
          </cell>
          <cell r="E84">
            <v>19263</v>
          </cell>
          <cell r="F84">
            <v>9692</v>
          </cell>
          <cell r="G84">
            <v>6666</v>
          </cell>
          <cell r="H84">
            <v>12973</v>
          </cell>
          <cell r="I84">
            <v>63071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/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4976</v>
          </cell>
          <cell r="F85">
            <v>6239</v>
          </cell>
          <cell r="G85">
            <v>253</v>
          </cell>
          <cell r="H85">
            <v>261</v>
          </cell>
          <cell r="I85">
            <v>17123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13571</v>
          </cell>
          <cell r="E86">
            <v>21637</v>
          </cell>
          <cell r="F86">
            <v>0</v>
          </cell>
          <cell r="G86">
            <v>1855</v>
          </cell>
          <cell r="H86">
            <v>3749</v>
          </cell>
          <cell r="I86">
            <v>40812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2506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3212</v>
          </cell>
          <cell r="G90">
            <v>3529</v>
          </cell>
          <cell r="H90">
            <v>916</v>
          </cell>
          <cell r="I90">
            <v>21072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4337</v>
          </cell>
          <cell r="F91">
            <v>0</v>
          </cell>
          <cell r="G91">
            <v>9486</v>
          </cell>
          <cell r="H91">
            <v>2300</v>
          </cell>
          <cell r="I91">
            <v>31335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5384</v>
          </cell>
          <cell r="E92">
            <v>4034</v>
          </cell>
          <cell r="F92">
            <v>735</v>
          </cell>
          <cell r="G92">
            <v>1209</v>
          </cell>
          <cell r="H92">
            <v>934</v>
          </cell>
          <cell r="I92">
            <v>12296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7690</v>
          </cell>
          <cell r="F93">
            <v>2489</v>
          </cell>
          <cell r="G93">
            <v>860</v>
          </cell>
          <cell r="H93">
            <v>1036</v>
          </cell>
          <cell r="I93">
            <v>14466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</row>
        <row r="95">
          <cell r="D95">
            <v>19377</v>
          </cell>
          <cell r="E95">
            <v>11928</v>
          </cell>
          <cell r="F95">
            <v>2149</v>
          </cell>
          <cell r="G95">
            <v>2901</v>
          </cell>
          <cell r="H95">
            <v>1771</v>
          </cell>
          <cell r="I95">
            <v>38126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3926</v>
          </cell>
          <cell r="E96">
            <v>634</v>
          </cell>
          <cell r="F96">
            <v>932</v>
          </cell>
          <cell r="G96">
            <v>2089</v>
          </cell>
          <cell r="H96">
            <v>131</v>
          </cell>
          <cell r="I96">
            <v>7712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17678</v>
          </cell>
          <cell r="E97">
            <v>9659</v>
          </cell>
          <cell r="F97">
            <v>0</v>
          </cell>
          <cell r="G97">
            <v>3851</v>
          </cell>
          <cell r="H97">
            <v>1698</v>
          </cell>
          <cell r="I97">
            <v>32886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4606</v>
          </cell>
          <cell r="F98">
            <v>12520</v>
          </cell>
          <cell r="G98">
            <v>1051</v>
          </cell>
          <cell r="H98">
            <v>1404</v>
          </cell>
          <cell r="I98">
            <v>30805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54474</v>
          </cell>
          <cell r="G99">
            <v>28110</v>
          </cell>
          <cell r="H99">
            <v>20416</v>
          </cell>
          <cell r="I99">
            <v>137423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/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3645</v>
          </cell>
          <cell r="E100">
            <v>696</v>
          </cell>
          <cell r="F100">
            <v>627</v>
          </cell>
          <cell r="G100">
            <v>674</v>
          </cell>
          <cell r="H100">
            <v>763</v>
          </cell>
          <cell r="I100">
            <v>6405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6369</v>
          </cell>
          <cell r="F101">
            <v>4692</v>
          </cell>
          <cell r="G101">
            <v>2965</v>
          </cell>
          <cell r="H101">
            <v>250</v>
          </cell>
          <cell r="I101">
            <v>17502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/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964</v>
          </cell>
          <cell r="F103">
            <v>433</v>
          </cell>
          <cell r="G103">
            <v>1416</v>
          </cell>
          <cell r="H103">
            <v>125</v>
          </cell>
          <cell r="I103">
            <v>5060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12936</v>
          </cell>
          <cell r="F104">
            <v>2538</v>
          </cell>
          <cell r="G104">
            <v>3059</v>
          </cell>
          <cell r="H104">
            <v>1927</v>
          </cell>
          <cell r="I104">
            <v>32999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69620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7084</v>
          </cell>
          <cell r="F106">
            <v>7466</v>
          </cell>
          <cell r="G106">
            <v>737</v>
          </cell>
          <cell r="H106">
            <v>523</v>
          </cell>
          <cell r="I106">
            <v>29757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10234</v>
          </cell>
          <cell r="E107">
            <v>22843</v>
          </cell>
          <cell r="F107">
            <v>16209</v>
          </cell>
          <cell r="G107">
            <v>21759</v>
          </cell>
          <cell r="H107">
            <v>10500</v>
          </cell>
          <cell r="I107">
            <v>81545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9707</v>
          </cell>
          <cell r="F108">
            <v>11695</v>
          </cell>
          <cell r="G108">
            <v>9634</v>
          </cell>
          <cell r="H108">
            <v>3280</v>
          </cell>
          <cell r="I108">
            <v>48947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9819</v>
          </cell>
          <cell r="E109">
            <v>3041</v>
          </cell>
          <cell r="F109">
            <v>7005</v>
          </cell>
          <cell r="G109">
            <v>799</v>
          </cell>
          <cell r="H109">
            <v>1123</v>
          </cell>
          <cell r="I109">
            <v>21787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57040</v>
          </cell>
          <cell r="F110">
            <v>20416</v>
          </cell>
          <cell r="G110">
            <v>18750</v>
          </cell>
          <cell r="H110">
            <v>18314</v>
          </cell>
          <cell r="I110">
            <v>159365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/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7416</v>
          </cell>
          <cell r="E111">
            <v>1200</v>
          </cell>
          <cell r="F111">
            <v>3994</v>
          </cell>
          <cell r="G111">
            <v>1784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11021</v>
          </cell>
          <cell r="E112">
            <v>250</v>
          </cell>
          <cell r="F112">
            <v>11469</v>
          </cell>
          <cell r="G112">
            <v>10453</v>
          </cell>
          <cell r="H112">
            <v>4867</v>
          </cell>
          <cell r="I112">
            <v>38060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6010</v>
          </cell>
          <cell r="G113">
            <v>2259</v>
          </cell>
          <cell r="H113">
            <v>3750</v>
          </cell>
          <cell r="I113">
            <v>29078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6179</v>
          </cell>
          <cell r="E114">
            <v>3812</v>
          </cell>
          <cell r="F114">
            <v>9170</v>
          </cell>
          <cell r="G114">
            <v>1834</v>
          </cell>
          <cell r="H114">
            <v>1000</v>
          </cell>
          <cell r="I114">
            <v>21995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55364</v>
          </cell>
          <cell r="E115">
            <v>57215</v>
          </cell>
          <cell r="F115">
            <v>38346</v>
          </cell>
          <cell r="G115">
            <v>23540</v>
          </cell>
          <cell r="H115">
            <v>19395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/>
          <cell r="P115">
            <v>0</v>
          </cell>
          <cell r="Q115"/>
          <cell r="R115"/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5059</v>
          </cell>
          <cell r="E116">
            <v>2427</v>
          </cell>
          <cell r="F116">
            <v>2219</v>
          </cell>
          <cell r="G116">
            <v>533</v>
          </cell>
          <cell r="H116">
            <v>140</v>
          </cell>
          <cell r="I116">
            <v>10378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8753</v>
          </cell>
          <cell r="E117">
            <v>12326</v>
          </cell>
          <cell r="F117">
            <v>13318</v>
          </cell>
          <cell r="G117">
            <v>9322</v>
          </cell>
          <cell r="H117">
            <v>2400</v>
          </cell>
          <cell r="I117">
            <v>46119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7438</v>
          </cell>
          <cell r="E118">
            <v>3500</v>
          </cell>
          <cell r="F118">
            <v>4094</v>
          </cell>
          <cell r="G118">
            <v>2500</v>
          </cell>
          <cell r="H118">
            <v>488</v>
          </cell>
          <cell r="I118">
            <v>18020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584</v>
          </cell>
          <cell r="H119">
            <v>594</v>
          </cell>
          <cell r="I119">
            <v>15468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17718</v>
          </cell>
          <cell r="F120">
            <v>0</v>
          </cell>
          <cell r="G120">
            <v>2366</v>
          </cell>
          <cell r="H120">
            <v>3084</v>
          </cell>
          <cell r="I120">
            <v>49387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2461</v>
          </cell>
          <cell r="F121">
            <v>5052</v>
          </cell>
          <cell r="G121">
            <v>754</v>
          </cell>
          <cell r="H121">
            <v>550</v>
          </cell>
          <cell r="I121">
            <v>12474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26371</v>
          </cell>
          <cell r="E122">
            <v>8724</v>
          </cell>
          <cell r="F122">
            <v>9488</v>
          </cell>
          <cell r="G122">
            <v>2359</v>
          </cell>
          <cell r="H122">
            <v>3342</v>
          </cell>
          <cell r="I122">
            <v>50284</v>
          </cell>
          <cell r="J122"/>
          <cell r="K122"/>
          <cell r="L122">
            <v>0</v>
          </cell>
          <cell r="M122">
            <v>0</v>
          </cell>
          <cell r="N122">
            <v>2298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15101</v>
          </cell>
          <cell r="E123">
            <v>143</v>
          </cell>
          <cell r="F123">
            <v>41835</v>
          </cell>
          <cell r="G123">
            <v>16078</v>
          </cell>
          <cell r="H123">
            <v>7494</v>
          </cell>
          <cell r="I123">
            <v>80651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12646</v>
          </cell>
          <cell r="F124">
            <v>20864</v>
          </cell>
          <cell r="G124">
            <v>3334</v>
          </cell>
          <cell r="H124">
            <v>19146</v>
          </cell>
          <cell r="I124">
            <v>68365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72798</v>
          </cell>
          <cell r="Q124"/>
          <cell r="R124"/>
          <cell r="S124">
            <v>8634</v>
          </cell>
          <cell r="T124">
            <v>0</v>
          </cell>
          <cell r="U124">
            <v>64164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586</v>
          </cell>
          <cell r="H125">
            <v>374</v>
          </cell>
          <cell r="I125">
            <v>11620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5083</v>
          </cell>
          <cell r="F126">
            <v>7196</v>
          </cell>
          <cell r="G126">
            <v>739</v>
          </cell>
          <cell r="H126">
            <v>1224</v>
          </cell>
          <cell r="I126">
            <v>16527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1530</v>
          </cell>
          <cell r="G127">
            <v>0</v>
          </cell>
          <cell r="H127">
            <v>599</v>
          </cell>
          <cell r="I127">
            <v>6797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5349</v>
          </cell>
          <cell r="G128">
            <v>1748</v>
          </cell>
          <cell r="H128">
            <v>1056</v>
          </cell>
          <cell r="I128">
            <v>35117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9381</v>
          </cell>
          <cell r="E129">
            <v>17407</v>
          </cell>
          <cell r="F129">
            <v>1307</v>
          </cell>
          <cell r="G129">
            <v>1948</v>
          </cell>
          <cell r="H129">
            <v>779</v>
          </cell>
          <cell r="I129">
            <v>30822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24343</v>
          </cell>
          <cell r="F130">
            <v>3886</v>
          </cell>
          <cell r="G130">
            <v>21190</v>
          </cell>
          <cell r="H130">
            <v>11175</v>
          </cell>
          <cell r="I130">
            <v>93912</v>
          </cell>
          <cell r="J130"/>
          <cell r="K130"/>
          <cell r="L130">
            <v>0</v>
          </cell>
          <cell r="M130">
            <v>0</v>
          </cell>
          <cell r="N130">
            <v>8921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1966</v>
          </cell>
          <cell r="F131">
            <v>8694</v>
          </cell>
          <cell r="G131">
            <v>0</v>
          </cell>
          <cell r="H131">
            <v>525</v>
          </cell>
          <cell r="I131">
            <v>14424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5394</v>
          </cell>
          <cell r="F132">
            <v>736</v>
          </cell>
          <cell r="G132">
            <v>651</v>
          </cell>
          <cell r="H132">
            <v>364</v>
          </cell>
          <cell r="I132">
            <v>12896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25345</v>
          </cell>
          <cell r="E133">
            <v>20742</v>
          </cell>
          <cell r="F133">
            <v>13262</v>
          </cell>
          <cell r="G133">
            <v>23737</v>
          </cell>
          <cell r="H133">
            <v>9525</v>
          </cell>
          <cell r="I133">
            <v>92611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1356</v>
          </cell>
          <cell r="F134">
            <v>2900</v>
          </cell>
          <cell r="G134">
            <v>277</v>
          </cell>
          <cell r="H134">
            <v>320</v>
          </cell>
          <cell r="I134">
            <v>6282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28650</v>
          </cell>
          <cell r="F135">
            <v>7915</v>
          </cell>
          <cell r="G135">
            <v>2259</v>
          </cell>
          <cell r="H135">
            <v>4129</v>
          </cell>
          <cell r="I135">
            <v>68364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15607</v>
          </cell>
          <cell r="E136">
            <v>8542</v>
          </cell>
          <cell r="F136">
            <v>6058</v>
          </cell>
          <cell r="G136">
            <v>3373</v>
          </cell>
          <cell r="H136">
            <v>908</v>
          </cell>
          <cell r="I136">
            <v>34488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426.46</v>
          </cell>
          <cell r="Q136"/>
          <cell r="R136"/>
          <cell r="S136">
            <v>0</v>
          </cell>
          <cell r="T136">
            <v>426.46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7331</v>
          </cell>
          <cell r="E137">
            <v>5433</v>
          </cell>
          <cell r="F137">
            <v>126</v>
          </cell>
          <cell r="G137">
            <v>944</v>
          </cell>
          <cell r="H137">
            <v>389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90966</v>
          </cell>
          <cell r="F138">
            <v>110383</v>
          </cell>
          <cell r="G138">
            <v>84103</v>
          </cell>
          <cell r="H138">
            <v>96561</v>
          </cell>
          <cell r="I138">
            <v>524421</v>
          </cell>
          <cell r="J138"/>
          <cell r="K138"/>
          <cell r="L138">
            <v>0</v>
          </cell>
          <cell r="M138">
            <v>0</v>
          </cell>
          <cell r="N138">
            <v>18066</v>
          </cell>
          <cell r="O138"/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33016</v>
          </cell>
          <cell r="F139">
            <v>3444</v>
          </cell>
          <cell r="G139">
            <v>6666</v>
          </cell>
          <cell r="H139">
            <v>2084</v>
          </cell>
          <cell r="I139">
            <v>70345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3899</v>
          </cell>
          <cell r="G140">
            <v>1326</v>
          </cell>
          <cell r="H140">
            <v>1000</v>
          </cell>
          <cell r="I140">
            <v>13665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11521</v>
          </cell>
          <cell r="F141">
            <v>1488</v>
          </cell>
          <cell r="G141">
            <v>2578</v>
          </cell>
          <cell r="H141">
            <v>2416</v>
          </cell>
          <cell r="I141">
            <v>35747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8273</v>
          </cell>
          <cell r="E142">
            <v>17779</v>
          </cell>
          <cell r="F142">
            <v>34618</v>
          </cell>
          <cell r="G142">
            <v>1481</v>
          </cell>
          <cell r="H142">
            <v>4810</v>
          </cell>
          <cell r="I142">
            <v>66961</v>
          </cell>
          <cell r="J142"/>
          <cell r="K142"/>
          <cell r="L142">
            <v>0</v>
          </cell>
          <cell r="M142">
            <v>0</v>
          </cell>
          <cell r="N142">
            <v>2661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195344</v>
          </cell>
          <cell r="F143">
            <v>57162</v>
          </cell>
          <cell r="G143">
            <v>139052</v>
          </cell>
          <cell r="H143">
            <v>28279</v>
          </cell>
          <cell r="I143">
            <v>474185</v>
          </cell>
          <cell r="J143"/>
          <cell r="K143"/>
          <cell r="L143">
            <v>0</v>
          </cell>
          <cell r="M143">
            <v>0</v>
          </cell>
          <cell r="N143">
            <v>12810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640</v>
          </cell>
          <cell r="H144">
            <v>960</v>
          </cell>
          <cell r="I144">
            <v>11945</v>
          </cell>
          <cell r="J144"/>
          <cell r="K144"/>
          <cell r="L144">
            <v>0</v>
          </cell>
          <cell r="M144">
            <v>0</v>
          </cell>
          <cell r="N144">
            <v>2299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1362</v>
          </cell>
          <cell r="G145">
            <v>1732</v>
          </cell>
          <cell r="H145">
            <v>1858</v>
          </cell>
          <cell r="I145">
            <v>25436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2334</v>
          </cell>
          <cell r="F146">
            <v>1041</v>
          </cell>
          <cell r="G146">
            <v>584</v>
          </cell>
          <cell r="H146">
            <v>374</v>
          </cell>
          <cell r="I146">
            <v>6958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12708</v>
          </cell>
          <cell r="E147">
            <v>8916</v>
          </cell>
          <cell r="F147">
            <v>2110</v>
          </cell>
          <cell r="G147">
            <v>567</v>
          </cell>
          <cell r="H147">
            <v>2352</v>
          </cell>
          <cell r="I147">
            <v>26653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29502</v>
          </cell>
          <cell r="E148">
            <v>12087</v>
          </cell>
          <cell r="F148">
            <v>0</v>
          </cell>
          <cell r="G148">
            <v>3560</v>
          </cell>
          <cell r="H148">
            <v>5323</v>
          </cell>
          <cell r="I148">
            <v>50472</v>
          </cell>
          <cell r="J148"/>
          <cell r="K148"/>
          <cell r="L148">
            <v>4062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17218</v>
          </cell>
          <cell r="F150">
            <v>254</v>
          </cell>
          <cell r="G150">
            <v>21882</v>
          </cell>
          <cell r="H150">
            <v>2171</v>
          </cell>
          <cell r="I150">
            <v>76065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2012</v>
          </cell>
          <cell r="G152">
            <v>1126</v>
          </cell>
          <cell r="H152">
            <v>334</v>
          </cell>
          <cell r="I152">
            <v>19647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2270</v>
          </cell>
          <cell r="F153">
            <v>6584</v>
          </cell>
          <cell r="G153">
            <v>1521</v>
          </cell>
          <cell r="H153">
            <v>584</v>
          </cell>
          <cell r="I153">
            <v>15012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69683</v>
          </cell>
          <cell r="E154">
            <v>44092</v>
          </cell>
          <cell r="F154">
            <v>26113</v>
          </cell>
          <cell r="G154">
            <v>14672</v>
          </cell>
          <cell r="H154">
            <v>19922</v>
          </cell>
          <cell r="I154">
            <v>174482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/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9914</v>
          </cell>
          <cell r="E155">
            <v>8678</v>
          </cell>
          <cell r="F155">
            <v>2250</v>
          </cell>
          <cell r="G155">
            <v>3224</v>
          </cell>
          <cell r="H155">
            <v>6618</v>
          </cell>
          <cell r="I155">
            <v>30684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5028</v>
          </cell>
          <cell r="E156">
            <v>3882</v>
          </cell>
          <cell r="F156">
            <v>860</v>
          </cell>
          <cell r="G156">
            <v>530</v>
          </cell>
          <cell r="H156">
            <v>183</v>
          </cell>
          <cell r="I156">
            <v>10483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24901</v>
          </cell>
          <cell r="E157">
            <v>40596</v>
          </cell>
          <cell r="F157">
            <v>4468</v>
          </cell>
          <cell r="G157">
            <v>6336</v>
          </cell>
          <cell r="H157">
            <v>9176</v>
          </cell>
          <cell r="I157">
            <v>85477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/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8864</v>
          </cell>
          <cell r="E158">
            <v>2397</v>
          </cell>
          <cell r="F158">
            <v>1845</v>
          </cell>
          <cell r="G158">
            <v>518</v>
          </cell>
          <cell r="H158">
            <v>294</v>
          </cell>
          <cell r="I158">
            <v>13918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25677</v>
          </cell>
          <cell r="F160">
            <v>39174</v>
          </cell>
          <cell r="G160">
            <v>24563</v>
          </cell>
          <cell r="H160">
            <v>19190</v>
          </cell>
          <cell r="I160">
            <v>148040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9403</v>
          </cell>
          <cell r="E162">
            <v>7475</v>
          </cell>
          <cell r="F162">
            <v>13764</v>
          </cell>
          <cell r="G162">
            <v>1959</v>
          </cell>
          <cell r="H162">
            <v>2125</v>
          </cell>
          <cell r="I162">
            <v>34726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6792</v>
          </cell>
          <cell r="E163">
            <v>6687</v>
          </cell>
          <cell r="F163">
            <v>1991</v>
          </cell>
          <cell r="G163">
            <v>3257</v>
          </cell>
          <cell r="H163">
            <v>1672</v>
          </cell>
          <cell r="I163">
            <v>20399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1169</v>
          </cell>
          <cell r="E164">
            <v>1491</v>
          </cell>
          <cell r="F164">
            <v>3611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2596</v>
          </cell>
          <cell r="I165">
            <v>21527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4912</v>
          </cell>
          <cell r="F166">
            <v>2916</v>
          </cell>
          <cell r="G166">
            <v>856</v>
          </cell>
          <cell r="H166">
            <v>114</v>
          </cell>
          <cell r="I166">
            <v>17252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4"/>
      <sheetData sheetId="5">
        <row r="2">
          <cell r="D2">
            <v>13409</v>
          </cell>
          <cell r="E2">
            <v>10024</v>
          </cell>
          <cell r="F2">
            <v>874</v>
          </cell>
          <cell r="G2">
            <v>1750</v>
          </cell>
          <cell r="H2">
            <v>3035</v>
          </cell>
          <cell r="I2">
            <v>29092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2702</v>
          </cell>
          <cell r="E3">
            <v>2765</v>
          </cell>
          <cell r="F3">
            <v>7003</v>
          </cell>
          <cell r="G3">
            <v>510</v>
          </cell>
          <cell r="H3">
            <v>1348</v>
          </cell>
          <cell r="I3">
            <v>14328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54993</v>
          </cell>
          <cell r="J4"/>
          <cell r="K4"/>
          <cell r="L4">
            <v>0</v>
          </cell>
          <cell r="M4">
            <v>0</v>
          </cell>
          <cell r="N4">
            <v>4707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5451</v>
          </cell>
          <cell r="G5">
            <v>3314</v>
          </cell>
          <cell r="H5">
            <v>7974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>
            <v>45000</v>
          </cell>
        </row>
        <row r="6">
          <cell r="D6">
            <v>7626</v>
          </cell>
          <cell r="E6">
            <v>5338</v>
          </cell>
          <cell r="F6">
            <v>3427</v>
          </cell>
          <cell r="G6">
            <v>627</v>
          </cell>
          <cell r="H6">
            <v>303</v>
          </cell>
          <cell r="I6">
            <v>17321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5683</v>
          </cell>
          <cell r="F7">
            <v>137</v>
          </cell>
          <cell r="G7">
            <v>268</v>
          </cell>
          <cell r="H7">
            <v>179</v>
          </cell>
          <cell r="I7">
            <v>12028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11947</v>
          </cell>
          <cell r="F8">
            <v>0</v>
          </cell>
          <cell r="G8">
            <v>519</v>
          </cell>
          <cell r="H8">
            <v>195</v>
          </cell>
          <cell r="I8">
            <v>13711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9313</v>
          </cell>
          <cell r="G9">
            <v>9391</v>
          </cell>
          <cell r="H9">
            <v>4296</v>
          </cell>
          <cell r="I9">
            <v>74760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245</v>
          </cell>
          <cell r="H10">
            <v>44</v>
          </cell>
          <cell r="I10">
            <v>6745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35495</v>
          </cell>
          <cell r="E11">
            <v>36374</v>
          </cell>
          <cell r="F11">
            <v>15200</v>
          </cell>
          <cell r="G11">
            <v>27002</v>
          </cell>
          <cell r="H11">
            <v>6648</v>
          </cell>
          <cell r="I11">
            <v>120719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>
            <v>25420</v>
          </cell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44214</v>
          </cell>
          <cell r="G12">
            <v>122934</v>
          </cell>
          <cell r="H12">
            <v>157083</v>
          </cell>
          <cell r="I12">
            <v>661336</v>
          </cell>
          <cell r="J12"/>
          <cell r="K12"/>
          <cell r="L12">
            <v>0</v>
          </cell>
          <cell r="M12">
            <v>0</v>
          </cell>
          <cell r="N12">
            <v>18043</v>
          </cell>
          <cell r="O12">
            <v>136029</v>
          </cell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0</v>
          </cell>
          <cell r="V12">
            <v>16900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3523</v>
          </cell>
          <cell r="E13">
            <v>40655</v>
          </cell>
          <cell r="F13">
            <v>1543</v>
          </cell>
          <cell r="G13">
            <v>3408</v>
          </cell>
          <cell r="H13">
            <v>2401</v>
          </cell>
          <cell r="I13">
            <v>51530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39111</v>
          </cell>
          <cell r="F14">
            <v>19250</v>
          </cell>
          <cell r="G14">
            <v>0</v>
          </cell>
          <cell r="H14">
            <v>30265</v>
          </cell>
          <cell r="I14">
            <v>120944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>
            <v>25467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9090</v>
          </cell>
          <cell r="F15">
            <v>25023</v>
          </cell>
          <cell r="G15">
            <v>19438</v>
          </cell>
          <cell r="H15">
            <v>15139</v>
          </cell>
          <cell r="I15">
            <v>89755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15527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2826</v>
          </cell>
          <cell r="F16">
            <v>0</v>
          </cell>
          <cell r="G16">
            <v>1511</v>
          </cell>
          <cell r="H16">
            <v>170</v>
          </cell>
          <cell r="I16">
            <v>11041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660</v>
          </cell>
          <cell r="H17">
            <v>672</v>
          </cell>
          <cell r="I17">
            <v>9887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14160</v>
          </cell>
          <cell r="E18">
            <v>9728</v>
          </cell>
          <cell r="F18">
            <v>893</v>
          </cell>
          <cell r="G18">
            <v>1192</v>
          </cell>
          <cell r="H18">
            <v>875</v>
          </cell>
          <cell r="I18">
            <v>26848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12829</v>
          </cell>
          <cell r="E19">
            <v>17109</v>
          </cell>
          <cell r="F19">
            <v>8690</v>
          </cell>
          <cell r="G19">
            <v>556</v>
          </cell>
          <cell r="H19">
            <v>7001</v>
          </cell>
          <cell r="I19">
            <v>46185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8486</v>
          </cell>
          <cell r="F20">
            <v>5532</v>
          </cell>
          <cell r="G20">
            <v>3265</v>
          </cell>
          <cell r="H20">
            <v>1311</v>
          </cell>
          <cell r="I20">
            <v>32270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6860</v>
          </cell>
          <cell r="E21">
            <v>5669</v>
          </cell>
          <cell r="F21">
            <v>1995</v>
          </cell>
          <cell r="G21">
            <v>2087</v>
          </cell>
          <cell r="H21">
            <v>2096</v>
          </cell>
          <cell r="I21">
            <v>18707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1036</v>
          </cell>
          <cell r="E22">
            <v>2345</v>
          </cell>
          <cell r="F22">
            <v>0</v>
          </cell>
          <cell r="G22">
            <v>1444</v>
          </cell>
          <cell r="H22">
            <v>164</v>
          </cell>
          <cell r="I22">
            <v>4989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41933</v>
          </cell>
          <cell r="E23">
            <v>44044</v>
          </cell>
          <cell r="F23">
            <v>92102</v>
          </cell>
          <cell r="G23">
            <v>21049</v>
          </cell>
          <cell r="H23">
            <v>21146</v>
          </cell>
          <cell r="I23">
            <v>220274</v>
          </cell>
          <cell r="J23"/>
          <cell r="K23"/>
          <cell r="L23">
            <v>2079</v>
          </cell>
          <cell r="M23">
            <v>0</v>
          </cell>
          <cell r="N23">
            <v>8931</v>
          </cell>
          <cell r="O23">
            <v>311836</v>
          </cell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13833</v>
          </cell>
          <cell r="E24">
            <v>6813</v>
          </cell>
          <cell r="F24">
            <v>204</v>
          </cell>
          <cell r="G24">
            <v>635</v>
          </cell>
          <cell r="H24">
            <v>347</v>
          </cell>
          <cell r="I24">
            <v>21832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4812</v>
          </cell>
          <cell r="F25">
            <v>0</v>
          </cell>
          <cell r="G25">
            <v>0</v>
          </cell>
          <cell r="H25">
            <v>180</v>
          </cell>
          <cell r="I25">
            <v>14742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101</v>
          </cell>
          <cell r="G26">
            <v>3388</v>
          </cell>
          <cell r="H26">
            <v>3225</v>
          </cell>
          <cell r="I26">
            <v>42713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3090</v>
          </cell>
          <cell r="G27">
            <v>533</v>
          </cell>
          <cell r="H27">
            <v>584</v>
          </cell>
          <cell r="I27">
            <v>17131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1995</v>
          </cell>
          <cell r="E28">
            <v>1629</v>
          </cell>
          <cell r="F28">
            <v>0</v>
          </cell>
          <cell r="G28">
            <v>697</v>
          </cell>
          <cell r="H28">
            <v>126</v>
          </cell>
          <cell r="I28">
            <v>4447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9437</v>
          </cell>
          <cell r="E29">
            <v>3484</v>
          </cell>
          <cell r="F29">
            <v>2000</v>
          </cell>
          <cell r="G29">
            <v>476</v>
          </cell>
          <cell r="H29">
            <v>909</v>
          </cell>
          <cell r="I29">
            <v>16306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2712</v>
          </cell>
          <cell r="F30">
            <v>0</v>
          </cell>
          <cell r="G30">
            <v>1868</v>
          </cell>
          <cell r="H30">
            <v>250</v>
          </cell>
          <cell r="I30">
            <v>5548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59447</v>
          </cell>
          <cell r="F31">
            <v>4343</v>
          </cell>
          <cell r="G31">
            <v>0</v>
          </cell>
          <cell r="H31">
            <v>15112</v>
          </cell>
          <cell r="I31">
            <v>165252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>
            <v>65949</v>
          </cell>
          <cell r="P31">
            <v>11076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11076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17502</v>
          </cell>
          <cell r="E32">
            <v>14918</v>
          </cell>
          <cell r="F32">
            <v>8591</v>
          </cell>
          <cell r="G32">
            <v>7555</v>
          </cell>
          <cell r="H32">
            <v>1272</v>
          </cell>
          <cell r="I32">
            <v>49838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16639</v>
          </cell>
          <cell r="E33">
            <v>6827</v>
          </cell>
          <cell r="F33">
            <v>186</v>
          </cell>
          <cell r="G33">
            <v>648</v>
          </cell>
          <cell r="H33">
            <v>306</v>
          </cell>
          <cell r="I33">
            <v>24606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3066</v>
          </cell>
          <cell r="F34">
            <v>2583</v>
          </cell>
          <cell r="G34">
            <v>1079</v>
          </cell>
          <cell r="H34">
            <v>3150</v>
          </cell>
          <cell r="I34">
            <v>23951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27929</v>
          </cell>
          <cell r="E35">
            <v>6387</v>
          </cell>
          <cell r="F35">
            <v>8417</v>
          </cell>
          <cell r="G35">
            <v>5750</v>
          </cell>
          <cell r="H35">
            <v>1724</v>
          </cell>
          <cell r="I35">
            <v>50207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2197</v>
          </cell>
          <cell r="E36">
            <v>1987</v>
          </cell>
          <cell r="F36">
            <v>1247</v>
          </cell>
          <cell r="G36">
            <v>260</v>
          </cell>
          <cell r="H36">
            <v>616</v>
          </cell>
          <cell r="I36">
            <v>6307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2014</v>
          </cell>
          <cell r="E37">
            <v>1132</v>
          </cell>
          <cell r="F37">
            <v>1656</v>
          </cell>
          <cell r="G37">
            <v>1153</v>
          </cell>
          <cell r="H37">
            <v>683</v>
          </cell>
          <cell r="I37">
            <v>6638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226</v>
          </cell>
          <cell r="G38">
            <v>859</v>
          </cell>
          <cell r="H38">
            <v>230</v>
          </cell>
          <cell r="I38">
            <v>6549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4614</v>
          </cell>
          <cell r="F39">
            <v>0</v>
          </cell>
          <cell r="G39">
            <v>799</v>
          </cell>
          <cell r="H39">
            <v>278</v>
          </cell>
          <cell r="I39">
            <v>11926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355881</v>
          </cell>
          <cell r="E40">
            <v>123000</v>
          </cell>
          <cell r="F40">
            <v>116061</v>
          </cell>
          <cell r="G40">
            <v>148293</v>
          </cell>
          <cell r="H40">
            <v>104193</v>
          </cell>
          <cell r="I40">
            <v>847428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>
            <v>183556</v>
          </cell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1267</v>
          </cell>
          <cell r="H41">
            <v>272</v>
          </cell>
          <cell r="I41">
            <v>16171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10436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23263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49080</v>
          </cell>
          <cell r="F43">
            <v>0</v>
          </cell>
          <cell r="G43">
            <v>26541</v>
          </cell>
          <cell r="H43">
            <v>54346</v>
          </cell>
          <cell r="I43">
            <v>186315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>
            <v>55649</v>
          </cell>
          <cell r="P43">
            <v>7313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7313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4597</v>
          </cell>
          <cell r="F44">
            <v>5833</v>
          </cell>
          <cell r="G44">
            <v>3333</v>
          </cell>
          <cell r="H44">
            <v>833</v>
          </cell>
          <cell r="I44">
            <v>18107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5768</v>
          </cell>
          <cell r="E45">
            <v>5648</v>
          </cell>
          <cell r="F45">
            <v>5777</v>
          </cell>
          <cell r="G45">
            <v>476</v>
          </cell>
          <cell r="H45">
            <v>1695</v>
          </cell>
          <cell r="I45">
            <v>19364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25985</v>
          </cell>
          <cell r="E46">
            <v>40355</v>
          </cell>
          <cell r="F46">
            <v>3741</v>
          </cell>
          <cell r="G46">
            <v>7230</v>
          </cell>
          <cell r="H46">
            <v>2995</v>
          </cell>
          <cell r="I46">
            <v>80306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1277.2</v>
          </cell>
          <cell r="Q46"/>
          <cell r="R46"/>
          <cell r="S46">
            <v>0</v>
          </cell>
          <cell r="T46">
            <v>1277.2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14777</v>
          </cell>
          <cell r="E47">
            <v>17364</v>
          </cell>
          <cell r="F47">
            <v>6529</v>
          </cell>
          <cell r="G47">
            <v>20952</v>
          </cell>
          <cell r="H47">
            <v>17481</v>
          </cell>
          <cell r="I47">
            <v>77103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21310</v>
          </cell>
          <cell r="E48">
            <v>12186</v>
          </cell>
          <cell r="F48">
            <v>14878</v>
          </cell>
          <cell r="G48">
            <v>0</v>
          </cell>
          <cell r="H48">
            <v>6057</v>
          </cell>
          <cell r="I48">
            <v>54431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75377</v>
          </cell>
          <cell r="E49">
            <v>136197</v>
          </cell>
          <cell r="F49">
            <v>11875</v>
          </cell>
          <cell r="G49">
            <v>38434</v>
          </cell>
          <cell r="H49">
            <v>27988</v>
          </cell>
          <cell r="I49">
            <v>289871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2787</v>
          </cell>
          <cell r="G50">
            <v>940</v>
          </cell>
          <cell r="H50">
            <v>418</v>
          </cell>
          <cell r="I50">
            <v>20834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19736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9080</v>
          </cell>
          <cell r="E53">
            <v>3229</v>
          </cell>
          <cell r="F53">
            <v>0</v>
          </cell>
          <cell r="G53">
            <v>489</v>
          </cell>
          <cell r="H53">
            <v>985</v>
          </cell>
          <cell r="I53">
            <v>13783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53369</v>
          </cell>
          <cell r="F54">
            <v>32470</v>
          </cell>
          <cell r="G54">
            <v>13429</v>
          </cell>
          <cell r="H54">
            <v>31959</v>
          </cell>
          <cell r="I54">
            <v>189108</v>
          </cell>
          <cell r="J54"/>
          <cell r="K54"/>
          <cell r="L54">
            <v>0</v>
          </cell>
          <cell r="M54">
            <v>0</v>
          </cell>
          <cell r="N54">
            <v>4535</v>
          </cell>
          <cell r="O54">
            <v>49944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6763</v>
          </cell>
          <cell r="F55">
            <v>0</v>
          </cell>
          <cell r="G55">
            <v>683</v>
          </cell>
          <cell r="H55">
            <v>309</v>
          </cell>
          <cell r="I55">
            <v>14199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2508</v>
          </cell>
          <cell r="G56">
            <v>583</v>
          </cell>
          <cell r="H56">
            <v>1250</v>
          </cell>
          <cell r="I56">
            <v>14191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23349</v>
          </cell>
          <cell r="E57">
            <v>31467</v>
          </cell>
          <cell r="F57">
            <v>31775</v>
          </cell>
          <cell r="G57">
            <v>21518</v>
          </cell>
          <cell r="H57">
            <v>14670</v>
          </cell>
          <cell r="I57">
            <v>122779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24768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2192</v>
          </cell>
          <cell r="E58">
            <v>2004</v>
          </cell>
          <cell r="F58">
            <v>1460</v>
          </cell>
          <cell r="G58">
            <v>466</v>
          </cell>
          <cell r="H58">
            <v>705</v>
          </cell>
          <cell r="I58">
            <v>6827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5078</v>
          </cell>
          <cell r="F59">
            <v>5361</v>
          </cell>
          <cell r="G59">
            <v>0</v>
          </cell>
          <cell r="H59">
            <v>1966</v>
          </cell>
          <cell r="I59">
            <v>18367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10505</v>
          </cell>
          <cell r="F60">
            <v>54989</v>
          </cell>
          <cell r="G60">
            <v>3790</v>
          </cell>
          <cell r="H60">
            <v>6400</v>
          </cell>
          <cell r="I60">
            <v>83684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7136</v>
          </cell>
          <cell r="F61">
            <v>40419</v>
          </cell>
          <cell r="G61">
            <v>5122</v>
          </cell>
          <cell r="H61">
            <v>1252</v>
          </cell>
          <cell r="I61">
            <v>70602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10840</v>
          </cell>
          <cell r="E62">
            <v>1252</v>
          </cell>
          <cell r="F62">
            <v>0</v>
          </cell>
          <cell r="G62">
            <v>4448</v>
          </cell>
          <cell r="H62">
            <v>414</v>
          </cell>
          <cell r="I62">
            <v>16954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18820</v>
          </cell>
          <cell r="F63">
            <v>5336</v>
          </cell>
          <cell r="G63">
            <v>11267</v>
          </cell>
          <cell r="H63">
            <v>13515</v>
          </cell>
          <cell r="I63">
            <v>61711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4828</v>
          </cell>
          <cell r="E64">
            <v>9945</v>
          </cell>
          <cell r="F64">
            <v>11688</v>
          </cell>
          <cell r="G64">
            <v>1741</v>
          </cell>
          <cell r="H64">
            <v>937</v>
          </cell>
          <cell r="I64">
            <v>29139</v>
          </cell>
          <cell r="J64"/>
          <cell r="K64"/>
          <cell r="L64">
            <v>0</v>
          </cell>
          <cell r="M64">
            <v>0</v>
          </cell>
          <cell r="N64">
            <v>3546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>
            <v>45000</v>
          </cell>
        </row>
        <row r="65">
          <cell r="D65">
            <v>21116</v>
          </cell>
          <cell r="E65">
            <v>6524</v>
          </cell>
          <cell r="F65">
            <v>1066</v>
          </cell>
          <cell r="G65">
            <v>3777</v>
          </cell>
          <cell r="H65">
            <v>6026</v>
          </cell>
          <cell r="I65">
            <v>38509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>
            <v>50000</v>
          </cell>
        </row>
        <row r="66">
          <cell r="D66">
            <v>1333</v>
          </cell>
          <cell r="E66">
            <v>753763</v>
          </cell>
          <cell r="F66">
            <v>247509</v>
          </cell>
          <cell r="G66">
            <v>219504</v>
          </cell>
          <cell r="H66">
            <v>122417</v>
          </cell>
          <cell r="I66">
            <v>1344526</v>
          </cell>
          <cell r="J66"/>
          <cell r="K66"/>
          <cell r="L66">
            <v>0</v>
          </cell>
          <cell r="M66">
            <v>83333</v>
          </cell>
          <cell r="N66">
            <v>21719</v>
          </cell>
          <cell r="O66">
            <v>324784</v>
          </cell>
          <cell r="P66">
            <v>36577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7554</v>
          </cell>
          <cell r="X66"/>
          <cell r="Y66"/>
          <cell r="Z66"/>
          <cell r="AA66"/>
          <cell r="AB66"/>
          <cell r="AC66"/>
        </row>
        <row r="67">
          <cell r="D67">
            <v>21145</v>
          </cell>
          <cell r="E67">
            <v>11144</v>
          </cell>
          <cell r="F67">
            <v>9562</v>
          </cell>
          <cell r="G67">
            <v>0</v>
          </cell>
          <cell r="H67">
            <v>2149</v>
          </cell>
          <cell r="I67">
            <v>44000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1810</v>
          </cell>
          <cell r="F68">
            <v>1681</v>
          </cell>
          <cell r="G68">
            <v>0</v>
          </cell>
          <cell r="H68">
            <v>674</v>
          </cell>
          <cell r="I68">
            <v>7216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9659</v>
          </cell>
          <cell r="E69">
            <v>25068</v>
          </cell>
          <cell r="F69">
            <v>18781</v>
          </cell>
          <cell r="G69">
            <v>2524</v>
          </cell>
          <cell r="H69">
            <v>11048</v>
          </cell>
          <cell r="I69">
            <v>67080</v>
          </cell>
          <cell r="J69"/>
          <cell r="K69"/>
          <cell r="L69">
            <v>0</v>
          </cell>
          <cell r="M69">
            <v>0</v>
          </cell>
          <cell r="N69">
            <v>4081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7673</v>
          </cell>
          <cell r="F70">
            <v>7000</v>
          </cell>
          <cell r="G70">
            <v>3792</v>
          </cell>
          <cell r="H70">
            <v>3089</v>
          </cell>
          <cell r="I70">
            <v>31764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15748</v>
          </cell>
          <cell r="F71">
            <v>57054</v>
          </cell>
          <cell r="G71">
            <v>37598</v>
          </cell>
          <cell r="H71">
            <v>37037</v>
          </cell>
          <cell r="I71">
            <v>257364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>
            <v>64500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12052</v>
          </cell>
          <cell r="E72">
            <v>6710</v>
          </cell>
          <cell r="F72">
            <v>5176</v>
          </cell>
          <cell r="G72">
            <v>3594</v>
          </cell>
          <cell r="H72">
            <v>531</v>
          </cell>
          <cell r="I72">
            <v>28063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>
            <v>45000</v>
          </cell>
        </row>
        <row r="73">
          <cell r="D73">
            <v>5264</v>
          </cell>
          <cell r="E73">
            <v>2776</v>
          </cell>
          <cell r="F73">
            <v>6784</v>
          </cell>
          <cell r="G73">
            <v>1650</v>
          </cell>
          <cell r="H73">
            <v>1175</v>
          </cell>
          <cell r="I73">
            <v>17649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11174</v>
          </cell>
          <cell r="F74">
            <v>1992</v>
          </cell>
          <cell r="G74">
            <v>1144</v>
          </cell>
          <cell r="H74">
            <v>802</v>
          </cell>
          <cell r="I74">
            <v>29207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11581</v>
          </cell>
          <cell r="F75">
            <v>0</v>
          </cell>
          <cell r="G75">
            <v>4500</v>
          </cell>
          <cell r="H75">
            <v>3014</v>
          </cell>
          <cell r="I75">
            <v>38932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3942</v>
          </cell>
          <cell r="F76">
            <v>903</v>
          </cell>
          <cell r="G76">
            <v>259</v>
          </cell>
          <cell r="H76">
            <v>1667</v>
          </cell>
          <cell r="I76">
            <v>12999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14039</v>
          </cell>
          <cell r="E78">
            <v>8300</v>
          </cell>
          <cell r="F78">
            <v>18178</v>
          </cell>
          <cell r="G78">
            <v>5000</v>
          </cell>
          <cell r="H78">
            <v>5676</v>
          </cell>
          <cell r="I78">
            <v>51193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7887</v>
          </cell>
          <cell r="F79">
            <v>0</v>
          </cell>
          <cell r="G79">
            <v>1565</v>
          </cell>
          <cell r="H79">
            <v>537</v>
          </cell>
          <cell r="I79">
            <v>17679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3116</v>
          </cell>
          <cell r="E80">
            <v>3434</v>
          </cell>
          <cell r="F80">
            <v>1679</v>
          </cell>
          <cell r="G80">
            <v>1808</v>
          </cell>
          <cell r="H80">
            <v>750</v>
          </cell>
          <cell r="I80">
            <v>10787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20752</v>
          </cell>
          <cell r="E81">
            <v>8109</v>
          </cell>
          <cell r="F81">
            <v>4021</v>
          </cell>
          <cell r="G81">
            <v>4122</v>
          </cell>
          <cell r="H81">
            <v>3251</v>
          </cell>
          <cell r="I81">
            <v>40255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38344</v>
          </cell>
          <cell r="F82">
            <v>21775</v>
          </cell>
          <cell r="G82">
            <v>12515</v>
          </cell>
          <cell r="H82">
            <v>11833</v>
          </cell>
          <cell r="I82">
            <v>114446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>
            <v>18846</v>
          </cell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8934</v>
          </cell>
          <cell r="F83">
            <v>2001</v>
          </cell>
          <cell r="G83">
            <v>3820</v>
          </cell>
          <cell r="H83">
            <v>2371</v>
          </cell>
          <cell r="I83">
            <v>43927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19264</v>
          </cell>
          <cell r="F84">
            <v>9693</v>
          </cell>
          <cell r="G84">
            <v>6667</v>
          </cell>
          <cell r="H84">
            <v>12973</v>
          </cell>
          <cell r="I84">
            <v>63075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16512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4977</v>
          </cell>
          <cell r="F85">
            <v>6240</v>
          </cell>
          <cell r="G85">
            <v>253</v>
          </cell>
          <cell r="H85">
            <v>262</v>
          </cell>
          <cell r="I85">
            <v>17126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21636</v>
          </cell>
          <cell r="F86">
            <v>0</v>
          </cell>
          <cell r="G86">
            <v>1854</v>
          </cell>
          <cell r="H86">
            <v>3749</v>
          </cell>
          <cell r="I86">
            <v>40811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>
            <v>45000</v>
          </cell>
        </row>
        <row r="87">
          <cell r="D87">
            <v>25993</v>
          </cell>
          <cell r="E87">
            <v>8549</v>
          </cell>
          <cell r="F87">
            <v>0</v>
          </cell>
          <cell r="G87">
            <v>6331</v>
          </cell>
          <cell r="H87">
            <v>4081</v>
          </cell>
          <cell r="I87">
            <v>44954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2505</v>
          </cell>
          <cell r="E89">
            <v>2375</v>
          </cell>
          <cell r="F89">
            <v>23750</v>
          </cell>
          <cell r="G89">
            <v>1099</v>
          </cell>
          <cell r="H89">
            <v>2101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3211</v>
          </cell>
          <cell r="G90">
            <v>3529</v>
          </cell>
          <cell r="H90">
            <v>917</v>
          </cell>
          <cell r="I90">
            <v>21072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9486</v>
          </cell>
          <cell r="H91">
            <v>2301</v>
          </cell>
          <cell r="I91">
            <v>31337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4034</v>
          </cell>
          <cell r="F92">
            <v>734</v>
          </cell>
          <cell r="G92">
            <v>1208</v>
          </cell>
          <cell r="H92">
            <v>933</v>
          </cell>
          <cell r="I92">
            <v>12292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7691</v>
          </cell>
          <cell r="F93">
            <v>2488</v>
          </cell>
          <cell r="G93">
            <v>859</v>
          </cell>
          <cell r="H93">
            <v>1036</v>
          </cell>
          <cell r="I93">
            <v>14465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19378</v>
          </cell>
          <cell r="E95">
            <v>11929</v>
          </cell>
          <cell r="F95">
            <v>2149</v>
          </cell>
          <cell r="G95">
            <v>2902</v>
          </cell>
          <cell r="H95">
            <v>1772</v>
          </cell>
          <cell r="I95">
            <v>38130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634</v>
          </cell>
          <cell r="F96">
            <v>932</v>
          </cell>
          <cell r="G96">
            <v>2090</v>
          </cell>
          <cell r="H96">
            <v>132</v>
          </cell>
          <cell r="I96">
            <v>7715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17677</v>
          </cell>
          <cell r="E97">
            <v>9659</v>
          </cell>
          <cell r="F97">
            <v>0</v>
          </cell>
          <cell r="G97">
            <v>3851</v>
          </cell>
          <cell r="H97">
            <v>1697</v>
          </cell>
          <cell r="I97">
            <v>32884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4605</v>
          </cell>
          <cell r="F98">
            <v>12519</v>
          </cell>
          <cell r="G98">
            <v>1051</v>
          </cell>
          <cell r="H98">
            <v>1404</v>
          </cell>
          <cell r="I98">
            <v>30803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54473</v>
          </cell>
          <cell r="G99">
            <v>28111</v>
          </cell>
          <cell r="H99">
            <v>20417</v>
          </cell>
          <cell r="I99">
            <v>137424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21391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696</v>
          </cell>
          <cell r="F100">
            <v>628</v>
          </cell>
          <cell r="G100">
            <v>674</v>
          </cell>
          <cell r="H100">
            <v>763</v>
          </cell>
          <cell r="I100">
            <v>6407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3227</v>
          </cell>
          <cell r="E101">
            <v>6370</v>
          </cell>
          <cell r="F101">
            <v>4692</v>
          </cell>
          <cell r="G101">
            <v>2966</v>
          </cell>
          <cell r="H101">
            <v>250</v>
          </cell>
          <cell r="I101">
            <v>17505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35874</v>
          </cell>
          <cell r="H102">
            <v>13200</v>
          </cell>
          <cell r="I102">
            <v>116590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17697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2123</v>
          </cell>
          <cell r="E103">
            <v>963</v>
          </cell>
          <cell r="F103">
            <v>434</v>
          </cell>
          <cell r="G103">
            <v>1417</v>
          </cell>
          <cell r="H103">
            <v>125</v>
          </cell>
          <cell r="I103">
            <v>5062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12937</v>
          </cell>
          <cell r="F104">
            <v>2539</v>
          </cell>
          <cell r="G104">
            <v>3060</v>
          </cell>
          <cell r="H104">
            <v>1927</v>
          </cell>
          <cell r="I104">
            <v>33002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33110</v>
          </cell>
          <cell r="F105">
            <v>0</v>
          </cell>
          <cell r="G105">
            <v>5000</v>
          </cell>
          <cell r="H105">
            <v>2500</v>
          </cell>
          <cell r="I105">
            <v>69621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13948</v>
          </cell>
          <cell r="E106">
            <v>7083</v>
          </cell>
          <cell r="F106">
            <v>7466</v>
          </cell>
          <cell r="G106">
            <v>737</v>
          </cell>
          <cell r="H106">
            <v>524</v>
          </cell>
          <cell r="I106">
            <v>29758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22843</v>
          </cell>
          <cell r="F107">
            <v>16209</v>
          </cell>
          <cell r="G107">
            <v>21758</v>
          </cell>
          <cell r="H107">
            <v>10501</v>
          </cell>
          <cell r="I107">
            <v>81544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14632</v>
          </cell>
          <cell r="E108">
            <v>9706</v>
          </cell>
          <cell r="F108">
            <v>11695</v>
          </cell>
          <cell r="G108">
            <v>9634</v>
          </cell>
          <cell r="H108">
            <v>3281</v>
          </cell>
          <cell r="I108">
            <v>48948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9819</v>
          </cell>
          <cell r="E109">
            <v>3042</v>
          </cell>
          <cell r="F109">
            <v>7006</v>
          </cell>
          <cell r="G109">
            <v>799</v>
          </cell>
          <cell r="H109">
            <v>1123</v>
          </cell>
          <cell r="I109">
            <v>21789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57039</v>
          </cell>
          <cell r="F110">
            <v>20417</v>
          </cell>
          <cell r="G110">
            <v>18750</v>
          </cell>
          <cell r="H110">
            <v>18314</v>
          </cell>
          <cell r="I110">
            <v>159365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63984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11470</v>
          </cell>
          <cell r="G112">
            <v>10454</v>
          </cell>
          <cell r="H112">
            <v>4867</v>
          </cell>
          <cell r="I112">
            <v>38063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9372</v>
          </cell>
          <cell r="E113">
            <v>7689</v>
          </cell>
          <cell r="F113">
            <v>6010</v>
          </cell>
          <cell r="G113">
            <v>2260</v>
          </cell>
          <cell r="H113">
            <v>3750</v>
          </cell>
          <cell r="I113">
            <v>29081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6179</v>
          </cell>
          <cell r="E114">
            <v>3813</v>
          </cell>
          <cell r="F114">
            <v>9170</v>
          </cell>
          <cell r="G114">
            <v>1833</v>
          </cell>
          <cell r="H114">
            <v>1000</v>
          </cell>
          <cell r="I114">
            <v>21995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55364</v>
          </cell>
          <cell r="E115">
            <v>57215</v>
          </cell>
          <cell r="F115">
            <v>38346</v>
          </cell>
          <cell r="G115">
            <v>23540</v>
          </cell>
          <cell r="H115">
            <v>19395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/>
          <cell r="P115">
            <v>0</v>
          </cell>
          <cell r="Q115"/>
          <cell r="R115"/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5058</v>
          </cell>
          <cell r="E116">
            <v>2428</v>
          </cell>
          <cell r="F116">
            <v>2220</v>
          </cell>
          <cell r="G116">
            <v>532</v>
          </cell>
          <cell r="H116">
            <v>139</v>
          </cell>
          <cell r="I116">
            <v>10377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8752</v>
          </cell>
          <cell r="E117">
            <v>12325</v>
          </cell>
          <cell r="F117">
            <v>13319</v>
          </cell>
          <cell r="G117">
            <v>9321</v>
          </cell>
          <cell r="H117">
            <v>2400</v>
          </cell>
          <cell r="I117">
            <v>46117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7437</v>
          </cell>
          <cell r="E118">
            <v>3500</v>
          </cell>
          <cell r="F118">
            <v>4095</v>
          </cell>
          <cell r="G118">
            <v>2500</v>
          </cell>
          <cell r="H118">
            <v>488</v>
          </cell>
          <cell r="I118">
            <v>18020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3971</v>
          </cell>
          <cell r="E119">
            <v>4578</v>
          </cell>
          <cell r="F119">
            <v>5744</v>
          </cell>
          <cell r="G119">
            <v>583</v>
          </cell>
          <cell r="H119">
            <v>595</v>
          </cell>
          <cell r="I119">
            <v>15471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3084</v>
          </cell>
          <cell r="I120">
            <v>49389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3658</v>
          </cell>
          <cell r="E121">
            <v>2462</v>
          </cell>
          <cell r="F121">
            <v>5051</v>
          </cell>
          <cell r="G121">
            <v>754</v>
          </cell>
          <cell r="H121">
            <v>550</v>
          </cell>
          <cell r="I121">
            <v>12475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26371</v>
          </cell>
          <cell r="E122">
            <v>8724</v>
          </cell>
          <cell r="F122">
            <v>9489</v>
          </cell>
          <cell r="G122">
            <v>2359</v>
          </cell>
          <cell r="H122">
            <v>3343</v>
          </cell>
          <cell r="I122">
            <v>50286</v>
          </cell>
          <cell r="J122"/>
          <cell r="K122"/>
          <cell r="L122">
            <v>0</v>
          </cell>
          <cell r="M122">
            <v>0</v>
          </cell>
          <cell r="N122">
            <v>2299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15101</v>
          </cell>
          <cell r="E123">
            <v>142</v>
          </cell>
          <cell r="F123">
            <v>41835</v>
          </cell>
          <cell r="G123">
            <v>16078</v>
          </cell>
          <cell r="H123">
            <v>7493</v>
          </cell>
          <cell r="I123">
            <v>80649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12376</v>
          </cell>
          <cell r="E124">
            <v>12646</v>
          </cell>
          <cell r="F124">
            <v>20864</v>
          </cell>
          <cell r="G124">
            <v>3333</v>
          </cell>
          <cell r="H124">
            <v>19146</v>
          </cell>
          <cell r="I124">
            <v>68365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72796</v>
          </cell>
          <cell r="Q124"/>
          <cell r="R124"/>
          <cell r="S124">
            <v>8633</v>
          </cell>
          <cell r="T124">
            <v>0</v>
          </cell>
          <cell r="U124">
            <v>64163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586</v>
          </cell>
          <cell r="H125">
            <v>373</v>
          </cell>
          <cell r="I125">
            <v>11619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5082</v>
          </cell>
          <cell r="F126">
            <v>7195</v>
          </cell>
          <cell r="G126">
            <v>738</v>
          </cell>
          <cell r="H126">
            <v>1224</v>
          </cell>
          <cell r="I126">
            <v>16524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1529</v>
          </cell>
          <cell r="G127">
            <v>0</v>
          </cell>
          <cell r="H127">
            <v>600</v>
          </cell>
          <cell r="I127">
            <v>6797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5350</v>
          </cell>
          <cell r="G128">
            <v>1748</v>
          </cell>
          <cell r="H128">
            <v>1057</v>
          </cell>
          <cell r="I128">
            <v>35119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1308</v>
          </cell>
          <cell r="G129">
            <v>1949</v>
          </cell>
          <cell r="H129">
            <v>780</v>
          </cell>
          <cell r="I129">
            <v>30825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24344</v>
          </cell>
          <cell r="F130">
            <v>3886</v>
          </cell>
          <cell r="G130">
            <v>21189</v>
          </cell>
          <cell r="H130">
            <v>11176</v>
          </cell>
          <cell r="I130">
            <v>93913</v>
          </cell>
          <cell r="J130"/>
          <cell r="K130"/>
          <cell r="L130">
            <v>0</v>
          </cell>
          <cell r="M130">
            <v>0</v>
          </cell>
          <cell r="N130">
            <v>8921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1965</v>
          </cell>
          <cell r="F131">
            <v>8694</v>
          </cell>
          <cell r="G131">
            <v>0</v>
          </cell>
          <cell r="H131">
            <v>524</v>
          </cell>
          <cell r="I131">
            <v>14422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4206</v>
          </cell>
          <cell r="F132">
            <v>737</v>
          </cell>
          <cell r="G132">
            <v>1838</v>
          </cell>
          <cell r="H132">
            <v>364</v>
          </cell>
          <cell r="I132">
            <v>12896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20742</v>
          </cell>
          <cell r="F133">
            <v>13262</v>
          </cell>
          <cell r="G133">
            <v>23738</v>
          </cell>
          <cell r="H133">
            <v>9525</v>
          </cell>
          <cell r="I133">
            <v>92613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1357</v>
          </cell>
          <cell r="F134">
            <v>2901</v>
          </cell>
          <cell r="G134">
            <v>277</v>
          </cell>
          <cell r="H134">
            <v>320</v>
          </cell>
          <cell r="I134">
            <v>6284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7915</v>
          </cell>
          <cell r="G135">
            <v>2260</v>
          </cell>
          <cell r="H135">
            <v>4130</v>
          </cell>
          <cell r="I135">
            <v>68367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3122</v>
          </cell>
          <cell r="E136">
            <v>1708</v>
          </cell>
          <cell r="F136">
            <v>1212</v>
          </cell>
          <cell r="G136">
            <v>674</v>
          </cell>
          <cell r="H136">
            <v>182</v>
          </cell>
          <cell r="I136">
            <v>6898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7331</v>
          </cell>
          <cell r="E137">
            <v>5434</v>
          </cell>
          <cell r="F137">
            <v>125</v>
          </cell>
          <cell r="G137">
            <v>944</v>
          </cell>
          <cell r="H137">
            <v>388</v>
          </cell>
          <cell r="I137">
            <v>14222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90967</v>
          </cell>
          <cell r="F138">
            <v>110383</v>
          </cell>
          <cell r="G138">
            <v>84102</v>
          </cell>
          <cell r="H138">
            <v>96561</v>
          </cell>
          <cell r="I138">
            <v>524421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>
            <v>141658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33017</v>
          </cell>
          <cell r="F139">
            <v>3444</v>
          </cell>
          <cell r="G139">
            <v>6667</v>
          </cell>
          <cell r="H139">
            <v>2083</v>
          </cell>
          <cell r="I139">
            <v>70346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>
            <v>9926</v>
          </cell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7222</v>
          </cell>
          <cell r="E140">
            <v>219</v>
          </cell>
          <cell r="F140">
            <v>3899</v>
          </cell>
          <cell r="G140">
            <v>1327</v>
          </cell>
          <cell r="H140">
            <v>1000</v>
          </cell>
          <cell r="I140">
            <v>13667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17745</v>
          </cell>
          <cell r="E141">
            <v>11522</v>
          </cell>
          <cell r="F141">
            <v>1488</v>
          </cell>
          <cell r="G141">
            <v>2578</v>
          </cell>
          <cell r="H141">
            <v>2417</v>
          </cell>
          <cell r="I141">
            <v>35750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17778</v>
          </cell>
          <cell r="F142">
            <v>34619</v>
          </cell>
          <cell r="G142">
            <v>1481</v>
          </cell>
          <cell r="H142">
            <v>4811</v>
          </cell>
          <cell r="I142">
            <v>66963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195345</v>
          </cell>
          <cell r="F143">
            <v>57162</v>
          </cell>
          <cell r="G143">
            <v>139053</v>
          </cell>
          <cell r="H143">
            <v>28278</v>
          </cell>
          <cell r="I143">
            <v>474186</v>
          </cell>
          <cell r="J143"/>
          <cell r="K143"/>
          <cell r="L143">
            <v>0</v>
          </cell>
          <cell r="M143">
            <v>0</v>
          </cell>
          <cell r="N143">
            <v>12811</v>
          </cell>
          <cell r="O143">
            <v>82474</v>
          </cell>
          <cell r="P143">
            <v>0</v>
          </cell>
          <cell r="Q143"/>
          <cell r="R143"/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6149</v>
          </cell>
          <cell r="E144">
            <v>4198</v>
          </cell>
          <cell r="F144">
            <v>0</v>
          </cell>
          <cell r="G144">
            <v>640</v>
          </cell>
          <cell r="H144">
            <v>959</v>
          </cell>
          <cell r="I144">
            <v>11946</v>
          </cell>
          <cell r="J144"/>
          <cell r="K144"/>
          <cell r="L144">
            <v>0</v>
          </cell>
          <cell r="M144">
            <v>0</v>
          </cell>
          <cell r="N144">
            <v>2298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4720</v>
          </cell>
          <cell r="G145">
            <v>234</v>
          </cell>
          <cell r="H145">
            <v>0</v>
          </cell>
          <cell r="I145">
            <v>25438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374</v>
          </cell>
          <cell r="I146">
            <v>6957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12707</v>
          </cell>
          <cell r="E147">
            <v>8916</v>
          </cell>
          <cell r="F147">
            <v>2110</v>
          </cell>
          <cell r="G147">
            <v>568</v>
          </cell>
          <cell r="H147">
            <v>2352</v>
          </cell>
          <cell r="I147">
            <v>26653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29501</v>
          </cell>
          <cell r="E148">
            <v>12086</v>
          </cell>
          <cell r="F148">
            <v>0</v>
          </cell>
          <cell r="G148">
            <v>3559</v>
          </cell>
          <cell r="H148">
            <v>5323</v>
          </cell>
          <cell r="I148">
            <v>50469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15431</v>
          </cell>
          <cell r="G149">
            <v>5156</v>
          </cell>
          <cell r="H149">
            <v>5987</v>
          </cell>
          <cell r="I149">
            <v>39093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6967</v>
          </cell>
          <cell r="Q149"/>
          <cell r="R149"/>
          <cell r="S149">
            <v>0</v>
          </cell>
          <cell r="T149">
            <v>0</v>
          </cell>
          <cell r="U149">
            <v>6967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17217</v>
          </cell>
          <cell r="F150">
            <v>253</v>
          </cell>
          <cell r="G150">
            <v>21882</v>
          </cell>
          <cell r="H150">
            <v>2172</v>
          </cell>
          <cell r="I150">
            <v>76064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8474</v>
          </cell>
          <cell r="F151">
            <v>1442</v>
          </cell>
          <cell r="G151">
            <v>2405</v>
          </cell>
          <cell r="H151">
            <v>2820</v>
          </cell>
          <cell r="I151">
            <v>32733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5950</v>
          </cell>
          <cell r="E152">
            <v>10226</v>
          </cell>
          <cell r="F152">
            <v>2012</v>
          </cell>
          <cell r="G152">
            <v>1126</v>
          </cell>
          <cell r="H152">
            <v>333</v>
          </cell>
          <cell r="I152">
            <v>19647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2271</v>
          </cell>
          <cell r="F153">
            <v>6583</v>
          </cell>
          <cell r="G153">
            <v>1522</v>
          </cell>
          <cell r="H153">
            <v>583</v>
          </cell>
          <cell r="I153">
            <v>15012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44093</v>
          </cell>
          <cell r="F154">
            <v>26112</v>
          </cell>
          <cell r="G154">
            <v>14671</v>
          </cell>
          <cell r="H154">
            <v>19922</v>
          </cell>
          <cell r="I154">
            <v>174480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44118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9915</v>
          </cell>
          <cell r="E155">
            <v>8677</v>
          </cell>
          <cell r="F155">
            <v>2250</v>
          </cell>
          <cell r="G155">
            <v>3223</v>
          </cell>
          <cell r="H155">
            <v>6617</v>
          </cell>
          <cell r="I155">
            <v>30682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860</v>
          </cell>
          <cell r="G156">
            <v>530</v>
          </cell>
          <cell r="H156">
            <v>183</v>
          </cell>
          <cell r="I156">
            <v>10485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24901</v>
          </cell>
          <cell r="E157">
            <v>40596</v>
          </cell>
          <cell r="F157">
            <v>4467</v>
          </cell>
          <cell r="G157">
            <v>6336</v>
          </cell>
          <cell r="H157">
            <v>9176</v>
          </cell>
          <cell r="I157">
            <v>85476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59965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8863</v>
          </cell>
          <cell r="E158">
            <v>2397</v>
          </cell>
          <cell r="F158">
            <v>1844</v>
          </cell>
          <cell r="G158">
            <v>519</v>
          </cell>
          <cell r="H158">
            <v>295</v>
          </cell>
          <cell r="I158">
            <v>13918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39437</v>
          </cell>
          <cell r="E160">
            <v>25677</v>
          </cell>
          <cell r="F160">
            <v>39175</v>
          </cell>
          <cell r="G160">
            <v>24564</v>
          </cell>
          <cell r="H160">
            <v>19191</v>
          </cell>
          <cell r="I160">
            <v>148044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9402</v>
          </cell>
          <cell r="E162">
            <v>7475</v>
          </cell>
          <cell r="F162">
            <v>13765</v>
          </cell>
          <cell r="G162">
            <v>1958</v>
          </cell>
          <cell r="H162">
            <v>2125</v>
          </cell>
          <cell r="I162">
            <v>34725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6793</v>
          </cell>
          <cell r="E163">
            <v>6686</v>
          </cell>
          <cell r="F163">
            <v>1992</v>
          </cell>
          <cell r="G163">
            <v>3257</v>
          </cell>
          <cell r="H163">
            <v>1672</v>
          </cell>
          <cell r="I163">
            <v>20400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1492</v>
          </cell>
          <cell r="F164">
            <v>3610</v>
          </cell>
          <cell r="G164">
            <v>0</v>
          </cell>
          <cell r="H164">
            <v>109</v>
          </cell>
          <cell r="I164">
            <v>6381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2597</v>
          </cell>
          <cell r="I165">
            <v>21528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8455</v>
          </cell>
          <cell r="E166">
            <v>4912</v>
          </cell>
          <cell r="F166">
            <v>2917</v>
          </cell>
          <cell r="G166">
            <v>857</v>
          </cell>
          <cell r="H166">
            <v>114</v>
          </cell>
          <cell r="I166">
            <v>17255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6">
        <row r="2">
          <cell r="D2">
            <v>13408</v>
          </cell>
          <cell r="E2">
            <v>10025</v>
          </cell>
          <cell r="F2">
            <v>874</v>
          </cell>
          <cell r="G2">
            <v>1750</v>
          </cell>
          <cell r="H2">
            <v>3034</v>
          </cell>
          <cell r="I2">
            <v>29091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3508</v>
          </cell>
          <cell r="E3">
            <v>1960</v>
          </cell>
          <cell r="F3">
            <v>7004</v>
          </cell>
          <cell r="G3">
            <v>510</v>
          </cell>
          <cell r="H3">
            <v>1348</v>
          </cell>
          <cell r="I3">
            <v>14330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15283</v>
          </cell>
          <cell r="E4">
            <v>5726</v>
          </cell>
          <cell r="F4">
            <v>19652</v>
          </cell>
          <cell r="G4">
            <v>7371</v>
          </cell>
          <cell r="H4">
            <v>6960</v>
          </cell>
          <cell r="I4">
            <v>54992</v>
          </cell>
          <cell r="J4"/>
          <cell r="K4"/>
          <cell r="L4">
            <v>0</v>
          </cell>
          <cell r="M4">
            <v>0</v>
          </cell>
          <cell r="N4">
            <v>4708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5451</v>
          </cell>
          <cell r="G5">
            <v>3314</v>
          </cell>
          <cell r="H5">
            <v>7973</v>
          </cell>
          <cell r="I5">
            <v>40373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7625</v>
          </cell>
          <cell r="E6">
            <v>5337</v>
          </cell>
          <cell r="F6">
            <v>3426</v>
          </cell>
          <cell r="G6">
            <v>626</v>
          </cell>
          <cell r="H6">
            <v>303</v>
          </cell>
          <cell r="I6">
            <v>17317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5682</v>
          </cell>
          <cell r="F7">
            <v>137</v>
          </cell>
          <cell r="G7">
            <v>267</v>
          </cell>
          <cell r="H7">
            <v>178</v>
          </cell>
          <cell r="I7">
            <v>12025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11946</v>
          </cell>
          <cell r="F8">
            <v>0</v>
          </cell>
          <cell r="G8">
            <v>518</v>
          </cell>
          <cell r="H8">
            <v>194</v>
          </cell>
          <cell r="I8">
            <v>13708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35911</v>
          </cell>
          <cell r="E9">
            <v>15848</v>
          </cell>
          <cell r="F9">
            <v>9312</v>
          </cell>
          <cell r="G9">
            <v>9391</v>
          </cell>
          <cell r="H9">
            <v>4296</v>
          </cell>
          <cell r="I9">
            <v>74758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244</v>
          </cell>
          <cell r="H10">
            <v>44</v>
          </cell>
          <cell r="I10">
            <v>6744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36374</v>
          </cell>
          <cell r="F11">
            <v>15199</v>
          </cell>
          <cell r="G11">
            <v>27001</v>
          </cell>
          <cell r="H11">
            <v>6647</v>
          </cell>
          <cell r="I11">
            <v>120715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184198</v>
          </cell>
          <cell r="E12">
            <v>152905</v>
          </cell>
          <cell r="F12">
            <v>44214</v>
          </cell>
          <cell r="G12">
            <v>122934</v>
          </cell>
          <cell r="H12">
            <v>157083</v>
          </cell>
          <cell r="I12">
            <v>661334</v>
          </cell>
          <cell r="J12"/>
          <cell r="K12"/>
          <cell r="L12">
            <v>0</v>
          </cell>
          <cell r="M12">
            <v>0</v>
          </cell>
          <cell r="N12">
            <v>18042</v>
          </cell>
          <cell r="O12"/>
          <cell r="P12">
            <v>16899</v>
          </cell>
          <cell r="Q12"/>
          <cell r="R12"/>
          <cell r="S12">
            <v>0</v>
          </cell>
          <cell r="T12">
            <v>0</v>
          </cell>
          <cell r="U12">
            <v>16899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40655</v>
          </cell>
          <cell r="F13">
            <v>1542</v>
          </cell>
          <cell r="G13">
            <v>3407</v>
          </cell>
          <cell r="H13">
            <v>2400</v>
          </cell>
          <cell r="I13">
            <v>51526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38410</v>
          </cell>
          <cell r="F14">
            <v>18550</v>
          </cell>
          <cell r="G14">
            <v>0</v>
          </cell>
          <cell r="H14">
            <v>30265</v>
          </cell>
          <cell r="I14">
            <v>119543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/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9090</v>
          </cell>
          <cell r="F15">
            <v>25023</v>
          </cell>
          <cell r="G15">
            <v>19437</v>
          </cell>
          <cell r="H15">
            <v>15138</v>
          </cell>
          <cell r="I15">
            <v>89753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/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2825</v>
          </cell>
          <cell r="F16">
            <v>0</v>
          </cell>
          <cell r="G16">
            <v>1510</v>
          </cell>
          <cell r="H16">
            <v>169</v>
          </cell>
          <cell r="I16">
            <v>11038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673</v>
          </cell>
          <cell r="I17">
            <v>9887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14159</v>
          </cell>
          <cell r="E18">
            <v>9727</v>
          </cell>
          <cell r="F18">
            <v>894</v>
          </cell>
          <cell r="G18">
            <v>1191</v>
          </cell>
          <cell r="H18">
            <v>874</v>
          </cell>
          <cell r="I18">
            <v>26845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17108</v>
          </cell>
          <cell r="F19">
            <v>8690</v>
          </cell>
          <cell r="G19">
            <v>556</v>
          </cell>
          <cell r="H19">
            <v>7000</v>
          </cell>
          <cell r="I19">
            <v>46182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8485</v>
          </cell>
          <cell r="F20">
            <v>5531</v>
          </cell>
          <cell r="G20">
            <v>3264</v>
          </cell>
          <cell r="H20">
            <v>1311</v>
          </cell>
          <cell r="I20">
            <v>32267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6861</v>
          </cell>
          <cell r="E21">
            <v>5668</v>
          </cell>
          <cell r="F21">
            <v>1994</v>
          </cell>
          <cell r="G21">
            <v>2087</v>
          </cell>
          <cell r="H21">
            <v>2095</v>
          </cell>
          <cell r="I21">
            <v>18705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1035</v>
          </cell>
          <cell r="E22">
            <v>2344</v>
          </cell>
          <cell r="F22">
            <v>0</v>
          </cell>
          <cell r="G22">
            <v>1444</v>
          </cell>
          <cell r="H22">
            <v>164</v>
          </cell>
          <cell r="I22">
            <v>4987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41932</v>
          </cell>
          <cell r="E23">
            <v>42645</v>
          </cell>
          <cell r="F23">
            <v>92101</v>
          </cell>
          <cell r="G23">
            <v>21048</v>
          </cell>
          <cell r="H23">
            <v>21146</v>
          </cell>
          <cell r="I23">
            <v>218872</v>
          </cell>
          <cell r="J23"/>
          <cell r="K23"/>
          <cell r="L23">
            <v>2080</v>
          </cell>
          <cell r="M23">
            <v>0</v>
          </cell>
          <cell r="N23">
            <v>8930</v>
          </cell>
          <cell r="O23">
            <v>72068</v>
          </cell>
          <cell r="P23">
            <v>49233</v>
          </cell>
          <cell r="Q23"/>
          <cell r="R23"/>
          <cell r="S23">
            <v>0</v>
          </cell>
          <cell r="T23">
            <v>0</v>
          </cell>
          <cell r="U23">
            <v>41264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6812</v>
          </cell>
          <cell r="F24">
            <v>204</v>
          </cell>
          <cell r="G24">
            <v>636</v>
          </cell>
          <cell r="H24">
            <v>346</v>
          </cell>
          <cell r="I24">
            <v>21830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179</v>
          </cell>
          <cell r="I25">
            <v>14740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3387</v>
          </cell>
          <cell r="H26">
            <v>3225</v>
          </cell>
          <cell r="I26">
            <v>42711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7671</v>
          </cell>
          <cell r="E27">
            <v>5252</v>
          </cell>
          <cell r="F27">
            <v>3089</v>
          </cell>
          <cell r="G27">
            <v>532</v>
          </cell>
          <cell r="H27">
            <v>583</v>
          </cell>
          <cell r="I27">
            <v>17127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1996</v>
          </cell>
          <cell r="E28">
            <v>1628</v>
          </cell>
          <cell r="F28">
            <v>0</v>
          </cell>
          <cell r="G28">
            <v>697</v>
          </cell>
          <cell r="H28">
            <v>126</v>
          </cell>
          <cell r="I28">
            <v>4447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3483</v>
          </cell>
          <cell r="F29">
            <v>2000</v>
          </cell>
          <cell r="G29">
            <v>476</v>
          </cell>
          <cell r="H29">
            <v>908</v>
          </cell>
          <cell r="I29">
            <v>16303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2713</v>
          </cell>
          <cell r="F30">
            <v>0</v>
          </cell>
          <cell r="G30">
            <v>1868</v>
          </cell>
          <cell r="H30">
            <v>250</v>
          </cell>
          <cell r="I30">
            <v>5549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56648</v>
          </cell>
          <cell r="F31">
            <v>4342</v>
          </cell>
          <cell r="G31">
            <v>0</v>
          </cell>
          <cell r="H31">
            <v>15111</v>
          </cell>
          <cell r="I31">
            <v>162451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/>
          <cell r="P31">
            <v>11077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11077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7554</v>
          </cell>
          <cell r="H32">
            <v>1271</v>
          </cell>
          <cell r="I32">
            <v>49834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16639</v>
          </cell>
          <cell r="E33">
            <v>6827</v>
          </cell>
          <cell r="F33">
            <v>185</v>
          </cell>
          <cell r="G33">
            <v>648</v>
          </cell>
          <cell r="H33">
            <v>306</v>
          </cell>
          <cell r="I33">
            <v>24605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2583</v>
          </cell>
          <cell r="G34">
            <v>1078</v>
          </cell>
          <cell r="H34">
            <v>3150</v>
          </cell>
          <cell r="I34">
            <v>23949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23845</v>
          </cell>
          <cell r="E35">
            <v>0</v>
          </cell>
          <cell r="F35">
            <v>8417</v>
          </cell>
          <cell r="G35">
            <v>16220</v>
          </cell>
          <cell r="H35">
            <v>1723</v>
          </cell>
          <cell r="I35">
            <v>50205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1988</v>
          </cell>
          <cell r="F36">
            <v>1247</v>
          </cell>
          <cell r="G36">
            <v>259</v>
          </cell>
          <cell r="H36">
            <v>616</v>
          </cell>
          <cell r="I36">
            <v>6306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2014</v>
          </cell>
          <cell r="E37">
            <v>1132</v>
          </cell>
          <cell r="F37">
            <v>1657</v>
          </cell>
          <cell r="G37">
            <v>1153</v>
          </cell>
          <cell r="H37">
            <v>682</v>
          </cell>
          <cell r="I37">
            <v>6638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2955</v>
          </cell>
          <cell r="E38">
            <v>2277</v>
          </cell>
          <cell r="F38">
            <v>225</v>
          </cell>
          <cell r="G38">
            <v>859</v>
          </cell>
          <cell r="H38">
            <v>229</v>
          </cell>
          <cell r="I38">
            <v>6545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4613</v>
          </cell>
          <cell r="F39">
            <v>0</v>
          </cell>
          <cell r="G39">
            <v>798</v>
          </cell>
          <cell r="H39">
            <v>277</v>
          </cell>
          <cell r="I39">
            <v>11923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355880</v>
          </cell>
          <cell r="E40">
            <v>123000</v>
          </cell>
          <cell r="F40">
            <v>114660</v>
          </cell>
          <cell r="G40">
            <v>148293</v>
          </cell>
          <cell r="H40">
            <v>104193</v>
          </cell>
          <cell r="I40">
            <v>846026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5049</v>
          </cell>
          <cell r="E41">
            <v>7582</v>
          </cell>
          <cell r="F41">
            <v>2000</v>
          </cell>
          <cell r="G41">
            <v>1267</v>
          </cell>
          <cell r="H41">
            <v>271</v>
          </cell>
          <cell r="I41">
            <v>16169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23262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47679</v>
          </cell>
          <cell r="F43">
            <v>0</v>
          </cell>
          <cell r="G43">
            <v>26540</v>
          </cell>
          <cell r="H43">
            <v>54346</v>
          </cell>
          <cell r="I43">
            <v>184913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4597</v>
          </cell>
          <cell r="F44">
            <v>5833</v>
          </cell>
          <cell r="G44">
            <v>3333</v>
          </cell>
          <cell r="H44">
            <v>833</v>
          </cell>
          <cell r="I44">
            <v>18107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5769</v>
          </cell>
          <cell r="E45">
            <v>5647</v>
          </cell>
          <cell r="F45">
            <v>5777</v>
          </cell>
          <cell r="G45">
            <v>475</v>
          </cell>
          <cell r="H45">
            <v>1694</v>
          </cell>
          <cell r="I45">
            <v>19362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4330</v>
          </cell>
          <cell r="E46">
            <v>6726</v>
          </cell>
          <cell r="F46">
            <v>623</v>
          </cell>
          <cell r="G46">
            <v>1205</v>
          </cell>
          <cell r="H46">
            <v>499</v>
          </cell>
          <cell r="I46">
            <v>13383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14778</v>
          </cell>
          <cell r="E47">
            <v>17364</v>
          </cell>
          <cell r="F47">
            <v>5828</v>
          </cell>
          <cell r="G47">
            <v>20952</v>
          </cell>
          <cell r="H47">
            <v>17482</v>
          </cell>
          <cell r="I47">
            <v>76404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21309</v>
          </cell>
          <cell r="E48">
            <v>12185</v>
          </cell>
          <cell r="F48">
            <v>14879</v>
          </cell>
          <cell r="G48">
            <v>0</v>
          </cell>
          <cell r="H48">
            <v>6057</v>
          </cell>
          <cell r="I48">
            <v>54430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75376</v>
          </cell>
          <cell r="E49">
            <v>136198</v>
          </cell>
          <cell r="F49">
            <v>10475</v>
          </cell>
          <cell r="G49">
            <v>38435</v>
          </cell>
          <cell r="H49">
            <v>27987</v>
          </cell>
          <cell r="I49">
            <v>288471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>
            <v>63629</v>
          </cell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4148</v>
          </cell>
          <cell r="F50">
            <v>2786</v>
          </cell>
          <cell r="G50">
            <v>940</v>
          </cell>
          <cell r="H50">
            <v>417</v>
          </cell>
          <cell r="I50">
            <v>20831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19734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1319</v>
          </cell>
          <cell r="G52">
            <v>1167</v>
          </cell>
          <cell r="H52">
            <v>0</v>
          </cell>
          <cell r="I52">
            <v>12166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3228</v>
          </cell>
          <cell r="F53">
            <v>0</v>
          </cell>
          <cell r="G53">
            <v>489</v>
          </cell>
          <cell r="H53">
            <v>984</v>
          </cell>
          <cell r="I53">
            <v>13780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57880</v>
          </cell>
          <cell r="E54">
            <v>52668</v>
          </cell>
          <cell r="F54">
            <v>31769</v>
          </cell>
          <cell r="G54">
            <v>13429</v>
          </cell>
          <cell r="H54">
            <v>31958</v>
          </cell>
          <cell r="I54">
            <v>187704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>
            <v>2603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6762</v>
          </cell>
          <cell r="F55">
            <v>0</v>
          </cell>
          <cell r="G55">
            <v>684</v>
          </cell>
          <cell r="H55">
            <v>309</v>
          </cell>
          <cell r="I55">
            <v>14199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2509</v>
          </cell>
          <cell r="G56">
            <v>583</v>
          </cell>
          <cell r="H56">
            <v>1250</v>
          </cell>
          <cell r="I56">
            <v>14192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23348</v>
          </cell>
          <cell r="E57">
            <v>31466</v>
          </cell>
          <cell r="F57">
            <v>31774</v>
          </cell>
          <cell r="G57">
            <v>21518</v>
          </cell>
          <cell r="H57">
            <v>14670</v>
          </cell>
          <cell r="I57">
            <v>122776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5246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2191</v>
          </cell>
          <cell r="E58">
            <v>2004</v>
          </cell>
          <cell r="F58">
            <v>1459</v>
          </cell>
          <cell r="G58">
            <v>465</v>
          </cell>
          <cell r="H58">
            <v>705</v>
          </cell>
          <cell r="I58">
            <v>6824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5079</v>
          </cell>
          <cell r="F59">
            <v>5360</v>
          </cell>
          <cell r="G59">
            <v>0</v>
          </cell>
          <cell r="H59">
            <v>1966</v>
          </cell>
          <cell r="I59">
            <v>18367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10505</v>
          </cell>
          <cell r="F60">
            <v>53588</v>
          </cell>
          <cell r="G60">
            <v>3790</v>
          </cell>
          <cell r="H60">
            <v>6400</v>
          </cell>
          <cell r="I60">
            <v>82283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7135</v>
          </cell>
          <cell r="F61">
            <v>40418</v>
          </cell>
          <cell r="G61">
            <v>5122</v>
          </cell>
          <cell r="H61">
            <v>1251</v>
          </cell>
          <cell r="I61">
            <v>70599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1251</v>
          </cell>
          <cell r="F62">
            <v>0</v>
          </cell>
          <cell r="G62">
            <v>4447</v>
          </cell>
          <cell r="H62">
            <v>413</v>
          </cell>
          <cell r="I62">
            <v>16950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12772</v>
          </cell>
          <cell r="E63">
            <v>18819</v>
          </cell>
          <cell r="F63">
            <v>5337</v>
          </cell>
          <cell r="G63">
            <v>11267</v>
          </cell>
          <cell r="H63">
            <v>13515</v>
          </cell>
          <cell r="I63">
            <v>61710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9944</v>
          </cell>
          <cell r="F64">
            <v>11687</v>
          </cell>
          <cell r="G64">
            <v>1740</v>
          </cell>
          <cell r="H64">
            <v>936</v>
          </cell>
          <cell r="I64">
            <v>29134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6523</v>
          </cell>
          <cell r="F65">
            <v>1066</v>
          </cell>
          <cell r="G65">
            <v>3776</v>
          </cell>
          <cell r="H65">
            <v>6025</v>
          </cell>
          <cell r="I65">
            <v>38506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1333</v>
          </cell>
          <cell r="E66">
            <v>753062</v>
          </cell>
          <cell r="F66">
            <v>245408</v>
          </cell>
          <cell r="G66">
            <v>219504</v>
          </cell>
          <cell r="H66">
            <v>122417</v>
          </cell>
          <cell r="I66">
            <v>1341724</v>
          </cell>
          <cell r="J66"/>
          <cell r="K66"/>
          <cell r="L66">
            <v>0</v>
          </cell>
          <cell r="M66">
            <v>83333</v>
          </cell>
          <cell r="N66">
            <v>21718</v>
          </cell>
          <cell r="O66"/>
          <cell r="P66">
            <v>36578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7555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11144</v>
          </cell>
          <cell r="F67">
            <v>9562</v>
          </cell>
          <cell r="G67">
            <v>0</v>
          </cell>
          <cell r="H67">
            <v>2149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1809</v>
          </cell>
          <cell r="F68">
            <v>1680</v>
          </cell>
          <cell r="G68">
            <v>0</v>
          </cell>
          <cell r="H68">
            <v>674</v>
          </cell>
          <cell r="I68">
            <v>7214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9658</v>
          </cell>
          <cell r="E69">
            <v>25067</v>
          </cell>
          <cell r="F69">
            <v>18780</v>
          </cell>
          <cell r="G69">
            <v>2523</v>
          </cell>
          <cell r="H69">
            <v>11048</v>
          </cell>
          <cell r="I69">
            <v>67076</v>
          </cell>
          <cell r="J69"/>
          <cell r="K69"/>
          <cell r="L69">
            <v>0</v>
          </cell>
          <cell r="M69">
            <v>0</v>
          </cell>
          <cell r="N69">
            <v>4080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7672</v>
          </cell>
          <cell r="F70">
            <v>7000</v>
          </cell>
          <cell r="G70">
            <v>3792</v>
          </cell>
          <cell r="H70">
            <v>3088</v>
          </cell>
          <cell r="I70">
            <v>31762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109926</v>
          </cell>
          <cell r="E71">
            <v>15048</v>
          </cell>
          <cell r="F71">
            <v>56353</v>
          </cell>
          <cell r="G71">
            <v>37597</v>
          </cell>
          <cell r="H71">
            <v>37036</v>
          </cell>
          <cell r="I71">
            <v>255960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>
            <v>15480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6709</v>
          </cell>
          <cell r="F72">
            <v>5176</v>
          </cell>
          <cell r="G72">
            <v>3593</v>
          </cell>
          <cell r="H72">
            <v>531</v>
          </cell>
          <cell r="I72">
            <v>28060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6783</v>
          </cell>
          <cell r="G73">
            <v>1650</v>
          </cell>
          <cell r="H73">
            <v>1174</v>
          </cell>
          <cell r="I73">
            <v>17647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14094</v>
          </cell>
          <cell r="E74">
            <v>11173</v>
          </cell>
          <cell r="F74">
            <v>1991</v>
          </cell>
          <cell r="G74">
            <v>1143</v>
          </cell>
          <cell r="H74">
            <v>802</v>
          </cell>
          <cell r="I74">
            <v>29203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3013</v>
          </cell>
          <cell r="I75">
            <v>38930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6227</v>
          </cell>
          <cell r="E76">
            <v>3941</v>
          </cell>
          <cell r="F76">
            <v>902</v>
          </cell>
          <cell r="G76">
            <v>259</v>
          </cell>
          <cell r="H76">
            <v>1667</v>
          </cell>
          <cell r="I76">
            <v>12996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8301</v>
          </cell>
          <cell r="F78">
            <v>18177</v>
          </cell>
          <cell r="G78">
            <v>5000</v>
          </cell>
          <cell r="H78">
            <v>5675</v>
          </cell>
          <cell r="I78">
            <v>51191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1565</v>
          </cell>
          <cell r="H79">
            <v>536</v>
          </cell>
          <cell r="I79">
            <v>17677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2701</v>
          </cell>
          <cell r="E80">
            <v>1073</v>
          </cell>
          <cell r="F80">
            <v>3107</v>
          </cell>
          <cell r="G80">
            <v>3153</v>
          </cell>
          <cell r="H80">
            <v>750</v>
          </cell>
          <cell r="I80">
            <v>10784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20751</v>
          </cell>
          <cell r="E81">
            <v>8108</v>
          </cell>
          <cell r="F81">
            <v>4021</v>
          </cell>
          <cell r="G81">
            <v>4121</v>
          </cell>
          <cell r="H81">
            <v>3250</v>
          </cell>
          <cell r="I81">
            <v>40251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37645</v>
          </cell>
          <cell r="F82">
            <v>21775</v>
          </cell>
          <cell r="G82">
            <v>12516</v>
          </cell>
          <cell r="H82">
            <v>11833</v>
          </cell>
          <cell r="I82">
            <v>113748</v>
          </cell>
          <cell r="J82"/>
          <cell r="K82"/>
          <cell r="L82">
            <v>0</v>
          </cell>
          <cell r="M82">
            <v>0</v>
          </cell>
          <cell r="N82">
            <v>4558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8935</v>
          </cell>
          <cell r="F83">
            <v>2000</v>
          </cell>
          <cell r="G83">
            <v>3819</v>
          </cell>
          <cell r="H83">
            <v>2370</v>
          </cell>
          <cell r="I83">
            <v>43925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19263</v>
          </cell>
          <cell r="F84">
            <v>9692</v>
          </cell>
          <cell r="G84">
            <v>6667</v>
          </cell>
          <cell r="H84">
            <v>12973</v>
          </cell>
          <cell r="I84">
            <v>63073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3612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5393</v>
          </cell>
          <cell r="E85">
            <v>4977</v>
          </cell>
          <cell r="F85">
            <v>6239</v>
          </cell>
          <cell r="G85">
            <v>252</v>
          </cell>
          <cell r="H85">
            <v>261</v>
          </cell>
          <cell r="I85">
            <v>17122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21637</v>
          </cell>
          <cell r="F86">
            <v>0</v>
          </cell>
          <cell r="G86">
            <v>1855</v>
          </cell>
          <cell r="H86">
            <v>3749</v>
          </cell>
          <cell r="I86">
            <v>40813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2632</v>
          </cell>
          <cell r="G88">
            <v>3897</v>
          </cell>
          <cell r="H88">
            <v>1250</v>
          </cell>
          <cell r="I88">
            <v>17937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2506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6850</v>
          </cell>
          <cell r="E90">
            <v>6564</v>
          </cell>
          <cell r="F90">
            <v>3212</v>
          </cell>
          <cell r="G90">
            <v>3528</v>
          </cell>
          <cell r="H90">
            <v>917</v>
          </cell>
          <cell r="I90">
            <v>21071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9486</v>
          </cell>
          <cell r="H91">
            <v>2300</v>
          </cell>
          <cell r="I91">
            <v>31336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4034</v>
          </cell>
          <cell r="F92">
            <v>735</v>
          </cell>
          <cell r="G92">
            <v>1208</v>
          </cell>
          <cell r="H92">
            <v>933</v>
          </cell>
          <cell r="I92">
            <v>12293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2390</v>
          </cell>
          <cell r="E93">
            <v>7690</v>
          </cell>
          <cell r="F93">
            <v>2488</v>
          </cell>
          <cell r="G93">
            <v>859</v>
          </cell>
          <cell r="H93">
            <v>1036</v>
          </cell>
          <cell r="I93">
            <v>14463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19377</v>
          </cell>
          <cell r="E95">
            <v>11929</v>
          </cell>
          <cell r="F95">
            <v>2148</v>
          </cell>
          <cell r="G95">
            <v>2901</v>
          </cell>
          <cell r="H95">
            <v>1771</v>
          </cell>
          <cell r="I95">
            <v>38126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634</v>
          </cell>
          <cell r="F96">
            <v>932</v>
          </cell>
          <cell r="G96">
            <v>2090</v>
          </cell>
          <cell r="H96">
            <v>131</v>
          </cell>
          <cell r="I96">
            <v>7714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17678</v>
          </cell>
          <cell r="E97">
            <v>9658</v>
          </cell>
          <cell r="F97">
            <v>0</v>
          </cell>
          <cell r="G97">
            <v>3850</v>
          </cell>
          <cell r="H97">
            <v>1697</v>
          </cell>
          <cell r="I97">
            <v>32883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11223</v>
          </cell>
          <cell r="E98">
            <v>4605</v>
          </cell>
          <cell r="F98">
            <v>12520</v>
          </cell>
          <cell r="G98">
            <v>1051</v>
          </cell>
          <cell r="H98">
            <v>1404</v>
          </cell>
          <cell r="I98">
            <v>30803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53074</v>
          </cell>
          <cell r="G99">
            <v>28110</v>
          </cell>
          <cell r="H99">
            <v>20417</v>
          </cell>
          <cell r="I99">
            <v>136024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1141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696</v>
          </cell>
          <cell r="F100">
            <v>627</v>
          </cell>
          <cell r="G100">
            <v>674</v>
          </cell>
          <cell r="H100">
            <v>763</v>
          </cell>
          <cell r="I100">
            <v>6406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6370</v>
          </cell>
          <cell r="F101">
            <v>4691</v>
          </cell>
          <cell r="G101">
            <v>2965</v>
          </cell>
          <cell r="H101">
            <v>250</v>
          </cell>
          <cell r="I101">
            <v>17502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34019</v>
          </cell>
          <cell r="G102">
            <v>35873</v>
          </cell>
          <cell r="H102">
            <v>13200</v>
          </cell>
          <cell r="I102">
            <v>116588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621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963</v>
          </cell>
          <cell r="F103">
            <v>433</v>
          </cell>
          <cell r="G103">
            <v>1417</v>
          </cell>
          <cell r="H103">
            <v>125</v>
          </cell>
          <cell r="I103">
            <v>5060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12538</v>
          </cell>
          <cell r="E104">
            <v>12936</v>
          </cell>
          <cell r="F104">
            <v>2538</v>
          </cell>
          <cell r="G104">
            <v>3059</v>
          </cell>
          <cell r="H104">
            <v>1927</v>
          </cell>
          <cell r="I104">
            <v>32998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29010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69619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7083</v>
          </cell>
          <cell r="F106">
            <v>7466</v>
          </cell>
          <cell r="G106">
            <v>737</v>
          </cell>
          <cell r="H106">
            <v>523</v>
          </cell>
          <cell r="I106">
            <v>29756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21443</v>
          </cell>
          <cell r="F107">
            <v>16209</v>
          </cell>
          <cell r="G107">
            <v>21758</v>
          </cell>
          <cell r="H107">
            <v>10500</v>
          </cell>
          <cell r="I107">
            <v>80143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11695</v>
          </cell>
          <cell r="G108">
            <v>9633</v>
          </cell>
          <cell r="H108">
            <v>3280</v>
          </cell>
          <cell r="I108">
            <v>48945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10149</v>
          </cell>
          <cell r="E109">
            <v>3042</v>
          </cell>
          <cell r="F109">
            <v>6675</v>
          </cell>
          <cell r="G109">
            <v>798</v>
          </cell>
          <cell r="H109">
            <v>1122</v>
          </cell>
          <cell r="I109">
            <v>21786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44844</v>
          </cell>
          <cell r="E110">
            <v>57040</v>
          </cell>
          <cell r="F110">
            <v>20417</v>
          </cell>
          <cell r="G110">
            <v>18750</v>
          </cell>
          <cell r="H110">
            <v>18313</v>
          </cell>
          <cell r="I110">
            <v>159364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22016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3993</v>
          </cell>
          <cell r="G111">
            <v>1783</v>
          </cell>
          <cell r="H111">
            <v>2541</v>
          </cell>
          <cell r="I111">
            <v>16934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11469</v>
          </cell>
          <cell r="G112">
            <v>10453</v>
          </cell>
          <cell r="H112">
            <v>4867</v>
          </cell>
          <cell r="I112">
            <v>38061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6009</v>
          </cell>
          <cell r="G113">
            <v>2260</v>
          </cell>
          <cell r="H113">
            <v>3750</v>
          </cell>
          <cell r="I113">
            <v>29078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6178</v>
          </cell>
          <cell r="E114">
            <v>3813</v>
          </cell>
          <cell r="F114">
            <v>9170</v>
          </cell>
          <cell r="G114">
            <v>1833</v>
          </cell>
          <cell r="H114">
            <v>1000</v>
          </cell>
          <cell r="I114">
            <v>21994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55364</v>
          </cell>
          <cell r="E115">
            <v>57214</v>
          </cell>
          <cell r="F115">
            <v>38346</v>
          </cell>
          <cell r="G115">
            <v>23539</v>
          </cell>
          <cell r="H115">
            <v>19395</v>
          </cell>
          <cell r="I115">
            <v>193858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25863</v>
          </cell>
          <cell r="P115">
            <v>10573</v>
          </cell>
          <cell r="Q115"/>
          <cell r="R115"/>
          <cell r="S115">
            <v>10573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5059</v>
          </cell>
          <cell r="E116">
            <v>2427</v>
          </cell>
          <cell r="F116">
            <v>2219</v>
          </cell>
          <cell r="G116">
            <v>532</v>
          </cell>
          <cell r="H116">
            <v>140</v>
          </cell>
          <cell r="I116">
            <v>10377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8753</v>
          </cell>
          <cell r="E117">
            <v>12326</v>
          </cell>
          <cell r="F117">
            <v>13318</v>
          </cell>
          <cell r="G117">
            <v>9322</v>
          </cell>
          <cell r="H117">
            <v>2400</v>
          </cell>
          <cell r="I117">
            <v>46119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7438</v>
          </cell>
          <cell r="E118">
            <v>3500</v>
          </cell>
          <cell r="F118">
            <v>4094</v>
          </cell>
          <cell r="G118">
            <v>2500</v>
          </cell>
          <cell r="H118">
            <v>488</v>
          </cell>
          <cell r="I118">
            <v>18020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595</v>
          </cell>
          <cell r="I119">
            <v>15469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3083</v>
          </cell>
          <cell r="I120">
            <v>49388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2462</v>
          </cell>
          <cell r="F121">
            <v>5051</v>
          </cell>
          <cell r="G121">
            <v>754</v>
          </cell>
          <cell r="H121">
            <v>550</v>
          </cell>
          <cell r="I121">
            <v>12474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26370</v>
          </cell>
          <cell r="E122">
            <v>8723</v>
          </cell>
          <cell r="F122">
            <v>9488</v>
          </cell>
          <cell r="G122">
            <v>2358</v>
          </cell>
          <cell r="H122">
            <v>3342</v>
          </cell>
          <cell r="I122">
            <v>50281</v>
          </cell>
          <cell r="J122"/>
          <cell r="K122"/>
          <cell r="L122">
            <v>0</v>
          </cell>
          <cell r="M122">
            <v>0</v>
          </cell>
          <cell r="N122">
            <v>2298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15100</v>
          </cell>
          <cell r="E123">
            <v>143</v>
          </cell>
          <cell r="F123">
            <v>41835</v>
          </cell>
          <cell r="G123">
            <v>16078</v>
          </cell>
          <cell r="H123">
            <v>7493</v>
          </cell>
          <cell r="I123">
            <v>80649</v>
          </cell>
          <cell r="J123"/>
          <cell r="K123"/>
          <cell r="L123">
            <v>0</v>
          </cell>
          <cell r="M123">
            <v>0</v>
          </cell>
          <cell r="N123">
            <v>4642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12645</v>
          </cell>
          <cell r="F124">
            <v>37082</v>
          </cell>
          <cell r="G124">
            <v>3333</v>
          </cell>
          <cell r="H124">
            <v>2928</v>
          </cell>
          <cell r="I124">
            <v>68363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72797</v>
          </cell>
          <cell r="Q124"/>
          <cell r="R124"/>
          <cell r="S124">
            <v>8633</v>
          </cell>
          <cell r="T124">
            <v>0</v>
          </cell>
          <cell r="U124">
            <v>64164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5042</v>
          </cell>
          <cell r="E125">
            <v>247</v>
          </cell>
          <cell r="F125">
            <v>5368</v>
          </cell>
          <cell r="G125">
            <v>586</v>
          </cell>
          <cell r="H125">
            <v>373</v>
          </cell>
          <cell r="I125">
            <v>11616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5082</v>
          </cell>
          <cell r="F126">
            <v>7195</v>
          </cell>
          <cell r="G126">
            <v>738</v>
          </cell>
          <cell r="H126">
            <v>1224</v>
          </cell>
          <cell r="I126">
            <v>16524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3908</v>
          </cell>
          <cell r="E127">
            <v>758</v>
          </cell>
          <cell r="F127">
            <v>1529</v>
          </cell>
          <cell r="G127">
            <v>0</v>
          </cell>
          <cell r="H127">
            <v>599</v>
          </cell>
          <cell r="I127">
            <v>6794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10918</v>
          </cell>
          <cell r="F128">
            <v>5349</v>
          </cell>
          <cell r="G128">
            <v>1747</v>
          </cell>
          <cell r="H128">
            <v>1057</v>
          </cell>
          <cell r="I128">
            <v>35116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1307</v>
          </cell>
          <cell r="G129">
            <v>1948</v>
          </cell>
          <cell r="H129">
            <v>779</v>
          </cell>
          <cell r="I129">
            <v>30822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24343</v>
          </cell>
          <cell r="F130">
            <v>3886</v>
          </cell>
          <cell r="G130">
            <v>21190</v>
          </cell>
          <cell r="H130">
            <v>11175</v>
          </cell>
          <cell r="I130">
            <v>93912</v>
          </cell>
          <cell r="J130"/>
          <cell r="K130"/>
          <cell r="L130">
            <v>0</v>
          </cell>
          <cell r="M130">
            <v>0</v>
          </cell>
          <cell r="N130">
            <v>8920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1965</v>
          </cell>
          <cell r="F131">
            <v>8694</v>
          </cell>
          <cell r="G131">
            <v>0</v>
          </cell>
          <cell r="H131">
            <v>524</v>
          </cell>
          <cell r="I131">
            <v>14422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5750</v>
          </cell>
          <cell r="E132">
            <v>4800</v>
          </cell>
          <cell r="F132">
            <v>736</v>
          </cell>
          <cell r="G132">
            <v>1245</v>
          </cell>
          <cell r="H132">
            <v>364</v>
          </cell>
          <cell r="I132">
            <v>12895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20741</v>
          </cell>
          <cell r="F133">
            <v>13261</v>
          </cell>
          <cell r="G133">
            <v>23737</v>
          </cell>
          <cell r="H133">
            <v>9524</v>
          </cell>
          <cell r="I133">
            <v>92609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1356</v>
          </cell>
          <cell r="F134">
            <v>2900</v>
          </cell>
          <cell r="G134">
            <v>276</v>
          </cell>
          <cell r="H134">
            <v>319</v>
          </cell>
          <cell r="I134">
            <v>6280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7915</v>
          </cell>
          <cell r="G135">
            <v>2260</v>
          </cell>
          <cell r="H135">
            <v>4129</v>
          </cell>
          <cell r="I135">
            <v>68366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3121</v>
          </cell>
          <cell r="E136">
            <v>1708</v>
          </cell>
          <cell r="F136">
            <v>1211</v>
          </cell>
          <cell r="G136">
            <v>675</v>
          </cell>
          <cell r="H136">
            <v>182</v>
          </cell>
          <cell r="I136">
            <v>6897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7330</v>
          </cell>
          <cell r="E137">
            <v>5434</v>
          </cell>
          <cell r="F137">
            <v>126</v>
          </cell>
          <cell r="G137">
            <v>944</v>
          </cell>
          <cell r="H137">
            <v>389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142407</v>
          </cell>
          <cell r="E138">
            <v>90967</v>
          </cell>
          <cell r="F138">
            <v>110383</v>
          </cell>
          <cell r="G138">
            <v>84103</v>
          </cell>
          <cell r="H138">
            <v>96560</v>
          </cell>
          <cell r="I138">
            <v>524420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>
            <v>12798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25134</v>
          </cell>
          <cell r="E139">
            <v>33016</v>
          </cell>
          <cell r="F139">
            <v>3443</v>
          </cell>
          <cell r="G139">
            <v>6667</v>
          </cell>
          <cell r="H139">
            <v>2083</v>
          </cell>
          <cell r="I139">
            <v>70343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3899</v>
          </cell>
          <cell r="G140">
            <v>1326</v>
          </cell>
          <cell r="H140">
            <v>1000</v>
          </cell>
          <cell r="I140">
            <v>13665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11522</v>
          </cell>
          <cell r="F141">
            <v>3905</v>
          </cell>
          <cell r="G141">
            <v>2578</v>
          </cell>
          <cell r="H141">
            <v>0</v>
          </cell>
          <cell r="I141">
            <v>35749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17779</v>
          </cell>
          <cell r="F142">
            <v>34618</v>
          </cell>
          <cell r="G142">
            <v>1480</v>
          </cell>
          <cell r="H142">
            <v>4810</v>
          </cell>
          <cell r="I142">
            <v>66961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195345</v>
          </cell>
          <cell r="F143">
            <v>54361</v>
          </cell>
          <cell r="G143">
            <v>139052</v>
          </cell>
          <cell r="H143">
            <v>28278</v>
          </cell>
          <cell r="I143">
            <v>471384</v>
          </cell>
          <cell r="J143"/>
          <cell r="K143"/>
          <cell r="L143">
            <v>0</v>
          </cell>
          <cell r="M143">
            <v>0</v>
          </cell>
          <cell r="N143">
            <v>12810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639</v>
          </cell>
          <cell r="H144">
            <v>960</v>
          </cell>
          <cell r="I144">
            <v>11944</v>
          </cell>
          <cell r="J144"/>
          <cell r="K144"/>
          <cell r="L144">
            <v>0</v>
          </cell>
          <cell r="M144">
            <v>0</v>
          </cell>
          <cell r="N144">
            <v>2298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3470</v>
          </cell>
          <cell r="G145">
            <v>1483</v>
          </cell>
          <cell r="H145">
            <v>0</v>
          </cell>
          <cell r="I145">
            <v>25437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374</v>
          </cell>
          <cell r="I146">
            <v>6957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12708</v>
          </cell>
          <cell r="E147">
            <v>8916</v>
          </cell>
          <cell r="F147">
            <v>2110</v>
          </cell>
          <cell r="G147">
            <v>567</v>
          </cell>
          <cell r="H147">
            <v>2352</v>
          </cell>
          <cell r="I147">
            <v>26653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29502</v>
          </cell>
          <cell r="E148">
            <v>12087</v>
          </cell>
          <cell r="F148">
            <v>0</v>
          </cell>
          <cell r="G148">
            <v>3559</v>
          </cell>
          <cell r="H148">
            <v>5322</v>
          </cell>
          <cell r="I148">
            <v>50470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12518</v>
          </cell>
          <cell r="E149">
            <v>0</v>
          </cell>
          <cell r="F149">
            <v>15430</v>
          </cell>
          <cell r="G149">
            <v>5155</v>
          </cell>
          <cell r="H149">
            <v>5987</v>
          </cell>
          <cell r="I149">
            <v>39090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34539</v>
          </cell>
          <cell r="E150">
            <v>17218</v>
          </cell>
          <cell r="F150">
            <v>254</v>
          </cell>
          <cell r="G150">
            <v>21882</v>
          </cell>
          <cell r="H150">
            <v>2171</v>
          </cell>
          <cell r="I150">
            <v>76064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2011</v>
          </cell>
          <cell r="G152">
            <v>1126</v>
          </cell>
          <cell r="H152">
            <v>333</v>
          </cell>
          <cell r="I152">
            <v>19645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4052</v>
          </cell>
          <cell r="E153">
            <v>2270</v>
          </cell>
          <cell r="F153">
            <v>6583</v>
          </cell>
          <cell r="G153">
            <v>1522</v>
          </cell>
          <cell r="H153">
            <v>583</v>
          </cell>
          <cell r="I153">
            <v>15010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26113</v>
          </cell>
          <cell r="G154">
            <v>14671</v>
          </cell>
          <cell r="H154">
            <v>19922</v>
          </cell>
          <cell r="I154">
            <v>174480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5074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9915</v>
          </cell>
          <cell r="E155">
            <v>8678</v>
          </cell>
          <cell r="F155">
            <v>2250</v>
          </cell>
          <cell r="G155">
            <v>3223</v>
          </cell>
          <cell r="H155">
            <v>6618</v>
          </cell>
          <cell r="I155">
            <v>30684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860</v>
          </cell>
          <cell r="G156">
            <v>529</v>
          </cell>
          <cell r="H156">
            <v>183</v>
          </cell>
          <cell r="I156">
            <v>10484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24901</v>
          </cell>
          <cell r="E157">
            <v>40596</v>
          </cell>
          <cell r="F157">
            <v>4467</v>
          </cell>
          <cell r="G157">
            <v>6336</v>
          </cell>
          <cell r="H157">
            <v>9176</v>
          </cell>
          <cell r="I157">
            <v>85476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8858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8864</v>
          </cell>
          <cell r="E158">
            <v>2397</v>
          </cell>
          <cell r="F158">
            <v>1844</v>
          </cell>
          <cell r="G158">
            <v>518</v>
          </cell>
          <cell r="H158">
            <v>294</v>
          </cell>
          <cell r="I158">
            <v>13917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8860</v>
          </cell>
          <cell r="E159">
            <v>5769</v>
          </cell>
          <cell r="F159">
            <v>3115</v>
          </cell>
          <cell r="G159">
            <v>1872</v>
          </cell>
          <cell r="H159">
            <v>1000</v>
          </cell>
          <cell r="I159">
            <v>20616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24976</v>
          </cell>
          <cell r="F160">
            <v>37074</v>
          </cell>
          <cell r="G160">
            <v>24563</v>
          </cell>
          <cell r="H160">
            <v>19190</v>
          </cell>
          <cell r="I160">
            <v>145239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1860</v>
          </cell>
          <cell r="E161">
            <v>1636</v>
          </cell>
          <cell r="F161">
            <v>2106</v>
          </cell>
          <cell r="G161">
            <v>353</v>
          </cell>
          <cell r="H161">
            <v>1045</v>
          </cell>
          <cell r="I161">
            <v>7000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9403</v>
          </cell>
          <cell r="E162">
            <v>7475</v>
          </cell>
          <cell r="F162">
            <v>13764</v>
          </cell>
          <cell r="G162">
            <v>1958</v>
          </cell>
          <cell r="H162">
            <v>2125</v>
          </cell>
          <cell r="I162">
            <v>34725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6979</v>
          </cell>
          <cell r="E163">
            <v>6500</v>
          </cell>
          <cell r="F163">
            <v>1992</v>
          </cell>
          <cell r="G163">
            <v>3257</v>
          </cell>
          <cell r="H163">
            <v>1672</v>
          </cell>
          <cell r="I163">
            <v>20400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1491</v>
          </cell>
          <cell r="F164">
            <v>3610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805</v>
          </cell>
          <cell r="H165">
            <v>2596</v>
          </cell>
          <cell r="I165">
            <v>21526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4912</v>
          </cell>
          <cell r="F166">
            <v>2917</v>
          </cell>
          <cell r="G166">
            <v>857</v>
          </cell>
          <cell r="H166">
            <v>114</v>
          </cell>
          <cell r="I166">
            <v>17254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7">
        <row r="2">
          <cell r="D2">
            <v>13408</v>
          </cell>
          <cell r="E2">
            <v>10024</v>
          </cell>
          <cell r="F2">
            <v>874</v>
          </cell>
          <cell r="G2">
            <v>1750</v>
          </cell>
          <cell r="H2">
            <v>3034</v>
          </cell>
          <cell r="I2">
            <v>29090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2817</v>
          </cell>
          <cell r="E3">
            <v>2649</v>
          </cell>
          <cell r="F3">
            <v>7003</v>
          </cell>
          <cell r="G3">
            <v>509</v>
          </cell>
          <cell r="H3">
            <v>1348</v>
          </cell>
          <cell r="I3">
            <v>14326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5727</v>
          </cell>
          <cell r="F4">
            <v>19651</v>
          </cell>
          <cell r="G4">
            <v>7370</v>
          </cell>
          <cell r="H4">
            <v>6961</v>
          </cell>
          <cell r="I4">
            <v>54993</v>
          </cell>
          <cell r="J4"/>
          <cell r="K4"/>
          <cell r="L4">
            <v>0</v>
          </cell>
          <cell r="M4">
            <v>0</v>
          </cell>
          <cell r="N4">
            <v>4707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10981</v>
          </cell>
          <cell r="F5">
            <v>5451</v>
          </cell>
          <cell r="G5">
            <v>3314</v>
          </cell>
          <cell r="H5">
            <v>7973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>
            <v>4500</v>
          </cell>
        </row>
        <row r="6">
          <cell r="D6">
            <v>7626</v>
          </cell>
          <cell r="E6">
            <v>5338</v>
          </cell>
          <cell r="F6">
            <v>3426</v>
          </cell>
          <cell r="G6">
            <v>626</v>
          </cell>
          <cell r="H6">
            <v>304</v>
          </cell>
          <cell r="I6">
            <v>17320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5762</v>
          </cell>
          <cell r="E7">
            <v>5682</v>
          </cell>
          <cell r="F7">
            <v>137</v>
          </cell>
          <cell r="G7">
            <v>268</v>
          </cell>
          <cell r="H7">
            <v>178</v>
          </cell>
          <cell r="I7">
            <v>12027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11947</v>
          </cell>
          <cell r="F8">
            <v>0</v>
          </cell>
          <cell r="G8">
            <v>518</v>
          </cell>
          <cell r="H8">
            <v>195</v>
          </cell>
          <cell r="I8">
            <v>13710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9312</v>
          </cell>
          <cell r="G9">
            <v>9390</v>
          </cell>
          <cell r="H9">
            <v>4295</v>
          </cell>
          <cell r="I9">
            <v>74757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4210</v>
          </cell>
          <cell r="E10">
            <v>2246</v>
          </cell>
          <cell r="F10">
            <v>0</v>
          </cell>
          <cell r="G10">
            <v>244</v>
          </cell>
          <cell r="H10">
            <v>45</v>
          </cell>
          <cell r="I10">
            <v>6745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36375</v>
          </cell>
          <cell r="F11">
            <v>15199</v>
          </cell>
          <cell r="G11">
            <v>27001</v>
          </cell>
          <cell r="H11">
            <v>6648</v>
          </cell>
          <cell r="I11">
            <v>120717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1203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1203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44215</v>
          </cell>
          <cell r="G12">
            <v>122933</v>
          </cell>
          <cell r="H12">
            <v>157084</v>
          </cell>
          <cell r="I12">
            <v>661337</v>
          </cell>
          <cell r="J12"/>
          <cell r="K12"/>
          <cell r="L12">
            <v>0</v>
          </cell>
          <cell r="M12">
            <v>0</v>
          </cell>
          <cell r="N12">
            <v>18043</v>
          </cell>
          <cell r="O12"/>
          <cell r="P12">
            <v>16899</v>
          </cell>
          <cell r="Q12"/>
          <cell r="R12"/>
          <cell r="S12">
            <v>0</v>
          </cell>
          <cell r="T12">
            <v>0</v>
          </cell>
          <cell r="U12">
            <v>16899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40656</v>
          </cell>
          <cell r="F13">
            <v>1542</v>
          </cell>
          <cell r="G13">
            <v>3408</v>
          </cell>
          <cell r="H13">
            <v>2401</v>
          </cell>
          <cell r="I13">
            <v>51529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32317</v>
          </cell>
          <cell r="E14">
            <v>39011</v>
          </cell>
          <cell r="F14">
            <v>19150</v>
          </cell>
          <cell r="G14">
            <v>0</v>
          </cell>
          <cell r="H14">
            <v>30265</v>
          </cell>
          <cell r="I14">
            <v>120743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/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21066</v>
          </cell>
          <cell r="E15">
            <v>9089</v>
          </cell>
          <cell r="F15">
            <v>25023</v>
          </cell>
          <cell r="G15">
            <v>19438</v>
          </cell>
          <cell r="H15">
            <v>15139</v>
          </cell>
          <cell r="I15">
            <v>89755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6059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2825</v>
          </cell>
          <cell r="F16">
            <v>0</v>
          </cell>
          <cell r="G16">
            <v>1510</v>
          </cell>
          <cell r="H16">
            <v>170</v>
          </cell>
          <cell r="I16">
            <v>11039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661</v>
          </cell>
          <cell r="H17">
            <v>672</v>
          </cell>
          <cell r="I17">
            <v>9887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14160</v>
          </cell>
          <cell r="E18">
            <v>9727</v>
          </cell>
          <cell r="F18">
            <v>893</v>
          </cell>
          <cell r="G18">
            <v>1192</v>
          </cell>
          <cell r="H18">
            <v>874</v>
          </cell>
          <cell r="I18">
            <v>26846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17108</v>
          </cell>
          <cell r="F19">
            <v>8690</v>
          </cell>
          <cell r="G19">
            <v>556</v>
          </cell>
          <cell r="H19">
            <v>7001</v>
          </cell>
          <cell r="I19">
            <v>46183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13677</v>
          </cell>
          <cell r="E20">
            <v>8486</v>
          </cell>
          <cell r="F20">
            <v>5532</v>
          </cell>
          <cell r="G20">
            <v>3265</v>
          </cell>
          <cell r="H20">
            <v>1311</v>
          </cell>
          <cell r="I20">
            <v>32271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6860</v>
          </cell>
          <cell r="E21">
            <v>0</v>
          </cell>
          <cell r="F21">
            <v>7663</v>
          </cell>
          <cell r="G21">
            <v>2087</v>
          </cell>
          <cell r="H21">
            <v>2096</v>
          </cell>
          <cell r="I21">
            <v>18706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1035</v>
          </cell>
          <cell r="E22">
            <v>2345</v>
          </cell>
          <cell r="F22">
            <v>0</v>
          </cell>
          <cell r="G22">
            <v>1444</v>
          </cell>
          <cell r="H22">
            <v>164</v>
          </cell>
          <cell r="I22">
            <v>4988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41933</v>
          </cell>
          <cell r="E23">
            <v>43844</v>
          </cell>
          <cell r="F23">
            <v>92101</v>
          </cell>
          <cell r="G23">
            <v>21048</v>
          </cell>
          <cell r="H23">
            <v>21146</v>
          </cell>
          <cell r="I23">
            <v>220072</v>
          </cell>
          <cell r="J23"/>
          <cell r="K23"/>
          <cell r="L23">
            <v>2079</v>
          </cell>
          <cell r="M23">
            <v>0</v>
          </cell>
          <cell r="N23">
            <v>8930</v>
          </cell>
          <cell r="O23">
            <v>82818</v>
          </cell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203</v>
          </cell>
          <cell r="G24">
            <v>635</v>
          </cell>
          <cell r="H24">
            <v>347</v>
          </cell>
          <cell r="I24">
            <v>21830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180</v>
          </cell>
          <cell r="I25">
            <v>14741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3387</v>
          </cell>
          <cell r="H26">
            <v>3226</v>
          </cell>
          <cell r="I26">
            <v>42712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5251</v>
          </cell>
          <cell r="F27">
            <v>3089</v>
          </cell>
          <cell r="G27">
            <v>532</v>
          </cell>
          <cell r="H27">
            <v>583</v>
          </cell>
          <cell r="I27">
            <v>17127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1995</v>
          </cell>
          <cell r="E28">
            <v>1629</v>
          </cell>
          <cell r="F28">
            <v>0</v>
          </cell>
          <cell r="G28">
            <v>697</v>
          </cell>
          <cell r="H28">
            <v>126</v>
          </cell>
          <cell r="I28">
            <v>4447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2001</v>
          </cell>
          <cell r="G29">
            <v>476</v>
          </cell>
          <cell r="H29">
            <v>909</v>
          </cell>
          <cell r="I29">
            <v>16306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2712</v>
          </cell>
          <cell r="F30">
            <v>0</v>
          </cell>
          <cell r="G30">
            <v>1867</v>
          </cell>
          <cell r="H30">
            <v>250</v>
          </cell>
          <cell r="I30">
            <v>5547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86349</v>
          </cell>
          <cell r="E31">
            <v>59047</v>
          </cell>
          <cell r="F31">
            <v>4343</v>
          </cell>
          <cell r="G31">
            <v>0</v>
          </cell>
          <cell r="H31">
            <v>15111</v>
          </cell>
          <cell r="I31">
            <v>164850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/>
          <cell r="P31">
            <v>11076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11076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7555</v>
          </cell>
          <cell r="H32">
            <v>1272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16638</v>
          </cell>
          <cell r="E33">
            <v>6827</v>
          </cell>
          <cell r="F33">
            <v>186</v>
          </cell>
          <cell r="G33">
            <v>648</v>
          </cell>
          <cell r="H33">
            <v>306</v>
          </cell>
          <cell r="I33">
            <v>24605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14072</v>
          </cell>
          <cell r="E34">
            <v>3065</v>
          </cell>
          <cell r="F34">
            <v>2584</v>
          </cell>
          <cell r="G34">
            <v>1078</v>
          </cell>
          <cell r="H34">
            <v>3150</v>
          </cell>
          <cell r="I34">
            <v>23949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27346</v>
          </cell>
          <cell r="E35">
            <v>5433</v>
          </cell>
          <cell r="F35">
            <v>8416</v>
          </cell>
          <cell r="G35">
            <v>7287</v>
          </cell>
          <cell r="H35">
            <v>1724</v>
          </cell>
          <cell r="I35">
            <v>50206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1987</v>
          </cell>
          <cell r="F36">
            <v>1248</v>
          </cell>
          <cell r="G36">
            <v>260</v>
          </cell>
          <cell r="H36">
            <v>616</v>
          </cell>
          <cell r="I36">
            <v>6307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2014</v>
          </cell>
          <cell r="E37">
            <v>1131</v>
          </cell>
          <cell r="F37">
            <v>1656</v>
          </cell>
          <cell r="G37">
            <v>1154</v>
          </cell>
          <cell r="H37">
            <v>682</v>
          </cell>
          <cell r="I37">
            <v>6637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858</v>
          </cell>
          <cell r="H38">
            <v>229</v>
          </cell>
          <cell r="I38">
            <v>6546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6236</v>
          </cell>
          <cell r="E39">
            <v>4613</v>
          </cell>
          <cell r="F39">
            <v>0</v>
          </cell>
          <cell r="G39">
            <v>798</v>
          </cell>
          <cell r="H39">
            <v>278</v>
          </cell>
          <cell r="I39">
            <v>11925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355881</v>
          </cell>
          <cell r="E40">
            <v>123000</v>
          </cell>
          <cell r="F40">
            <v>115861</v>
          </cell>
          <cell r="G40">
            <v>148294</v>
          </cell>
          <cell r="H40">
            <v>104193</v>
          </cell>
          <cell r="I40">
            <v>847229</v>
          </cell>
          <cell r="J40"/>
          <cell r="K40"/>
          <cell r="L40">
            <v>0</v>
          </cell>
          <cell r="M40">
            <v>0</v>
          </cell>
          <cell r="N40">
            <v>19970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1266</v>
          </cell>
          <cell r="H41">
            <v>271</v>
          </cell>
          <cell r="I41">
            <v>16169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2875</v>
          </cell>
          <cell r="F42">
            <v>5788</v>
          </cell>
          <cell r="G42">
            <v>2084</v>
          </cell>
          <cell r="H42">
            <v>2084</v>
          </cell>
          <cell r="I42">
            <v>23266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50479</v>
          </cell>
          <cell r="F43">
            <v>0</v>
          </cell>
          <cell r="G43">
            <v>24940</v>
          </cell>
          <cell r="H43">
            <v>54345</v>
          </cell>
          <cell r="I43">
            <v>186112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4598</v>
          </cell>
          <cell r="F44">
            <v>5834</v>
          </cell>
          <cell r="G44">
            <v>3334</v>
          </cell>
          <cell r="H44">
            <v>834</v>
          </cell>
          <cell r="I44">
            <v>18111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5768</v>
          </cell>
          <cell r="E45">
            <v>5647</v>
          </cell>
          <cell r="F45">
            <v>5776</v>
          </cell>
          <cell r="G45">
            <v>476</v>
          </cell>
          <cell r="H45">
            <v>1694</v>
          </cell>
          <cell r="I45">
            <v>19361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4331</v>
          </cell>
          <cell r="E46">
            <v>6726</v>
          </cell>
          <cell r="F46">
            <v>623</v>
          </cell>
          <cell r="G46">
            <v>1205</v>
          </cell>
          <cell r="H46">
            <v>499</v>
          </cell>
          <cell r="I46">
            <v>13384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14777</v>
          </cell>
          <cell r="E47">
            <v>17365</v>
          </cell>
          <cell r="F47">
            <v>6429</v>
          </cell>
          <cell r="G47">
            <v>20953</v>
          </cell>
          <cell r="H47">
            <v>17481</v>
          </cell>
          <cell r="I47">
            <v>77005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21310</v>
          </cell>
          <cell r="E48">
            <v>12185</v>
          </cell>
          <cell r="F48">
            <v>14878</v>
          </cell>
          <cell r="G48">
            <v>0</v>
          </cell>
          <cell r="H48">
            <v>6057</v>
          </cell>
          <cell r="I48">
            <v>54430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73777</v>
          </cell>
          <cell r="E49">
            <v>136197</v>
          </cell>
          <cell r="F49">
            <v>13275</v>
          </cell>
          <cell r="G49">
            <v>38434</v>
          </cell>
          <cell r="H49">
            <v>27988</v>
          </cell>
          <cell r="I49">
            <v>289671</v>
          </cell>
          <cell r="J49"/>
          <cell r="K49"/>
          <cell r="L49">
            <v>0</v>
          </cell>
          <cell r="M49">
            <v>0</v>
          </cell>
          <cell r="N49">
            <v>4196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12539</v>
          </cell>
          <cell r="E50">
            <v>4149</v>
          </cell>
          <cell r="F50">
            <v>2786</v>
          </cell>
          <cell r="G50">
            <v>940</v>
          </cell>
          <cell r="H50">
            <v>418</v>
          </cell>
          <cell r="I50">
            <v>20832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364</v>
          </cell>
          <cell r="G51">
            <v>834</v>
          </cell>
          <cell r="H51">
            <v>895</v>
          </cell>
          <cell r="I51">
            <v>19736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5762</v>
          </cell>
          <cell r="E52">
            <v>3916</v>
          </cell>
          <cell r="F52">
            <v>1320</v>
          </cell>
          <cell r="G52">
            <v>1166</v>
          </cell>
          <cell r="H52">
            <v>0</v>
          </cell>
          <cell r="I52">
            <v>12164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3229</v>
          </cell>
          <cell r="F53">
            <v>0</v>
          </cell>
          <cell r="G53">
            <v>488</v>
          </cell>
          <cell r="H53">
            <v>984</v>
          </cell>
          <cell r="I53">
            <v>13780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53268</v>
          </cell>
          <cell r="F54">
            <v>32369</v>
          </cell>
          <cell r="G54">
            <v>13429</v>
          </cell>
          <cell r="H54">
            <v>31959</v>
          </cell>
          <cell r="I54">
            <v>188906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>
            <v>8084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6763</v>
          </cell>
          <cell r="F55">
            <v>0</v>
          </cell>
          <cell r="G55">
            <v>683</v>
          </cell>
          <cell r="H55">
            <v>309</v>
          </cell>
          <cell r="I55">
            <v>14199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5259</v>
          </cell>
          <cell r="E56">
            <v>4591</v>
          </cell>
          <cell r="F56">
            <v>2508</v>
          </cell>
          <cell r="G56">
            <v>584</v>
          </cell>
          <cell r="H56">
            <v>1250</v>
          </cell>
          <cell r="I56">
            <v>14192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23349</v>
          </cell>
          <cell r="E57">
            <v>31467</v>
          </cell>
          <cell r="F57">
            <v>31774</v>
          </cell>
          <cell r="G57">
            <v>21519</v>
          </cell>
          <cell r="H57">
            <v>14669</v>
          </cell>
          <cell r="I57">
            <v>122778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7310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2192</v>
          </cell>
          <cell r="E58">
            <v>2005</v>
          </cell>
          <cell r="F58">
            <v>1460</v>
          </cell>
          <cell r="G58">
            <v>465</v>
          </cell>
          <cell r="H58">
            <v>705</v>
          </cell>
          <cell r="I58">
            <v>6827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5961</v>
          </cell>
          <cell r="E59">
            <v>5078</v>
          </cell>
          <cell r="F59">
            <v>5360</v>
          </cell>
          <cell r="G59">
            <v>0</v>
          </cell>
          <cell r="H59">
            <v>1967</v>
          </cell>
          <cell r="I59">
            <v>18366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8905</v>
          </cell>
          <cell r="F60">
            <v>56389</v>
          </cell>
          <cell r="G60">
            <v>3790</v>
          </cell>
          <cell r="H60">
            <v>6400</v>
          </cell>
          <cell r="I60">
            <v>83484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7136</v>
          </cell>
          <cell r="F61">
            <v>40419</v>
          </cell>
          <cell r="G61">
            <v>5121</v>
          </cell>
          <cell r="H61">
            <v>1251</v>
          </cell>
          <cell r="I61">
            <v>70600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16951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18819</v>
          </cell>
          <cell r="F63">
            <v>5336</v>
          </cell>
          <cell r="G63">
            <v>11267</v>
          </cell>
          <cell r="H63">
            <v>13516</v>
          </cell>
          <cell r="I63">
            <v>61711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937</v>
          </cell>
          <cell r="I64">
            <v>29138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>
            <v>4500</v>
          </cell>
        </row>
        <row r="65">
          <cell r="D65">
            <v>21116</v>
          </cell>
          <cell r="E65">
            <v>6524</v>
          </cell>
          <cell r="F65">
            <v>1067</v>
          </cell>
          <cell r="G65">
            <v>3777</v>
          </cell>
          <cell r="H65">
            <v>6026</v>
          </cell>
          <cell r="I65">
            <v>38510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1334</v>
          </cell>
          <cell r="E66">
            <v>753663</v>
          </cell>
          <cell r="F66">
            <v>247209</v>
          </cell>
          <cell r="G66">
            <v>219504</v>
          </cell>
          <cell r="H66">
            <v>122417</v>
          </cell>
          <cell r="I66">
            <v>1344127</v>
          </cell>
          <cell r="J66"/>
          <cell r="K66"/>
          <cell r="L66">
            <v>0</v>
          </cell>
          <cell r="M66">
            <v>83334</v>
          </cell>
          <cell r="N66">
            <v>21718</v>
          </cell>
          <cell r="O66"/>
          <cell r="P66">
            <v>36577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7554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11145</v>
          </cell>
          <cell r="F67">
            <v>9562</v>
          </cell>
          <cell r="G67">
            <v>0</v>
          </cell>
          <cell r="H67">
            <v>2148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1809</v>
          </cell>
          <cell r="F68">
            <v>1680</v>
          </cell>
          <cell r="G68">
            <v>0</v>
          </cell>
          <cell r="H68">
            <v>673</v>
          </cell>
          <cell r="I68">
            <v>7213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9658</v>
          </cell>
          <cell r="E69">
            <v>25067</v>
          </cell>
          <cell r="F69">
            <v>18781</v>
          </cell>
          <cell r="G69">
            <v>2524</v>
          </cell>
          <cell r="H69">
            <v>11048</v>
          </cell>
          <cell r="I69">
            <v>67078</v>
          </cell>
          <cell r="J69"/>
          <cell r="K69"/>
          <cell r="L69">
            <v>0</v>
          </cell>
          <cell r="M69">
            <v>0</v>
          </cell>
          <cell r="N69">
            <v>4080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7673</v>
          </cell>
          <cell r="F70">
            <v>7000</v>
          </cell>
          <cell r="G70">
            <v>3791</v>
          </cell>
          <cell r="H70">
            <v>3089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15648</v>
          </cell>
          <cell r="F71">
            <v>56953</v>
          </cell>
          <cell r="G71">
            <v>37597</v>
          </cell>
          <cell r="H71">
            <v>37036</v>
          </cell>
          <cell r="I71">
            <v>257161</v>
          </cell>
          <cell r="J71"/>
          <cell r="K71"/>
          <cell r="L71">
            <v>0</v>
          </cell>
          <cell r="M71">
            <v>0</v>
          </cell>
          <cell r="N71">
            <v>8116</v>
          </cell>
          <cell r="O71">
            <v>19092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6710</v>
          </cell>
          <cell r="F72">
            <v>5177</v>
          </cell>
          <cell r="G72">
            <v>3594</v>
          </cell>
          <cell r="H72">
            <v>531</v>
          </cell>
          <cell r="I72">
            <v>28063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>
            <v>4500</v>
          </cell>
        </row>
        <row r="73">
          <cell r="D73">
            <v>5264</v>
          </cell>
          <cell r="E73">
            <v>2776</v>
          </cell>
          <cell r="F73">
            <v>6783</v>
          </cell>
          <cell r="G73">
            <v>1650</v>
          </cell>
          <cell r="H73">
            <v>1175</v>
          </cell>
          <cell r="I73">
            <v>17648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11173</v>
          </cell>
          <cell r="F74">
            <v>1992</v>
          </cell>
          <cell r="G74">
            <v>1143</v>
          </cell>
          <cell r="H74">
            <v>802</v>
          </cell>
          <cell r="I74">
            <v>29205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3014</v>
          </cell>
          <cell r="I75">
            <v>38931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259</v>
          </cell>
          <cell r="H76">
            <v>1666</v>
          </cell>
          <cell r="I76">
            <v>12996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10239</v>
          </cell>
          <cell r="E77">
            <v>5879</v>
          </cell>
          <cell r="F77">
            <v>4325</v>
          </cell>
          <cell r="G77">
            <v>7242</v>
          </cell>
          <cell r="H77">
            <v>2250</v>
          </cell>
          <cell r="I77">
            <v>29935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8300</v>
          </cell>
          <cell r="F78">
            <v>18177</v>
          </cell>
          <cell r="G78">
            <v>5000</v>
          </cell>
          <cell r="H78">
            <v>5676</v>
          </cell>
          <cell r="I78">
            <v>51191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1565</v>
          </cell>
          <cell r="H79">
            <v>537</v>
          </cell>
          <cell r="I79">
            <v>17678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3056</v>
          </cell>
          <cell r="E80">
            <v>3096</v>
          </cell>
          <cell r="F80">
            <v>1092</v>
          </cell>
          <cell r="G80">
            <v>2791</v>
          </cell>
          <cell r="H80">
            <v>750</v>
          </cell>
          <cell r="I80">
            <v>10785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20751</v>
          </cell>
          <cell r="E81">
            <v>8108</v>
          </cell>
          <cell r="F81">
            <v>4021</v>
          </cell>
          <cell r="G81">
            <v>4122</v>
          </cell>
          <cell r="H81">
            <v>3250</v>
          </cell>
          <cell r="I81">
            <v>40252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29978</v>
          </cell>
          <cell r="E82">
            <v>38244</v>
          </cell>
          <cell r="F82">
            <v>21775</v>
          </cell>
          <cell r="G82">
            <v>12515</v>
          </cell>
          <cell r="H82">
            <v>11834</v>
          </cell>
          <cell r="I82">
            <v>114346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8934</v>
          </cell>
          <cell r="F83">
            <v>2001</v>
          </cell>
          <cell r="G83">
            <v>3820</v>
          </cell>
          <cell r="H83">
            <v>2370</v>
          </cell>
          <cell r="I83">
            <v>43926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14477</v>
          </cell>
          <cell r="E84">
            <v>19263</v>
          </cell>
          <cell r="F84">
            <v>9692</v>
          </cell>
          <cell r="G84">
            <v>6666</v>
          </cell>
          <cell r="H84">
            <v>12973</v>
          </cell>
          <cell r="I84">
            <v>63071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4988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4976</v>
          </cell>
          <cell r="F85">
            <v>3293</v>
          </cell>
          <cell r="G85">
            <v>253</v>
          </cell>
          <cell r="H85">
            <v>261</v>
          </cell>
          <cell r="I85">
            <v>14177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13571</v>
          </cell>
          <cell r="E86">
            <v>21636</v>
          </cell>
          <cell r="F86">
            <v>0</v>
          </cell>
          <cell r="G86">
            <v>1854</v>
          </cell>
          <cell r="H86">
            <v>3749</v>
          </cell>
          <cell r="I86">
            <v>40810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>
            <v>4500</v>
          </cell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2505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31829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3211</v>
          </cell>
          <cell r="G90">
            <v>3529</v>
          </cell>
          <cell r="H90">
            <v>916</v>
          </cell>
          <cell r="I90">
            <v>21071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4337</v>
          </cell>
          <cell r="F91">
            <v>0</v>
          </cell>
          <cell r="G91">
            <v>9486</v>
          </cell>
          <cell r="H91">
            <v>2300</v>
          </cell>
          <cell r="I91">
            <v>31335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5384</v>
          </cell>
          <cell r="E92">
            <v>4034</v>
          </cell>
          <cell r="F92">
            <v>734</v>
          </cell>
          <cell r="G92">
            <v>1209</v>
          </cell>
          <cell r="H92">
            <v>934</v>
          </cell>
          <cell r="I92">
            <v>12295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7690</v>
          </cell>
          <cell r="F93">
            <v>2489</v>
          </cell>
          <cell r="G93">
            <v>860</v>
          </cell>
          <cell r="H93">
            <v>1036</v>
          </cell>
          <cell r="I93">
            <v>14466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19377</v>
          </cell>
          <cell r="E95">
            <v>11928</v>
          </cell>
          <cell r="F95">
            <v>2149</v>
          </cell>
          <cell r="G95">
            <v>2901</v>
          </cell>
          <cell r="H95">
            <v>1771</v>
          </cell>
          <cell r="I95">
            <v>38126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3926</v>
          </cell>
          <cell r="E96">
            <v>634</v>
          </cell>
          <cell r="F96">
            <v>932</v>
          </cell>
          <cell r="G96">
            <v>2089</v>
          </cell>
          <cell r="H96">
            <v>131</v>
          </cell>
          <cell r="I96">
            <v>7712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17677</v>
          </cell>
          <cell r="E97">
            <v>9659</v>
          </cell>
          <cell r="F97">
            <v>0</v>
          </cell>
          <cell r="G97">
            <v>3851</v>
          </cell>
          <cell r="H97">
            <v>1698</v>
          </cell>
          <cell r="I97">
            <v>32885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4606</v>
          </cell>
          <cell r="F98">
            <v>12519</v>
          </cell>
          <cell r="G98">
            <v>1051</v>
          </cell>
          <cell r="H98">
            <v>1404</v>
          </cell>
          <cell r="I98">
            <v>30804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54273</v>
          </cell>
          <cell r="G99">
            <v>28110</v>
          </cell>
          <cell r="H99">
            <v>20416</v>
          </cell>
          <cell r="I99">
            <v>137222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2666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3645</v>
          </cell>
          <cell r="E100">
            <v>696</v>
          </cell>
          <cell r="F100">
            <v>627</v>
          </cell>
          <cell r="G100">
            <v>674</v>
          </cell>
          <cell r="H100">
            <v>763</v>
          </cell>
          <cell r="I100">
            <v>6405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6369</v>
          </cell>
          <cell r="F101">
            <v>4692</v>
          </cell>
          <cell r="G101">
            <v>2965</v>
          </cell>
          <cell r="H101">
            <v>250</v>
          </cell>
          <cell r="I101">
            <v>17502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2838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964</v>
          </cell>
          <cell r="F103">
            <v>433</v>
          </cell>
          <cell r="G103">
            <v>1416</v>
          </cell>
          <cell r="H103">
            <v>125</v>
          </cell>
          <cell r="I103">
            <v>5060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12936</v>
          </cell>
          <cell r="F104">
            <v>0</v>
          </cell>
          <cell r="G104">
            <v>84</v>
          </cell>
          <cell r="H104">
            <v>1927</v>
          </cell>
          <cell r="I104">
            <v>27486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69620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7084</v>
          </cell>
          <cell r="F106">
            <v>7466</v>
          </cell>
          <cell r="G106">
            <v>737</v>
          </cell>
          <cell r="H106">
            <v>523</v>
          </cell>
          <cell r="I106">
            <v>29757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10234</v>
          </cell>
          <cell r="E107">
            <v>22643</v>
          </cell>
          <cell r="F107">
            <v>16209</v>
          </cell>
          <cell r="G107">
            <v>21759</v>
          </cell>
          <cell r="H107">
            <v>10500</v>
          </cell>
          <cell r="I107">
            <v>81345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9707</v>
          </cell>
          <cell r="F108">
            <v>11695</v>
          </cell>
          <cell r="G108">
            <v>9634</v>
          </cell>
          <cell r="H108">
            <v>3280</v>
          </cell>
          <cell r="I108">
            <v>48947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9866</v>
          </cell>
          <cell r="E109">
            <v>3041</v>
          </cell>
          <cell r="F109">
            <v>6959</v>
          </cell>
          <cell r="G109">
            <v>799</v>
          </cell>
          <cell r="H109">
            <v>1123</v>
          </cell>
          <cell r="I109">
            <v>21788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57039</v>
          </cell>
          <cell r="F110">
            <v>20416</v>
          </cell>
          <cell r="G110">
            <v>18750</v>
          </cell>
          <cell r="H110">
            <v>18314</v>
          </cell>
          <cell r="I110">
            <v>159364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22188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7416</v>
          </cell>
          <cell r="E111">
            <v>1200</v>
          </cell>
          <cell r="F111">
            <v>3994</v>
          </cell>
          <cell r="G111">
            <v>1784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11021</v>
          </cell>
          <cell r="E112">
            <v>250</v>
          </cell>
          <cell r="F112">
            <v>11469</v>
          </cell>
          <cell r="G112">
            <v>10453</v>
          </cell>
          <cell r="H112">
            <v>4867</v>
          </cell>
          <cell r="I112">
            <v>38060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6010</v>
          </cell>
          <cell r="G113">
            <v>2259</v>
          </cell>
          <cell r="H113">
            <v>3750</v>
          </cell>
          <cell r="I113">
            <v>29078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6179</v>
          </cell>
          <cell r="E114">
            <v>3812</v>
          </cell>
          <cell r="F114">
            <v>9170</v>
          </cell>
          <cell r="G114">
            <v>1834</v>
          </cell>
          <cell r="H114">
            <v>1000</v>
          </cell>
          <cell r="I114">
            <v>21995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55364</v>
          </cell>
          <cell r="E115">
            <v>57215</v>
          </cell>
          <cell r="F115">
            <v>38346</v>
          </cell>
          <cell r="G115">
            <v>23540</v>
          </cell>
          <cell r="H115">
            <v>19395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3979</v>
          </cell>
          <cell r="P115">
            <v>1510</v>
          </cell>
          <cell r="Q115"/>
          <cell r="R115"/>
          <cell r="S115">
            <v>1510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5058</v>
          </cell>
          <cell r="E116">
            <v>2427</v>
          </cell>
          <cell r="F116">
            <v>2219</v>
          </cell>
          <cell r="G116">
            <v>533</v>
          </cell>
          <cell r="H116">
            <v>139</v>
          </cell>
          <cell r="I116">
            <v>10376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8752</v>
          </cell>
          <cell r="E117">
            <v>12325</v>
          </cell>
          <cell r="F117">
            <v>13318</v>
          </cell>
          <cell r="G117">
            <v>9321</v>
          </cell>
          <cell r="H117">
            <v>2400</v>
          </cell>
          <cell r="I117">
            <v>46116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7437</v>
          </cell>
          <cell r="E118">
            <v>3500</v>
          </cell>
          <cell r="F118">
            <v>4094</v>
          </cell>
          <cell r="G118">
            <v>2500</v>
          </cell>
          <cell r="H118">
            <v>488</v>
          </cell>
          <cell r="I118">
            <v>18019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584</v>
          </cell>
          <cell r="H119">
            <v>594</v>
          </cell>
          <cell r="I119">
            <v>15468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17718</v>
          </cell>
          <cell r="F120">
            <v>0</v>
          </cell>
          <cell r="G120">
            <v>2366</v>
          </cell>
          <cell r="H120">
            <v>3084</v>
          </cell>
          <cell r="I120">
            <v>49387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2461</v>
          </cell>
          <cell r="F121">
            <v>5052</v>
          </cell>
          <cell r="G121">
            <v>754</v>
          </cell>
          <cell r="H121">
            <v>550</v>
          </cell>
          <cell r="I121">
            <v>12474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26371</v>
          </cell>
          <cell r="E122">
            <v>8724</v>
          </cell>
          <cell r="F122">
            <v>9488</v>
          </cell>
          <cell r="G122">
            <v>2359</v>
          </cell>
          <cell r="H122">
            <v>3342</v>
          </cell>
          <cell r="I122">
            <v>50284</v>
          </cell>
          <cell r="J122"/>
          <cell r="K122"/>
          <cell r="L122">
            <v>0</v>
          </cell>
          <cell r="M122">
            <v>0</v>
          </cell>
          <cell r="N122">
            <v>2298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15101</v>
          </cell>
          <cell r="E123">
            <v>142</v>
          </cell>
          <cell r="F123">
            <v>41835</v>
          </cell>
          <cell r="G123">
            <v>16078</v>
          </cell>
          <cell r="H123">
            <v>7494</v>
          </cell>
          <cell r="I123">
            <v>80650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12646</v>
          </cell>
          <cell r="F124">
            <v>23181</v>
          </cell>
          <cell r="G124">
            <v>3334</v>
          </cell>
          <cell r="H124">
            <v>16829</v>
          </cell>
          <cell r="I124">
            <v>68365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72797</v>
          </cell>
          <cell r="Q124"/>
          <cell r="R124"/>
          <cell r="S124">
            <v>8634</v>
          </cell>
          <cell r="T124">
            <v>0</v>
          </cell>
          <cell r="U124">
            <v>64163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586</v>
          </cell>
          <cell r="H125">
            <v>374</v>
          </cell>
          <cell r="I125">
            <v>11620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5083</v>
          </cell>
          <cell r="F126">
            <v>7196</v>
          </cell>
          <cell r="G126">
            <v>739</v>
          </cell>
          <cell r="H126">
            <v>1224</v>
          </cell>
          <cell r="I126">
            <v>16527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1530</v>
          </cell>
          <cell r="G127">
            <v>0</v>
          </cell>
          <cell r="H127">
            <v>599</v>
          </cell>
          <cell r="I127">
            <v>6797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5349</v>
          </cell>
          <cell r="G128">
            <v>1748</v>
          </cell>
          <cell r="H128">
            <v>1056</v>
          </cell>
          <cell r="I128">
            <v>35117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9381</v>
          </cell>
          <cell r="E129">
            <v>17407</v>
          </cell>
          <cell r="F129">
            <v>1307</v>
          </cell>
          <cell r="G129">
            <v>1948</v>
          </cell>
          <cell r="H129">
            <v>779</v>
          </cell>
          <cell r="I129">
            <v>30822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24343</v>
          </cell>
          <cell r="F130">
            <v>3886</v>
          </cell>
          <cell r="G130">
            <v>21189</v>
          </cell>
          <cell r="H130">
            <v>11175</v>
          </cell>
          <cell r="I130">
            <v>93911</v>
          </cell>
          <cell r="J130"/>
          <cell r="K130"/>
          <cell r="L130">
            <v>0</v>
          </cell>
          <cell r="M130">
            <v>0</v>
          </cell>
          <cell r="N130">
            <v>8921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1966</v>
          </cell>
          <cell r="F131">
            <v>8694</v>
          </cell>
          <cell r="G131">
            <v>0</v>
          </cell>
          <cell r="H131">
            <v>525</v>
          </cell>
          <cell r="I131">
            <v>14424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4800</v>
          </cell>
          <cell r="F132">
            <v>736</v>
          </cell>
          <cell r="G132">
            <v>1244</v>
          </cell>
          <cell r="H132">
            <v>364</v>
          </cell>
          <cell r="I132">
            <v>12895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25345</v>
          </cell>
          <cell r="E133">
            <v>20742</v>
          </cell>
          <cell r="F133">
            <v>13262</v>
          </cell>
          <cell r="G133">
            <v>23737</v>
          </cell>
          <cell r="H133">
            <v>9525</v>
          </cell>
          <cell r="I133">
            <v>92611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1356</v>
          </cell>
          <cell r="F134">
            <v>2900</v>
          </cell>
          <cell r="G134">
            <v>277</v>
          </cell>
          <cell r="H134">
            <v>320</v>
          </cell>
          <cell r="I134">
            <v>6282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28650</v>
          </cell>
          <cell r="F135">
            <v>7915</v>
          </cell>
          <cell r="G135">
            <v>2259</v>
          </cell>
          <cell r="H135">
            <v>4129</v>
          </cell>
          <cell r="I135">
            <v>68364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3121</v>
          </cell>
          <cell r="E136">
            <v>1709</v>
          </cell>
          <cell r="F136">
            <v>1212</v>
          </cell>
          <cell r="G136">
            <v>674</v>
          </cell>
          <cell r="H136">
            <v>181</v>
          </cell>
          <cell r="I136">
            <v>6897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7331</v>
          </cell>
          <cell r="E137">
            <v>5433</v>
          </cell>
          <cell r="F137">
            <v>125</v>
          </cell>
          <cell r="G137">
            <v>944</v>
          </cell>
          <cell r="H137">
            <v>388</v>
          </cell>
          <cell r="I137">
            <v>14221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90966</v>
          </cell>
          <cell r="F138">
            <v>110383</v>
          </cell>
          <cell r="G138">
            <v>84102</v>
          </cell>
          <cell r="H138">
            <v>96561</v>
          </cell>
          <cell r="I138">
            <v>524420</v>
          </cell>
          <cell r="J138"/>
          <cell r="K138"/>
          <cell r="L138">
            <v>0</v>
          </cell>
          <cell r="M138">
            <v>0</v>
          </cell>
          <cell r="N138">
            <v>18066</v>
          </cell>
          <cell r="O138">
            <v>29756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33016</v>
          </cell>
          <cell r="F139">
            <v>3444</v>
          </cell>
          <cell r="G139">
            <v>6666</v>
          </cell>
          <cell r="H139">
            <v>2084</v>
          </cell>
          <cell r="I139">
            <v>70345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3899</v>
          </cell>
          <cell r="G140">
            <v>1326</v>
          </cell>
          <cell r="H140">
            <v>1000</v>
          </cell>
          <cell r="I140">
            <v>13665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11521</v>
          </cell>
          <cell r="F141">
            <v>3904</v>
          </cell>
          <cell r="G141">
            <v>2578</v>
          </cell>
          <cell r="H141">
            <v>0</v>
          </cell>
          <cell r="I141">
            <v>35747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8273</v>
          </cell>
          <cell r="E142">
            <v>17778</v>
          </cell>
          <cell r="F142">
            <v>34618</v>
          </cell>
          <cell r="G142">
            <v>1481</v>
          </cell>
          <cell r="H142">
            <v>4810</v>
          </cell>
          <cell r="I142">
            <v>66960</v>
          </cell>
          <cell r="J142"/>
          <cell r="K142"/>
          <cell r="L142">
            <v>0</v>
          </cell>
          <cell r="M142">
            <v>0</v>
          </cell>
          <cell r="N142">
            <v>2661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195344</v>
          </cell>
          <cell r="F143">
            <v>56762</v>
          </cell>
          <cell r="G143">
            <v>139052</v>
          </cell>
          <cell r="H143">
            <v>28279</v>
          </cell>
          <cell r="I143">
            <v>473785</v>
          </cell>
          <cell r="J143"/>
          <cell r="K143"/>
          <cell r="L143">
            <v>0</v>
          </cell>
          <cell r="M143">
            <v>0</v>
          </cell>
          <cell r="N143">
            <v>12810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/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640</v>
          </cell>
          <cell r="H144">
            <v>959</v>
          </cell>
          <cell r="I144">
            <v>11944</v>
          </cell>
          <cell r="J144"/>
          <cell r="K144"/>
          <cell r="L144">
            <v>0</v>
          </cell>
          <cell r="M144">
            <v>0</v>
          </cell>
          <cell r="N144">
            <v>2299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3470</v>
          </cell>
          <cell r="G145">
            <v>1482</v>
          </cell>
          <cell r="H145">
            <v>0</v>
          </cell>
          <cell r="I145">
            <v>25436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2334</v>
          </cell>
          <cell r="F146">
            <v>1041</v>
          </cell>
          <cell r="G146">
            <v>584</v>
          </cell>
          <cell r="H146">
            <v>374</v>
          </cell>
          <cell r="I146">
            <v>6958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12707</v>
          </cell>
          <cell r="E147">
            <v>8916</v>
          </cell>
          <cell r="F147">
            <v>2110</v>
          </cell>
          <cell r="G147">
            <v>567</v>
          </cell>
          <cell r="H147">
            <v>2352</v>
          </cell>
          <cell r="I147">
            <v>26652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29501</v>
          </cell>
          <cell r="E148">
            <v>12086</v>
          </cell>
          <cell r="F148">
            <v>0</v>
          </cell>
          <cell r="G148">
            <v>3560</v>
          </cell>
          <cell r="H148">
            <v>5323</v>
          </cell>
          <cell r="I148">
            <v>50470</v>
          </cell>
          <cell r="J148"/>
          <cell r="K148"/>
          <cell r="L148">
            <v>4062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17217</v>
          </cell>
          <cell r="F150">
            <v>253</v>
          </cell>
          <cell r="G150">
            <v>21882</v>
          </cell>
          <cell r="H150">
            <v>2171</v>
          </cell>
          <cell r="I150">
            <v>76063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2012</v>
          </cell>
          <cell r="G152">
            <v>1126</v>
          </cell>
          <cell r="H152">
            <v>334</v>
          </cell>
          <cell r="I152">
            <v>19647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2270</v>
          </cell>
          <cell r="F153">
            <v>6584</v>
          </cell>
          <cell r="G153">
            <v>1521</v>
          </cell>
          <cell r="H153">
            <v>584</v>
          </cell>
          <cell r="I153">
            <v>15012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69683</v>
          </cell>
          <cell r="E154">
            <v>44092</v>
          </cell>
          <cell r="F154">
            <v>26112</v>
          </cell>
          <cell r="G154">
            <v>14672</v>
          </cell>
          <cell r="H154">
            <v>19922</v>
          </cell>
          <cell r="I154">
            <v>174481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4214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9914</v>
          </cell>
          <cell r="E155">
            <v>8677</v>
          </cell>
          <cell r="F155">
            <v>2250</v>
          </cell>
          <cell r="G155">
            <v>3224</v>
          </cell>
          <cell r="H155">
            <v>6617</v>
          </cell>
          <cell r="I155">
            <v>30682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5028</v>
          </cell>
          <cell r="E156">
            <v>3882</v>
          </cell>
          <cell r="F156">
            <v>860</v>
          </cell>
          <cell r="G156">
            <v>530</v>
          </cell>
          <cell r="H156">
            <v>183</v>
          </cell>
          <cell r="I156">
            <v>10483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24901</v>
          </cell>
          <cell r="E157">
            <v>40596</v>
          </cell>
          <cell r="F157">
            <v>4468</v>
          </cell>
          <cell r="G157">
            <v>6336</v>
          </cell>
          <cell r="H157">
            <v>9176</v>
          </cell>
          <cell r="I157">
            <v>85477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14706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8863</v>
          </cell>
          <cell r="E158">
            <v>2397</v>
          </cell>
          <cell r="F158">
            <v>1845</v>
          </cell>
          <cell r="G158">
            <v>518</v>
          </cell>
          <cell r="H158">
            <v>294</v>
          </cell>
          <cell r="I158">
            <v>13917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25577</v>
          </cell>
          <cell r="F160">
            <v>38874</v>
          </cell>
          <cell r="G160">
            <v>24563</v>
          </cell>
          <cell r="H160">
            <v>19190</v>
          </cell>
          <cell r="I160">
            <v>147640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9402</v>
          </cell>
          <cell r="E162">
            <v>7475</v>
          </cell>
          <cell r="F162">
            <v>13764</v>
          </cell>
          <cell r="G162">
            <v>1959</v>
          </cell>
          <cell r="H162">
            <v>2125</v>
          </cell>
          <cell r="I162">
            <v>34725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6820</v>
          </cell>
          <cell r="E163">
            <v>6659</v>
          </cell>
          <cell r="F163">
            <v>1991</v>
          </cell>
          <cell r="G163">
            <v>3257</v>
          </cell>
          <cell r="H163">
            <v>1672</v>
          </cell>
          <cell r="I163">
            <v>20399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1169</v>
          </cell>
          <cell r="E164">
            <v>1491</v>
          </cell>
          <cell r="F164">
            <v>3611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2596</v>
          </cell>
          <cell r="I165">
            <v>21527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4912</v>
          </cell>
          <cell r="F166">
            <v>2916</v>
          </cell>
          <cell r="G166">
            <v>856</v>
          </cell>
          <cell r="H166">
            <v>114</v>
          </cell>
          <cell r="I166">
            <v>17252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8">
        <row r="2">
          <cell r="D2">
            <v>13408</v>
          </cell>
          <cell r="E2">
            <v>10025</v>
          </cell>
          <cell r="F2">
            <v>874</v>
          </cell>
          <cell r="G2">
            <v>1750</v>
          </cell>
          <cell r="H2">
            <v>3034</v>
          </cell>
          <cell r="I2">
            <v>29091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0</v>
          </cell>
          <cell r="E3">
            <v>2650</v>
          </cell>
          <cell r="F3">
            <v>9821</v>
          </cell>
          <cell r="G3">
            <v>510</v>
          </cell>
          <cell r="H3">
            <v>1349</v>
          </cell>
          <cell r="I3">
            <v>14330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5726</v>
          </cell>
          <cell r="F4">
            <v>19652</v>
          </cell>
          <cell r="G4">
            <v>7371</v>
          </cell>
          <cell r="H4">
            <v>6961</v>
          </cell>
          <cell r="I4">
            <v>54994</v>
          </cell>
          <cell r="J4"/>
          <cell r="K4"/>
          <cell r="L4">
            <v>0</v>
          </cell>
          <cell r="M4">
            <v>0</v>
          </cell>
          <cell r="N4">
            <v>4708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5452</v>
          </cell>
          <cell r="G5">
            <v>3314</v>
          </cell>
          <cell r="H5">
            <v>7973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7625</v>
          </cell>
          <cell r="E6">
            <v>5338</v>
          </cell>
          <cell r="F6">
            <v>3426</v>
          </cell>
          <cell r="G6">
            <v>626</v>
          </cell>
          <cell r="H6">
            <v>303</v>
          </cell>
          <cell r="I6">
            <v>17318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5683</v>
          </cell>
          <cell r="F7">
            <v>138</v>
          </cell>
          <cell r="G7">
            <v>268</v>
          </cell>
          <cell r="H7">
            <v>178</v>
          </cell>
          <cell r="I7">
            <v>12028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1051</v>
          </cell>
          <cell r="E8">
            <v>11946</v>
          </cell>
          <cell r="F8">
            <v>0</v>
          </cell>
          <cell r="G8">
            <v>518</v>
          </cell>
          <cell r="H8">
            <v>195</v>
          </cell>
          <cell r="I8">
            <v>13710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9313</v>
          </cell>
          <cell r="G9">
            <v>9391</v>
          </cell>
          <cell r="H9">
            <v>4296</v>
          </cell>
          <cell r="I9">
            <v>74760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244</v>
          </cell>
          <cell r="H10">
            <v>44</v>
          </cell>
          <cell r="I10">
            <v>6744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35495</v>
          </cell>
          <cell r="E11">
            <v>36374</v>
          </cell>
          <cell r="F11">
            <v>15200</v>
          </cell>
          <cell r="G11">
            <v>27001</v>
          </cell>
          <cell r="H11">
            <v>6648</v>
          </cell>
          <cell r="I11">
            <v>120718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44214</v>
          </cell>
          <cell r="G12">
            <v>122934</v>
          </cell>
          <cell r="H12">
            <v>157083</v>
          </cell>
          <cell r="I12">
            <v>661336</v>
          </cell>
          <cell r="J12"/>
          <cell r="K12"/>
          <cell r="L12">
            <v>0</v>
          </cell>
          <cell r="M12">
            <v>0</v>
          </cell>
          <cell r="N12">
            <v>18042</v>
          </cell>
          <cell r="O12"/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16900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3523</v>
          </cell>
          <cell r="E13">
            <v>40655</v>
          </cell>
          <cell r="F13">
            <v>1542</v>
          </cell>
          <cell r="G13">
            <v>3408</v>
          </cell>
          <cell r="H13">
            <v>2401</v>
          </cell>
          <cell r="I13">
            <v>51529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39911</v>
          </cell>
          <cell r="F14">
            <v>18250</v>
          </cell>
          <cell r="G14">
            <v>0</v>
          </cell>
          <cell r="H14">
            <v>30265</v>
          </cell>
          <cell r="I14">
            <v>120744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>
            <v>763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9090</v>
          </cell>
          <cell r="F15">
            <v>25024</v>
          </cell>
          <cell r="G15">
            <v>19438</v>
          </cell>
          <cell r="H15">
            <v>15138</v>
          </cell>
          <cell r="I15">
            <v>89755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7826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6535</v>
          </cell>
          <cell r="E16">
            <v>2825</v>
          </cell>
          <cell r="F16">
            <v>0</v>
          </cell>
          <cell r="G16">
            <v>1511</v>
          </cell>
          <cell r="H16">
            <v>170</v>
          </cell>
          <cell r="I16">
            <v>11041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3480</v>
          </cell>
          <cell r="E17">
            <v>1955</v>
          </cell>
          <cell r="F17">
            <v>3121</v>
          </cell>
          <cell r="G17">
            <v>660</v>
          </cell>
          <cell r="H17">
            <v>673</v>
          </cell>
          <cell r="I17">
            <v>9889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14159</v>
          </cell>
          <cell r="E18">
            <v>9727</v>
          </cell>
          <cell r="F18">
            <v>894</v>
          </cell>
          <cell r="G18">
            <v>1192</v>
          </cell>
          <cell r="H18">
            <v>874</v>
          </cell>
          <cell r="I18">
            <v>26846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17109</v>
          </cell>
          <cell r="F19">
            <v>8691</v>
          </cell>
          <cell r="G19">
            <v>556</v>
          </cell>
          <cell r="H19">
            <v>7001</v>
          </cell>
          <cell r="I19">
            <v>46185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8485</v>
          </cell>
          <cell r="F20">
            <v>5532</v>
          </cell>
          <cell r="G20">
            <v>3265</v>
          </cell>
          <cell r="H20">
            <v>1311</v>
          </cell>
          <cell r="I20">
            <v>32269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6861</v>
          </cell>
          <cell r="E21">
            <v>3237</v>
          </cell>
          <cell r="F21">
            <v>4426</v>
          </cell>
          <cell r="G21">
            <v>2088</v>
          </cell>
          <cell r="H21">
            <v>2096</v>
          </cell>
          <cell r="I21">
            <v>18708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1036</v>
          </cell>
          <cell r="E22">
            <v>2345</v>
          </cell>
          <cell r="F22">
            <v>0</v>
          </cell>
          <cell r="G22">
            <v>1444</v>
          </cell>
          <cell r="H22">
            <v>164</v>
          </cell>
          <cell r="I22">
            <v>4989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41932</v>
          </cell>
          <cell r="E23">
            <v>43845</v>
          </cell>
          <cell r="F23">
            <v>92101</v>
          </cell>
          <cell r="G23">
            <v>21048</v>
          </cell>
          <cell r="H23">
            <v>21147</v>
          </cell>
          <cell r="I23">
            <v>220073</v>
          </cell>
          <cell r="J23"/>
          <cell r="K23"/>
          <cell r="L23">
            <v>2080</v>
          </cell>
          <cell r="M23">
            <v>0</v>
          </cell>
          <cell r="N23">
            <v>8930</v>
          </cell>
          <cell r="O23">
            <v>70262</v>
          </cell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204</v>
          </cell>
          <cell r="G24">
            <v>636</v>
          </cell>
          <cell r="H24">
            <v>346</v>
          </cell>
          <cell r="I24">
            <v>21831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9751</v>
          </cell>
          <cell r="E25">
            <v>4811</v>
          </cell>
          <cell r="F25">
            <v>0</v>
          </cell>
          <cell r="G25">
            <v>0</v>
          </cell>
          <cell r="H25">
            <v>179</v>
          </cell>
          <cell r="I25">
            <v>14741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3388</v>
          </cell>
          <cell r="H26">
            <v>3225</v>
          </cell>
          <cell r="I26">
            <v>42712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3089</v>
          </cell>
          <cell r="G27">
            <v>533</v>
          </cell>
          <cell r="H27">
            <v>584</v>
          </cell>
          <cell r="I27">
            <v>17130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1996</v>
          </cell>
          <cell r="E28">
            <v>1628</v>
          </cell>
          <cell r="F28">
            <v>0</v>
          </cell>
          <cell r="G28">
            <v>698</v>
          </cell>
          <cell r="H28">
            <v>126</v>
          </cell>
          <cell r="I28">
            <v>4448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2000</v>
          </cell>
          <cell r="G29">
            <v>476</v>
          </cell>
          <cell r="H29">
            <v>908</v>
          </cell>
          <cell r="I29">
            <v>16304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719</v>
          </cell>
          <cell r="E30">
            <v>2713</v>
          </cell>
          <cell r="F30">
            <v>0</v>
          </cell>
          <cell r="G30">
            <v>1868</v>
          </cell>
          <cell r="H30">
            <v>250</v>
          </cell>
          <cell r="I30">
            <v>5550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59048</v>
          </cell>
          <cell r="F31">
            <v>4343</v>
          </cell>
          <cell r="G31">
            <v>0</v>
          </cell>
          <cell r="H31">
            <v>15111</v>
          </cell>
          <cell r="I31">
            <v>164852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>
            <v>21427</v>
          </cell>
          <cell r="P31">
            <v>11077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11077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8591</v>
          </cell>
          <cell r="G32">
            <v>7555</v>
          </cell>
          <cell r="H32">
            <v>1271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16639</v>
          </cell>
          <cell r="E33">
            <v>6827</v>
          </cell>
          <cell r="F33">
            <v>185</v>
          </cell>
          <cell r="G33">
            <v>649</v>
          </cell>
          <cell r="H33">
            <v>306</v>
          </cell>
          <cell r="I33">
            <v>24606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2583</v>
          </cell>
          <cell r="G34">
            <v>1079</v>
          </cell>
          <cell r="H34">
            <v>3150</v>
          </cell>
          <cell r="I34">
            <v>23950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27345</v>
          </cell>
          <cell r="E35">
            <v>5470</v>
          </cell>
          <cell r="F35">
            <v>8417</v>
          </cell>
          <cell r="G35">
            <v>7251</v>
          </cell>
          <cell r="H35">
            <v>1724</v>
          </cell>
          <cell r="I35">
            <v>50207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1988</v>
          </cell>
          <cell r="F36">
            <v>1247</v>
          </cell>
          <cell r="G36">
            <v>259</v>
          </cell>
          <cell r="H36">
            <v>616</v>
          </cell>
          <cell r="I36">
            <v>6306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2014</v>
          </cell>
          <cell r="E37">
            <v>1132</v>
          </cell>
          <cell r="F37">
            <v>1657</v>
          </cell>
          <cell r="G37">
            <v>1153</v>
          </cell>
          <cell r="H37">
            <v>683</v>
          </cell>
          <cell r="I37">
            <v>6639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859</v>
          </cell>
          <cell r="H38">
            <v>229</v>
          </cell>
          <cell r="I38">
            <v>6547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4613</v>
          </cell>
          <cell r="F39">
            <v>0</v>
          </cell>
          <cell r="G39">
            <v>798</v>
          </cell>
          <cell r="H39">
            <v>278</v>
          </cell>
          <cell r="I39">
            <v>11924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354080</v>
          </cell>
          <cell r="E40">
            <v>123000</v>
          </cell>
          <cell r="F40">
            <v>117660</v>
          </cell>
          <cell r="G40">
            <v>148293</v>
          </cell>
          <cell r="H40">
            <v>104193</v>
          </cell>
          <cell r="I40">
            <v>847226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7583</v>
          </cell>
          <cell r="F41">
            <v>2000</v>
          </cell>
          <cell r="G41">
            <v>1267</v>
          </cell>
          <cell r="H41">
            <v>271</v>
          </cell>
          <cell r="I41">
            <v>16171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23262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49079</v>
          </cell>
          <cell r="F43">
            <v>0</v>
          </cell>
          <cell r="G43">
            <v>26341</v>
          </cell>
          <cell r="H43">
            <v>54346</v>
          </cell>
          <cell r="I43">
            <v>186114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/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4597</v>
          </cell>
          <cell r="F44">
            <v>5833</v>
          </cell>
          <cell r="G44">
            <v>3333</v>
          </cell>
          <cell r="H44">
            <v>833</v>
          </cell>
          <cell r="I44">
            <v>18107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5769</v>
          </cell>
          <cell r="E45">
            <v>5648</v>
          </cell>
          <cell r="F45">
            <v>5777</v>
          </cell>
          <cell r="G45">
            <v>476</v>
          </cell>
          <cell r="H45">
            <v>1695</v>
          </cell>
          <cell r="I45">
            <v>19365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4331</v>
          </cell>
          <cell r="E46">
            <v>6726</v>
          </cell>
          <cell r="F46">
            <v>624</v>
          </cell>
          <cell r="G46">
            <v>1205</v>
          </cell>
          <cell r="H46">
            <v>499</v>
          </cell>
          <cell r="I46">
            <v>13385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14778</v>
          </cell>
          <cell r="E47">
            <v>17364</v>
          </cell>
          <cell r="F47">
            <v>6428</v>
          </cell>
          <cell r="G47">
            <v>20952</v>
          </cell>
          <cell r="H47">
            <v>17482</v>
          </cell>
          <cell r="I47">
            <v>77004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21309</v>
          </cell>
          <cell r="E48">
            <v>12186</v>
          </cell>
          <cell r="F48">
            <v>14879</v>
          </cell>
          <cell r="G48">
            <v>0</v>
          </cell>
          <cell r="H48">
            <v>6058</v>
          </cell>
          <cell r="I48">
            <v>54432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75176</v>
          </cell>
          <cell r="E49">
            <v>136198</v>
          </cell>
          <cell r="F49">
            <v>11875</v>
          </cell>
          <cell r="G49">
            <v>38435</v>
          </cell>
          <cell r="H49">
            <v>27988</v>
          </cell>
          <cell r="I49">
            <v>289672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2786</v>
          </cell>
          <cell r="G50">
            <v>940</v>
          </cell>
          <cell r="H50">
            <v>418</v>
          </cell>
          <cell r="I50">
            <v>20833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11394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19737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9080</v>
          </cell>
          <cell r="E53">
            <v>3229</v>
          </cell>
          <cell r="F53">
            <v>0</v>
          </cell>
          <cell r="G53">
            <v>489</v>
          </cell>
          <cell r="H53">
            <v>985</v>
          </cell>
          <cell r="I53">
            <v>13783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53269</v>
          </cell>
          <cell r="F54">
            <v>32370</v>
          </cell>
          <cell r="G54">
            <v>13429</v>
          </cell>
          <cell r="H54">
            <v>31959</v>
          </cell>
          <cell r="I54">
            <v>188908</v>
          </cell>
          <cell r="J54"/>
          <cell r="K54"/>
          <cell r="L54">
            <v>0</v>
          </cell>
          <cell r="M54">
            <v>0</v>
          </cell>
          <cell r="N54">
            <v>4535</v>
          </cell>
          <cell r="O54">
            <v>11868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6445</v>
          </cell>
          <cell r="E55">
            <v>6762</v>
          </cell>
          <cell r="F55">
            <v>0</v>
          </cell>
          <cell r="G55">
            <v>684</v>
          </cell>
          <cell r="H55">
            <v>310</v>
          </cell>
          <cell r="I55">
            <v>14201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2509</v>
          </cell>
          <cell r="G56">
            <v>583</v>
          </cell>
          <cell r="H56">
            <v>1250</v>
          </cell>
          <cell r="I56">
            <v>14192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23360</v>
          </cell>
          <cell r="E57">
            <v>24159</v>
          </cell>
          <cell r="F57">
            <v>31796</v>
          </cell>
          <cell r="G57">
            <v>21518</v>
          </cell>
          <cell r="H57">
            <v>21945</v>
          </cell>
          <cell r="I57">
            <v>122778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5676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2191</v>
          </cell>
          <cell r="E58">
            <v>2004</v>
          </cell>
          <cell r="F58">
            <v>1459</v>
          </cell>
          <cell r="G58">
            <v>465</v>
          </cell>
          <cell r="H58">
            <v>706</v>
          </cell>
          <cell r="I58">
            <v>6825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5079</v>
          </cell>
          <cell r="F59">
            <v>5361</v>
          </cell>
          <cell r="G59">
            <v>0</v>
          </cell>
          <cell r="H59">
            <v>1966</v>
          </cell>
          <cell r="I59">
            <v>18368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10305</v>
          </cell>
          <cell r="F60">
            <v>54988</v>
          </cell>
          <cell r="G60">
            <v>3790</v>
          </cell>
          <cell r="H60">
            <v>6400</v>
          </cell>
          <cell r="I60">
            <v>83483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7136</v>
          </cell>
          <cell r="F61">
            <v>40419</v>
          </cell>
          <cell r="G61">
            <v>5122</v>
          </cell>
          <cell r="H61">
            <v>1252</v>
          </cell>
          <cell r="I61">
            <v>70602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16951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12772</v>
          </cell>
          <cell r="E63">
            <v>18819</v>
          </cell>
          <cell r="F63">
            <v>5337</v>
          </cell>
          <cell r="G63">
            <v>11267</v>
          </cell>
          <cell r="H63">
            <v>13515</v>
          </cell>
          <cell r="I63">
            <v>61710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936</v>
          </cell>
          <cell r="I64">
            <v>29137</v>
          </cell>
          <cell r="J64"/>
          <cell r="K64"/>
          <cell r="L64">
            <v>0</v>
          </cell>
          <cell r="M64">
            <v>0</v>
          </cell>
          <cell r="N64">
            <v>3546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6524</v>
          </cell>
          <cell r="F65">
            <v>1066</v>
          </cell>
          <cell r="G65">
            <v>3776</v>
          </cell>
          <cell r="H65">
            <v>6025</v>
          </cell>
          <cell r="I65">
            <v>38507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1333</v>
          </cell>
          <cell r="E66">
            <v>753663</v>
          </cell>
          <cell r="F66">
            <v>247208</v>
          </cell>
          <cell r="G66">
            <v>219505</v>
          </cell>
          <cell r="H66">
            <v>122417</v>
          </cell>
          <cell r="I66">
            <v>1344126</v>
          </cell>
          <cell r="J66"/>
          <cell r="K66"/>
          <cell r="L66">
            <v>0</v>
          </cell>
          <cell r="M66">
            <v>83333</v>
          </cell>
          <cell r="N66">
            <v>21718</v>
          </cell>
          <cell r="O66"/>
          <cell r="P66">
            <v>36578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7555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11144</v>
          </cell>
          <cell r="F67">
            <v>9562</v>
          </cell>
          <cell r="G67">
            <v>0</v>
          </cell>
          <cell r="H67">
            <v>2149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1809</v>
          </cell>
          <cell r="F68">
            <v>1681</v>
          </cell>
          <cell r="G68">
            <v>0</v>
          </cell>
          <cell r="H68">
            <v>674</v>
          </cell>
          <cell r="I68">
            <v>7215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9659</v>
          </cell>
          <cell r="E69">
            <v>25068</v>
          </cell>
          <cell r="F69">
            <v>18781</v>
          </cell>
          <cell r="G69">
            <v>2524</v>
          </cell>
          <cell r="H69">
            <v>11048</v>
          </cell>
          <cell r="I69">
            <v>67080</v>
          </cell>
          <cell r="J69"/>
          <cell r="K69"/>
          <cell r="L69">
            <v>0</v>
          </cell>
          <cell r="M69">
            <v>0</v>
          </cell>
          <cell r="N69">
            <v>4081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10210</v>
          </cell>
          <cell r="E70">
            <v>7673</v>
          </cell>
          <cell r="F70">
            <v>7000</v>
          </cell>
          <cell r="G70">
            <v>3792</v>
          </cell>
          <cell r="H70">
            <v>3088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15648</v>
          </cell>
          <cell r="F71">
            <v>56954</v>
          </cell>
          <cell r="G71">
            <v>37597</v>
          </cell>
          <cell r="H71">
            <v>37036</v>
          </cell>
          <cell r="I71">
            <v>257162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>
            <v>13932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12052</v>
          </cell>
          <cell r="E72">
            <v>6709</v>
          </cell>
          <cell r="F72">
            <v>5176</v>
          </cell>
          <cell r="G72">
            <v>3593</v>
          </cell>
          <cell r="H72">
            <v>531</v>
          </cell>
          <cell r="I72">
            <v>28061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6784</v>
          </cell>
          <cell r="G73">
            <v>1650</v>
          </cell>
          <cell r="H73">
            <v>1175</v>
          </cell>
          <cell r="I73">
            <v>17649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14094</v>
          </cell>
          <cell r="E74">
            <v>11173</v>
          </cell>
          <cell r="F74">
            <v>1992</v>
          </cell>
          <cell r="G74">
            <v>1143</v>
          </cell>
          <cell r="H74">
            <v>802</v>
          </cell>
          <cell r="I74">
            <v>29204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3013</v>
          </cell>
          <cell r="I75">
            <v>38930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260</v>
          </cell>
          <cell r="H76">
            <v>1667</v>
          </cell>
          <cell r="I76">
            <v>12998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8301</v>
          </cell>
          <cell r="F78">
            <v>18177</v>
          </cell>
          <cell r="G78">
            <v>5000</v>
          </cell>
          <cell r="H78">
            <v>5676</v>
          </cell>
          <cell r="I78">
            <v>51192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7887</v>
          </cell>
          <cell r="F79">
            <v>0</v>
          </cell>
          <cell r="G79">
            <v>1566</v>
          </cell>
          <cell r="H79">
            <v>537</v>
          </cell>
          <cell r="I79">
            <v>17680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3056</v>
          </cell>
          <cell r="E80">
            <v>3097</v>
          </cell>
          <cell r="F80">
            <v>1784</v>
          </cell>
          <cell r="G80">
            <v>2099</v>
          </cell>
          <cell r="H80">
            <v>750</v>
          </cell>
          <cell r="I80">
            <v>10786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20752</v>
          </cell>
          <cell r="E81">
            <v>8109</v>
          </cell>
          <cell r="F81">
            <v>4021</v>
          </cell>
          <cell r="G81">
            <v>4122</v>
          </cell>
          <cell r="H81">
            <v>3250</v>
          </cell>
          <cell r="I81">
            <v>40254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38245</v>
          </cell>
          <cell r="F82">
            <v>21775</v>
          </cell>
          <cell r="G82">
            <v>12516</v>
          </cell>
          <cell r="H82">
            <v>11833</v>
          </cell>
          <cell r="I82">
            <v>114348</v>
          </cell>
          <cell r="J82"/>
          <cell r="K82"/>
          <cell r="L82">
            <v>0</v>
          </cell>
          <cell r="M82">
            <v>0</v>
          </cell>
          <cell r="N82">
            <v>4558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26802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43928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19264</v>
          </cell>
          <cell r="F84">
            <v>9693</v>
          </cell>
          <cell r="G84">
            <v>6667</v>
          </cell>
          <cell r="H84">
            <v>12973</v>
          </cell>
          <cell r="I84">
            <v>63075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10062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4977</v>
          </cell>
          <cell r="F85">
            <v>5871</v>
          </cell>
          <cell r="G85">
            <v>253</v>
          </cell>
          <cell r="H85">
            <v>261</v>
          </cell>
          <cell r="I85">
            <v>16756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21637</v>
          </cell>
          <cell r="F86">
            <v>0</v>
          </cell>
          <cell r="G86">
            <v>1855</v>
          </cell>
          <cell r="H86">
            <v>3749</v>
          </cell>
          <cell r="I86">
            <v>40813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3898</v>
          </cell>
          <cell r="H88">
            <v>1250</v>
          </cell>
          <cell r="I88">
            <v>17939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2506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6565</v>
          </cell>
          <cell r="F90">
            <v>3212</v>
          </cell>
          <cell r="G90">
            <v>3529</v>
          </cell>
          <cell r="H90">
            <v>917</v>
          </cell>
          <cell r="I90">
            <v>21074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9487</v>
          </cell>
          <cell r="H91">
            <v>2301</v>
          </cell>
          <cell r="I91">
            <v>31338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4034</v>
          </cell>
          <cell r="F92">
            <v>735</v>
          </cell>
          <cell r="G92">
            <v>1208</v>
          </cell>
          <cell r="H92">
            <v>933</v>
          </cell>
          <cell r="I92">
            <v>12293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7691</v>
          </cell>
          <cell r="F93">
            <v>2488</v>
          </cell>
          <cell r="G93">
            <v>859</v>
          </cell>
          <cell r="H93">
            <v>1036</v>
          </cell>
          <cell r="I93">
            <v>14465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35349</v>
          </cell>
          <cell r="E94">
            <v>23743</v>
          </cell>
          <cell r="F94">
            <v>0</v>
          </cell>
          <cell r="G94">
            <v>8309</v>
          </cell>
          <cell r="H94">
            <v>1385</v>
          </cell>
          <cell r="I94">
            <v>68786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19378</v>
          </cell>
          <cell r="E95">
            <v>11929</v>
          </cell>
          <cell r="F95">
            <v>2149</v>
          </cell>
          <cell r="G95">
            <v>2902</v>
          </cell>
          <cell r="H95">
            <v>1771</v>
          </cell>
          <cell r="I95">
            <v>38129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634</v>
          </cell>
          <cell r="F96">
            <v>3022</v>
          </cell>
          <cell r="G96">
            <v>0</v>
          </cell>
          <cell r="H96">
            <v>131</v>
          </cell>
          <cell r="I96">
            <v>7714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17678</v>
          </cell>
          <cell r="E97">
            <v>9659</v>
          </cell>
          <cell r="F97">
            <v>0</v>
          </cell>
          <cell r="G97">
            <v>3850</v>
          </cell>
          <cell r="H97">
            <v>1697</v>
          </cell>
          <cell r="I97">
            <v>32884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11223</v>
          </cell>
          <cell r="E98">
            <v>4605</v>
          </cell>
          <cell r="F98">
            <v>12520</v>
          </cell>
          <cell r="G98">
            <v>1051</v>
          </cell>
          <cell r="H98">
            <v>1404</v>
          </cell>
          <cell r="I98">
            <v>30803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26906</v>
          </cell>
          <cell r="F99">
            <v>54274</v>
          </cell>
          <cell r="G99">
            <v>28110</v>
          </cell>
          <cell r="H99">
            <v>20417</v>
          </cell>
          <cell r="I99">
            <v>137225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1720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697</v>
          </cell>
          <cell r="F100">
            <v>628</v>
          </cell>
          <cell r="G100">
            <v>675</v>
          </cell>
          <cell r="H100">
            <v>764</v>
          </cell>
          <cell r="I100">
            <v>6410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3227</v>
          </cell>
          <cell r="E101">
            <v>6370</v>
          </cell>
          <cell r="F101">
            <v>4692</v>
          </cell>
          <cell r="G101">
            <v>2966</v>
          </cell>
          <cell r="H101">
            <v>250</v>
          </cell>
          <cell r="I101">
            <v>17505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2408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963</v>
          </cell>
          <cell r="F103">
            <v>434</v>
          </cell>
          <cell r="G103">
            <v>1417</v>
          </cell>
          <cell r="H103">
            <v>125</v>
          </cell>
          <cell r="I103">
            <v>5061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12936</v>
          </cell>
          <cell r="F104">
            <v>0</v>
          </cell>
          <cell r="G104">
            <v>4909</v>
          </cell>
          <cell r="H104">
            <v>1927</v>
          </cell>
          <cell r="I104">
            <v>32311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69620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13948</v>
          </cell>
          <cell r="E106">
            <v>7083</v>
          </cell>
          <cell r="F106">
            <v>7466</v>
          </cell>
          <cell r="G106">
            <v>737</v>
          </cell>
          <cell r="H106">
            <v>523</v>
          </cell>
          <cell r="I106">
            <v>29757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24444</v>
          </cell>
          <cell r="F107">
            <v>16210</v>
          </cell>
          <cell r="G107">
            <v>19958</v>
          </cell>
          <cell r="H107">
            <v>10500</v>
          </cell>
          <cell r="I107">
            <v>81345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11696</v>
          </cell>
          <cell r="G108">
            <v>9634</v>
          </cell>
          <cell r="H108">
            <v>3280</v>
          </cell>
          <cell r="I108">
            <v>48947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9866</v>
          </cell>
          <cell r="E109">
            <v>3042</v>
          </cell>
          <cell r="F109">
            <v>6958</v>
          </cell>
          <cell r="G109">
            <v>799</v>
          </cell>
          <cell r="H109">
            <v>1122</v>
          </cell>
          <cell r="I109">
            <v>21787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57040</v>
          </cell>
          <cell r="F110">
            <v>20417</v>
          </cell>
          <cell r="G110">
            <v>18750</v>
          </cell>
          <cell r="H110">
            <v>18314</v>
          </cell>
          <cell r="I110">
            <v>159366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28466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11470</v>
          </cell>
          <cell r="G112">
            <v>10453</v>
          </cell>
          <cell r="H112">
            <v>4867</v>
          </cell>
          <cell r="I112">
            <v>38062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9372</v>
          </cell>
          <cell r="E113">
            <v>7689</v>
          </cell>
          <cell r="F113">
            <v>6010</v>
          </cell>
          <cell r="G113">
            <v>2260</v>
          </cell>
          <cell r="H113">
            <v>3750</v>
          </cell>
          <cell r="I113">
            <v>29081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6178</v>
          </cell>
          <cell r="E114">
            <v>3813</v>
          </cell>
          <cell r="F114">
            <v>9170</v>
          </cell>
          <cell r="G114">
            <v>1833</v>
          </cell>
          <cell r="H114">
            <v>1000</v>
          </cell>
          <cell r="I114">
            <v>21994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92114</v>
          </cell>
          <cell r="E115">
            <v>57214</v>
          </cell>
          <cell r="F115">
            <v>1596</v>
          </cell>
          <cell r="G115">
            <v>23540</v>
          </cell>
          <cell r="H115">
            <v>19396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4988</v>
          </cell>
          <cell r="P115">
            <v>1511</v>
          </cell>
          <cell r="Q115"/>
          <cell r="R115"/>
          <cell r="S115">
            <v>1511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5059</v>
          </cell>
          <cell r="E116">
            <v>2428</v>
          </cell>
          <cell r="F116">
            <v>2219</v>
          </cell>
          <cell r="G116">
            <v>532</v>
          </cell>
          <cell r="H116">
            <v>140</v>
          </cell>
          <cell r="I116">
            <v>10378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8753</v>
          </cell>
          <cell r="E117">
            <v>12326</v>
          </cell>
          <cell r="F117">
            <v>13318</v>
          </cell>
          <cell r="G117">
            <v>9322</v>
          </cell>
          <cell r="H117">
            <v>2400</v>
          </cell>
          <cell r="I117">
            <v>46119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7438</v>
          </cell>
          <cell r="E118">
            <v>3500</v>
          </cell>
          <cell r="F118">
            <v>4094</v>
          </cell>
          <cell r="G118">
            <v>2500</v>
          </cell>
          <cell r="H118">
            <v>488</v>
          </cell>
          <cell r="I118">
            <v>18020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595</v>
          </cell>
          <cell r="I119">
            <v>15469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3084</v>
          </cell>
          <cell r="I120">
            <v>49389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2462</v>
          </cell>
          <cell r="F121">
            <v>5051</v>
          </cell>
          <cell r="G121">
            <v>755</v>
          </cell>
          <cell r="H121">
            <v>550</v>
          </cell>
          <cell r="I121">
            <v>12475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26370</v>
          </cell>
          <cell r="E122">
            <v>8723</v>
          </cell>
          <cell r="F122">
            <v>9488</v>
          </cell>
          <cell r="G122">
            <v>2358</v>
          </cell>
          <cell r="H122">
            <v>3343</v>
          </cell>
          <cell r="I122">
            <v>50282</v>
          </cell>
          <cell r="J122"/>
          <cell r="K122"/>
          <cell r="L122">
            <v>0</v>
          </cell>
          <cell r="M122">
            <v>0</v>
          </cell>
          <cell r="N122">
            <v>2299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15100</v>
          </cell>
          <cell r="E123">
            <v>143</v>
          </cell>
          <cell r="F123">
            <v>41836</v>
          </cell>
          <cell r="G123">
            <v>16078</v>
          </cell>
          <cell r="H123">
            <v>7493</v>
          </cell>
          <cell r="I123">
            <v>80650</v>
          </cell>
          <cell r="J123"/>
          <cell r="K123"/>
          <cell r="L123">
            <v>0</v>
          </cell>
          <cell r="M123">
            <v>0</v>
          </cell>
          <cell r="N123">
            <v>4642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12376</v>
          </cell>
          <cell r="E124">
            <v>12645</v>
          </cell>
          <cell r="F124">
            <v>23181</v>
          </cell>
          <cell r="G124">
            <v>3333</v>
          </cell>
          <cell r="H124">
            <v>16829</v>
          </cell>
          <cell r="I124">
            <v>68364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72797</v>
          </cell>
          <cell r="Q124"/>
          <cell r="R124"/>
          <cell r="S124">
            <v>8633</v>
          </cell>
          <cell r="T124">
            <v>0</v>
          </cell>
          <cell r="U124">
            <v>64164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5042</v>
          </cell>
          <cell r="E125">
            <v>248</v>
          </cell>
          <cell r="F125">
            <v>5369</v>
          </cell>
          <cell r="G125">
            <v>587</v>
          </cell>
          <cell r="H125">
            <v>373</v>
          </cell>
          <cell r="I125">
            <v>11619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2286</v>
          </cell>
          <cell r="E126">
            <v>5082</v>
          </cell>
          <cell r="F126">
            <v>7195</v>
          </cell>
          <cell r="G126">
            <v>738</v>
          </cell>
          <cell r="H126">
            <v>1225</v>
          </cell>
          <cell r="I126">
            <v>16526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1529</v>
          </cell>
          <cell r="G127">
            <v>0</v>
          </cell>
          <cell r="H127">
            <v>600</v>
          </cell>
          <cell r="I127">
            <v>6797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5350</v>
          </cell>
          <cell r="G128">
            <v>1747</v>
          </cell>
          <cell r="H128">
            <v>1057</v>
          </cell>
          <cell r="I128">
            <v>35118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1308</v>
          </cell>
          <cell r="G129">
            <v>1948</v>
          </cell>
          <cell r="H129">
            <v>779</v>
          </cell>
          <cell r="I129">
            <v>30823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33318</v>
          </cell>
          <cell r="E130">
            <v>24343</v>
          </cell>
          <cell r="F130">
            <v>3886</v>
          </cell>
          <cell r="G130">
            <v>21190</v>
          </cell>
          <cell r="H130">
            <v>11175</v>
          </cell>
          <cell r="I130">
            <v>93912</v>
          </cell>
          <cell r="J130"/>
          <cell r="K130"/>
          <cell r="L130">
            <v>0</v>
          </cell>
          <cell r="M130">
            <v>0</v>
          </cell>
          <cell r="N130">
            <v>8920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1965</v>
          </cell>
          <cell r="F131">
            <v>8695</v>
          </cell>
          <cell r="G131">
            <v>0</v>
          </cell>
          <cell r="H131">
            <v>524</v>
          </cell>
          <cell r="I131">
            <v>14423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5750</v>
          </cell>
          <cell r="E132">
            <v>4800</v>
          </cell>
          <cell r="F132">
            <v>736</v>
          </cell>
          <cell r="G132">
            <v>1245</v>
          </cell>
          <cell r="H132">
            <v>364</v>
          </cell>
          <cell r="I132">
            <v>12895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20741</v>
          </cell>
          <cell r="F133">
            <v>13262</v>
          </cell>
          <cell r="G133">
            <v>23737</v>
          </cell>
          <cell r="H133">
            <v>9524</v>
          </cell>
          <cell r="I133">
            <v>92610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1429</v>
          </cell>
          <cell r="E134">
            <v>1357</v>
          </cell>
          <cell r="F134">
            <v>2900</v>
          </cell>
          <cell r="G134">
            <v>277</v>
          </cell>
          <cell r="H134">
            <v>320</v>
          </cell>
          <cell r="I134">
            <v>6283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7915</v>
          </cell>
          <cell r="G135">
            <v>2260</v>
          </cell>
          <cell r="H135">
            <v>4129</v>
          </cell>
          <cell r="I135">
            <v>68366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3122</v>
          </cell>
          <cell r="E136">
            <v>1708</v>
          </cell>
          <cell r="F136">
            <v>1211</v>
          </cell>
          <cell r="G136">
            <v>675</v>
          </cell>
          <cell r="H136">
            <v>182</v>
          </cell>
          <cell r="I136">
            <v>6898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297</v>
          </cell>
          <cell r="E137">
            <v>214</v>
          </cell>
          <cell r="F137">
            <v>126</v>
          </cell>
          <cell r="G137">
            <v>13586</v>
          </cell>
          <cell r="H137">
            <v>0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109016</v>
          </cell>
          <cell r="F138">
            <v>110383</v>
          </cell>
          <cell r="G138">
            <v>84103</v>
          </cell>
          <cell r="H138">
            <v>78513</v>
          </cell>
          <cell r="I138">
            <v>524423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>
            <v>33540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21017</v>
          </cell>
          <cell r="F139">
            <v>3444</v>
          </cell>
          <cell r="G139">
            <v>18667</v>
          </cell>
          <cell r="H139">
            <v>2083</v>
          </cell>
          <cell r="I139">
            <v>70346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3900</v>
          </cell>
          <cell r="G140">
            <v>1326</v>
          </cell>
          <cell r="H140">
            <v>1000</v>
          </cell>
          <cell r="I140">
            <v>13666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17745</v>
          </cell>
          <cell r="E141">
            <v>11522</v>
          </cell>
          <cell r="F141">
            <v>3905</v>
          </cell>
          <cell r="G141">
            <v>2578</v>
          </cell>
          <cell r="H141">
            <v>0</v>
          </cell>
          <cell r="I141">
            <v>35750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17779</v>
          </cell>
          <cell r="F142">
            <v>34618</v>
          </cell>
          <cell r="G142">
            <v>1481</v>
          </cell>
          <cell r="H142">
            <v>4810</v>
          </cell>
          <cell r="I142">
            <v>66962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54349</v>
          </cell>
          <cell r="E143">
            <v>195345</v>
          </cell>
          <cell r="F143">
            <v>56762</v>
          </cell>
          <cell r="G143">
            <v>139052</v>
          </cell>
          <cell r="H143">
            <v>28278</v>
          </cell>
          <cell r="I143">
            <v>473786</v>
          </cell>
          <cell r="J143"/>
          <cell r="K143"/>
          <cell r="L143">
            <v>0</v>
          </cell>
          <cell r="M143">
            <v>0</v>
          </cell>
          <cell r="N143">
            <v>12811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640</v>
          </cell>
          <cell r="H144">
            <v>960</v>
          </cell>
          <cell r="I144">
            <v>11945</v>
          </cell>
          <cell r="J144"/>
          <cell r="K144"/>
          <cell r="L144">
            <v>0</v>
          </cell>
          <cell r="M144">
            <v>0</v>
          </cell>
          <cell r="N144">
            <v>2298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8739</v>
          </cell>
          <cell r="F145">
            <v>3470</v>
          </cell>
          <cell r="G145">
            <v>1483</v>
          </cell>
          <cell r="H145">
            <v>0</v>
          </cell>
          <cell r="I145">
            <v>25438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374</v>
          </cell>
          <cell r="I146">
            <v>6957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12708</v>
          </cell>
          <cell r="E147">
            <v>8916</v>
          </cell>
          <cell r="F147">
            <v>2111</v>
          </cell>
          <cell r="G147">
            <v>568</v>
          </cell>
          <cell r="H147">
            <v>2352</v>
          </cell>
          <cell r="I147">
            <v>26655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29502</v>
          </cell>
          <cell r="E148">
            <v>12087</v>
          </cell>
          <cell r="F148">
            <v>0</v>
          </cell>
          <cell r="G148">
            <v>3559</v>
          </cell>
          <cell r="H148">
            <v>5323</v>
          </cell>
          <cell r="I148">
            <v>50471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5988</v>
          </cell>
          <cell r="I149">
            <v>39093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34539</v>
          </cell>
          <cell r="E150">
            <v>17218</v>
          </cell>
          <cell r="F150">
            <v>254</v>
          </cell>
          <cell r="G150">
            <v>21883</v>
          </cell>
          <cell r="H150">
            <v>2171</v>
          </cell>
          <cell r="I150">
            <v>76065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1442</v>
          </cell>
          <cell r="G151">
            <v>2405</v>
          </cell>
          <cell r="H151">
            <v>2819</v>
          </cell>
          <cell r="I151">
            <v>32731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10227</v>
          </cell>
          <cell r="F152">
            <v>2012</v>
          </cell>
          <cell r="G152">
            <v>1127</v>
          </cell>
          <cell r="H152">
            <v>333</v>
          </cell>
          <cell r="I152">
            <v>19648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2270</v>
          </cell>
          <cell r="F153">
            <v>6583</v>
          </cell>
          <cell r="G153">
            <v>1522</v>
          </cell>
          <cell r="H153">
            <v>583</v>
          </cell>
          <cell r="I153">
            <v>15011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26113</v>
          </cell>
          <cell r="G154">
            <v>14671</v>
          </cell>
          <cell r="H154">
            <v>19922</v>
          </cell>
          <cell r="I154">
            <v>174480</v>
          </cell>
          <cell r="J154"/>
          <cell r="K154"/>
          <cell r="L154">
            <v>2192</v>
          </cell>
          <cell r="M154">
            <v>0</v>
          </cell>
          <cell r="N154">
            <v>0</v>
          </cell>
          <cell r="O154">
            <v>6450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9915</v>
          </cell>
          <cell r="E155">
            <v>8678</v>
          </cell>
          <cell r="F155">
            <v>2250</v>
          </cell>
          <cell r="G155">
            <v>3223</v>
          </cell>
          <cell r="H155">
            <v>6618</v>
          </cell>
          <cell r="I155">
            <v>30684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861</v>
          </cell>
          <cell r="G156">
            <v>530</v>
          </cell>
          <cell r="H156">
            <v>183</v>
          </cell>
          <cell r="I156">
            <v>10486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31276</v>
          </cell>
          <cell r="E157">
            <v>40995</v>
          </cell>
          <cell r="F157">
            <v>4467</v>
          </cell>
          <cell r="G157">
            <v>0</v>
          </cell>
          <cell r="H157">
            <v>8738</v>
          </cell>
          <cell r="I157">
            <v>85476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17114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8864</v>
          </cell>
          <cell r="E158">
            <v>2398</v>
          </cell>
          <cell r="F158">
            <v>1844</v>
          </cell>
          <cell r="G158">
            <v>518</v>
          </cell>
          <cell r="H158">
            <v>294</v>
          </cell>
          <cell r="I158">
            <v>13918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25577</v>
          </cell>
          <cell r="F160">
            <v>38874</v>
          </cell>
          <cell r="G160">
            <v>24563</v>
          </cell>
          <cell r="H160">
            <v>19190</v>
          </cell>
          <cell r="I160">
            <v>147640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2107</v>
          </cell>
          <cell r="G161">
            <v>354</v>
          </cell>
          <cell r="H161">
            <v>1046</v>
          </cell>
          <cell r="I161">
            <v>7005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9403</v>
          </cell>
          <cell r="E162">
            <v>7475</v>
          </cell>
          <cell r="F162">
            <v>13765</v>
          </cell>
          <cell r="G162">
            <v>1958</v>
          </cell>
          <cell r="H162">
            <v>2125</v>
          </cell>
          <cell r="I162">
            <v>34726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6819</v>
          </cell>
          <cell r="E163">
            <v>6660</v>
          </cell>
          <cell r="F163">
            <v>1992</v>
          </cell>
          <cell r="G163">
            <v>3257</v>
          </cell>
          <cell r="H163">
            <v>1673</v>
          </cell>
          <cell r="I163">
            <v>20401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1491</v>
          </cell>
          <cell r="F164">
            <v>3610</v>
          </cell>
          <cell r="G164">
            <v>0</v>
          </cell>
          <cell r="H164">
            <v>109</v>
          </cell>
          <cell r="I164">
            <v>6380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2596</v>
          </cell>
          <cell r="I165">
            <v>21527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4913</v>
          </cell>
          <cell r="F166">
            <v>2917</v>
          </cell>
          <cell r="G166">
            <v>857</v>
          </cell>
          <cell r="H166">
            <v>115</v>
          </cell>
          <cell r="I166">
            <v>17256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9">
        <row r="2">
          <cell r="D2">
            <v>13408</v>
          </cell>
          <cell r="E2">
            <v>10024</v>
          </cell>
          <cell r="F2">
            <v>5658</v>
          </cell>
          <cell r="G2">
            <v>0</v>
          </cell>
          <cell r="H2">
            <v>0</v>
          </cell>
          <cell r="I2">
            <v>29090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1385</v>
          </cell>
          <cell r="E3">
            <v>2650</v>
          </cell>
          <cell r="F3">
            <v>8436</v>
          </cell>
          <cell r="G3">
            <v>510</v>
          </cell>
          <cell r="H3">
            <v>1348</v>
          </cell>
          <cell r="I3">
            <v>14329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54993</v>
          </cell>
          <cell r="J4"/>
          <cell r="K4"/>
          <cell r="L4">
            <v>0</v>
          </cell>
          <cell r="M4">
            <v>0</v>
          </cell>
          <cell r="N4">
            <v>4707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5451</v>
          </cell>
          <cell r="G5">
            <v>3314</v>
          </cell>
          <cell r="H5">
            <v>7974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7626</v>
          </cell>
          <cell r="E6">
            <v>5338</v>
          </cell>
          <cell r="F6">
            <v>3427</v>
          </cell>
          <cell r="G6">
            <v>626</v>
          </cell>
          <cell r="H6">
            <v>303</v>
          </cell>
          <cell r="I6">
            <v>17320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5682</v>
          </cell>
          <cell r="F7">
            <v>137</v>
          </cell>
          <cell r="G7">
            <v>268</v>
          </cell>
          <cell r="H7">
            <v>178</v>
          </cell>
          <cell r="I7">
            <v>12026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11947</v>
          </cell>
          <cell r="F8">
            <v>0</v>
          </cell>
          <cell r="G8">
            <v>519</v>
          </cell>
          <cell r="H8">
            <v>195</v>
          </cell>
          <cell r="I8">
            <v>13711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9312</v>
          </cell>
          <cell r="G9">
            <v>9391</v>
          </cell>
          <cell r="H9">
            <v>4296</v>
          </cell>
          <cell r="I9">
            <v>74759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2247</v>
          </cell>
          <cell r="F10">
            <v>0</v>
          </cell>
          <cell r="G10">
            <v>245</v>
          </cell>
          <cell r="H10">
            <v>44</v>
          </cell>
          <cell r="I10">
            <v>6745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36374</v>
          </cell>
          <cell r="F11">
            <v>15199</v>
          </cell>
          <cell r="G11">
            <v>27001</v>
          </cell>
          <cell r="H11">
            <v>6648</v>
          </cell>
          <cell r="I11">
            <v>120716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152906</v>
          </cell>
          <cell r="F12">
            <v>44214</v>
          </cell>
          <cell r="G12">
            <v>122934</v>
          </cell>
          <cell r="H12">
            <v>157083</v>
          </cell>
          <cell r="I12">
            <v>661336</v>
          </cell>
          <cell r="J12"/>
          <cell r="K12"/>
          <cell r="L12">
            <v>0</v>
          </cell>
          <cell r="M12">
            <v>0</v>
          </cell>
          <cell r="N12">
            <v>18043</v>
          </cell>
          <cell r="O12"/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16900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40655</v>
          </cell>
          <cell r="F13">
            <v>1543</v>
          </cell>
          <cell r="G13">
            <v>3408</v>
          </cell>
          <cell r="H13">
            <v>2401</v>
          </cell>
          <cell r="I13">
            <v>51529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39111</v>
          </cell>
          <cell r="F14">
            <v>19050</v>
          </cell>
          <cell r="G14">
            <v>0</v>
          </cell>
          <cell r="H14">
            <v>30265</v>
          </cell>
          <cell r="I14">
            <v>120744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>
            <v>8084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9090</v>
          </cell>
          <cell r="F15">
            <v>25023</v>
          </cell>
          <cell r="G15">
            <v>19438</v>
          </cell>
          <cell r="H15">
            <v>15139</v>
          </cell>
          <cell r="I15">
            <v>89755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5418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2826</v>
          </cell>
          <cell r="F16">
            <v>0</v>
          </cell>
          <cell r="G16">
            <v>1510</v>
          </cell>
          <cell r="H16">
            <v>170</v>
          </cell>
          <cell r="I16">
            <v>11040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672</v>
          </cell>
          <cell r="I17">
            <v>9886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14160</v>
          </cell>
          <cell r="E18">
            <v>9728</v>
          </cell>
          <cell r="F18">
            <v>893</v>
          </cell>
          <cell r="G18">
            <v>1192</v>
          </cell>
          <cell r="H18">
            <v>874</v>
          </cell>
          <cell r="I18">
            <v>26847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12829</v>
          </cell>
          <cell r="E19">
            <v>17108</v>
          </cell>
          <cell r="F19">
            <v>8690</v>
          </cell>
          <cell r="G19">
            <v>556</v>
          </cell>
          <cell r="H19">
            <v>7001</v>
          </cell>
          <cell r="I19">
            <v>46184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8486</v>
          </cell>
          <cell r="F20">
            <v>5532</v>
          </cell>
          <cell r="G20">
            <v>3265</v>
          </cell>
          <cell r="H20">
            <v>1310</v>
          </cell>
          <cell r="I20">
            <v>32269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6860</v>
          </cell>
          <cell r="E21">
            <v>4768</v>
          </cell>
          <cell r="F21">
            <v>2895</v>
          </cell>
          <cell r="G21">
            <v>2087</v>
          </cell>
          <cell r="H21">
            <v>2096</v>
          </cell>
          <cell r="I21">
            <v>18706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1035</v>
          </cell>
          <cell r="E22">
            <v>2345</v>
          </cell>
          <cell r="F22">
            <v>0</v>
          </cell>
          <cell r="G22">
            <v>1443</v>
          </cell>
          <cell r="H22">
            <v>163</v>
          </cell>
          <cell r="I22">
            <v>4986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41933</v>
          </cell>
          <cell r="E23">
            <v>43844</v>
          </cell>
          <cell r="F23">
            <v>92101</v>
          </cell>
          <cell r="G23">
            <v>21048</v>
          </cell>
          <cell r="H23">
            <v>21146</v>
          </cell>
          <cell r="I23">
            <v>220072</v>
          </cell>
          <cell r="J23"/>
          <cell r="K23"/>
          <cell r="L23">
            <v>2079</v>
          </cell>
          <cell r="M23">
            <v>0</v>
          </cell>
          <cell r="N23">
            <v>8931</v>
          </cell>
          <cell r="O23">
            <v>56846</v>
          </cell>
          <cell r="P23">
            <v>49233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7968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204</v>
          </cell>
          <cell r="G24">
            <v>635</v>
          </cell>
          <cell r="H24">
            <v>347</v>
          </cell>
          <cell r="I24">
            <v>21831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4812</v>
          </cell>
          <cell r="F25">
            <v>0</v>
          </cell>
          <cell r="G25">
            <v>0</v>
          </cell>
          <cell r="H25">
            <v>180</v>
          </cell>
          <cell r="I25">
            <v>14742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19082</v>
          </cell>
          <cell r="E26">
            <v>16915</v>
          </cell>
          <cell r="F26">
            <v>101</v>
          </cell>
          <cell r="G26">
            <v>3387</v>
          </cell>
          <cell r="H26">
            <v>3225</v>
          </cell>
          <cell r="I26">
            <v>42710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3090</v>
          </cell>
          <cell r="G27">
            <v>532</v>
          </cell>
          <cell r="H27">
            <v>583</v>
          </cell>
          <cell r="I27">
            <v>17129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1995</v>
          </cell>
          <cell r="E28">
            <v>1629</v>
          </cell>
          <cell r="F28">
            <v>0</v>
          </cell>
          <cell r="G28">
            <v>697</v>
          </cell>
          <cell r="H28">
            <v>125</v>
          </cell>
          <cell r="I28">
            <v>4446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9437</v>
          </cell>
          <cell r="E29">
            <v>3484</v>
          </cell>
          <cell r="F29">
            <v>2000</v>
          </cell>
          <cell r="G29">
            <v>476</v>
          </cell>
          <cell r="H29">
            <v>909</v>
          </cell>
          <cell r="I29">
            <v>16306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2712</v>
          </cell>
          <cell r="F30">
            <v>0</v>
          </cell>
          <cell r="G30">
            <v>1868</v>
          </cell>
          <cell r="H30">
            <v>250</v>
          </cell>
          <cell r="I30">
            <v>5548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59047</v>
          </cell>
          <cell r="F31">
            <v>4343</v>
          </cell>
          <cell r="G31">
            <v>0</v>
          </cell>
          <cell r="H31">
            <v>15112</v>
          </cell>
          <cell r="I31">
            <v>164852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>
            <v>28466</v>
          </cell>
          <cell r="P31">
            <v>11076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11076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7555</v>
          </cell>
          <cell r="H32">
            <v>1272</v>
          </cell>
          <cell r="I32">
            <v>49836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16639</v>
          </cell>
          <cell r="E33">
            <v>6827</v>
          </cell>
          <cell r="F33">
            <v>186</v>
          </cell>
          <cell r="G33">
            <v>648</v>
          </cell>
          <cell r="H33">
            <v>305</v>
          </cell>
          <cell r="I33">
            <v>24605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2583</v>
          </cell>
          <cell r="G34">
            <v>1078</v>
          </cell>
          <cell r="H34">
            <v>3150</v>
          </cell>
          <cell r="I34">
            <v>23949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27346</v>
          </cell>
          <cell r="E35">
            <v>5469</v>
          </cell>
          <cell r="F35">
            <v>8417</v>
          </cell>
          <cell r="G35">
            <v>7250</v>
          </cell>
          <cell r="H35">
            <v>1724</v>
          </cell>
          <cell r="I35">
            <v>50206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2197</v>
          </cell>
          <cell r="E36">
            <v>1987</v>
          </cell>
          <cell r="F36">
            <v>1247</v>
          </cell>
          <cell r="G36">
            <v>260</v>
          </cell>
          <cell r="H36">
            <v>616</v>
          </cell>
          <cell r="I36">
            <v>6307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2014</v>
          </cell>
          <cell r="E37">
            <v>1132</v>
          </cell>
          <cell r="F37">
            <v>1656</v>
          </cell>
          <cell r="G37">
            <v>1153</v>
          </cell>
          <cell r="H37">
            <v>682</v>
          </cell>
          <cell r="I37">
            <v>6637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859</v>
          </cell>
          <cell r="H38">
            <v>230</v>
          </cell>
          <cell r="I38">
            <v>6548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4614</v>
          </cell>
          <cell r="F39">
            <v>0</v>
          </cell>
          <cell r="G39">
            <v>798</v>
          </cell>
          <cell r="H39">
            <v>278</v>
          </cell>
          <cell r="I39">
            <v>11925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355681</v>
          </cell>
          <cell r="E40">
            <v>123000</v>
          </cell>
          <cell r="F40">
            <v>116061</v>
          </cell>
          <cell r="G40">
            <v>148293</v>
          </cell>
          <cell r="H40">
            <v>104192</v>
          </cell>
          <cell r="I40">
            <v>847227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1267</v>
          </cell>
          <cell r="H41">
            <v>272</v>
          </cell>
          <cell r="I41">
            <v>16171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2874</v>
          </cell>
          <cell r="F42">
            <v>5787</v>
          </cell>
          <cell r="G42">
            <v>2083</v>
          </cell>
          <cell r="H42">
            <v>2083</v>
          </cell>
          <cell r="I42">
            <v>23262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56347</v>
          </cell>
          <cell r="E43">
            <v>49079</v>
          </cell>
          <cell r="F43">
            <v>0</v>
          </cell>
          <cell r="G43">
            <v>26340</v>
          </cell>
          <cell r="H43">
            <v>54346</v>
          </cell>
          <cell r="I43">
            <v>186112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>
            <v>3949</v>
          </cell>
          <cell r="P43">
            <v>7313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7313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4597</v>
          </cell>
          <cell r="F44">
            <v>5833</v>
          </cell>
          <cell r="G44">
            <v>3333</v>
          </cell>
          <cell r="H44">
            <v>833</v>
          </cell>
          <cell r="I44">
            <v>18107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5768</v>
          </cell>
          <cell r="E45">
            <v>5647</v>
          </cell>
          <cell r="F45">
            <v>5777</v>
          </cell>
          <cell r="G45">
            <v>476</v>
          </cell>
          <cell r="H45">
            <v>1694</v>
          </cell>
          <cell r="I45">
            <v>19362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4331</v>
          </cell>
          <cell r="E46">
            <v>6725</v>
          </cell>
          <cell r="F46">
            <v>623</v>
          </cell>
          <cell r="G46">
            <v>1205</v>
          </cell>
          <cell r="H46">
            <v>499</v>
          </cell>
          <cell r="I46">
            <v>13383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14777</v>
          </cell>
          <cell r="E47">
            <v>17364</v>
          </cell>
          <cell r="F47">
            <v>6429</v>
          </cell>
          <cell r="G47">
            <v>20952</v>
          </cell>
          <cell r="H47">
            <v>17481</v>
          </cell>
          <cell r="I47">
            <v>77003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21310</v>
          </cell>
          <cell r="E48">
            <v>12185</v>
          </cell>
          <cell r="F48">
            <v>14878</v>
          </cell>
          <cell r="G48">
            <v>0</v>
          </cell>
          <cell r="H48">
            <v>6057</v>
          </cell>
          <cell r="I48">
            <v>54430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6800</v>
          </cell>
          <cell r="Q48"/>
          <cell r="R48"/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75177</v>
          </cell>
          <cell r="E49">
            <v>136197</v>
          </cell>
          <cell r="F49">
            <v>11875</v>
          </cell>
          <cell r="G49">
            <v>38434</v>
          </cell>
          <cell r="H49">
            <v>27988</v>
          </cell>
          <cell r="I49">
            <v>289671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2787</v>
          </cell>
          <cell r="G50">
            <v>940</v>
          </cell>
          <cell r="H50">
            <v>418</v>
          </cell>
          <cell r="I50">
            <v>20834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364</v>
          </cell>
          <cell r="G51">
            <v>833</v>
          </cell>
          <cell r="H51">
            <v>895</v>
          </cell>
          <cell r="I51">
            <v>19735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3229</v>
          </cell>
          <cell r="F53">
            <v>0</v>
          </cell>
          <cell r="G53">
            <v>489</v>
          </cell>
          <cell r="H53">
            <v>984</v>
          </cell>
          <cell r="I53">
            <v>13781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53268</v>
          </cell>
          <cell r="F54">
            <v>32369</v>
          </cell>
          <cell r="G54">
            <v>13428</v>
          </cell>
          <cell r="H54">
            <v>31959</v>
          </cell>
          <cell r="I54">
            <v>188905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>
            <v>9288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6763</v>
          </cell>
          <cell r="F55">
            <v>0</v>
          </cell>
          <cell r="G55">
            <v>683</v>
          </cell>
          <cell r="H55">
            <v>309</v>
          </cell>
          <cell r="I55">
            <v>14199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4592</v>
          </cell>
          <cell r="F56">
            <v>2508</v>
          </cell>
          <cell r="G56">
            <v>583</v>
          </cell>
          <cell r="H56">
            <v>1250</v>
          </cell>
          <cell r="I56">
            <v>14191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23350</v>
          </cell>
          <cell r="E57">
            <v>30655</v>
          </cell>
          <cell r="F57">
            <v>31776</v>
          </cell>
          <cell r="G57">
            <v>21518</v>
          </cell>
          <cell r="H57">
            <v>15478</v>
          </cell>
          <cell r="I57">
            <v>122777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4730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2192</v>
          </cell>
          <cell r="E58">
            <v>2004</v>
          </cell>
          <cell r="F58">
            <v>1460</v>
          </cell>
          <cell r="G58">
            <v>465</v>
          </cell>
          <cell r="H58">
            <v>705</v>
          </cell>
          <cell r="I58">
            <v>6826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5078</v>
          </cell>
          <cell r="F59">
            <v>5360</v>
          </cell>
          <cell r="G59">
            <v>0</v>
          </cell>
          <cell r="H59">
            <v>1966</v>
          </cell>
          <cell r="I59">
            <v>18366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10305</v>
          </cell>
          <cell r="F60">
            <v>54989</v>
          </cell>
          <cell r="G60">
            <v>3789</v>
          </cell>
          <cell r="H60">
            <v>6400</v>
          </cell>
          <cell r="I60">
            <v>83483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16672</v>
          </cell>
          <cell r="E61">
            <v>7136</v>
          </cell>
          <cell r="F61">
            <v>40419</v>
          </cell>
          <cell r="G61">
            <v>5122</v>
          </cell>
          <cell r="H61">
            <v>1251</v>
          </cell>
          <cell r="I61">
            <v>70600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16951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18820</v>
          </cell>
          <cell r="F63">
            <v>5336</v>
          </cell>
          <cell r="G63">
            <v>11267</v>
          </cell>
          <cell r="H63">
            <v>13515</v>
          </cell>
          <cell r="I63">
            <v>61711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937</v>
          </cell>
          <cell r="I64">
            <v>29138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21115</v>
          </cell>
          <cell r="E65">
            <v>6524</v>
          </cell>
          <cell r="F65">
            <v>1066</v>
          </cell>
          <cell r="G65">
            <v>3777</v>
          </cell>
          <cell r="H65">
            <v>6026</v>
          </cell>
          <cell r="I65">
            <v>38508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1333</v>
          </cell>
          <cell r="E66">
            <v>753663</v>
          </cell>
          <cell r="F66">
            <v>247209</v>
          </cell>
          <cell r="G66">
            <v>219504</v>
          </cell>
          <cell r="H66">
            <v>122417</v>
          </cell>
          <cell r="I66">
            <v>1344126</v>
          </cell>
          <cell r="J66"/>
          <cell r="K66"/>
          <cell r="L66">
            <v>0</v>
          </cell>
          <cell r="M66">
            <v>83333</v>
          </cell>
          <cell r="N66">
            <v>21718</v>
          </cell>
          <cell r="O66"/>
          <cell r="P66">
            <v>36577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7554</v>
          </cell>
          <cell r="X66"/>
          <cell r="Y66"/>
          <cell r="Z66"/>
          <cell r="AA66"/>
          <cell r="AB66"/>
          <cell r="AC66"/>
        </row>
        <row r="67">
          <cell r="D67">
            <v>21145</v>
          </cell>
          <cell r="E67">
            <v>11144</v>
          </cell>
          <cell r="F67">
            <v>9561</v>
          </cell>
          <cell r="G67">
            <v>0</v>
          </cell>
          <cell r="H67">
            <v>2149</v>
          </cell>
          <cell r="I67">
            <v>43999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1810</v>
          </cell>
          <cell r="F68">
            <v>1680</v>
          </cell>
          <cell r="G68">
            <v>0</v>
          </cell>
          <cell r="H68">
            <v>674</v>
          </cell>
          <cell r="I68">
            <v>7215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9658</v>
          </cell>
          <cell r="E69">
            <v>25067</v>
          </cell>
          <cell r="F69">
            <v>18781</v>
          </cell>
          <cell r="G69">
            <v>2524</v>
          </cell>
          <cell r="H69">
            <v>11048</v>
          </cell>
          <cell r="I69">
            <v>67078</v>
          </cell>
          <cell r="J69"/>
          <cell r="K69"/>
          <cell r="L69">
            <v>0</v>
          </cell>
          <cell r="M69">
            <v>0</v>
          </cell>
          <cell r="N69">
            <v>4080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11820</v>
          </cell>
          <cell r="E70">
            <v>8106</v>
          </cell>
          <cell r="F70">
            <v>0</v>
          </cell>
          <cell r="G70">
            <v>7348</v>
          </cell>
          <cell r="H70">
            <v>4489</v>
          </cell>
          <cell r="I70">
            <v>31763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15647</v>
          </cell>
          <cell r="F71">
            <v>56953</v>
          </cell>
          <cell r="G71">
            <v>37598</v>
          </cell>
          <cell r="H71">
            <v>37036</v>
          </cell>
          <cell r="I71">
            <v>257161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>
            <v>17802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6710</v>
          </cell>
          <cell r="F72">
            <v>5176</v>
          </cell>
          <cell r="G72">
            <v>3594</v>
          </cell>
          <cell r="H72">
            <v>530</v>
          </cell>
          <cell r="I72">
            <v>28061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6783</v>
          </cell>
          <cell r="G73">
            <v>1650</v>
          </cell>
          <cell r="H73">
            <v>1175</v>
          </cell>
          <cell r="I73">
            <v>17648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11174</v>
          </cell>
          <cell r="F74">
            <v>1992</v>
          </cell>
          <cell r="G74">
            <v>1143</v>
          </cell>
          <cell r="H74">
            <v>801</v>
          </cell>
          <cell r="I74">
            <v>29205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11581</v>
          </cell>
          <cell r="F75">
            <v>0</v>
          </cell>
          <cell r="G75">
            <v>4500</v>
          </cell>
          <cell r="H75">
            <v>3014</v>
          </cell>
          <cell r="I75">
            <v>38932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903</v>
          </cell>
          <cell r="G76">
            <v>259</v>
          </cell>
          <cell r="H76">
            <v>1667</v>
          </cell>
          <cell r="I76">
            <v>12998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7243</v>
          </cell>
          <cell r="H77">
            <v>2250</v>
          </cell>
          <cell r="I77">
            <v>29934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8300</v>
          </cell>
          <cell r="F78">
            <v>18177</v>
          </cell>
          <cell r="G78">
            <v>5000</v>
          </cell>
          <cell r="H78">
            <v>5676</v>
          </cell>
          <cell r="I78">
            <v>51191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1565</v>
          </cell>
          <cell r="H79">
            <v>537</v>
          </cell>
          <cell r="I79">
            <v>17678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3056</v>
          </cell>
          <cell r="E80">
            <v>3096</v>
          </cell>
          <cell r="F80">
            <v>1783</v>
          </cell>
          <cell r="G80">
            <v>2098</v>
          </cell>
          <cell r="H80">
            <v>750</v>
          </cell>
          <cell r="I80">
            <v>10783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20751</v>
          </cell>
          <cell r="E81">
            <v>8108</v>
          </cell>
          <cell r="F81">
            <v>4020</v>
          </cell>
          <cell r="G81">
            <v>4122</v>
          </cell>
          <cell r="H81">
            <v>3250</v>
          </cell>
          <cell r="I81">
            <v>40251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38244</v>
          </cell>
          <cell r="F82">
            <v>21775</v>
          </cell>
          <cell r="G82">
            <v>12515</v>
          </cell>
          <cell r="H82">
            <v>11833</v>
          </cell>
          <cell r="I82">
            <v>114346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/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8934</v>
          </cell>
          <cell r="F83">
            <v>2001</v>
          </cell>
          <cell r="G83">
            <v>3820</v>
          </cell>
          <cell r="H83">
            <v>2371</v>
          </cell>
          <cell r="I83">
            <v>43927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19263</v>
          </cell>
          <cell r="F84">
            <v>9692</v>
          </cell>
          <cell r="G84">
            <v>6667</v>
          </cell>
          <cell r="H84">
            <v>12973</v>
          </cell>
          <cell r="I84">
            <v>63073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11782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4977</v>
          </cell>
          <cell r="F85">
            <v>5871</v>
          </cell>
          <cell r="G85">
            <v>253</v>
          </cell>
          <cell r="H85">
            <v>262</v>
          </cell>
          <cell r="I85">
            <v>16757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21636</v>
          </cell>
          <cell r="F86">
            <v>0</v>
          </cell>
          <cell r="G86">
            <v>1854</v>
          </cell>
          <cell r="H86">
            <v>3749</v>
          </cell>
          <cell r="I86">
            <v>40811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25993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44952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2505</v>
          </cell>
          <cell r="E89">
            <v>2375</v>
          </cell>
          <cell r="F89">
            <v>23750</v>
          </cell>
          <cell r="G89">
            <v>1098</v>
          </cell>
          <cell r="H89">
            <v>2101</v>
          </cell>
          <cell r="I89">
            <v>31829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3211</v>
          </cell>
          <cell r="G90">
            <v>3529</v>
          </cell>
          <cell r="H90">
            <v>917</v>
          </cell>
          <cell r="I90">
            <v>21072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9486</v>
          </cell>
          <cell r="H91">
            <v>2300</v>
          </cell>
          <cell r="I91">
            <v>31336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4033</v>
          </cell>
          <cell r="F92">
            <v>734</v>
          </cell>
          <cell r="G92">
            <v>1208</v>
          </cell>
          <cell r="H92">
            <v>933</v>
          </cell>
          <cell r="I92">
            <v>12291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7690</v>
          </cell>
          <cell r="F93">
            <v>2488</v>
          </cell>
          <cell r="G93">
            <v>859</v>
          </cell>
          <cell r="H93">
            <v>1035</v>
          </cell>
          <cell r="I93">
            <v>14463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3928</v>
          </cell>
          <cell r="E94">
            <v>2638</v>
          </cell>
          <cell r="F94">
            <v>0</v>
          </cell>
          <cell r="G94">
            <v>923</v>
          </cell>
          <cell r="H94">
            <v>154</v>
          </cell>
          <cell r="I94">
            <v>7643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19377</v>
          </cell>
          <cell r="E95">
            <v>11929</v>
          </cell>
          <cell r="F95">
            <v>2149</v>
          </cell>
          <cell r="G95">
            <v>2901</v>
          </cell>
          <cell r="H95">
            <v>1772</v>
          </cell>
          <cell r="I95">
            <v>38128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633</v>
          </cell>
          <cell r="F96">
            <v>3022</v>
          </cell>
          <cell r="G96">
            <v>0</v>
          </cell>
          <cell r="H96">
            <v>132</v>
          </cell>
          <cell r="I96">
            <v>7714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17677</v>
          </cell>
          <cell r="E97">
            <v>9659</v>
          </cell>
          <cell r="F97">
            <v>0</v>
          </cell>
          <cell r="G97">
            <v>3851</v>
          </cell>
          <cell r="H97">
            <v>1697</v>
          </cell>
          <cell r="I97">
            <v>32884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4605</v>
          </cell>
          <cell r="F98">
            <v>12519</v>
          </cell>
          <cell r="G98">
            <v>1050</v>
          </cell>
          <cell r="H98">
            <v>1403</v>
          </cell>
          <cell r="I98">
            <v>30801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7517</v>
          </cell>
          <cell r="E99">
            <v>26905</v>
          </cell>
          <cell r="F99">
            <v>54273</v>
          </cell>
          <cell r="G99">
            <v>28111</v>
          </cell>
          <cell r="H99">
            <v>20417</v>
          </cell>
          <cell r="I99">
            <v>137223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1290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696</v>
          </cell>
          <cell r="F100">
            <v>627</v>
          </cell>
          <cell r="G100">
            <v>674</v>
          </cell>
          <cell r="H100">
            <v>763</v>
          </cell>
          <cell r="I100">
            <v>6406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6370</v>
          </cell>
          <cell r="F101">
            <v>4692</v>
          </cell>
          <cell r="G101">
            <v>2965</v>
          </cell>
          <cell r="H101">
            <v>250</v>
          </cell>
          <cell r="I101">
            <v>17503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25645</v>
          </cell>
          <cell r="E102">
            <v>7850</v>
          </cell>
          <cell r="F102">
            <v>34020</v>
          </cell>
          <cell r="G102">
            <v>35874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2838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2123</v>
          </cell>
          <cell r="E103">
            <v>963</v>
          </cell>
          <cell r="F103">
            <v>433</v>
          </cell>
          <cell r="G103">
            <v>1417</v>
          </cell>
          <cell r="H103">
            <v>125</v>
          </cell>
          <cell r="I103">
            <v>5061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12937</v>
          </cell>
          <cell r="F104">
            <v>724</v>
          </cell>
          <cell r="G104">
            <v>4184</v>
          </cell>
          <cell r="H104">
            <v>1927</v>
          </cell>
          <cell r="I104">
            <v>32311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33110</v>
          </cell>
          <cell r="F105">
            <v>0</v>
          </cell>
          <cell r="G105">
            <v>5000</v>
          </cell>
          <cell r="H105">
            <v>2500</v>
          </cell>
          <cell r="I105">
            <v>69621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7083</v>
          </cell>
          <cell r="F106">
            <v>7465</v>
          </cell>
          <cell r="G106">
            <v>737</v>
          </cell>
          <cell r="H106">
            <v>523</v>
          </cell>
          <cell r="I106">
            <v>29755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10233</v>
          </cell>
          <cell r="E107">
            <v>22843</v>
          </cell>
          <cell r="F107">
            <v>16209</v>
          </cell>
          <cell r="G107">
            <v>21558</v>
          </cell>
          <cell r="H107">
            <v>10500</v>
          </cell>
          <cell r="I107">
            <v>81343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11695</v>
          </cell>
          <cell r="G108">
            <v>9634</v>
          </cell>
          <cell r="H108">
            <v>3280</v>
          </cell>
          <cell r="I108">
            <v>48946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9866</v>
          </cell>
          <cell r="E109">
            <v>3042</v>
          </cell>
          <cell r="F109">
            <v>6958</v>
          </cell>
          <cell r="G109">
            <v>799</v>
          </cell>
          <cell r="H109">
            <v>1123</v>
          </cell>
          <cell r="I109">
            <v>21788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57039</v>
          </cell>
          <cell r="F110">
            <v>20417</v>
          </cell>
          <cell r="G110">
            <v>18750</v>
          </cell>
          <cell r="H110">
            <v>18314</v>
          </cell>
          <cell r="I110">
            <v>159365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34142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16935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11469</v>
          </cell>
          <cell r="G112">
            <v>10454</v>
          </cell>
          <cell r="H112">
            <v>4867</v>
          </cell>
          <cell r="I112">
            <v>38062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6010</v>
          </cell>
          <cell r="G113">
            <v>2260</v>
          </cell>
          <cell r="H113">
            <v>3750</v>
          </cell>
          <cell r="I113">
            <v>29079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6179</v>
          </cell>
          <cell r="E114">
            <v>3813</v>
          </cell>
          <cell r="F114">
            <v>9169</v>
          </cell>
          <cell r="G114">
            <v>1833</v>
          </cell>
          <cell r="H114">
            <v>1000</v>
          </cell>
          <cell r="I114">
            <v>21994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59447</v>
          </cell>
          <cell r="E115">
            <v>57215</v>
          </cell>
          <cell r="F115">
            <v>34263</v>
          </cell>
          <cell r="G115">
            <v>23540</v>
          </cell>
          <cell r="H115">
            <v>19395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4558</v>
          </cell>
          <cell r="P115">
            <v>1510</v>
          </cell>
          <cell r="Q115"/>
          <cell r="R115"/>
          <cell r="S115">
            <v>1510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5058</v>
          </cell>
          <cell r="E116">
            <v>2427</v>
          </cell>
          <cell r="F116">
            <v>2220</v>
          </cell>
          <cell r="G116">
            <v>532</v>
          </cell>
          <cell r="H116">
            <v>139</v>
          </cell>
          <cell r="I116">
            <v>10376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8752</v>
          </cell>
          <cell r="E117">
            <v>12325</v>
          </cell>
          <cell r="F117">
            <v>13318</v>
          </cell>
          <cell r="G117">
            <v>9321</v>
          </cell>
          <cell r="H117">
            <v>2400</v>
          </cell>
          <cell r="I117">
            <v>46116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7437</v>
          </cell>
          <cell r="E118">
            <v>3500</v>
          </cell>
          <cell r="F118">
            <v>4095</v>
          </cell>
          <cell r="G118">
            <v>2500</v>
          </cell>
          <cell r="H118">
            <v>487</v>
          </cell>
          <cell r="I118">
            <v>18019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3971</v>
          </cell>
          <cell r="E119">
            <v>4578</v>
          </cell>
          <cell r="F119">
            <v>5743</v>
          </cell>
          <cell r="G119">
            <v>583</v>
          </cell>
          <cell r="H119">
            <v>595</v>
          </cell>
          <cell r="I119">
            <v>15470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3084</v>
          </cell>
          <cell r="I120">
            <v>49389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3658</v>
          </cell>
          <cell r="E121">
            <v>2462</v>
          </cell>
          <cell r="F121">
            <v>5051</v>
          </cell>
          <cell r="G121">
            <v>754</v>
          </cell>
          <cell r="H121">
            <v>550</v>
          </cell>
          <cell r="I121">
            <v>12475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26371</v>
          </cell>
          <cell r="E122">
            <v>8724</v>
          </cell>
          <cell r="F122">
            <v>9488</v>
          </cell>
          <cell r="G122">
            <v>2359</v>
          </cell>
          <cell r="H122">
            <v>3342</v>
          </cell>
          <cell r="I122">
            <v>50284</v>
          </cell>
          <cell r="J122"/>
          <cell r="K122"/>
          <cell r="L122">
            <v>0</v>
          </cell>
          <cell r="M122">
            <v>0</v>
          </cell>
          <cell r="N122">
            <v>2298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15101</v>
          </cell>
          <cell r="E123">
            <v>142</v>
          </cell>
          <cell r="F123">
            <v>41835</v>
          </cell>
          <cell r="G123">
            <v>16077</v>
          </cell>
          <cell r="H123">
            <v>7493</v>
          </cell>
          <cell r="I123">
            <v>80648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12646</v>
          </cell>
          <cell r="F124">
            <v>23181</v>
          </cell>
          <cell r="G124">
            <v>3333</v>
          </cell>
          <cell r="H124">
            <v>16829</v>
          </cell>
          <cell r="I124">
            <v>68364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72796</v>
          </cell>
          <cell r="Q124"/>
          <cell r="R124"/>
          <cell r="S124">
            <v>8633</v>
          </cell>
          <cell r="T124">
            <v>0</v>
          </cell>
          <cell r="U124">
            <v>64163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586</v>
          </cell>
          <cell r="H125">
            <v>373</v>
          </cell>
          <cell r="I125">
            <v>11619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5082</v>
          </cell>
          <cell r="F126">
            <v>7195</v>
          </cell>
          <cell r="G126">
            <v>738</v>
          </cell>
          <cell r="H126">
            <v>1224</v>
          </cell>
          <cell r="I126">
            <v>16524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1529</v>
          </cell>
          <cell r="G127">
            <v>0</v>
          </cell>
          <cell r="H127">
            <v>599</v>
          </cell>
          <cell r="I127">
            <v>6796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16044</v>
          </cell>
          <cell r="E128">
            <v>10919</v>
          </cell>
          <cell r="F128">
            <v>5349</v>
          </cell>
          <cell r="G128">
            <v>1748</v>
          </cell>
          <cell r="H128">
            <v>1057</v>
          </cell>
          <cell r="I128">
            <v>35117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17408</v>
          </cell>
          <cell r="F129">
            <v>1307</v>
          </cell>
          <cell r="G129">
            <v>1949</v>
          </cell>
          <cell r="H129">
            <v>780</v>
          </cell>
          <cell r="I129">
            <v>30824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33317</v>
          </cell>
          <cell r="E130">
            <v>24343</v>
          </cell>
          <cell r="F130">
            <v>3886</v>
          </cell>
          <cell r="G130">
            <v>21189</v>
          </cell>
          <cell r="H130">
            <v>11175</v>
          </cell>
          <cell r="I130">
            <v>93910</v>
          </cell>
          <cell r="J130"/>
          <cell r="K130"/>
          <cell r="L130">
            <v>0</v>
          </cell>
          <cell r="M130">
            <v>0</v>
          </cell>
          <cell r="N130">
            <v>8921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1965</v>
          </cell>
          <cell r="F131">
            <v>8694</v>
          </cell>
          <cell r="G131">
            <v>0</v>
          </cell>
          <cell r="H131">
            <v>524</v>
          </cell>
          <cell r="I131">
            <v>14422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4800</v>
          </cell>
          <cell r="F132">
            <v>737</v>
          </cell>
          <cell r="G132">
            <v>1244</v>
          </cell>
          <cell r="H132">
            <v>363</v>
          </cell>
          <cell r="I132">
            <v>12895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20742</v>
          </cell>
          <cell r="F133">
            <v>13262</v>
          </cell>
          <cell r="G133">
            <v>23738</v>
          </cell>
          <cell r="H133">
            <v>9525</v>
          </cell>
          <cell r="I133">
            <v>92613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1428</v>
          </cell>
          <cell r="E134">
            <v>1356</v>
          </cell>
          <cell r="F134">
            <v>2900</v>
          </cell>
          <cell r="G134">
            <v>277</v>
          </cell>
          <cell r="H134">
            <v>320</v>
          </cell>
          <cell r="I134">
            <v>6281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7914</v>
          </cell>
          <cell r="G135">
            <v>2260</v>
          </cell>
          <cell r="H135">
            <v>4130</v>
          </cell>
          <cell r="I135">
            <v>68366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3121</v>
          </cell>
          <cell r="E136">
            <v>1708</v>
          </cell>
          <cell r="F136">
            <v>1212</v>
          </cell>
          <cell r="G136">
            <v>674</v>
          </cell>
          <cell r="H136">
            <v>182</v>
          </cell>
          <cell r="I136">
            <v>6897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6550</v>
          </cell>
          <cell r="E137">
            <v>4854</v>
          </cell>
          <cell r="F137">
            <v>125</v>
          </cell>
          <cell r="G137">
            <v>2694</v>
          </cell>
          <cell r="H137">
            <v>0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92972</v>
          </cell>
          <cell r="F138">
            <v>110382</v>
          </cell>
          <cell r="G138">
            <v>84102</v>
          </cell>
          <cell r="H138">
            <v>94555</v>
          </cell>
          <cell r="I138">
            <v>524419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>
            <v>32938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31683</v>
          </cell>
          <cell r="F139">
            <v>3444</v>
          </cell>
          <cell r="G139">
            <v>8000</v>
          </cell>
          <cell r="H139">
            <v>2083</v>
          </cell>
          <cell r="I139">
            <v>70345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218</v>
          </cell>
          <cell r="F140">
            <v>3899</v>
          </cell>
          <cell r="G140">
            <v>1326</v>
          </cell>
          <cell r="H140">
            <v>1000</v>
          </cell>
          <cell r="I140">
            <v>13664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11522</v>
          </cell>
          <cell r="F141">
            <v>3904</v>
          </cell>
          <cell r="G141">
            <v>2577</v>
          </cell>
          <cell r="H141">
            <v>0</v>
          </cell>
          <cell r="I141">
            <v>35747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17778</v>
          </cell>
          <cell r="F142">
            <v>34619</v>
          </cell>
          <cell r="G142">
            <v>1481</v>
          </cell>
          <cell r="H142">
            <v>4811</v>
          </cell>
          <cell r="I142">
            <v>66963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195345</v>
          </cell>
          <cell r="F143">
            <v>56762</v>
          </cell>
          <cell r="G143">
            <v>139052</v>
          </cell>
          <cell r="H143">
            <v>28278</v>
          </cell>
          <cell r="I143">
            <v>473785</v>
          </cell>
          <cell r="J143"/>
          <cell r="K143"/>
          <cell r="L143">
            <v>0</v>
          </cell>
          <cell r="M143">
            <v>0</v>
          </cell>
          <cell r="N143">
            <v>12810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640</v>
          </cell>
          <cell r="H144">
            <v>959</v>
          </cell>
          <cell r="I144">
            <v>11944</v>
          </cell>
          <cell r="J144"/>
          <cell r="K144"/>
          <cell r="L144">
            <v>0</v>
          </cell>
          <cell r="M144">
            <v>0</v>
          </cell>
          <cell r="N144">
            <v>2298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11745</v>
          </cell>
          <cell r="E145">
            <v>8738</v>
          </cell>
          <cell r="F145">
            <v>3471</v>
          </cell>
          <cell r="G145">
            <v>1483</v>
          </cell>
          <cell r="H145">
            <v>0</v>
          </cell>
          <cell r="I145">
            <v>25437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2625</v>
          </cell>
          <cell r="E146">
            <v>2333</v>
          </cell>
          <cell r="F146">
            <v>1042</v>
          </cell>
          <cell r="G146">
            <v>583</v>
          </cell>
          <cell r="H146">
            <v>373</v>
          </cell>
          <cell r="I146">
            <v>6956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12707</v>
          </cell>
          <cell r="E147">
            <v>8915</v>
          </cell>
          <cell r="F147">
            <v>2110</v>
          </cell>
          <cell r="G147">
            <v>567</v>
          </cell>
          <cell r="H147">
            <v>2352</v>
          </cell>
          <cell r="I147">
            <v>26651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29501</v>
          </cell>
          <cell r="E148">
            <v>12086</v>
          </cell>
          <cell r="F148">
            <v>0</v>
          </cell>
          <cell r="G148">
            <v>3559</v>
          </cell>
          <cell r="H148">
            <v>5323</v>
          </cell>
          <cell r="I148">
            <v>50469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17217</v>
          </cell>
          <cell r="F150">
            <v>253</v>
          </cell>
          <cell r="G150">
            <v>21882</v>
          </cell>
          <cell r="H150">
            <v>2172</v>
          </cell>
          <cell r="I150">
            <v>76064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17591</v>
          </cell>
          <cell r="E151">
            <v>8474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2012</v>
          </cell>
          <cell r="G152">
            <v>1126</v>
          </cell>
          <cell r="H152">
            <v>333</v>
          </cell>
          <cell r="I152">
            <v>19646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2270</v>
          </cell>
          <cell r="F153">
            <v>6583</v>
          </cell>
          <cell r="G153">
            <v>1522</v>
          </cell>
          <cell r="H153">
            <v>583</v>
          </cell>
          <cell r="I153">
            <v>15011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26112</v>
          </cell>
          <cell r="G154">
            <v>14671</v>
          </cell>
          <cell r="H154">
            <v>19922</v>
          </cell>
          <cell r="I154">
            <v>174479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5676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9915</v>
          </cell>
          <cell r="E155">
            <v>8677</v>
          </cell>
          <cell r="F155">
            <v>2250</v>
          </cell>
          <cell r="G155">
            <v>3223</v>
          </cell>
          <cell r="H155">
            <v>6617</v>
          </cell>
          <cell r="I155">
            <v>30682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860</v>
          </cell>
          <cell r="G156">
            <v>530</v>
          </cell>
          <cell r="H156">
            <v>183</v>
          </cell>
          <cell r="I156">
            <v>10485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25609</v>
          </cell>
          <cell r="E157">
            <v>40640</v>
          </cell>
          <cell r="F157">
            <v>4467</v>
          </cell>
          <cell r="G157">
            <v>0</v>
          </cell>
          <cell r="H157">
            <v>14758</v>
          </cell>
          <cell r="I157">
            <v>85474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21414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8863</v>
          </cell>
          <cell r="E158">
            <v>2397</v>
          </cell>
          <cell r="F158">
            <v>1844</v>
          </cell>
          <cell r="G158">
            <v>519</v>
          </cell>
          <cell r="H158">
            <v>294</v>
          </cell>
          <cell r="I158">
            <v>13917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39437</v>
          </cell>
          <cell r="E160">
            <v>25577</v>
          </cell>
          <cell r="F160">
            <v>38874</v>
          </cell>
          <cell r="G160">
            <v>24563</v>
          </cell>
          <cell r="H160">
            <v>19191</v>
          </cell>
          <cell r="I160">
            <v>147642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/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9402</v>
          </cell>
          <cell r="E162">
            <v>7475</v>
          </cell>
          <cell r="F162">
            <v>13764</v>
          </cell>
          <cell r="G162">
            <v>1958</v>
          </cell>
          <cell r="H162">
            <v>2125</v>
          </cell>
          <cell r="I162">
            <v>34724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6819</v>
          </cell>
          <cell r="E163">
            <v>6660</v>
          </cell>
          <cell r="F163">
            <v>1992</v>
          </cell>
          <cell r="G163">
            <v>3257</v>
          </cell>
          <cell r="H163">
            <v>1672</v>
          </cell>
          <cell r="I163">
            <v>20400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1492</v>
          </cell>
          <cell r="F164">
            <v>3610</v>
          </cell>
          <cell r="G164">
            <v>0</v>
          </cell>
          <cell r="H164">
            <v>109</v>
          </cell>
          <cell r="I164">
            <v>6381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806</v>
          </cell>
          <cell r="H165">
            <v>2597</v>
          </cell>
          <cell r="I165">
            <v>21528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4912</v>
          </cell>
          <cell r="F166">
            <v>2917</v>
          </cell>
          <cell r="G166">
            <v>857</v>
          </cell>
          <cell r="H166">
            <v>114</v>
          </cell>
          <cell r="I166">
            <v>17254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10">
        <row r="2">
          <cell r="D2">
            <v>13408</v>
          </cell>
          <cell r="E2">
            <v>10025</v>
          </cell>
          <cell r="F2">
            <v>4833</v>
          </cell>
          <cell r="G2">
            <v>825</v>
          </cell>
          <cell r="H2">
            <v>0</v>
          </cell>
          <cell r="I2">
            <v>29091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2393</v>
          </cell>
          <cell r="E3">
            <v>2650</v>
          </cell>
          <cell r="F3">
            <v>7429</v>
          </cell>
          <cell r="G3">
            <v>510</v>
          </cell>
          <cell r="H3">
            <v>1348</v>
          </cell>
          <cell r="I3">
            <v>14330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15284</v>
          </cell>
          <cell r="E4">
            <v>5727</v>
          </cell>
          <cell r="F4">
            <v>19652</v>
          </cell>
          <cell r="G4">
            <v>7371</v>
          </cell>
          <cell r="H4">
            <v>6961</v>
          </cell>
          <cell r="I4">
            <v>54995</v>
          </cell>
          <cell r="J4"/>
          <cell r="K4"/>
          <cell r="L4">
            <v>0</v>
          </cell>
          <cell r="M4">
            <v>0</v>
          </cell>
          <cell r="N4">
            <v>4708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10981</v>
          </cell>
          <cell r="F5">
            <v>5451</v>
          </cell>
          <cell r="G5">
            <v>3314</v>
          </cell>
          <cell r="H5">
            <v>7973</v>
          </cell>
          <cell r="I5">
            <v>40374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7626</v>
          </cell>
          <cell r="E6">
            <v>8764</v>
          </cell>
          <cell r="F6">
            <v>0</v>
          </cell>
          <cell r="G6">
            <v>626</v>
          </cell>
          <cell r="H6">
            <v>304</v>
          </cell>
          <cell r="I6">
            <v>17320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5762</v>
          </cell>
          <cell r="E7">
            <v>5683</v>
          </cell>
          <cell r="F7">
            <v>137</v>
          </cell>
          <cell r="G7">
            <v>268</v>
          </cell>
          <cell r="H7">
            <v>178</v>
          </cell>
          <cell r="I7">
            <v>12028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11947</v>
          </cell>
          <cell r="F8">
            <v>0</v>
          </cell>
          <cell r="G8">
            <v>518</v>
          </cell>
          <cell r="H8">
            <v>195</v>
          </cell>
          <cell r="I8">
            <v>13710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9313</v>
          </cell>
          <cell r="G9">
            <v>9391</v>
          </cell>
          <cell r="H9">
            <v>4296</v>
          </cell>
          <cell r="I9">
            <v>74760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4210</v>
          </cell>
          <cell r="E10">
            <v>2247</v>
          </cell>
          <cell r="F10">
            <v>0</v>
          </cell>
          <cell r="G10">
            <v>0</v>
          </cell>
          <cell r="H10">
            <v>0</v>
          </cell>
          <cell r="I10">
            <v>6457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35495</v>
          </cell>
          <cell r="E11">
            <v>36375</v>
          </cell>
          <cell r="F11">
            <v>15200</v>
          </cell>
          <cell r="G11">
            <v>27001</v>
          </cell>
          <cell r="H11">
            <v>6648</v>
          </cell>
          <cell r="I11">
            <v>120719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1203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1203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184199</v>
          </cell>
          <cell r="E12">
            <v>0</v>
          </cell>
          <cell r="F12">
            <v>44215</v>
          </cell>
          <cell r="G12">
            <v>0</v>
          </cell>
          <cell r="H12">
            <v>0</v>
          </cell>
          <cell r="I12">
            <v>228414</v>
          </cell>
          <cell r="J12"/>
          <cell r="K12"/>
          <cell r="L12">
            <v>0</v>
          </cell>
          <cell r="M12">
            <v>0</v>
          </cell>
          <cell r="N12">
            <v>8000</v>
          </cell>
          <cell r="O12"/>
          <cell r="P12">
            <v>16900</v>
          </cell>
          <cell r="Q12"/>
          <cell r="R12"/>
          <cell r="S12">
            <v>0</v>
          </cell>
          <cell r="T12">
            <v>0</v>
          </cell>
          <cell r="U12">
            <v>16900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3523</v>
          </cell>
          <cell r="E13">
            <v>40656</v>
          </cell>
          <cell r="F13">
            <v>1542</v>
          </cell>
          <cell r="G13">
            <v>3408</v>
          </cell>
          <cell r="H13">
            <v>2401</v>
          </cell>
          <cell r="I13">
            <v>51530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32318</v>
          </cell>
          <cell r="E14">
            <v>39111</v>
          </cell>
          <cell r="F14">
            <v>19050</v>
          </cell>
          <cell r="G14">
            <v>0</v>
          </cell>
          <cell r="H14">
            <v>30265</v>
          </cell>
          <cell r="I14">
            <v>120744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>
            <v>16770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21066</v>
          </cell>
          <cell r="E15">
            <v>9090</v>
          </cell>
          <cell r="F15">
            <v>25023</v>
          </cell>
          <cell r="G15">
            <v>19438</v>
          </cell>
          <cell r="H15">
            <v>15139</v>
          </cell>
          <cell r="I15">
            <v>89756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6966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2825</v>
          </cell>
          <cell r="F16">
            <v>0</v>
          </cell>
          <cell r="G16">
            <v>1511</v>
          </cell>
          <cell r="H16">
            <v>170</v>
          </cell>
          <cell r="I16">
            <v>11040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661</v>
          </cell>
          <cell r="H17">
            <v>673</v>
          </cell>
          <cell r="I17">
            <v>9889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14160</v>
          </cell>
          <cell r="E18">
            <v>9727</v>
          </cell>
          <cell r="F18">
            <v>894</v>
          </cell>
          <cell r="G18">
            <v>1192</v>
          </cell>
          <cell r="H18">
            <v>874</v>
          </cell>
          <cell r="I18">
            <v>26847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17109</v>
          </cell>
          <cell r="F19">
            <v>8690</v>
          </cell>
          <cell r="G19">
            <v>556</v>
          </cell>
          <cell r="H19">
            <v>7001</v>
          </cell>
          <cell r="I19">
            <v>46184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13677</v>
          </cell>
          <cell r="E20">
            <v>8486</v>
          </cell>
          <cell r="F20">
            <v>5532</v>
          </cell>
          <cell r="G20">
            <v>3265</v>
          </cell>
          <cell r="H20">
            <v>1311</v>
          </cell>
          <cell r="I20">
            <v>32271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6861</v>
          </cell>
          <cell r="E21">
            <v>4769</v>
          </cell>
          <cell r="F21">
            <v>2895</v>
          </cell>
          <cell r="G21">
            <v>2087</v>
          </cell>
          <cell r="H21">
            <v>2096</v>
          </cell>
          <cell r="I21">
            <v>18708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1036</v>
          </cell>
          <cell r="E22">
            <v>2345</v>
          </cell>
          <cell r="F22">
            <v>0</v>
          </cell>
          <cell r="G22">
            <v>0</v>
          </cell>
          <cell r="H22">
            <v>0</v>
          </cell>
          <cell r="I22">
            <v>3381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41933</v>
          </cell>
          <cell r="E23">
            <v>43845</v>
          </cell>
          <cell r="F23">
            <v>92101</v>
          </cell>
          <cell r="G23">
            <v>21048</v>
          </cell>
          <cell r="H23">
            <v>21146</v>
          </cell>
          <cell r="I23">
            <v>220073</v>
          </cell>
          <cell r="J23"/>
          <cell r="K23"/>
          <cell r="L23">
            <v>2080</v>
          </cell>
          <cell r="M23">
            <v>0</v>
          </cell>
          <cell r="N23">
            <v>8930</v>
          </cell>
          <cell r="O23">
            <v>50138</v>
          </cell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6813</v>
          </cell>
          <cell r="F24">
            <v>204</v>
          </cell>
          <cell r="G24">
            <v>0</v>
          </cell>
          <cell r="H24">
            <v>0</v>
          </cell>
          <cell r="I24">
            <v>20849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180</v>
          </cell>
          <cell r="I25">
            <v>14741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3388</v>
          </cell>
          <cell r="H26">
            <v>3226</v>
          </cell>
          <cell r="I26">
            <v>42713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5252</v>
          </cell>
          <cell r="F27">
            <v>3089</v>
          </cell>
          <cell r="G27">
            <v>533</v>
          </cell>
          <cell r="H27">
            <v>584</v>
          </cell>
          <cell r="I27">
            <v>17130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1996</v>
          </cell>
          <cell r="E28">
            <v>1629</v>
          </cell>
          <cell r="F28">
            <v>0</v>
          </cell>
          <cell r="G28">
            <v>697</v>
          </cell>
          <cell r="H28">
            <v>126</v>
          </cell>
          <cell r="I28">
            <v>4448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2001</v>
          </cell>
          <cell r="G29">
            <v>476</v>
          </cell>
          <cell r="H29">
            <v>909</v>
          </cell>
          <cell r="I29">
            <v>16306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2713</v>
          </cell>
          <cell r="F30">
            <v>0</v>
          </cell>
          <cell r="G30">
            <v>0</v>
          </cell>
          <cell r="H30">
            <v>250</v>
          </cell>
          <cell r="I30">
            <v>3681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86350</v>
          </cell>
          <cell r="E31">
            <v>59048</v>
          </cell>
          <cell r="F31">
            <v>4343</v>
          </cell>
          <cell r="G31">
            <v>0</v>
          </cell>
          <cell r="H31">
            <v>15111</v>
          </cell>
          <cell r="I31">
            <v>164852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>
            <v>36894</v>
          </cell>
          <cell r="P31">
            <v>11077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11077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8591</v>
          </cell>
          <cell r="G32">
            <v>7555</v>
          </cell>
          <cell r="H32">
            <v>1272</v>
          </cell>
          <cell r="I32">
            <v>49837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16639</v>
          </cell>
          <cell r="E33">
            <v>6827</v>
          </cell>
          <cell r="F33">
            <v>186</v>
          </cell>
          <cell r="G33">
            <v>648</v>
          </cell>
          <cell r="H33">
            <v>306</v>
          </cell>
          <cell r="I33">
            <v>24606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14073</v>
          </cell>
          <cell r="E34">
            <v>3065</v>
          </cell>
          <cell r="F34">
            <v>2584</v>
          </cell>
          <cell r="G34">
            <v>1079</v>
          </cell>
          <cell r="H34">
            <v>3150</v>
          </cell>
          <cell r="I34">
            <v>23951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27346</v>
          </cell>
          <cell r="E35">
            <v>4720</v>
          </cell>
          <cell r="F35">
            <v>0</v>
          </cell>
          <cell r="G35">
            <v>16418</v>
          </cell>
          <cell r="H35">
            <v>1724</v>
          </cell>
          <cell r="I35">
            <v>50208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1988</v>
          </cell>
          <cell r="F36">
            <v>1248</v>
          </cell>
          <cell r="G36">
            <v>260</v>
          </cell>
          <cell r="H36">
            <v>616</v>
          </cell>
          <cell r="I36">
            <v>6308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2278</v>
          </cell>
          <cell r="F38">
            <v>225</v>
          </cell>
          <cell r="G38">
            <v>859</v>
          </cell>
          <cell r="H38">
            <v>229</v>
          </cell>
          <cell r="I38">
            <v>6547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6236</v>
          </cell>
          <cell r="E39">
            <v>4613</v>
          </cell>
          <cell r="F39">
            <v>0</v>
          </cell>
          <cell r="G39">
            <v>798</v>
          </cell>
          <cell r="H39">
            <v>278</v>
          </cell>
          <cell r="I39">
            <v>11925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355681</v>
          </cell>
          <cell r="E40">
            <v>123000</v>
          </cell>
          <cell r="F40">
            <v>116061</v>
          </cell>
          <cell r="G40">
            <v>148294</v>
          </cell>
          <cell r="H40">
            <v>104193</v>
          </cell>
          <cell r="I40">
            <v>847229</v>
          </cell>
          <cell r="J40"/>
          <cell r="K40"/>
          <cell r="L40">
            <v>0</v>
          </cell>
          <cell r="M40">
            <v>0</v>
          </cell>
          <cell r="N40">
            <v>19970</v>
          </cell>
          <cell r="O40"/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5050</v>
          </cell>
          <cell r="E41">
            <v>7582</v>
          </cell>
          <cell r="F41">
            <v>2000</v>
          </cell>
          <cell r="G41">
            <v>1267</v>
          </cell>
          <cell r="H41">
            <v>271</v>
          </cell>
          <cell r="I41">
            <v>16170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0</v>
          </cell>
          <cell r="F42">
            <v>8662</v>
          </cell>
          <cell r="G42">
            <v>2084</v>
          </cell>
          <cell r="H42">
            <v>2084</v>
          </cell>
          <cell r="I42">
            <v>23265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49079</v>
          </cell>
          <cell r="F43">
            <v>0</v>
          </cell>
          <cell r="G43">
            <v>26341</v>
          </cell>
          <cell r="H43">
            <v>54346</v>
          </cell>
          <cell r="I43">
            <v>186114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>
            <v>18060</v>
          </cell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4598</v>
          </cell>
          <cell r="F44">
            <v>5834</v>
          </cell>
          <cell r="G44">
            <v>3334</v>
          </cell>
          <cell r="H44">
            <v>834</v>
          </cell>
          <cell r="I44">
            <v>18111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5769</v>
          </cell>
          <cell r="E45">
            <v>5648</v>
          </cell>
          <cell r="F45">
            <v>5777</v>
          </cell>
          <cell r="G45">
            <v>476</v>
          </cell>
          <cell r="H45">
            <v>1695</v>
          </cell>
          <cell r="I45">
            <v>19365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4331</v>
          </cell>
          <cell r="E46">
            <v>6726</v>
          </cell>
          <cell r="F46">
            <v>624</v>
          </cell>
          <cell r="G46">
            <v>1205</v>
          </cell>
          <cell r="H46">
            <v>499</v>
          </cell>
          <cell r="I46">
            <v>13385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14778</v>
          </cell>
          <cell r="E47">
            <v>17365</v>
          </cell>
          <cell r="F47">
            <v>6429</v>
          </cell>
          <cell r="G47">
            <v>20953</v>
          </cell>
          <cell r="H47">
            <v>17482</v>
          </cell>
          <cell r="I47">
            <v>77007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0</v>
          </cell>
          <cell r="E48">
            <v>0</v>
          </cell>
          <cell r="F48">
            <v>14879</v>
          </cell>
          <cell r="G48">
            <v>0</v>
          </cell>
          <cell r="H48">
            <v>6057</v>
          </cell>
          <cell r="I48">
            <v>20936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3800</v>
          </cell>
          <cell r="Q48"/>
          <cell r="R48"/>
          <cell r="S48">
            <v>3800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85177</v>
          </cell>
          <cell r="E49">
            <v>98698</v>
          </cell>
          <cell r="F49">
            <v>8125</v>
          </cell>
          <cell r="G49">
            <v>71185</v>
          </cell>
          <cell r="H49">
            <v>0</v>
          </cell>
          <cell r="I49">
            <v>263185</v>
          </cell>
          <cell r="J49"/>
          <cell r="K49"/>
          <cell r="L49">
            <v>0</v>
          </cell>
          <cell r="M49">
            <v>0</v>
          </cell>
          <cell r="N49">
            <v>4197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12540</v>
          </cell>
          <cell r="E50">
            <v>4149</v>
          </cell>
          <cell r="F50">
            <v>2786</v>
          </cell>
          <cell r="G50">
            <v>940</v>
          </cell>
          <cell r="H50">
            <v>418</v>
          </cell>
          <cell r="I50">
            <v>20833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365</v>
          </cell>
          <cell r="G51">
            <v>834</v>
          </cell>
          <cell r="H51">
            <v>895</v>
          </cell>
          <cell r="I51">
            <v>19737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5763</v>
          </cell>
          <cell r="E52">
            <v>3917</v>
          </cell>
          <cell r="F52">
            <v>1320</v>
          </cell>
          <cell r="G52">
            <v>1167</v>
          </cell>
          <cell r="H52">
            <v>0</v>
          </cell>
          <cell r="I52">
            <v>12167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9080</v>
          </cell>
          <cell r="E53">
            <v>3229</v>
          </cell>
          <cell r="F53">
            <v>0</v>
          </cell>
          <cell r="G53">
            <v>489</v>
          </cell>
          <cell r="H53">
            <v>985</v>
          </cell>
          <cell r="I53">
            <v>13783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53269</v>
          </cell>
          <cell r="F54">
            <v>32370</v>
          </cell>
          <cell r="G54">
            <v>13429</v>
          </cell>
          <cell r="H54">
            <v>31959</v>
          </cell>
          <cell r="I54">
            <v>188908</v>
          </cell>
          <cell r="J54"/>
          <cell r="K54"/>
          <cell r="L54">
            <v>0</v>
          </cell>
          <cell r="M54">
            <v>0</v>
          </cell>
          <cell r="N54">
            <v>4535</v>
          </cell>
          <cell r="O54">
            <v>12470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6763</v>
          </cell>
          <cell r="F55">
            <v>0</v>
          </cell>
          <cell r="G55">
            <v>684</v>
          </cell>
          <cell r="H55">
            <v>309</v>
          </cell>
          <cell r="I55">
            <v>14200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5259</v>
          </cell>
          <cell r="E56">
            <v>4592</v>
          </cell>
          <cell r="F56">
            <v>0</v>
          </cell>
          <cell r="G56">
            <v>0</v>
          </cell>
          <cell r="H56">
            <v>3759</v>
          </cell>
          <cell r="I56">
            <v>13610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23350</v>
          </cell>
          <cell r="E57">
            <v>30655</v>
          </cell>
          <cell r="F57">
            <v>31777</v>
          </cell>
          <cell r="G57">
            <v>21519</v>
          </cell>
          <cell r="H57">
            <v>15478</v>
          </cell>
          <cell r="I57">
            <v>122779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3354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2192</v>
          </cell>
          <cell r="E58">
            <v>2005</v>
          </cell>
          <cell r="F58">
            <v>0</v>
          </cell>
          <cell r="G58">
            <v>0</v>
          </cell>
          <cell r="H58">
            <v>0</v>
          </cell>
          <cell r="I58">
            <v>4197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5962</v>
          </cell>
          <cell r="E59">
            <v>5079</v>
          </cell>
          <cell r="F59">
            <v>5361</v>
          </cell>
          <cell r="G59">
            <v>0</v>
          </cell>
          <cell r="H59">
            <v>1967</v>
          </cell>
          <cell r="I59">
            <v>18369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10305</v>
          </cell>
          <cell r="F60">
            <v>54989</v>
          </cell>
          <cell r="G60">
            <v>3790</v>
          </cell>
          <cell r="H60">
            <v>6400</v>
          </cell>
          <cell r="I60">
            <v>83484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7136</v>
          </cell>
          <cell r="F61">
            <v>40419</v>
          </cell>
          <cell r="G61">
            <v>0</v>
          </cell>
          <cell r="H61">
            <v>1252</v>
          </cell>
          <cell r="I61">
            <v>65480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16951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12773</v>
          </cell>
          <cell r="E63">
            <v>18819</v>
          </cell>
          <cell r="F63">
            <v>5337</v>
          </cell>
          <cell r="G63">
            <v>11267</v>
          </cell>
          <cell r="H63">
            <v>13516</v>
          </cell>
          <cell r="I63">
            <v>61712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9945</v>
          </cell>
          <cell r="F64">
            <v>11688</v>
          </cell>
          <cell r="G64">
            <v>1741</v>
          </cell>
          <cell r="H64">
            <v>937</v>
          </cell>
          <cell r="I64">
            <v>29138</v>
          </cell>
          <cell r="J64"/>
          <cell r="K64"/>
          <cell r="L64">
            <v>0</v>
          </cell>
          <cell r="M64">
            <v>0</v>
          </cell>
          <cell r="N64">
            <v>3546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6524</v>
          </cell>
          <cell r="F65">
            <v>1067</v>
          </cell>
          <cell r="G65">
            <v>3777</v>
          </cell>
          <cell r="H65">
            <v>6026</v>
          </cell>
          <cell r="I65">
            <v>38510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1334</v>
          </cell>
          <cell r="E66">
            <v>737663</v>
          </cell>
          <cell r="F66">
            <v>247209</v>
          </cell>
          <cell r="G66">
            <v>219504</v>
          </cell>
          <cell r="H66">
            <v>138417</v>
          </cell>
          <cell r="I66">
            <v>1344127</v>
          </cell>
          <cell r="J66"/>
          <cell r="K66"/>
          <cell r="L66">
            <v>0</v>
          </cell>
          <cell r="M66">
            <v>83334</v>
          </cell>
          <cell r="N66">
            <v>21718</v>
          </cell>
          <cell r="O66"/>
          <cell r="P66">
            <v>29023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0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11145</v>
          </cell>
          <cell r="F67">
            <v>9562</v>
          </cell>
          <cell r="G67">
            <v>0</v>
          </cell>
          <cell r="H67">
            <v>2149</v>
          </cell>
          <cell r="I67">
            <v>44000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1809</v>
          </cell>
          <cell r="F68">
            <v>1681</v>
          </cell>
          <cell r="G68">
            <v>0</v>
          </cell>
          <cell r="H68">
            <v>674</v>
          </cell>
          <cell r="I68">
            <v>7215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9659</v>
          </cell>
          <cell r="E69">
            <v>25068</v>
          </cell>
          <cell r="F69">
            <v>18781</v>
          </cell>
          <cell r="G69">
            <v>2524</v>
          </cell>
          <cell r="H69">
            <v>11048</v>
          </cell>
          <cell r="I69">
            <v>67080</v>
          </cell>
          <cell r="J69"/>
          <cell r="K69"/>
          <cell r="L69">
            <v>0</v>
          </cell>
          <cell r="M69">
            <v>0</v>
          </cell>
          <cell r="N69">
            <v>4081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11820</v>
          </cell>
          <cell r="E70">
            <v>8031</v>
          </cell>
          <cell r="F70">
            <v>0</v>
          </cell>
          <cell r="G70">
            <v>7424</v>
          </cell>
          <cell r="H70">
            <v>4489</v>
          </cell>
          <cell r="I70">
            <v>31764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109927</v>
          </cell>
          <cell r="E71">
            <v>15648</v>
          </cell>
          <cell r="F71">
            <v>56954</v>
          </cell>
          <cell r="G71">
            <v>37597</v>
          </cell>
          <cell r="H71">
            <v>37036</v>
          </cell>
          <cell r="I71">
            <v>257162</v>
          </cell>
          <cell r="J71"/>
          <cell r="K71"/>
          <cell r="L71">
            <v>0</v>
          </cell>
          <cell r="M71">
            <v>0</v>
          </cell>
          <cell r="N71">
            <v>8116</v>
          </cell>
          <cell r="O71">
            <v>21930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12052</v>
          </cell>
          <cell r="E72">
            <v>6710</v>
          </cell>
          <cell r="F72">
            <v>5177</v>
          </cell>
          <cell r="G72">
            <v>3594</v>
          </cell>
          <cell r="H72">
            <v>531</v>
          </cell>
          <cell r="I72">
            <v>28064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1784</v>
          </cell>
          <cell r="G73">
            <v>1650</v>
          </cell>
          <cell r="H73">
            <v>0</v>
          </cell>
          <cell r="I73">
            <v>11474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14095</v>
          </cell>
          <cell r="E74">
            <v>11173</v>
          </cell>
          <cell r="F74">
            <v>1992</v>
          </cell>
          <cell r="G74">
            <v>1143</v>
          </cell>
          <cell r="H74">
            <v>802</v>
          </cell>
          <cell r="I74">
            <v>29205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3014</v>
          </cell>
          <cell r="I75">
            <v>38931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259</v>
          </cell>
          <cell r="H76">
            <v>1667</v>
          </cell>
          <cell r="I76">
            <v>12997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10239</v>
          </cell>
          <cell r="E77">
            <v>5879</v>
          </cell>
          <cell r="F77">
            <v>4325</v>
          </cell>
          <cell r="G77">
            <v>7243</v>
          </cell>
          <cell r="H77">
            <v>2250</v>
          </cell>
          <cell r="I77">
            <v>29936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8301</v>
          </cell>
          <cell r="F78">
            <v>18177</v>
          </cell>
          <cell r="G78">
            <v>5000</v>
          </cell>
          <cell r="H78">
            <v>5676</v>
          </cell>
          <cell r="I78">
            <v>51192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7887</v>
          </cell>
          <cell r="F79">
            <v>0</v>
          </cell>
          <cell r="G79">
            <v>1565</v>
          </cell>
          <cell r="H79">
            <v>537</v>
          </cell>
          <cell r="I79">
            <v>17679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3056</v>
          </cell>
          <cell r="E80">
            <v>3846</v>
          </cell>
          <cell r="F80">
            <v>1784</v>
          </cell>
          <cell r="G80">
            <v>2099</v>
          </cell>
          <cell r="H80">
            <v>0</v>
          </cell>
          <cell r="I80">
            <v>10785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20752</v>
          </cell>
          <cell r="E81">
            <v>8109</v>
          </cell>
          <cell r="F81">
            <v>4021</v>
          </cell>
          <cell r="G81">
            <v>4122</v>
          </cell>
          <cell r="H81">
            <v>3250</v>
          </cell>
          <cell r="I81">
            <v>40254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29979</v>
          </cell>
          <cell r="E82">
            <v>38245</v>
          </cell>
          <cell r="F82">
            <v>21775</v>
          </cell>
          <cell r="G82">
            <v>12516</v>
          </cell>
          <cell r="H82">
            <v>11834</v>
          </cell>
          <cell r="I82">
            <v>114349</v>
          </cell>
          <cell r="J82"/>
          <cell r="K82"/>
          <cell r="L82">
            <v>0</v>
          </cell>
          <cell r="M82">
            <v>0</v>
          </cell>
          <cell r="N82">
            <v>4559</v>
          </cell>
          <cell r="O82">
            <v>590</v>
          </cell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43927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14478</v>
          </cell>
          <cell r="E84">
            <v>19264</v>
          </cell>
          <cell r="F84">
            <v>16359</v>
          </cell>
          <cell r="G84">
            <v>0</v>
          </cell>
          <cell r="H84">
            <v>12973</v>
          </cell>
          <cell r="I84">
            <v>63074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14620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5394</v>
          </cell>
          <cell r="E85">
            <v>4977</v>
          </cell>
          <cell r="F85">
            <v>0</v>
          </cell>
          <cell r="G85">
            <v>253</v>
          </cell>
          <cell r="H85">
            <v>261</v>
          </cell>
          <cell r="I85">
            <v>10885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13572</v>
          </cell>
          <cell r="E86">
            <v>21637</v>
          </cell>
          <cell r="F86">
            <v>0</v>
          </cell>
          <cell r="G86">
            <v>1855</v>
          </cell>
          <cell r="H86">
            <v>3749</v>
          </cell>
          <cell r="I86">
            <v>40813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2506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31830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3212</v>
          </cell>
          <cell r="G90">
            <v>3529</v>
          </cell>
          <cell r="H90">
            <v>917</v>
          </cell>
          <cell r="I90">
            <v>21073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4338</v>
          </cell>
          <cell r="F91">
            <v>0</v>
          </cell>
          <cell r="G91">
            <v>9486</v>
          </cell>
          <cell r="H91">
            <v>2301</v>
          </cell>
          <cell r="I91">
            <v>31337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5384</v>
          </cell>
          <cell r="E92">
            <v>4034</v>
          </cell>
          <cell r="F92">
            <v>735</v>
          </cell>
          <cell r="G92">
            <v>1209</v>
          </cell>
          <cell r="H92">
            <v>934</v>
          </cell>
          <cell r="I92">
            <v>12296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7691</v>
          </cell>
          <cell r="F93">
            <v>0</v>
          </cell>
          <cell r="G93">
            <v>0</v>
          </cell>
          <cell r="H93">
            <v>1036</v>
          </cell>
          <cell r="I93">
            <v>11118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3928</v>
          </cell>
          <cell r="E94">
            <v>2638</v>
          </cell>
          <cell r="F94">
            <v>0</v>
          </cell>
          <cell r="G94">
            <v>923</v>
          </cell>
          <cell r="H94">
            <v>154</v>
          </cell>
          <cell r="I94">
            <v>7643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19378</v>
          </cell>
          <cell r="E95">
            <v>11929</v>
          </cell>
          <cell r="F95">
            <v>2149</v>
          </cell>
          <cell r="G95">
            <v>2902</v>
          </cell>
          <cell r="H95">
            <v>1771</v>
          </cell>
          <cell r="I95">
            <v>38129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3927</v>
          </cell>
          <cell r="E96">
            <v>634</v>
          </cell>
          <cell r="F96">
            <v>3022</v>
          </cell>
          <cell r="G96">
            <v>0</v>
          </cell>
          <cell r="H96">
            <v>132</v>
          </cell>
          <cell r="I96">
            <v>7715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17678</v>
          </cell>
          <cell r="E97">
            <v>9659</v>
          </cell>
          <cell r="F97">
            <v>0</v>
          </cell>
          <cell r="G97">
            <v>3851</v>
          </cell>
          <cell r="H97">
            <v>1698</v>
          </cell>
          <cell r="I97">
            <v>32886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11224</v>
          </cell>
          <cell r="E98">
            <v>4606</v>
          </cell>
          <cell r="F98">
            <v>12520</v>
          </cell>
          <cell r="G98">
            <v>1051</v>
          </cell>
          <cell r="H98">
            <v>1404</v>
          </cell>
          <cell r="I98">
            <v>30805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54274</v>
          </cell>
          <cell r="G99">
            <v>28110</v>
          </cell>
          <cell r="H99">
            <v>20417</v>
          </cell>
          <cell r="I99">
            <v>137224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172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3646</v>
          </cell>
          <cell r="E100">
            <v>696</v>
          </cell>
          <cell r="F100">
            <v>628</v>
          </cell>
          <cell r="G100">
            <v>674</v>
          </cell>
          <cell r="H100">
            <v>763</v>
          </cell>
          <cell r="I100">
            <v>6407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3227</v>
          </cell>
          <cell r="E101">
            <v>6370</v>
          </cell>
          <cell r="F101">
            <v>4692</v>
          </cell>
          <cell r="G101">
            <v>2966</v>
          </cell>
          <cell r="H101">
            <v>250</v>
          </cell>
          <cell r="I101">
            <v>17505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3526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964</v>
          </cell>
          <cell r="F103">
            <v>434</v>
          </cell>
          <cell r="G103">
            <v>1417</v>
          </cell>
          <cell r="H103">
            <v>125</v>
          </cell>
          <cell r="I103">
            <v>5062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12539</v>
          </cell>
          <cell r="E104">
            <v>12936</v>
          </cell>
          <cell r="F104">
            <v>1849</v>
          </cell>
          <cell r="G104">
            <v>3059</v>
          </cell>
          <cell r="H104">
            <v>1927</v>
          </cell>
          <cell r="I104">
            <v>32310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29011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69620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13948</v>
          </cell>
          <cell r="E106">
            <v>7084</v>
          </cell>
          <cell r="F106">
            <v>7466</v>
          </cell>
          <cell r="G106">
            <v>0</v>
          </cell>
          <cell r="H106">
            <v>0</v>
          </cell>
          <cell r="I106">
            <v>28498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13984</v>
          </cell>
          <cell r="E107">
            <v>19093</v>
          </cell>
          <cell r="F107">
            <v>16209</v>
          </cell>
          <cell r="G107">
            <v>14559</v>
          </cell>
          <cell r="H107">
            <v>17500</v>
          </cell>
          <cell r="I107">
            <v>81345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9707</v>
          </cell>
          <cell r="F108">
            <v>11695</v>
          </cell>
          <cell r="G108">
            <v>9634</v>
          </cell>
          <cell r="H108">
            <v>3280</v>
          </cell>
          <cell r="I108">
            <v>48947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9866</v>
          </cell>
          <cell r="E109">
            <v>1500</v>
          </cell>
          <cell r="F109">
            <v>3000</v>
          </cell>
          <cell r="G109">
            <v>0</v>
          </cell>
          <cell r="H109">
            <v>0</v>
          </cell>
          <cell r="I109">
            <v>14366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57040</v>
          </cell>
          <cell r="F110">
            <v>20417</v>
          </cell>
          <cell r="G110">
            <v>18750</v>
          </cell>
          <cell r="H110">
            <v>18314</v>
          </cell>
          <cell r="I110">
            <v>159366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42656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7417</v>
          </cell>
          <cell r="E111">
            <v>1200</v>
          </cell>
          <cell r="F111">
            <v>3994</v>
          </cell>
          <cell r="G111">
            <v>1784</v>
          </cell>
          <cell r="H111">
            <v>2541</v>
          </cell>
          <cell r="I111">
            <v>16936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11022</v>
          </cell>
          <cell r="E112">
            <v>250</v>
          </cell>
          <cell r="F112">
            <v>11470</v>
          </cell>
          <cell r="G112">
            <v>10453</v>
          </cell>
          <cell r="H112">
            <v>4867</v>
          </cell>
          <cell r="I112">
            <v>38062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9372</v>
          </cell>
          <cell r="E113">
            <v>7689</v>
          </cell>
          <cell r="F113">
            <v>6010</v>
          </cell>
          <cell r="G113">
            <v>2260</v>
          </cell>
          <cell r="H113">
            <v>3750</v>
          </cell>
          <cell r="I113">
            <v>29081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59447</v>
          </cell>
          <cell r="E115">
            <v>57215</v>
          </cell>
          <cell r="F115">
            <v>34263</v>
          </cell>
          <cell r="G115">
            <v>23540</v>
          </cell>
          <cell r="H115">
            <v>19395</v>
          </cell>
          <cell r="I115">
            <v>193860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4558</v>
          </cell>
          <cell r="P115">
            <v>1511</v>
          </cell>
          <cell r="Q115"/>
          <cell r="R115"/>
          <cell r="S115">
            <v>1511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5059</v>
          </cell>
          <cell r="E116">
            <v>2428</v>
          </cell>
          <cell r="F116">
            <v>2219</v>
          </cell>
          <cell r="G116">
            <v>533</v>
          </cell>
          <cell r="H116">
            <v>140</v>
          </cell>
          <cell r="I116">
            <v>10379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8753</v>
          </cell>
          <cell r="E117">
            <v>8326</v>
          </cell>
          <cell r="F117">
            <v>5818</v>
          </cell>
          <cell r="G117">
            <v>1822</v>
          </cell>
          <cell r="H117">
            <v>1388</v>
          </cell>
          <cell r="I117">
            <v>26107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7438</v>
          </cell>
          <cell r="E118">
            <v>0</v>
          </cell>
          <cell r="F118">
            <v>10094</v>
          </cell>
          <cell r="G118">
            <v>0</v>
          </cell>
          <cell r="H118">
            <v>488</v>
          </cell>
          <cell r="I118">
            <v>18020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584</v>
          </cell>
          <cell r="H119">
            <v>595</v>
          </cell>
          <cell r="I119">
            <v>15470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17719</v>
          </cell>
          <cell r="F120">
            <v>0</v>
          </cell>
          <cell r="G120">
            <v>2367</v>
          </cell>
          <cell r="H120">
            <v>3084</v>
          </cell>
          <cell r="I120">
            <v>49389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2462</v>
          </cell>
          <cell r="F121">
            <v>0</v>
          </cell>
          <cell r="G121">
            <v>0</v>
          </cell>
          <cell r="H121">
            <v>550</v>
          </cell>
          <cell r="I121">
            <v>6669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26371</v>
          </cell>
          <cell r="E122">
            <v>8724</v>
          </cell>
          <cell r="F122">
            <v>9488</v>
          </cell>
          <cell r="G122">
            <v>2359</v>
          </cell>
          <cell r="H122">
            <v>3343</v>
          </cell>
          <cell r="I122">
            <v>50285</v>
          </cell>
          <cell r="J122"/>
          <cell r="K122"/>
          <cell r="L122">
            <v>0</v>
          </cell>
          <cell r="M122">
            <v>0</v>
          </cell>
          <cell r="N122">
            <v>2299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12471</v>
          </cell>
          <cell r="E123">
            <v>143</v>
          </cell>
          <cell r="F123">
            <v>51959</v>
          </cell>
          <cell r="G123">
            <v>16078</v>
          </cell>
          <cell r="H123">
            <v>0</v>
          </cell>
          <cell r="I123">
            <v>80651</v>
          </cell>
          <cell r="J123"/>
          <cell r="K123"/>
          <cell r="L123">
            <v>0</v>
          </cell>
          <cell r="M123">
            <v>0</v>
          </cell>
          <cell r="N123">
            <v>4643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12376</v>
          </cell>
          <cell r="E124">
            <v>12646</v>
          </cell>
          <cell r="F124">
            <v>23181</v>
          </cell>
          <cell r="G124">
            <v>3334</v>
          </cell>
          <cell r="H124">
            <v>16829</v>
          </cell>
          <cell r="I124">
            <v>68366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64164</v>
          </cell>
          <cell r="Q124"/>
          <cell r="R124"/>
          <cell r="S124">
            <v>0</v>
          </cell>
          <cell r="T124">
            <v>0</v>
          </cell>
          <cell r="U124">
            <v>64164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5043</v>
          </cell>
          <cell r="E125">
            <v>248</v>
          </cell>
          <cell r="F125">
            <v>5369</v>
          </cell>
          <cell r="G125">
            <v>586</v>
          </cell>
          <cell r="H125">
            <v>374</v>
          </cell>
          <cell r="I125">
            <v>11620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5083</v>
          </cell>
          <cell r="F126">
            <v>7196</v>
          </cell>
          <cell r="G126">
            <v>739</v>
          </cell>
          <cell r="H126">
            <v>1224</v>
          </cell>
          <cell r="I126">
            <v>16527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3909</v>
          </cell>
          <cell r="E127">
            <v>759</v>
          </cell>
          <cell r="F127">
            <v>1530</v>
          </cell>
          <cell r="G127">
            <v>0</v>
          </cell>
          <cell r="H127">
            <v>600</v>
          </cell>
          <cell r="I127">
            <v>6798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5350</v>
          </cell>
          <cell r="G128">
            <v>1748</v>
          </cell>
          <cell r="H128">
            <v>1057</v>
          </cell>
          <cell r="I128">
            <v>35119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9381</v>
          </cell>
          <cell r="E129">
            <v>17408</v>
          </cell>
          <cell r="F129">
            <v>1308</v>
          </cell>
          <cell r="G129">
            <v>1948</v>
          </cell>
          <cell r="H129">
            <v>779</v>
          </cell>
          <cell r="I129">
            <v>30824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/>
          <cell r="K130"/>
          <cell r="L130">
            <v>0</v>
          </cell>
          <cell r="M130">
            <v>0</v>
          </cell>
          <cell r="N130">
            <v>0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1966</v>
          </cell>
          <cell r="F131">
            <v>8694</v>
          </cell>
          <cell r="G131">
            <v>0</v>
          </cell>
          <cell r="H131">
            <v>525</v>
          </cell>
          <cell r="I131">
            <v>14424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5751</v>
          </cell>
          <cell r="E132">
            <v>5097</v>
          </cell>
          <cell r="F132">
            <v>736</v>
          </cell>
          <cell r="G132">
            <v>948</v>
          </cell>
          <cell r="H132">
            <v>364</v>
          </cell>
          <cell r="I132">
            <v>12896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25346</v>
          </cell>
          <cell r="E133">
            <v>20742</v>
          </cell>
          <cell r="F133">
            <v>13262</v>
          </cell>
          <cell r="G133">
            <v>23737</v>
          </cell>
          <cell r="H133">
            <v>9525</v>
          </cell>
          <cell r="I133">
            <v>92612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0</v>
          </cell>
          <cell r="E134">
            <v>1357</v>
          </cell>
          <cell r="F134">
            <v>0</v>
          </cell>
          <cell r="G134">
            <v>0</v>
          </cell>
          <cell r="H134">
            <v>320</v>
          </cell>
          <cell r="I134">
            <v>1677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28651</v>
          </cell>
          <cell r="F135">
            <v>7915</v>
          </cell>
          <cell r="G135">
            <v>2260</v>
          </cell>
          <cell r="H135">
            <v>4129</v>
          </cell>
          <cell r="I135">
            <v>68366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3122</v>
          </cell>
          <cell r="E136">
            <v>1709</v>
          </cell>
          <cell r="F136">
            <v>1212</v>
          </cell>
          <cell r="G136">
            <v>675</v>
          </cell>
          <cell r="H136">
            <v>182</v>
          </cell>
          <cell r="I136">
            <v>6900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6549</v>
          </cell>
          <cell r="E137">
            <v>4854</v>
          </cell>
          <cell r="F137">
            <v>126</v>
          </cell>
          <cell r="G137">
            <v>2694</v>
          </cell>
          <cell r="H137">
            <v>0</v>
          </cell>
          <cell r="I137">
            <v>14223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142408</v>
          </cell>
          <cell r="E138">
            <v>92972</v>
          </cell>
          <cell r="F138">
            <v>110383</v>
          </cell>
          <cell r="G138">
            <v>84103</v>
          </cell>
          <cell r="H138">
            <v>94556</v>
          </cell>
          <cell r="I138">
            <v>524422</v>
          </cell>
          <cell r="J138"/>
          <cell r="K138"/>
          <cell r="L138">
            <v>0</v>
          </cell>
          <cell r="M138">
            <v>0</v>
          </cell>
          <cell r="N138">
            <v>18067</v>
          </cell>
          <cell r="O138">
            <v>41796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31683</v>
          </cell>
          <cell r="F139">
            <v>3444</v>
          </cell>
          <cell r="G139">
            <v>8000</v>
          </cell>
          <cell r="H139">
            <v>2084</v>
          </cell>
          <cell r="I139">
            <v>70346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3899</v>
          </cell>
          <cell r="G140">
            <v>1326</v>
          </cell>
          <cell r="H140">
            <v>1000</v>
          </cell>
          <cell r="I140">
            <v>13665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17745</v>
          </cell>
          <cell r="E141">
            <v>11522</v>
          </cell>
          <cell r="F141">
            <v>3905</v>
          </cell>
          <cell r="G141">
            <v>2578</v>
          </cell>
          <cell r="H141">
            <v>0</v>
          </cell>
          <cell r="I141">
            <v>35750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8274</v>
          </cell>
          <cell r="E142">
            <v>17779</v>
          </cell>
          <cell r="F142">
            <v>34618</v>
          </cell>
          <cell r="G142">
            <v>1481</v>
          </cell>
          <cell r="H142">
            <v>4810</v>
          </cell>
          <cell r="I142">
            <v>66962</v>
          </cell>
          <cell r="J142"/>
          <cell r="K142"/>
          <cell r="L142">
            <v>0</v>
          </cell>
          <cell r="M142">
            <v>0</v>
          </cell>
          <cell r="N142">
            <v>2662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195345</v>
          </cell>
          <cell r="F143">
            <v>56762</v>
          </cell>
          <cell r="G143">
            <v>139052</v>
          </cell>
          <cell r="H143">
            <v>28279</v>
          </cell>
          <cell r="I143">
            <v>473786</v>
          </cell>
          <cell r="J143"/>
          <cell r="K143"/>
          <cell r="L143">
            <v>0</v>
          </cell>
          <cell r="M143">
            <v>0</v>
          </cell>
          <cell r="N143">
            <v>12811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640</v>
          </cell>
          <cell r="H144">
            <v>960</v>
          </cell>
          <cell r="I144">
            <v>11945</v>
          </cell>
          <cell r="J144"/>
          <cell r="K144"/>
          <cell r="L144">
            <v>0</v>
          </cell>
          <cell r="M144">
            <v>0</v>
          </cell>
          <cell r="N144">
            <v>2299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3470</v>
          </cell>
          <cell r="G145">
            <v>1483</v>
          </cell>
          <cell r="H145">
            <v>0</v>
          </cell>
          <cell r="I145">
            <v>25437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2425</v>
          </cell>
          <cell r="E146">
            <v>0</v>
          </cell>
          <cell r="F146">
            <v>2008</v>
          </cell>
          <cell r="G146">
            <v>0</v>
          </cell>
          <cell r="H146">
            <v>0</v>
          </cell>
          <cell r="I146">
            <v>4433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12708</v>
          </cell>
          <cell r="E147">
            <v>8916</v>
          </cell>
          <cell r="F147">
            <v>2110</v>
          </cell>
          <cell r="G147">
            <v>568</v>
          </cell>
          <cell r="H147">
            <v>2352</v>
          </cell>
          <cell r="I147">
            <v>26654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29502</v>
          </cell>
          <cell r="E148">
            <v>12087</v>
          </cell>
          <cell r="F148">
            <v>0</v>
          </cell>
          <cell r="G148">
            <v>3560</v>
          </cell>
          <cell r="H148">
            <v>5323</v>
          </cell>
          <cell r="I148">
            <v>50472</v>
          </cell>
          <cell r="J148"/>
          <cell r="K148"/>
          <cell r="L148">
            <v>4063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34540</v>
          </cell>
          <cell r="E150">
            <v>17218</v>
          </cell>
          <cell r="F150">
            <v>254</v>
          </cell>
          <cell r="G150">
            <v>21882</v>
          </cell>
          <cell r="H150">
            <v>2171</v>
          </cell>
          <cell r="I150">
            <v>76065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1442</v>
          </cell>
          <cell r="G151">
            <v>2405</v>
          </cell>
          <cell r="H151">
            <v>2819</v>
          </cell>
          <cell r="I151">
            <v>32731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10226</v>
          </cell>
          <cell r="F152">
            <v>2012</v>
          </cell>
          <cell r="G152">
            <v>1126</v>
          </cell>
          <cell r="H152">
            <v>334</v>
          </cell>
          <cell r="I152">
            <v>19647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4053</v>
          </cell>
          <cell r="E153">
            <v>1270</v>
          </cell>
          <cell r="F153">
            <v>0</v>
          </cell>
          <cell r="G153">
            <v>0</v>
          </cell>
          <cell r="H153">
            <v>0</v>
          </cell>
          <cell r="I153">
            <v>5323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69683</v>
          </cell>
          <cell r="E154">
            <v>44092</v>
          </cell>
          <cell r="F154">
            <v>26113</v>
          </cell>
          <cell r="G154">
            <v>14672</v>
          </cell>
          <cell r="H154">
            <v>19922</v>
          </cell>
          <cell r="I154">
            <v>174482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6536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9915</v>
          </cell>
          <cell r="E155">
            <v>8678</v>
          </cell>
          <cell r="F155">
            <v>2250</v>
          </cell>
          <cell r="G155">
            <v>3224</v>
          </cell>
          <cell r="H155">
            <v>6618</v>
          </cell>
          <cell r="I155">
            <v>30685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5029</v>
          </cell>
          <cell r="E156">
            <v>3883</v>
          </cell>
          <cell r="F156">
            <v>860</v>
          </cell>
          <cell r="G156">
            <v>530</v>
          </cell>
          <cell r="H156">
            <v>183</v>
          </cell>
          <cell r="I156">
            <v>10485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23735</v>
          </cell>
          <cell r="E157">
            <v>40523</v>
          </cell>
          <cell r="F157">
            <v>4468</v>
          </cell>
          <cell r="G157">
            <v>0</v>
          </cell>
          <cell r="H157">
            <v>16750</v>
          </cell>
          <cell r="I157">
            <v>85476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31562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8864</v>
          </cell>
          <cell r="E158">
            <v>2397</v>
          </cell>
          <cell r="F158">
            <v>1845</v>
          </cell>
          <cell r="G158">
            <v>518</v>
          </cell>
          <cell r="H158">
            <v>294</v>
          </cell>
          <cell r="I158">
            <v>13918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25577</v>
          </cell>
          <cell r="F160">
            <v>38874</v>
          </cell>
          <cell r="G160">
            <v>24563</v>
          </cell>
          <cell r="H160">
            <v>19190</v>
          </cell>
          <cell r="I160">
            <v>147640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>
            <v>39904</v>
          </cell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1861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7003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9403</v>
          </cell>
          <cell r="E162">
            <v>7475</v>
          </cell>
          <cell r="F162">
            <v>13765</v>
          </cell>
          <cell r="G162">
            <v>1959</v>
          </cell>
          <cell r="H162">
            <v>2125</v>
          </cell>
          <cell r="I162">
            <v>34727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6820</v>
          </cell>
          <cell r="E163">
            <v>6660</v>
          </cell>
          <cell r="F163">
            <v>1992</v>
          </cell>
          <cell r="G163">
            <v>3257</v>
          </cell>
          <cell r="H163">
            <v>1672</v>
          </cell>
          <cell r="I163">
            <v>20401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1170</v>
          </cell>
          <cell r="E164">
            <v>1491</v>
          </cell>
          <cell r="F164">
            <v>3611</v>
          </cell>
          <cell r="G164">
            <v>0</v>
          </cell>
          <cell r="H164">
            <v>109</v>
          </cell>
          <cell r="I164">
            <v>6381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0</v>
          </cell>
          <cell r="H165">
            <v>2596</v>
          </cell>
          <cell r="I165">
            <v>20721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7829</v>
          </cell>
          <cell r="F166">
            <v>0</v>
          </cell>
          <cell r="G166">
            <v>857</v>
          </cell>
          <cell r="H166">
            <v>114</v>
          </cell>
          <cell r="I166">
            <v>17254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11">
        <row r="2">
          <cell r="D2">
            <v>13408</v>
          </cell>
          <cell r="E2">
            <v>10024</v>
          </cell>
          <cell r="F2">
            <v>4833</v>
          </cell>
          <cell r="G2">
            <v>825</v>
          </cell>
          <cell r="H2">
            <v>0</v>
          </cell>
          <cell r="I2">
            <v>29090</v>
          </cell>
          <cell r="J2"/>
          <cell r="K2"/>
          <cell r="L2">
            <v>0</v>
          </cell>
          <cell r="M2">
            <v>0</v>
          </cell>
          <cell r="N2">
            <v>0</v>
          </cell>
          <cell r="O2"/>
          <cell r="P2">
            <v>0</v>
          </cell>
          <cell r="Q2"/>
          <cell r="R2"/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  <cell r="Z2"/>
          <cell r="AA2"/>
          <cell r="AB2"/>
          <cell r="AC2"/>
        </row>
        <row r="3">
          <cell r="D3">
            <v>0</v>
          </cell>
          <cell r="E3">
            <v>855</v>
          </cell>
          <cell r="F3">
            <v>11614</v>
          </cell>
          <cell r="G3">
            <v>509</v>
          </cell>
          <cell r="H3">
            <v>1348</v>
          </cell>
          <cell r="I3">
            <v>14326</v>
          </cell>
          <cell r="J3"/>
          <cell r="K3"/>
          <cell r="L3">
            <v>0</v>
          </cell>
          <cell r="M3">
            <v>0</v>
          </cell>
          <cell r="N3">
            <v>0</v>
          </cell>
          <cell r="O3"/>
          <cell r="P3">
            <v>0</v>
          </cell>
          <cell r="Q3"/>
          <cell r="R3"/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  <cell r="Z3"/>
          <cell r="AA3"/>
          <cell r="AB3"/>
          <cell r="AC3"/>
        </row>
        <row r="4">
          <cell r="D4">
            <v>15283</v>
          </cell>
          <cell r="E4">
            <v>5726</v>
          </cell>
          <cell r="F4">
            <v>19651</v>
          </cell>
          <cell r="G4">
            <v>7370</v>
          </cell>
          <cell r="H4">
            <v>6960</v>
          </cell>
          <cell r="I4">
            <v>54990</v>
          </cell>
          <cell r="J4"/>
          <cell r="K4"/>
          <cell r="L4">
            <v>0</v>
          </cell>
          <cell r="M4">
            <v>0</v>
          </cell>
          <cell r="N4">
            <v>4707</v>
          </cell>
          <cell r="O4"/>
          <cell r="P4">
            <v>0</v>
          </cell>
          <cell r="Q4"/>
          <cell r="R4"/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  <cell r="Z4"/>
          <cell r="AA4"/>
          <cell r="AB4"/>
          <cell r="AC4"/>
        </row>
        <row r="5">
          <cell r="D5">
            <v>12655</v>
          </cell>
          <cell r="E5">
            <v>10980</v>
          </cell>
          <cell r="F5">
            <v>5451</v>
          </cell>
          <cell r="G5">
            <v>3314</v>
          </cell>
          <cell r="H5">
            <v>7973</v>
          </cell>
          <cell r="I5">
            <v>40373</v>
          </cell>
          <cell r="J5"/>
          <cell r="K5"/>
          <cell r="L5">
            <v>0</v>
          </cell>
          <cell r="M5">
            <v>0</v>
          </cell>
          <cell r="N5">
            <v>0</v>
          </cell>
          <cell r="O5"/>
          <cell r="P5">
            <v>0</v>
          </cell>
          <cell r="Q5"/>
          <cell r="R5"/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  <cell r="Z5"/>
          <cell r="AA5"/>
          <cell r="AB5"/>
          <cell r="AC5"/>
        </row>
        <row r="6">
          <cell r="D6">
            <v>7625</v>
          </cell>
          <cell r="E6">
            <v>8764</v>
          </cell>
          <cell r="F6">
            <v>0</v>
          </cell>
          <cell r="G6">
            <v>626</v>
          </cell>
          <cell r="H6">
            <v>303</v>
          </cell>
          <cell r="I6">
            <v>17318</v>
          </cell>
          <cell r="J6"/>
          <cell r="K6"/>
          <cell r="L6">
            <v>0</v>
          </cell>
          <cell r="M6">
            <v>0</v>
          </cell>
          <cell r="N6">
            <v>0</v>
          </cell>
          <cell r="O6"/>
          <cell r="P6">
            <v>0</v>
          </cell>
          <cell r="Q6"/>
          <cell r="R6"/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  <cell r="Z6"/>
          <cell r="AA6"/>
          <cell r="AB6"/>
          <cell r="AC6"/>
        </row>
        <row r="7">
          <cell r="D7">
            <v>5761</v>
          </cell>
          <cell r="E7">
            <v>5682</v>
          </cell>
          <cell r="F7">
            <v>0</v>
          </cell>
          <cell r="G7">
            <v>0</v>
          </cell>
          <cell r="H7">
            <v>0</v>
          </cell>
          <cell r="I7">
            <v>11443</v>
          </cell>
          <cell r="J7"/>
          <cell r="K7"/>
          <cell r="L7">
            <v>0</v>
          </cell>
          <cell r="M7">
            <v>0</v>
          </cell>
          <cell r="N7">
            <v>0</v>
          </cell>
          <cell r="O7"/>
          <cell r="P7">
            <v>0</v>
          </cell>
          <cell r="Q7"/>
          <cell r="R7"/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  <cell r="Z7"/>
          <cell r="AA7"/>
          <cell r="AB7"/>
          <cell r="AC7"/>
        </row>
        <row r="8">
          <cell r="D8">
            <v>1050</v>
          </cell>
          <cell r="E8">
            <v>11946</v>
          </cell>
          <cell r="F8">
            <v>0</v>
          </cell>
          <cell r="G8">
            <v>518</v>
          </cell>
          <cell r="H8">
            <v>194</v>
          </cell>
          <cell r="I8">
            <v>13708</v>
          </cell>
          <cell r="J8"/>
          <cell r="K8"/>
          <cell r="L8">
            <v>0</v>
          </cell>
          <cell r="M8">
            <v>0</v>
          </cell>
          <cell r="N8">
            <v>0</v>
          </cell>
          <cell r="O8"/>
          <cell r="P8">
            <v>0</v>
          </cell>
          <cell r="Q8"/>
          <cell r="R8"/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/>
          <cell r="Z8"/>
          <cell r="AA8"/>
          <cell r="AB8"/>
          <cell r="AC8"/>
        </row>
        <row r="9">
          <cell r="D9">
            <v>35912</v>
          </cell>
          <cell r="E9">
            <v>15848</v>
          </cell>
          <cell r="F9">
            <v>9312</v>
          </cell>
          <cell r="G9">
            <v>9390</v>
          </cell>
          <cell r="H9">
            <v>4295</v>
          </cell>
          <cell r="I9">
            <v>74757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/>
          <cell r="P9">
            <v>0</v>
          </cell>
          <cell r="Q9"/>
          <cell r="R9"/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  <cell r="Z9"/>
          <cell r="AA9"/>
          <cell r="AB9"/>
          <cell r="AC9"/>
        </row>
        <row r="10">
          <cell r="D10">
            <v>4209</v>
          </cell>
          <cell r="E10">
            <v>2246</v>
          </cell>
          <cell r="F10">
            <v>0</v>
          </cell>
          <cell r="G10">
            <v>0</v>
          </cell>
          <cell r="H10">
            <v>0</v>
          </cell>
          <cell r="I10">
            <v>6455</v>
          </cell>
          <cell r="J10"/>
          <cell r="K10"/>
          <cell r="L10">
            <v>0</v>
          </cell>
          <cell r="M10">
            <v>0</v>
          </cell>
          <cell r="N10">
            <v>0</v>
          </cell>
          <cell r="O10"/>
          <cell r="P10">
            <v>0</v>
          </cell>
          <cell r="Q10"/>
          <cell r="R10"/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  <cell r="Z10"/>
          <cell r="AA10"/>
          <cell r="AB10"/>
          <cell r="AC10"/>
        </row>
        <row r="11">
          <cell r="D11">
            <v>35494</v>
          </cell>
          <cell r="E11">
            <v>36374</v>
          </cell>
          <cell r="F11">
            <v>15199</v>
          </cell>
          <cell r="G11">
            <v>27001</v>
          </cell>
          <cell r="H11">
            <v>6647</v>
          </cell>
          <cell r="I11">
            <v>120715</v>
          </cell>
          <cell r="J11"/>
          <cell r="K11"/>
          <cell r="L11">
            <v>0</v>
          </cell>
          <cell r="M11">
            <v>0</v>
          </cell>
          <cell r="N11">
            <v>0</v>
          </cell>
          <cell r="O11"/>
          <cell r="P11">
            <v>1202</v>
          </cell>
          <cell r="Q11"/>
          <cell r="R11"/>
          <cell r="S11">
            <v>0</v>
          </cell>
          <cell r="T11">
            <v>0</v>
          </cell>
          <cell r="U11">
            <v>0</v>
          </cell>
          <cell r="V11">
            <v>1202</v>
          </cell>
          <cell r="W11">
            <v>0</v>
          </cell>
          <cell r="X11"/>
          <cell r="Y11"/>
          <cell r="Z11"/>
          <cell r="AA11"/>
          <cell r="AB11"/>
          <cell r="AC11"/>
        </row>
        <row r="12">
          <cell r="D12">
            <v>184198</v>
          </cell>
          <cell r="E12">
            <v>0</v>
          </cell>
          <cell r="F12">
            <v>44214</v>
          </cell>
          <cell r="G12">
            <v>0</v>
          </cell>
          <cell r="H12">
            <v>0</v>
          </cell>
          <cell r="I12">
            <v>228412</v>
          </cell>
          <cell r="J12"/>
          <cell r="K12"/>
          <cell r="L12">
            <v>0</v>
          </cell>
          <cell r="M12">
            <v>0</v>
          </cell>
          <cell r="N12">
            <v>8000</v>
          </cell>
          <cell r="O12">
            <v>20577</v>
          </cell>
          <cell r="P12">
            <v>16899</v>
          </cell>
          <cell r="Q12"/>
          <cell r="R12"/>
          <cell r="S12">
            <v>0</v>
          </cell>
          <cell r="T12">
            <v>0</v>
          </cell>
          <cell r="U12">
            <v>16899</v>
          </cell>
          <cell r="V12">
            <v>0</v>
          </cell>
          <cell r="W12">
            <v>0</v>
          </cell>
          <cell r="X12"/>
          <cell r="Y12"/>
          <cell r="Z12"/>
          <cell r="AA12"/>
          <cell r="AB12"/>
          <cell r="AC12"/>
        </row>
        <row r="13">
          <cell r="D13">
            <v>3522</v>
          </cell>
          <cell r="E13">
            <v>40655</v>
          </cell>
          <cell r="F13">
            <v>1542</v>
          </cell>
          <cell r="G13">
            <v>3408</v>
          </cell>
          <cell r="H13">
            <v>2400</v>
          </cell>
          <cell r="I13">
            <v>51527</v>
          </cell>
          <cell r="J13"/>
          <cell r="K13"/>
          <cell r="L13">
            <v>0</v>
          </cell>
          <cell r="M13">
            <v>0</v>
          </cell>
          <cell r="N13">
            <v>0</v>
          </cell>
          <cell r="O13"/>
          <cell r="P13">
            <v>1825</v>
          </cell>
          <cell r="Q13"/>
          <cell r="R13"/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  <cell r="Z13"/>
          <cell r="AA13"/>
          <cell r="AB13"/>
          <cell r="AC13"/>
        </row>
        <row r="14">
          <cell r="D14">
            <v>32317</v>
          </cell>
          <cell r="E14">
            <v>39111</v>
          </cell>
          <cell r="F14">
            <v>19050</v>
          </cell>
          <cell r="G14">
            <v>0</v>
          </cell>
          <cell r="H14">
            <v>30265</v>
          </cell>
          <cell r="I14">
            <v>120743</v>
          </cell>
          <cell r="J14"/>
          <cell r="K14"/>
          <cell r="L14">
            <v>0</v>
          </cell>
          <cell r="M14">
            <v>0</v>
          </cell>
          <cell r="N14">
            <v>0</v>
          </cell>
          <cell r="O14">
            <v>17028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  <cell r="Z14"/>
          <cell r="AA14"/>
          <cell r="AB14"/>
          <cell r="AC14"/>
        </row>
        <row r="15">
          <cell r="D15">
            <v>21065</v>
          </cell>
          <cell r="E15">
            <v>9089</v>
          </cell>
          <cell r="F15">
            <v>25023</v>
          </cell>
          <cell r="G15">
            <v>19438</v>
          </cell>
          <cell r="H15">
            <v>15138</v>
          </cell>
          <cell r="I15">
            <v>89753</v>
          </cell>
          <cell r="J15"/>
          <cell r="K15"/>
          <cell r="L15">
            <v>0</v>
          </cell>
          <cell r="M15">
            <v>0</v>
          </cell>
          <cell r="N15">
            <v>0</v>
          </cell>
          <cell r="O15">
            <v>4730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  <cell r="Z15"/>
          <cell r="AA15"/>
          <cell r="AB15"/>
          <cell r="AC15"/>
        </row>
        <row r="16">
          <cell r="D16">
            <v>6534</v>
          </cell>
          <cell r="E16">
            <v>2825</v>
          </cell>
          <cell r="F16">
            <v>0</v>
          </cell>
          <cell r="G16">
            <v>1510</v>
          </cell>
          <cell r="H16">
            <v>169</v>
          </cell>
          <cell r="I16">
            <v>11038</v>
          </cell>
          <cell r="J16"/>
          <cell r="K16"/>
          <cell r="L16">
            <v>0</v>
          </cell>
          <cell r="M16">
            <v>0</v>
          </cell>
          <cell r="N16">
            <v>0</v>
          </cell>
          <cell r="O16"/>
          <cell r="P16">
            <v>0</v>
          </cell>
          <cell r="Q16"/>
          <cell r="R16"/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  <cell r="Z16"/>
          <cell r="AA16"/>
          <cell r="AB16"/>
          <cell r="AC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672</v>
          </cell>
          <cell r="I17">
            <v>9886</v>
          </cell>
          <cell r="J17"/>
          <cell r="K17"/>
          <cell r="L17">
            <v>0</v>
          </cell>
          <cell r="M17">
            <v>0</v>
          </cell>
          <cell r="N17">
            <v>0</v>
          </cell>
          <cell r="O17"/>
          <cell r="P17">
            <v>0</v>
          </cell>
          <cell r="Q17"/>
          <cell r="R17"/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  <cell r="Z17"/>
          <cell r="AA17"/>
          <cell r="AB17"/>
          <cell r="AC17"/>
        </row>
        <row r="18">
          <cell r="D18">
            <v>14159</v>
          </cell>
          <cell r="E18">
            <v>9727</v>
          </cell>
          <cell r="F18">
            <v>893</v>
          </cell>
          <cell r="G18">
            <v>1192</v>
          </cell>
          <cell r="H18">
            <v>874</v>
          </cell>
          <cell r="I18">
            <v>26845</v>
          </cell>
          <cell r="J18"/>
          <cell r="K18"/>
          <cell r="L18">
            <v>0</v>
          </cell>
          <cell r="M18">
            <v>0</v>
          </cell>
          <cell r="N18">
            <v>0</v>
          </cell>
          <cell r="O18"/>
          <cell r="P18">
            <v>0</v>
          </cell>
          <cell r="Q18"/>
          <cell r="R18"/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  <cell r="Z18"/>
          <cell r="AA18"/>
          <cell r="AB18"/>
          <cell r="AC18"/>
        </row>
        <row r="19">
          <cell r="D19">
            <v>12828</v>
          </cell>
          <cell r="E19">
            <v>17108</v>
          </cell>
          <cell r="F19">
            <v>8690</v>
          </cell>
          <cell r="G19">
            <v>556</v>
          </cell>
          <cell r="H19">
            <v>7000</v>
          </cell>
          <cell r="I19">
            <v>46182</v>
          </cell>
          <cell r="J19"/>
          <cell r="K19"/>
          <cell r="L19">
            <v>0</v>
          </cell>
          <cell r="M19">
            <v>0</v>
          </cell>
          <cell r="N19">
            <v>0</v>
          </cell>
          <cell r="O19"/>
          <cell r="P19">
            <v>0</v>
          </cell>
          <cell r="Q19"/>
          <cell r="R19"/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  <cell r="Z19"/>
          <cell r="AA19"/>
          <cell r="AB19"/>
          <cell r="AC19"/>
        </row>
        <row r="20">
          <cell r="D20">
            <v>13676</v>
          </cell>
          <cell r="E20">
            <v>8485</v>
          </cell>
          <cell r="F20">
            <v>5532</v>
          </cell>
          <cell r="G20">
            <v>3264</v>
          </cell>
          <cell r="H20">
            <v>1311</v>
          </cell>
          <cell r="I20">
            <v>32268</v>
          </cell>
          <cell r="J20"/>
          <cell r="K20"/>
          <cell r="L20">
            <v>0</v>
          </cell>
          <cell r="M20">
            <v>0</v>
          </cell>
          <cell r="N20">
            <v>0</v>
          </cell>
          <cell r="O20"/>
          <cell r="P20">
            <v>0</v>
          </cell>
          <cell r="Q20"/>
          <cell r="R20"/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  <cell r="Z20"/>
          <cell r="AA20"/>
          <cell r="AB20"/>
          <cell r="AC20"/>
        </row>
        <row r="21">
          <cell r="D21">
            <v>6860</v>
          </cell>
          <cell r="E21">
            <v>4768</v>
          </cell>
          <cell r="F21">
            <v>2894</v>
          </cell>
          <cell r="G21">
            <v>2087</v>
          </cell>
          <cell r="H21">
            <v>2096</v>
          </cell>
          <cell r="I21">
            <v>18705</v>
          </cell>
          <cell r="J21"/>
          <cell r="K21"/>
          <cell r="L21">
            <v>0</v>
          </cell>
          <cell r="M21">
            <v>0</v>
          </cell>
          <cell r="N21">
            <v>0</v>
          </cell>
          <cell r="O21"/>
          <cell r="P21">
            <v>0</v>
          </cell>
          <cell r="Q21"/>
          <cell r="R21"/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  <cell r="Z21"/>
          <cell r="AA21"/>
          <cell r="AB21"/>
          <cell r="AC21"/>
        </row>
        <row r="22">
          <cell r="D22">
            <v>1035</v>
          </cell>
          <cell r="E22">
            <v>2345</v>
          </cell>
          <cell r="F22">
            <v>0</v>
          </cell>
          <cell r="G22">
            <v>0</v>
          </cell>
          <cell r="H22">
            <v>0</v>
          </cell>
          <cell r="I22">
            <v>3380</v>
          </cell>
          <cell r="J22"/>
          <cell r="K22"/>
          <cell r="L22">
            <v>0</v>
          </cell>
          <cell r="M22">
            <v>0</v>
          </cell>
          <cell r="N22">
            <v>0</v>
          </cell>
          <cell r="O22"/>
          <cell r="P22">
            <v>0</v>
          </cell>
          <cell r="Q22"/>
          <cell r="R22"/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  <cell r="Z22"/>
          <cell r="AA22"/>
          <cell r="AB22"/>
          <cell r="AC22"/>
        </row>
        <row r="23">
          <cell r="D23">
            <v>41932</v>
          </cell>
          <cell r="E23">
            <v>43844</v>
          </cell>
          <cell r="F23">
            <v>92101</v>
          </cell>
          <cell r="G23">
            <v>21048</v>
          </cell>
          <cell r="H23">
            <v>21146</v>
          </cell>
          <cell r="I23">
            <v>220071</v>
          </cell>
          <cell r="J23"/>
          <cell r="K23"/>
          <cell r="L23">
            <v>2079</v>
          </cell>
          <cell r="M23">
            <v>0</v>
          </cell>
          <cell r="N23">
            <v>8930</v>
          </cell>
          <cell r="O23">
            <v>38700</v>
          </cell>
          <cell r="P23">
            <v>49234</v>
          </cell>
          <cell r="Q23"/>
          <cell r="R23"/>
          <cell r="S23">
            <v>0</v>
          </cell>
          <cell r="T23">
            <v>0</v>
          </cell>
          <cell r="U23">
            <v>41265</v>
          </cell>
          <cell r="V23">
            <v>0</v>
          </cell>
          <cell r="W23">
            <v>7969</v>
          </cell>
          <cell r="X23"/>
          <cell r="Y23"/>
          <cell r="Z23"/>
          <cell r="AA23"/>
          <cell r="AB23"/>
          <cell r="AC23"/>
        </row>
        <row r="24">
          <cell r="D24">
            <v>13832</v>
          </cell>
          <cell r="E24">
            <v>6812</v>
          </cell>
          <cell r="F24">
            <v>203</v>
          </cell>
          <cell r="G24">
            <v>0</v>
          </cell>
          <cell r="H24">
            <v>0</v>
          </cell>
          <cell r="I24">
            <v>20847</v>
          </cell>
          <cell r="J24"/>
          <cell r="K24"/>
          <cell r="L24">
            <v>0</v>
          </cell>
          <cell r="M24">
            <v>0</v>
          </cell>
          <cell r="N24">
            <v>0</v>
          </cell>
          <cell r="O24"/>
          <cell r="P24">
            <v>0</v>
          </cell>
          <cell r="Q24"/>
          <cell r="R24"/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  <cell r="Z24"/>
          <cell r="AA24"/>
          <cell r="AB24"/>
          <cell r="AC24"/>
        </row>
        <row r="25">
          <cell r="D25">
            <v>9750</v>
          </cell>
          <cell r="E25">
            <v>4811</v>
          </cell>
          <cell r="F25">
            <v>0</v>
          </cell>
          <cell r="G25">
            <v>0</v>
          </cell>
          <cell r="H25">
            <v>179</v>
          </cell>
          <cell r="I25">
            <v>14740</v>
          </cell>
          <cell r="J25"/>
          <cell r="K25"/>
          <cell r="L25">
            <v>0</v>
          </cell>
          <cell r="M25">
            <v>0</v>
          </cell>
          <cell r="N25">
            <v>0</v>
          </cell>
          <cell r="O25"/>
          <cell r="P25">
            <v>0</v>
          </cell>
          <cell r="Q25"/>
          <cell r="R25"/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  <cell r="Z25"/>
          <cell r="AA25"/>
          <cell r="AB25"/>
          <cell r="AC25"/>
        </row>
        <row r="26">
          <cell r="D26">
            <v>19083</v>
          </cell>
          <cell r="E26">
            <v>16916</v>
          </cell>
          <cell r="F26">
            <v>100</v>
          </cell>
          <cell r="G26">
            <v>3387</v>
          </cell>
          <cell r="H26">
            <v>3225</v>
          </cell>
          <cell r="I26">
            <v>42711</v>
          </cell>
          <cell r="J26"/>
          <cell r="K26"/>
          <cell r="L26">
            <v>0</v>
          </cell>
          <cell r="M26">
            <v>0</v>
          </cell>
          <cell r="N26">
            <v>0</v>
          </cell>
          <cell r="O26"/>
          <cell r="P26">
            <v>0</v>
          </cell>
          <cell r="Q26"/>
          <cell r="R26"/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  <cell r="Z26"/>
          <cell r="AA26"/>
          <cell r="AB26"/>
          <cell r="AC26"/>
        </row>
        <row r="27">
          <cell r="D27">
            <v>7672</v>
          </cell>
          <cell r="E27">
            <v>5251</v>
          </cell>
          <cell r="F27">
            <v>3089</v>
          </cell>
          <cell r="G27">
            <v>532</v>
          </cell>
          <cell r="H27">
            <v>583</v>
          </cell>
          <cell r="I27">
            <v>17127</v>
          </cell>
          <cell r="J27"/>
          <cell r="K27"/>
          <cell r="L27">
            <v>0</v>
          </cell>
          <cell r="M27">
            <v>0</v>
          </cell>
          <cell r="N27">
            <v>0</v>
          </cell>
          <cell r="O27"/>
          <cell r="P27">
            <v>0</v>
          </cell>
          <cell r="Q27"/>
          <cell r="R27"/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  <cell r="Z27"/>
          <cell r="AA27"/>
          <cell r="AB27"/>
          <cell r="AC27"/>
        </row>
        <row r="28">
          <cell r="D28">
            <v>1995</v>
          </cell>
          <cell r="E28">
            <v>1628</v>
          </cell>
          <cell r="F28">
            <v>0</v>
          </cell>
          <cell r="G28">
            <v>697</v>
          </cell>
          <cell r="H28">
            <v>126</v>
          </cell>
          <cell r="I28">
            <v>4446</v>
          </cell>
          <cell r="J28"/>
          <cell r="K28"/>
          <cell r="L28">
            <v>0</v>
          </cell>
          <cell r="M28">
            <v>0</v>
          </cell>
          <cell r="N28">
            <v>0</v>
          </cell>
          <cell r="O28"/>
          <cell r="P28">
            <v>0</v>
          </cell>
          <cell r="Q28"/>
          <cell r="R28"/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/>
          <cell r="Y28"/>
          <cell r="Z28"/>
          <cell r="AA28"/>
          <cell r="AB28"/>
          <cell r="AC28"/>
        </row>
        <row r="29">
          <cell r="D29">
            <v>9436</v>
          </cell>
          <cell r="E29">
            <v>3484</v>
          </cell>
          <cell r="F29">
            <v>2000</v>
          </cell>
          <cell r="G29">
            <v>476</v>
          </cell>
          <cell r="H29">
            <v>908</v>
          </cell>
          <cell r="I29">
            <v>16304</v>
          </cell>
          <cell r="J29"/>
          <cell r="K29"/>
          <cell r="L29">
            <v>0</v>
          </cell>
          <cell r="M29">
            <v>0</v>
          </cell>
          <cell r="N29">
            <v>0</v>
          </cell>
          <cell r="O29"/>
          <cell r="P29">
            <v>0</v>
          </cell>
          <cell r="Q29"/>
          <cell r="R29"/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  <cell r="Z29"/>
          <cell r="AA29"/>
          <cell r="AB29"/>
          <cell r="AC29"/>
        </row>
        <row r="30">
          <cell r="D30">
            <v>718</v>
          </cell>
          <cell r="E30">
            <v>2712</v>
          </cell>
          <cell r="F30">
            <v>0</v>
          </cell>
          <cell r="G30">
            <v>0</v>
          </cell>
          <cell r="H30">
            <v>250</v>
          </cell>
          <cell r="I30">
            <v>3680</v>
          </cell>
          <cell r="J30"/>
          <cell r="K30"/>
          <cell r="L30">
            <v>0</v>
          </cell>
          <cell r="M30">
            <v>0</v>
          </cell>
          <cell r="N30">
            <v>0</v>
          </cell>
          <cell r="O30"/>
          <cell r="P30">
            <v>0</v>
          </cell>
          <cell r="Q30"/>
          <cell r="R30"/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  <cell r="Z30"/>
          <cell r="AA30"/>
          <cell r="AB30"/>
          <cell r="AC30"/>
        </row>
        <row r="31">
          <cell r="D31">
            <v>86349</v>
          </cell>
          <cell r="E31">
            <v>59047</v>
          </cell>
          <cell r="F31">
            <v>4342</v>
          </cell>
          <cell r="G31">
            <v>0</v>
          </cell>
          <cell r="H31">
            <v>15111</v>
          </cell>
          <cell r="I31">
            <v>164849</v>
          </cell>
          <cell r="J31"/>
          <cell r="K31"/>
          <cell r="L31">
            <v>0</v>
          </cell>
          <cell r="M31">
            <v>0</v>
          </cell>
          <cell r="N31">
            <v>0</v>
          </cell>
          <cell r="O31">
            <v>24768</v>
          </cell>
          <cell r="P31">
            <v>11076</v>
          </cell>
          <cell r="Q31"/>
          <cell r="R31"/>
          <cell r="S31">
            <v>0</v>
          </cell>
          <cell r="T31">
            <v>0</v>
          </cell>
          <cell r="U31">
            <v>0</v>
          </cell>
          <cell r="V31">
            <v>11076</v>
          </cell>
          <cell r="W31">
            <v>0</v>
          </cell>
          <cell r="X31"/>
          <cell r="Y31"/>
          <cell r="Z31"/>
          <cell r="AA31"/>
          <cell r="AB31"/>
          <cell r="AC31"/>
        </row>
        <row r="32">
          <cell r="D32">
            <v>17501</v>
          </cell>
          <cell r="E32">
            <v>14918</v>
          </cell>
          <cell r="F32">
            <v>8590</v>
          </cell>
          <cell r="G32">
            <v>7555</v>
          </cell>
          <cell r="H32">
            <v>1271</v>
          </cell>
          <cell r="I32">
            <v>49835</v>
          </cell>
          <cell r="J32"/>
          <cell r="K32"/>
          <cell r="L32">
            <v>0</v>
          </cell>
          <cell r="M32">
            <v>0</v>
          </cell>
          <cell r="N32">
            <v>0</v>
          </cell>
          <cell r="O32"/>
          <cell r="P32">
            <v>0</v>
          </cell>
          <cell r="Q32"/>
          <cell r="R32"/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  <cell r="Z32"/>
          <cell r="AA32"/>
          <cell r="AB32"/>
          <cell r="AC32"/>
        </row>
        <row r="33">
          <cell r="D33">
            <v>16638</v>
          </cell>
          <cell r="E33">
            <v>6827</v>
          </cell>
          <cell r="F33">
            <v>185</v>
          </cell>
          <cell r="G33">
            <v>648</v>
          </cell>
          <cell r="H33">
            <v>306</v>
          </cell>
          <cell r="I33">
            <v>24604</v>
          </cell>
          <cell r="J33"/>
          <cell r="K33"/>
          <cell r="L33">
            <v>0</v>
          </cell>
          <cell r="M33">
            <v>0</v>
          </cell>
          <cell r="N33">
            <v>0</v>
          </cell>
          <cell r="O33"/>
          <cell r="P33">
            <v>0</v>
          </cell>
          <cell r="Q33"/>
          <cell r="R33"/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/>
          <cell r="Y33"/>
          <cell r="Z33"/>
          <cell r="AA33"/>
          <cell r="AB33"/>
          <cell r="AC33"/>
        </row>
        <row r="34">
          <cell r="D34">
            <v>14072</v>
          </cell>
          <cell r="E34">
            <v>3065</v>
          </cell>
          <cell r="F34">
            <v>2583</v>
          </cell>
          <cell r="G34">
            <v>1078</v>
          </cell>
          <cell r="H34">
            <v>3150</v>
          </cell>
          <cell r="I34">
            <v>23948</v>
          </cell>
          <cell r="J34"/>
          <cell r="K34"/>
          <cell r="L34">
            <v>0</v>
          </cell>
          <cell r="M34">
            <v>0</v>
          </cell>
          <cell r="N34">
            <v>0</v>
          </cell>
          <cell r="O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  <cell r="Z34"/>
          <cell r="AA34"/>
          <cell r="AB34"/>
          <cell r="AC34"/>
        </row>
        <row r="35">
          <cell r="D35">
            <v>27345</v>
          </cell>
          <cell r="E35">
            <v>4719</v>
          </cell>
          <cell r="F35">
            <v>0</v>
          </cell>
          <cell r="G35">
            <v>16417</v>
          </cell>
          <cell r="H35">
            <v>1723</v>
          </cell>
          <cell r="I35">
            <v>50204</v>
          </cell>
          <cell r="J35"/>
          <cell r="K35"/>
          <cell r="L35">
            <v>0</v>
          </cell>
          <cell r="M35">
            <v>0</v>
          </cell>
          <cell r="N35">
            <v>0</v>
          </cell>
          <cell r="O35"/>
          <cell r="P35">
            <v>0</v>
          </cell>
          <cell r="Q35"/>
          <cell r="R35"/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  <cell r="Z35"/>
          <cell r="AA35"/>
          <cell r="AB35"/>
          <cell r="AC35"/>
        </row>
        <row r="36">
          <cell r="D36">
            <v>2196</v>
          </cell>
          <cell r="E36">
            <v>1987</v>
          </cell>
          <cell r="F36">
            <v>1247</v>
          </cell>
          <cell r="G36">
            <v>259</v>
          </cell>
          <cell r="H36">
            <v>616</v>
          </cell>
          <cell r="I36">
            <v>6305</v>
          </cell>
          <cell r="J36"/>
          <cell r="K36"/>
          <cell r="L36">
            <v>0</v>
          </cell>
          <cell r="M36">
            <v>0</v>
          </cell>
          <cell r="N36">
            <v>0</v>
          </cell>
          <cell r="O36"/>
          <cell r="P36">
            <v>0</v>
          </cell>
          <cell r="Q36"/>
          <cell r="R36"/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  <cell r="Z36"/>
          <cell r="AA36"/>
          <cell r="AB36"/>
          <cell r="AC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/>
          <cell r="L37">
            <v>0</v>
          </cell>
          <cell r="M37">
            <v>0</v>
          </cell>
          <cell r="N37">
            <v>0</v>
          </cell>
          <cell r="O37"/>
          <cell r="P37">
            <v>0</v>
          </cell>
          <cell r="Q37"/>
          <cell r="R37"/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  <cell r="Z37"/>
          <cell r="AA37"/>
          <cell r="AB37"/>
          <cell r="AC37"/>
        </row>
        <row r="38">
          <cell r="D38">
            <v>2956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2956</v>
          </cell>
          <cell r="J38"/>
          <cell r="K38"/>
          <cell r="L38">
            <v>0</v>
          </cell>
          <cell r="M38">
            <v>0</v>
          </cell>
          <cell r="N38">
            <v>0</v>
          </cell>
          <cell r="O38"/>
          <cell r="P38">
            <v>0</v>
          </cell>
          <cell r="Q38"/>
          <cell r="R38"/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  <cell r="Z38"/>
          <cell r="AA38"/>
          <cell r="AB38"/>
          <cell r="AC38"/>
        </row>
        <row r="39">
          <cell r="D39">
            <v>6235</v>
          </cell>
          <cell r="E39">
            <v>4613</v>
          </cell>
          <cell r="F39">
            <v>0</v>
          </cell>
          <cell r="G39">
            <v>798</v>
          </cell>
          <cell r="H39">
            <v>277</v>
          </cell>
          <cell r="I39">
            <v>11923</v>
          </cell>
          <cell r="J39"/>
          <cell r="K39"/>
          <cell r="L39">
            <v>0</v>
          </cell>
          <cell r="M39">
            <v>0</v>
          </cell>
          <cell r="N39">
            <v>0</v>
          </cell>
          <cell r="O39"/>
          <cell r="P39">
            <v>0</v>
          </cell>
          <cell r="Q39"/>
          <cell r="R39"/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  <cell r="Z39"/>
          <cell r="AA39"/>
          <cell r="AB39"/>
          <cell r="AC39"/>
        </row>
        <row r="40">
          <cell r="D40">
            <v>355680</v>
          </cell>
          <cell r="E40">
            <v>123000</v>
          </cell>
          <cell r="F40">
            <v>116060</v>
          </cell>
          <cell r="G40">
            <v>148293</v>
          </cell>
          <cell r="H40">
            <v>104193</v>
          </cell>
          <cell r="I40">
            <v>847226</v>
          </cell>
          <cell r="J40"/>
          <cell r="K40"/>
          <cell r="L40">
            <v>0</v>
          </cell>
          <cell r="M40">
            <v>0</v>
          </cell>
          <cell r="N40">
            <v>19969</v>
          </cell>
          <cell r="O40">
            <v>12524</v>
          </cell>
          <cell r="P40">
            <v>0</v>
          </cell>
          <cell r="Q40"/>
          <cell r="R40"/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</row>
        <row r="41">
          <cell r="D41">
            <v>5049</v>
          </cell>
          <cell r="E41">
            <v>7582</v>
          </cell>
          <cell r="F41">
            <v>2000</v>
          </cell>
          <cell r="G41">
            <v>1266</v>
          </cell>
          <cell r="H41">
            <v>271</v>
          </cell>
          <cell r="I41">
            <v>16168</v>
          </cell>
          <cell r="J41"/>
          <cell r="K41"/>
          <cell r="L41">
            <v>0</v>
          </cell>
          <cell r="M41">
            <v>0</v>
          </cell>
          <cell r="N41">
            <v>0</v>
          </cell>
          <cell r="O41"/>
          <cell r="P41">
            <v>0</v>
          </cell>
          <cell r="Q41"/>
          <cell r="R41"/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  <cell r="Z41"/>
          <cell r="AA41"/>
          <cell r="AB41"/>
          <cell r="AC41"/>
        </row>
        <row r="42">
          <cell r="D42">
            <v>10435</v>
          </cell>
          <cell r="E42">
            <v>0</v>
          </cell>
          <cell r="F42">
            <v>8662</v>
          </cell>
          <cell r="G42">
            <v>2083</v>
          </cell>
          <cell r="H42">
            <v>2083</v>
          </cell>
          <cell r="I42">
            <v>23263</v>
          </cell>
          <cell r="J42"/>
          <cell r="K42"/>
          <cell r="L42">
            <v>0</v>
          </cell>
          <cell r="M42">
            <v>0</v>
          </cell>
          <cell r="N42">
            <v>0</v>
          </cell>
          <cell r="O42"/>
          <cell r="P42">
            <v>0</v>
          </cell>
          <cell r="Q42"/>
          <cell r="R42"/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  <cell r="Z42"/>
          <cell r="AA42"/>
          <cell r="AB42"/>
          <cell r="AC42"/>
        </row>
        <row r="43">
          <cell r="D43">
            <v>56348</v>
          </cell>
          <cell r="E43">
            <v>49079</v>
          </cell>
          <cell r="F43">
            <v>0</v>
          </cell>
          <cell r="G43">
            <v>26340</v>
          </cell>
          <cell r="H43">
            <v>54345</v>
          </cell>
          <cell r="I43">
            <v>186112</v>
          </cell>
          <cell r="J43"/>
          <cell r="K43"/>
          <cell r="L43">
            <v>0</v>
          </cell>
          <cell r="M43">
            <v>0</v>
          </cell>
          <cell r="N43">
            <v>0</v>
          </cell>
          <cell r="O43">
            <v>18662</v>
          </cell>
          <cell r="P43">
            <v>7312</v>
          </cell>
          <cell r="Q43"/>
          <cell r="R43"/>
          <cell r="S43">
            <v>0</v>
          </cell>
          <cell r="T43">
            <v>0</v>
          </cell>
          <cell r="U43">
            <v>0</v>
          </cell>
          <cell r="V43">
            <v>7312</v>
          </cell>
          <cell r="W43">
            <v>0</v>
          </cell>
          <cell r="X43"/>
          <cell r="Y43"/>
          <cell r="Z43"/>
          <cell r="AA43"/>
          <cell r="AB43"/>
          <cell r="AC43"/>
        </row>
        <row r="44">
          <cell r="D44">
            <v>3511</v>
          </cell>
          <cell r="E44">
            <v>4597</v>
          </cell>
          <cell r="F44">
            <v>5833</v>
          </cell>
          <cell r="G44">
            <v>3333</v>
          </cell>
          <cell r="H44">
            <v>833</v>
          </cell>
          <cell r="I44">
            <v>18107</v>
          </cell>
          <cell r="J44"/>
          <cell r="K44"/>
          <cell r="L44">
            <v>0</v>
          </cell>
          <cell r="M44">
            <v>0</v>
          </cell>
          <cell r="N44">
            <v>0</v>
          </cell>
          <cell r="O44"/>
          <cell r="P44">
            <v>2500</v>
          </cell>
          <cell r="Q44"/>
          <cell r="R44"/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  <cell r="Z44"/>
          <cell r="AA44"/>
          <cell r="AB44"/>
          <cell r="AC44"/>
        </row>
        <row r="45">
          <cell r="D45">
            <v>5768</v>
          </cell>
          <cell r="E45">
            <v>5647</v>
          </cell>
          <cell r="F45">
            <v>5776</v>
          </cell>
          <cell r="G45">
            <v>476</v>
          </cell>
          <cell r="H45">
            <v>1694</v>
          </cell>
          <cell r="I45">
            <v>19361</v>
          </cell>
          <cell r="J45"/>
          <cell r="K45"/>
          <cell r="L45">
            <v>0</v>
          </cell>
          <cell r="M45">
            <v>0</v>
          </cell>
          <cell r="N45">
            <v>0</v>
          </cell>
          <cell r="O45"/>
          <cell r="P45">
            <v>0</v>
          </cell>
          <cell r="Q45"/>
          <cell r="R45"/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  <cell r="Z45"/>
          <cell r="AA45"/>
          <cell r="AB45"/>
          <cell r="AC45"/>
        </row>
        <row r="46">
          <cell r="D46">
            <v>4330</v>
          </cell>
          <cell r="E46">
            <v>6726</v>
          </cell>
          <cell r="F46">
            <v>623</v>
          </cell>
          <cell r="G46">
            <v>1205</v>
          </cell>
          <cell r="H46">
            <v>499</v>
          </cell>
          <cell r="I46">
            <v>13383</v>
          </cell>
          <cell r="J46"/>
          <cell r="K46"/>
          <cell r="L46">
            <v>0</v>
          </cell>
          <cell r="M46">
            <v>0</v>
          </cell>
          <cell r="N46">
            <v>0</v>
          </cell>
          <cell r="O46"/>
          <cell r="P46">
            <v>0</v>
          </cell>
          <cell r="Q46"/>
          <cell r="R46"/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  <cell r="Z46"/>
          <cell r="AA46"/>
          <cell r="AB46"/>
          <cell r="AC46"/>
        </row>
        <row r="47">
          <cell r="D47">
            <v>14777</v>
          </cell>
          <cell r="E47">
            <v>17364</v>
          </cell>
          <cell r="F47">
            <v>6428</v>
          </cell>
          <cell r="G47">
            <v>20952</v>
          </cell>
          <cell r="H47">
            <v>17481</v>
          </cell>
          <cell r="I47">
            <v>77002</v>
          </cell>
          <cell r="J47"/>
          <cell r="K47"/>
          <cell r="L47">
            <v>0</v>
          </cell>
          <cell r="M47">
            <v>0</v>
          </cell>
          <cell r="N47">
            <v>0</v>
          </cell>
          <cell r="O47"/>
          <cell r="P47">
            <v>0</v>
          </cell>
          <cell r="Q47"/>
          <cell r="R47"/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  <cell r="Z47"/>
          <cell r="AA47"/>
          <cell r="AB47"/>
          <cell r="AC47"/>
        </row>
        <row r="48">
          <cell r="D48">
            <v>0</v>
          </cell>
          <cell r="E48">
            <v>0</v>
          </cell>
          <cell r="F48">
            <v>14878</v>
          </cell>
          <cell r="G48">
            <v>0</v>
          </cell>
          <cell r="H48">
            <v>6057</v>
          </cell>
          <cell r="I48">
            <v>20935</v>
          </cell>
          <cell r="J48"/>
          <cell r="K48"/>
          <cell r="L48">
            <v>0</v>
          </cell>
          <cell r="M48">
            <v>0</v>
          </cell>
          <cell r="N48">
            <v>0</v>
          </cell>
          <cell r="O48"/>
          <cell r="P48">
            <v>3800</v>
          </cell>
          <cell r="Q48"/>
          <cell r="R48"/>
          <cell r="S48">
            <v>3800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  <cell r="Z48"/>
          <cell r="AA48"/>
          <cell r="AB48"/>
          <cell r="AC48"/>
        </row>
        <row r="49">
          <cell r="D49">
            <v>90877</v>
          </cell>
          <cell r="E49">
            <v>92998</v>
          </cell>
          <cell r="F49">
            <v>8125</v>
          </cell>
          <cell r="G49">
            <v>71182</v>
          </cell>
          <cell r="H49">
            <v>0</v>
          </cell>
          <cell r="I49">
            <v>263182</v>
          </cell>
          <cell r="J49"/>
          <cell r="K49"/>
          <cell r="L49">
            <v>0</v>
          </cell>
          <cell r="M49">
            <v>0</v>
          </cell>
          <cell r="N49">
            <v>4196</v>
          </cell>
          <cell r="O49"/>
          <cell r="P49">
            <v>0</v>
          </cell>
          <cell r="Q49"/>
          <cell r="R49"/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  <cell r="Z49"/>
          <cell r="AA49"/>
          <cell r="AB49"/>
          <cell r="AC49"/>
        </row>
        <row r="50">
          <cell r="D50">
            <v>12539</v>
          </cell>
          <cell r="E50">
            <v>4149</v>
          </cell>
          <cell r="F50">
            <v>2786</v>
          </cell>
          <cell r="G50">
            <v>940</v>
          </cell>
          <cell r="H50">
            <v>417</v>
          </cell>
          <cell r="I50">
            <v>20831</v>
          </cell>
          <cell r="J50"/>
          <cell r="K50"/>
          <cell r="L50">
            <v>0</v>
          </cell>
          <cell r="M50">
            <v>0</v>
          </cell>
          <cell r="N50">
            <v>0</v>
          </cell>
          <cell r="O50"/>
          <cell r="P50">
            <v>0</v>
          </cell>
          <cell r="Q50"/>
          <cell r="R50"/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  <cell r="Z50"/>
          <cell r="AA50"/>
          <cell r="AB50"/>
          <cell r="AC50"/>
        </row>
        <row r="51">
          <cell r="D51">
            <v>11393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19734</v>
          </cell>
          <cell r="J51"/>
          <cell r="K51"/>
          <cell r="L51">
            <v>0</v>
          </cell>
          <cell r="M51">
            <v>0</v>
          </cell>
          <cell r="N51">
            <v>0</v>
          </cell>
          <cell r="O51"/>
          <cell r="P51">
            <v>0</v>
          </cell>
          <cell r="Q51"/>
          <cell r="R51"/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  <cell r="Z51"/>
          <cell r="AA51"/>
          <cell r="AB51"/>
          <cell r="AC51"/>
        </row>
        <row r="52">
          <cell r="D52">
            <v>5762</v>
          </cell>
          <cell r="E52">
            <v>3916</v>
          </cell>
          <cell r="F52">
            <v>1320</v>
          </cell>
          <cell r="G52">
            <v>1166</v>
          </cell>
          <cell r="H52">
            <v>0</v>
          </cell>
          <cell r="I52">
            <v>12164</v>
          </cell>
          <cell r="J52"/>
          <cell r="K52"/>
          <cell r="L52">
            <v>0</v>
          </cell>
          <cell r="M52">
            <v>0</v>
          </cell>
          <cell r="N52">
            <v>0</v>
          </cell>
          <cell r="O52"/>
          <cell r="P52">
            <v>0</v>
          </cell>
          <cell r="Q52"/>
          <cell r="R52"/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  <cell r="Z52"/>
          <cell r="AA52"/>
          <cell r="AB52"/>
          <cell r="AC52"/>
        </row>
        <row r="53">
          <cell r="D53">
            <v>9079</v>
          </cell>
          <cell r="E53">
            <v>3229</v>
          </cell>
          <cell r="F53">
            <v>0</v>
          </cell>
          <cell r="G53">
            <v>488</v>
          </cell>
          <cell r="H53">
            <v>984</v>
          </cell>
          <cell r="I53">
            <v>13780</v>
          </cell>
          <cell r="J53"/>
          <cell r="K53"/>
          <cell r="L53">
            <v>0</v>
          </cell>
          <cell r="M53">
            <v>0</v>
          </cell>
          <cell r="N53">
            <v>0</v>
          </cell>
          <cell r="O53"/>
          <cell r="P53">
            <v>0</v>
          </cell>
          <cell r="Q53"/>
          <cell r="R53"/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  <cell r="Z53"/>
          <cell r="AA53"/>
          <cell r="AB53"/>
          <cell r="AC53"/>
        </row>
        <row r="54">
          <cell r="D54">
            <v>57881</v>
          </cell>
          <cell r="E54">
            <v>53268</v>
          </cell>
          <cell r="F54">
            <v>32369</v>
          </cell>
          <cell r="G54">
            <v>13429</v>
          </cell>
          <cell r="H54">
            <v>31959</v>
          </cell>
          <cell r="I54">
            <v>188906</v>
          </cell>
          <cell r="J54"/>
          <cell r="K54"/>
          <cell r="L54">
            <v>0</v>
          </cell>
          <cell r="M54">
            <v>0</v>
          </cell>
          <cell r="N54">
            <v>4534</v>
          </cell>
          <cell r="O54">
            <v>14104</v>
          </cell>
          <cell r="P54">
            <v>0</v>
          </cell>
          <cell r="Q54"/>
          <cell r="R54"/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  <cell r="Z54"/>
          <cell r="AA54"/>
          <cell r="AB54"/>
          <cell r="AC54"/>
        </row>
        <row r="55">
          <cell r="D55">
            <v>6444</v>
          </cell>
          <cell r="E55">
            <v>6762</v>
          </cell>
          <cell r="F55">
            <v>0</v>
          </cell>
          <cell r="G55">
            <v>683</v>
          </cell>
          <cell r="H55">
            <v>309</v>
          </cell>
          <cell r="I55">
            <v>14198</v>
          </cell>
          <cell r="J55"/>
          <cell r="K55"/>
          <cell r="L55">
            <v>0</v>
          </cell>
          <cell r="M55">
            <v>0</v>
          </cell>
          <cell r="N55">
            <v>0</v>
          </cell>
          <cell r="O55"/>
          <cell r="P55">
            <v>0</v>
          </cell>
          <cell r="Q55"/>
          <cell r="R55"/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  <cell r="Z55"/>
          <cell r="AA55"/>
          <cell r="AB55"/>
          <cell r="AC55"/>
        </row>
        <row r="56">
          <cell r="D56">
            <v>5258</v>
          </cell>
          <cell r="E56">
            <v>4591</v>
          </cell>
          <cell r="F56">
            <v>0</v>
          </cell>
          <cell r="G56">
            <v>0</v>
          </cell>
          <cell r="H56">
            <v>3758</v>
          </cell>
          <cell r="I56">
            <v>13607</v>
          </cell>
          <cell r="J56"/>
          <cell r="K56"/>
          <cell r="L56">
            <v>0</v>
          </cell>
          <cell r="M56">
            <v>0</v>
          </cell>
          <cell r="N56">
            <v>0</v>
          </cell>
          <cell r="O56"/>
          <cell r="P56">
            <v>0</v>
          </cell>
          <cell r="Q56"/>
          <cell r="R56"/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  <cell r="Z56"/>
          <cell r="AA56"/>
          <cell r="AB56"/>
          <cell r="AC56"/>
        </row>
        <row r="57">
          <cell r="D57">
            <v>23350</v>
          </cell>
          <cell r="E57">
            <v>30655</v>
          </cell>
          <cell r="F57">
            <v>31776</v>
          </cell>
          <cell r="G57">
            <v>21518</v>
          </cell>
          <cell r="H57">
            <v>15478</v>
          </cell>
          <cell r="I57">
            <v>122777</v>
          </cell>
          <cell r="J57"/>
          <cell r="K57"/>
          <cell r="L57">
            <v>0</v>
          </cell>
          <cell r="M57">
            <v>0</v>
          </cell>
          <cell r="N57">
            <v>0</v>
          </cell>
          <cell r="O57">
            <v>5332</v>
          </cell>
          <cell r="P57">
            <v>0</v>
          </cell>
          <cell r="Q57"/>
          <cell r="R57"/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  <cell r="Z57"/>
          <cell r="AA57"/>
          <cell r="AB57"/>
          <cell r="AC57"/>
        </row>
        <row r="58">
          <cell r="D58">
            <v>2191</v>
          </cell>
          <cell r="E58">
            <v>2004</v>
          </cell>
          <cell r="F58">
            <v>0</v>
          </cell>
          <cell r="G58">
            <v>0</v>
          </cell>
          <cell r="H58">
            <v>0</v>
          </cell>
          <cell r="I58">
            <v>4195</v>
          </cell>
          <cell r="J58"/>
          <cell r="K58"/>
          <cell r="L58">
            <v>0</v>
          </cell>
          <cell r="M58">
            <v>0</v>
          </cell>
          <cell r="N58">
            <v>0</v>
          </cell>
          <cell r="O58"/>
          <cell r="P58">
            <v>0</v>
          </cell>
          <cell r="Q58"/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  <cell r="Z58"/>
          <cell r="AA58"/>
          <cell r="AB58"/>
          <cell r="AC58"/>
        </row>
        <row r="59">
          <cell r="D59">
            <v>5961</v>
          </cell>
          <cell r="E59">
            <v>5078</v>
          </cell>
          <cell r="F59">
            <v>5360</v>
          </cell>
          <cell r="G59">
            <v>0</v>
          </cell>
          <cell r="H59">
            <v>1966</v>
          </cell>
          <cell r="I59">
            <v>18365</v>
          </cell>
          <cell r="J59"/>
          <cell r="K59"/>
          <cell r="L59">
            <v>0</v>
          </cell>
          <cell r="M59">
            <v>0</v>
          </cell>
          <cell r="N59">
            <v>0</v>
          </cell>
          <cell r="O59"/>
          <cell r="P59">
            <v>0</v>
          </cell>
          <cell r="Q59"/>
          <cell r="R59"/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  <cell r="Z59"/>
          <cell r="AA59"/>
          <cell r="AB59"/>
          <cell r="AC59"/>
        </row>
        <row r="60">
          <cell r="D60">
            <v>8000</v>
          </cell>
          <cell r="E60">
            <v>10305</v>
          </cell>
          <cell r="F60">
            <v>54988</v>
          </cell>
          <cell r="G60">
            <v>3790</v>
          </cell>
          <cell r="H60">
            <v>6400</v>
          </cell>
          <cell r="I60">
            <v>83483</v>
          </cell>
          <cell r="J60"/>
          <cell r="K60"/>
          <cell r="L60">
            <v>0</v>
          </cell>
          <cell r="M60">
            <v>0</v>
          </cell>
          <cell r="N60">
            <v>0</v>
          </cell>
          <cell r="O60"/>
          <cell r="P60">
            <v>0</v>
          </cell>
          <cell r="Q60"/>
          <cell r="R60"/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  <cell r="Z60"/>
          <cell r="AA60"/>
          <cell r="AB60"/>
          <cell r="AC60"/>
        </row>
        <row r="61">
          <cell r="D61">
            <v>16673</v>
          </cell>
          <cell r="E61">
            <v>7135</v>
          </cell>
          <cell r="F61">
            <v>40418</v>
          </cell>
          <cell r="G61">
            <v>0</v>
          </cell>
          <cell r="H61">
            <v>1251</v>
          </cell>
          <cell r="I61">
            <v>65477</v>
          </cell>
          <cell r="J61"/>
          <cell r="K61"/>
          <cell r="L61">
            <v>0</v>
          </cell>
          <cell r="M61">
            <v>0</v>
          </cell>
          <cell r="N61">
            <v>0</v>
          </cell>
          <cell r="O61"/>
          <cell r="P61">
            <v>0</v>
          </cell>
          <cell r="Q61"/>
          <cell r="R61"/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  <cell r="Z61"/>
          <cell r="AA61"/>
          <cell r="AB61"/>
          <cell r="AC61"/>
        </row>
        <row r="62">
          <cell r="D62">
            <v>10839</v>
          </cell>
          <cell r="E62">
            <v>1251</v>
          </cell>
          <cell r="F62">
            <v>0</v>
          </cell>
          <cell r="G62">
            <v>4447</v>
          </cell>
          <cell r="H62">
            <v>413</v>
          </cell>
          <cell r="I62">
            <v>16950</v>
          </cell>
          <cell r="J62"/>
          <cell r="K62"/>
          <cell r="L62">
            <v>0</v>
          </cell>
          <cell r="M62">
            <v>0</v>
          </cell>
          <cell r="N62">
            <v>0</v>
          </cell>
          <cell r="O62"/>
          <cell r="P62">
            <v>0</v>
          </cell>
          <cell r="Q62"/>
          <cell r="R62"/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  <cell r="Z62"/>
          <cell r="AA62"/>
          <cell r="AB62"/>
          <cell r="AC62"/>
        </row>
        <row r="63">
          <cell r="D63">
            <v>12772</v>
          </cell>
          <cell r="E63">
            <v>18819</v>
          </cell>
          <cell r="F63">
            <v>5336</v>
          </cell>
          <cell r="G63">
            <v>11267</v>
          </cell>
          <cell r="H63">
            <v>13515</v>
          </cell>
          <cell r="I63">
            <v>61709</v>
          </cell>
          <cell r="J63"/>
          <cell r="K63"/>
          <cell r="L63">
            <v>0</v>
          </cell>
          <cell r="M63">
            <v>0</v>
          </cell>
          <cell r="N63">
            <v>0</v>
          </cell>
          <cell r="O63"/>
          <cell r="P63">
            <v>0</v>
          </cell>
          <cell r="Q63"/>
          <cell r="R63"/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  <cell r="Z63"/>
          <cell r="AA63"/>
          <cell r="AB63"/>
          <cell r="AC63"/>
        </row>
        <row r="64">
          <cell r="D64">
            <v>4827</v>
          </cell>
          <cell r="E64">
            <v>9944</v>
          </cell>
          <cell r="F64">
            <v>11688</v>
          </cell>
          <cell r="G64">
            <v>1740</v>
          </cell>
          <cell r="H64">
            <v>936</v>
          </cell>
          <cell r="I64">
            <v>29135</v>
          </cell>
          <cell r="J64"/>
          <cell r="K64"/>
          <cell r="L64">
            <v>0</v>
          </cell>
          <cell r="M64">
            <v>0</v>
          </cell>
          <cell r="N64">
            <v>3545</v>
          </cell>
          <cell r="O64"/>
          <cell r="P64">
            <v>0</v>
          </cell>
          <cell r="Q64"/>
          <cell r="R64"/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  <cell r="Z64"/>
          <cell r="AA64"/>
          <cell r="AB64"/>
          <cell r="AC64"/>
        </row>
        <row r="65">
          <cell r="D65">
            <v>21116</v>
          </cell>
          <cell r="E65">
            <v>6523</v>
          </cell>
          <cell r="F65">
            <v>1066</v>
          </cell>
          <cell r="G65">
            <v>3776</v>
          </cell>
          <cell r="H65">
            <v>6025</v>
          </cell>
          <cell r="I65">
            <v>38506</v>
          </cell>
          <cell r="J65"/>
          <cell r="K65"/>
          <cell r="L65">
            <v>0</v>
          </cell>
          <cell r="M65">
            <v>0</v>
          </cell>
          <cell r="N65">
            <v>0</v>
          </cell>
          <cell r="O65"/>
          <cell r="P65">
            <v>0</v>
          </cell>
          <cell r="Q65"/>
          <cell r="R65"/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  <cell r="Z65"/>
          <cell r="AA65"/>
          <cell r="AB65"/>
          <cell r="AC65"/>
        </row>
        <row r="66">
          <cell r="D66">
            <v>1333</v>
          </cell>
          <cell r="E66">
            <v>737663</v>
          </cell>
          <cell r="F66">
            <v>247208</v>
          </cell>
          <cell r="G66">
            <v>219504</v>
          </cell>
          <cell r="H66">
            <v>138417</v>
          </cell>
          <cell r="I66">
            <v>1344125</v>
          </cell>
          <cell r="J66"/>
          <cell r="K66"/>
          <cell r="L66">
            <v>0</v>
          </cell>
          <cell r="M66">
            <v>83333</v>
          </cell>
          <cell r="N66">
            <v>21718</v>
          </cell>
          <cell r="O66"/>
          <cell r="P66">
            <v>29023</v>
          </cell>
          <cell r="Q66"/>
          <cell r="R66"/>
          <cell r="S66">
            <v>0</v>
          </cell>
          <cell r="T66">
            <v>0</v>
          </cell>
          <cell r="U66">
            <v>29023</v>
          </cell>
          <cell r="V66">
            <v>0</v>
          </cell>
          <cell r="W66">
            <v>0</v>
          </cell>
          <cell r="X66"/>
          <cell r="Y66"/>
          <cell r="Z66"/>
          <cell r="AA66"/>
          <cell r="AB66"/>
          <cell r="AC66"/>
        </row>
        <row r="67">
          <cell r="D67">
            <v>21144</v>
          </cell>
          <cell r="E67">
            <v>11144</v>
          </cell>
          <cell r="F67">
            <v>9562</v>
          </cell>
          <cell r="G67">
            <v>0</v>
          </cell>
          <cell r="H67">
            <v>2148</v>
          </cell>
          <cell r="I67">
            <v>43998</v>
          </cell>
          <cell r="J67"/>
          <cell r="K67"/>
          <cell r="L67">
            <v>0</v>
          </cell>
          <cell r="M67">
            <v>0</v>
          </cell>
          <cell r="N67">
            <v>0</v>
          </cell>
          <cell r="O67"/>
          <cell r="P67">
            <v>0</v>
          </cell>
          <cell r="Q67"/>
          <cell r="R67"/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  <cell r="Z67"/>
          <cell r="AA67"/>
          <cell r="AB67"/>
          <cell r="AC67"/>
        </row>
        <row r="68">
          <cell r="D68">
            <v>3051</v>
          </cell>
          <cell r="E68">
            <v>1809</v>
          </cell>
          <cell r="F68">
            <v>1680</v>
          </cell>
          <cell r="G68">
            <v>0</v>
          </cell>
          <cell r="H68">
            <v>673</v>
          </cell>
          <cell r="I68">
            <v>7213</v>
          </cell>
          <cell r="J68"/>
          <cell r="K68"/>
          <cell r="L68">
            <v>0</v>
          </cell>
          <cell r="M68">
            <v>0</v>
          </cell>
          <cell r="N68">
            <v>0</v>
          </cell>
          <cell r="O68"/>
          <cell r="P68">
            <v>0</v>
          </cell>
          <cell r="Q68"/>
          <cell r="R68"/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  <cell r="Z68"/>
          <cell r="AA68"/>
          <cell r="AB68"/>
          <cell r="AC68"/>
        </row>
        <row r="69">
          <cell r="D69">
            <v>9658</v>
          </cell>
          <cell r="E69">
            <v>25067</v>
          </cell>
          <cell r="F69">
            <v>18780</v>
          </cell>
          <cell r="G69">
            <v>2524</v>
          </cell>
          <cell r="H69">
            <v>11048</v>
          </cell>
          <cell r="I69">
            <v>67077</v>
          </cell>
          <cell r="J69"/>
          <cell r="K69"/>
          <cell r="L69">
            <v>0</v>
          </cell>
          <cell r="M69">
            <v>0</v>
          </cell>
          <cell r="N69">
            <v>4080</v>
          </cell>
          <cell r="O69"/>
          <cell r="P69">
            <v>6000</v>
          </cell>
          <cell r="Q69"/>
          <cell r="R69"/>
          <cell r="S69">
            <v>0</v>
          </cell>
          <cell r="T69">
            <v>0</v>
          </cell>
          <cell r="U69">
            <v>6000</v>
          </cell>
          <cell r="V69">
            <v>0</v>
          </cell>
          <cell r="W69">
            <v>0</v>
          </cell>
          <cell r="X69"/>
          <cell r="Y69"/>
          <cell r="Z69"/>
          <cell r="AA69"/>
          <cell r="AB69"/>
          <cell r="AC69"/>
        </row>
        <row r="70">
          <cell r="D70">
            <v>11820</v>
          </cell>
          <cell r="E70">
            <v>8031</v>
          </cell>
          <cell r="F70">
            <v>0</v>
          </cell>
          <cell r="G70">
            <v>7423</v>
          </cell>
          <cell r="H70">
            <v>4488</v>
          </cell>
          <cell r="I70">
            <v>31762</v>
          </cell>
          <cell r="J70"/>
          <cell r="K70"/>
          <cell r="L70">
            <v>0</v>
          </cell>
          <cell r="M70">
            <v>0</v>
          </cell>
          <cell r="N70">
            <v>0</v>
          </cell>
          <cell r="O70"/>
          <cell r="P70">
            <v>0</v>
          </cell>
          <cell r="Q70"/>
          <cell r="R70"/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  <cell r="Z70"/>
          <cell r="AA70"/>
          <cell r="AB70"/>
          <cell r="AC70"/>
        </row>
        <row r="71">
          <cell r="D71">
            <v>109926</v>
          </cell>
          <cell r="E71">
            <v>15648</v>
          </cell>
          <cell r="F71">
            <v>56953</v>
          </cell>
          <cell r="G71">
            <v>37597</v>
          </cell>
          <cell r="H71">
            <v>37036</v>
          </cell>
          <cell r="I71">
            <v>257160</v>
          </cell>
          <cell r="J71"/>
          <cell r="K71"/>
          <cell r="L71">
            <v>0</v>
          </cell>
          <cell r="M71">
            <v>0</v>
          </cell>
          <cell r="N71">
            <v>8115</v>
          </cell>
          <cell r="O71">
            <v>22790</v>
          </cell>
          <cell r="P71">
            <v>0</v>
          </cell>
          <cell r="Q71"/>
          <cell r="R71"/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/>
          <cell r="Y71"/>
          <cell r="Z71"/>
          <cell r="AA71"/>
          <cell r="AB71"/>
          <cell r="AC71"/>
        </row>
        <row r="72">
          <cell r="D72">
            <v>12051</v>
          </cell>
          <cell r="E72">
            <v>6709</v>
          </cell>
          <cell r="F72">
            <v>5176</v>
          </cell>
          <cell r="G72">
            <v>3593</v>
          </cell>
          <cell r="H72">
            <v>531</v>
          </cell>
          <cell r="I72">
            <v>28060</v>
          </cell>
          <cell r="J72"/>
          <cell r="K72"/>
          <cell r="L72">
            <v>0</v>
          </cell>
          <cell r="M72">
            <v>0</v>
          </cell>
          <cell r="N72">
            <v>0</v>
          </cell>
          <cell r="O72"/>
          <cell r="P72">
            <v>0</v>
          </cell>
          <cell r="Q72"/>
          <cell r="R72"/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  <cell r="Z72"/>
          <cell r="AA72"/>
          <cell r="AB72"/>
          <cell r="AC72"/>
        </row>
        <row r="73">
          <cell r="D73">
            <v>5264</v>
          </cell>
          <cell r="E73">
            <v>2776</v>
          </cell>
          <cell r="F73">
            <v>1783</v>
          </cell>
          <cell r="G73">
            <v>1650</v>
          </cell>
          <cell r="H73">
            <v>0</v>
          </cell>
          <cell r="I73">
            <v>11473</v>
          </cell>
          <cell r="J73"/>
          <cell r="K73"/>
          <cell r="L73">
            <v>0</v>
          </cell>
          <cell r="M73">
            <v>0</v>
          </cell>
          <cell r="N73">
            <v>0</v>
          </cell>
          <cell r="O73"/>
          <cell r="P73">
            <v>0</v>
          </cell>
          <cell r="Q73"/>
          <cell r="R73"/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  <cell r="Z73"/>
          <cell r="AA73"/>
          <cell r="AB73"/>
          <cell r="AC73"/>
        </row>
        <row r="74">
          <cell r="D74">
            <v>14094</v>
          </cell>
          <cell r="E74">
            <v>11173</v>
          </cell>
          <cell r="F74">
            <v>1991</v>
          </cell>
          <cell r="G74">
            <v>1143</v>
          </cell>
          <cell r="H74">
            <v>802</v>
          </cell>
          <cell r="I74">
            <v>29203</v>
          </cell>
          <cell r="J74"/>
          <cell r="K74"/>
          <cell r="L74">
            <v>0</v>
          </cell>
          <cell r="M74">
            <v>0</v>
          </cell>
          <cell r="N74">
            <v>0</v>
          </cell>
          <cell r="O74"/>
          <cell r="P74">
            <v>0</v>
          </cell>
          <cell r="Q74"/>
          <cell r="R74"/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  <cell r="Z74"/>
          <cell r="AA74"/>
          <cell r="AB74"/>
          <cell r="AC74"/>
        </row>
        <row r="75">
          <cell r="D75">
            <v>19837</v>
          </cell>
          <cell r="E75">
            <v>11580</v>
          </cell>
          <cell r="F75">
            <v>0</v>
          </cell>
          <cell r="G75">
            <v>4500</v>
          </cell>
          <cell r="H75">
            <v>3013</v>
          </cell>
          <cell r="I75">
            <v>38930</v>
          </cell>
          <cell r="J75"/>
          <cell r="K75"/>
          <cell r="L75">
            <v>0</v>
          </cell>
          <cell r="M75">
            <v>0</v>
          </cell>
          <cell r="N75">
            <v>0</v>
          </cell>
          <cell r="O75"/>
          <cell r="P75">
            <v>0</v>
          </cell>
          <cell r="Q75"/>
          <cell r="R75"/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  <cell r="Z75"/>
          <cell r="AA75"/>
          <cell r="AB75"/>
          <cell r="AC75"/>
        </row>
        <row r="76">
          <cell r="D76">
            <v>6228</v>
          </cell>
          <cell r="E76">
            <v>3941</v>
          </cell>
          <cell r="F76">
            <v>902</v>
          </cell>
          <cell r="G76">
            <v>259</v>
          </cell>
          <cell r="H76">
            <v>1666</v>
          </cell>
          <cell r="I76">
            <v>12996</v>
          </cell>
          <cell r="J76"/>
          <cell r="K76"/>
          <cell r="L76">
            <v>0</v>
          </cell>
          <cell r="M76">
            <v>0</v>
          </cell>
          <cell r="N76">
            <v>0</v>
          </cell>
          <cell r="O76"/>
          <cell r="P76">
            <v>0</v>
          </cell>
          <cell r="Q76"/>
          <cell r="R76"/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  <cell r="Z76"/>
          <cell r="AA76"/>
          <cell r="AB76"/>
          <cell r="AC76"/>
        </row>
        <row r="77">
          <cell r="D77">
            <v>10238</v>
          </cell>
          <cell r="E77">
            <v>5878</v>
          </cell>
          <cell r="F77">
            <v>4325</v>
          </cell>
          <cell r="G77">
            <v>7242</v>
          </cell>
          <cell r="H77">
            <v>2250</v>
          </cell>
          <cell r="I77">
            <v>29933</v>
          </cell>
          <cell r="J77"/>
          <cell r="K77"/>
          <cell r="L77">
            <v>0</v>
          </cell>
          <cell r="M77">
            <v>0</v>
          </cell>
          <cell r="N77">
            <v>0</v>
          </cell>
          <cell r="O77"/>
          <cell r="P77">
            <v>0</v>
          </cell>
          <cell r="Q77"/>
          <cell r="R77"/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  <cell r="Z77"/>
          <cell r="AA77"/>
          <cell r="AB77"/>
          <cell r="AC77"/>
        </row>
        <row r="78">
          <cell r="D78">
            <v>14038</v>
          </cell>
          <cell r="E78">
            <v>8300</v>
          </cell>
          <cell r="F78">
            <v>18177</v>
          </cell>
          <cell r="G78">
            <v>5000</v>
          </cell>
          <cell r="H78">
            <v>5675</v>
          </cell>
          <cell r="I78">
            <v>51190</v>
          </cell>
          <cell r="J78"/>
          <cell r="K78"/>
          <cell r="L78">
            <v>0</v>
          </cell>
          <cell r="M78">
            <v>0</v>
          </cell>
          <cell r="N78">
            <v>0</v>
          </cell>
          <cell r="O78"/>
          <cell r="P78">
            <v>0</v>
          </cell>
          <cell r="Q78"/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  <cell r="Z78"/>
          <cell r="AA78"/>
          <cell r="AB78"/>
          <cell r="AC78"/>
        </row>
        <row r="79">
          <cell r="D79">
            <v>7690</v>
          </cell>
          <cell r="E79">
            <v>7886</v>
          </cell>
          <cell r="F79">
            <v>0</v>
          </cell>
          <cell r="G79">
            <v>1565</v>
          </cell>
          <cell r="H79">
            <v>537</v>
          </cell>
          <cell r="I79">
            <v>17678</v>
          </cell>
          <cell r="J79"/>
          <cell r="K79"/>
          <cell r="L79">
            <v>0</v>
          </cell>
          <cell r="M79">
            <v>0</v>
          </cell>
          <cell r="N79">
            <v>0</v>
          </cell>
          <cell r="O79"/>
          <cell r="P79">
            <v>0</v>
          </cell>
          <cell r="Q79"/>
          <cell r="R79"/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  <cell r="Z79"/>
          <cell r="AA79"/>
          <cell r="AB79"/>
          <cell r="AC79"/>
        </row>
        <row r="80">
          <cell r="D80">
            <v>3056</v>
          </cell>
          <cell r="E80">
            <v>3847</v>
          </cell>
          <cell r="F80">
            <v>1784</v>
          </cell>
          <cell r="G80">
            <v>2099</v>
          </cell>
          <cell r="H80">
            <v>0</v>
          </cell>
          <cell r="I80">
            <v>10786</v>
          </cell>
          <cell r="J80"/>
          <cell r="K80"/>
          <cell r="L80">
            <v>0</v>
          </cell>
          <cell r="M80">
            <v>0</v>
          </cell>
          <cell r="N80">
            <v>0</v>
          </cell>
          <cell r="O80"/>
          <cell r="P80">
            <v>0</v>
          </cell>
          <cell r="Q80"/>
          <cell r="R80"/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  <cell r="Z80"/>
          <cell r="AA80"/>
          <cell r="AB80"/>
          <cell r="AC80"/>
        </row>
        <row r="81">
          <cell r="D81">
            <v>20751</v>
          </cell>
          <cell r="E81">
            <v>8108</v>
          </cell>
          <cell r="F81">
            <v>4021</v>
          </cell>
          <cell r="G81">
            <v>4121</v>
          </cell>
          <cell r="H81">
            <v>3250</v>
          </cell>
          <cell r="I81">
            <v>40251</v>
          </cell>
          <cell r="J81"/>
          <cell r="K81"/>
          <cell r="L81">
            <v>0</v>
          </cell>
          <cell r="M81">
            <v>0</v>
          </cell>
          <cell r="N81">
            <v>0</v>
          </cell>
          <cell r="O81"/>
          <cell r="P81">
            <v>0</v>
          </cell>
          <cell r="Q81"/>
          <cell r="R81"/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  <cell r="Z81"/>
          <cell r="AA81"/>
          <cell r="AB81"/>
          <cell r="AC81"/>
        </row>
        <row r="82">
          <cell r="D82">
            <v>29978</v>
          </cell>
          <cell r="E82">
            <v>38244</v>
          </cell>
          <cell r="F82">
            <v>21775</v>
          </cell>
          <cell r="G82">
            <v>12515</v>
          </cell>
          <cell r="H82">
            <v>11833</v>
          </cell>
          <cell r="I82">
            <v>114345</v>
          </cell>
          <cell r="J82"/>
          <cell r="K82"/>
          <cell r="L82">
            <v>0</v>
          </cell>
          <cell r="M82">
            <v>0</v>
          </cell>
          <cell r="N82">
            <v>4558</v>
          </cell>
          <cell r="O82">
            <v>5074</v>
          </cell>
          <cell r="P82">
            <v>0</v>
          </cell>
          <cell r="Q82"/>
          <cell r="R82"/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  <cell r="Z82"/>
          <cell r="AA82"/>
          <cell r="AB82"/>
          <cell r="AC82"/>
        </row>
        <row r="83">
          <cell r="D83">
            <v>26801</v>
          </cell>
          <cell r="E83">
            <v>8934</v>
          </cell>
          <cell r="F83">
            <v>2001</v>
          </cell>
          <cell r="G83">
            <v>3819</v>
          </cell>
          <cell r="H83">
            <v>2370</v>
          </cell>
          <cell r="I83">
            <v>43925</v>
          </cell>
          <cell r="J83"/>
          <cell r="K83"/>
          <cell r="L83">
            <v>0</v>
          </cell>
          <cell r="M83">
            <v>0</v>
          </cell>
          <cell r="N83">
            <v>0</v>
          </cell>
          <cell r="O83"/>
          <cell r="P83">
            <v>0</v>
          </cell>
          <cell r="Q83"/>
          <cell r="R83"/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  <cell r="Z83"/>
          <cell r="AA83"/>
          <cell r="AB83"/>
          <cell r="AC83"/>
        </row>
        <row r="84">
          <cell r="D84">
            <v>14477</v>
          </cell>
          <cell r="E84">
            <v>19263</v>
          </cell>
          <cell r="F84">
            <v>16359</v>
          </cell>
          <cell r="G84">
            <v>0</v>
          </cell>
          <cell r="H84">
            <v>12973</v>
          </cell>
          <cell r="I84">
            <v>63072</v>
          </cell>
          <cell r="J84"/>
          <cell r="K84"/>
          <cell r="L84">
            <v>0</v>
          </cell>
          <cell r="M84">
            <v>0</v>
          </cell>
          <cell r="N84">
            <v>0</v>
          </cell>
          <cell r="O84">
            <v>9546</v>
          </cell>
          <cell r="P84">
            <v>0</v>
          </cell>
          <cell r="Q84"/>
          <cell r="R84"/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  <cell r="Z84"/>
          <cell r="AA84"/>
          <cell r="AB84"/>
          <cell r="AC84"/>
        </row>
        <row r="85">
          <cell r="D85">
            <v>5393</v>
          </cell>
          <cell r="E85">
            <v>4976</v>
          </cell>
          <cell r="F85">
            <v>3.637978807091713E-12</v>
          </cell>
          <cell r="G85">
            <v>253</v>
          </cell>
          <cell r="H85">
            <v>261</v>
          </cell>
          <cell r="I85">
            <v>10883.000000000004</v>
          </cell>
          <cell r="J85"/>
          <cell r="K85"/>
          <cell r="L85">
            <v>0</v>
          </cell>
          <cell r="M85">
            <v>0</v>
          </cell>
          <cell r="N85">
            <v>0</v>
          </cell>
          <cell r="O85"/>
          <cell r="P85">
            <v>0</v>
          </cell>
          <cell r="Q85"/>
          <cell r="R85"/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  <cell r="Z85"/>
          <cell r="AA85"/>
          <cell r="AB85"/>
          <cell r="AC85"/>
        </row>
        <row r="86">
          <cell r="D86">
            <v>13571</v>
          </cell>
          <cell r="E86">
            <v>21636</v>
          </cell>
          <cell r="F86">
            <v>0</v>
          </cell>
          <cell r="G86">
            <v>1854</v>
          </cell>
          <cell r="H86">
            <v>3749</v>
          </cell>
          <cell r="I86">
            <v>40810</v>
          </cell>
          <cell r="J86"/>
          <cell r="K86"/>
          <cell r="L86">
            <v>0</v>
          </cell>
          <cell r="M86">
            <v>0</v>
          </cell>
          <cell r="N86">
            <v>0</v>
          </cell>
          <cell r="O86"/>
          <cell r="P86">
            <v>0</v>
          </cell>
          <cell r="Q86"/>
          <cell r="R86"/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  <cell r="Z86"/>
          <cell r="AA86"/>
          <cell r="AB86"/>
          <cell r="AC86"/>
        </row>
        <row r="87">
          <cell r="D87">
            <v>25992</v>
          </cell>
          <cell r="E87">
            <v>8548</v>
          </cell>
          <cell r="F87">
            <v>0</v>
          </cell>
          <cell r="G87">
            <v>6331</v>
          </cell>
          <cell r="H87">
            <v>4080</v>
          </cell>
          <cell r="I87">
            <v>44951</v>
          </cell>
          <cell r="J87"/>
          <cell r="K87"/>
          <cell r="L87">
            <v>0</v>
          </cell>
          <cell r="M87">
            <v>0</v>
          </cell>
          <cell r="N87">
            <v>0</v>
          </cell>
          <cell r="O87"/>
          <cell r="P87">
            <v>0</v>
          </cell>
          <cell r="Q87"/>
          <cell r="R87"/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  <cell r="Z87"/>
          <cell r="AA87"/>
          <cell r="AB87"/>
          <cell r="AC87"/>
        </row>
        <row r="88">
          <cell r="D88">
            <v>5079</v>
          </cell>
          <cell r="E88">
            <v>5079</v>
          </cell>
          <cell r="F88">
            <v>2633</v>
          </cell>
          <cell r="G88">
            <v>3897</v>
          </cell>
          <cell r="H88">
            <v>1250</v>
          </cell>
          <cell r="I88">
            <v>17938</v>
          </cell>
          <cell r="J88"/>
          <cell r="K88"/>
          <cell r="L88">
            <v>0</v>
          </cell>
          <cell r="M88">
            <v>0</v>
          </cell>
          <cell r="N88">
            <v>0</v>
          </cell>
          <cell r="O88"/>
          <cell r="P88">
            <v>0</v>
          </cell>
          <cell r="Q88"/>
          <cell r="R88"/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  <cell r="Z88"/>
          <cell r="AA88"/>
          <cell r="AB88"/>
          <cell r="AC88"/>
        </row>
        <row r="89">
          <cell r="D89">
            <v>2505</v>
          </cell>
          <cell r="E89">
            <v>2375</v>
          </cell>
          <cell r="F89">
            <v>23750</v>
          </cell>
          <cell r="G89">
            <v>1099</v>
          </cell>
          <cell r="H89">
            <v>2100</v>
          </cell>
          <cell r="I89">
            <v>31829</v>
          </cell>
          <cell r="J89"/>
          <cell r="K89"/>
          <cell r="L89">
            <v>0</v>
          </cell>
          <cell r="M89">
            <v>0</v>
          </cell>
          <cell r="N89">
            <v>0</v>
          </cell>
          <cell r="O89"/>
          <cell r="P89">
            <v>0</v>
          </cell>
          <cell r="Q89"/>
          <cell r="R89"/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  <cell r="Z89"/>
          <cell r="AA89"/>
          <cell r="AB89"/>
          <cell r="AC89"/>
        </row>
        <row r="90">
          <cell r="D90">
            <v>6851</v>
          </cell>
          <cell r="E90">
            <v>6564</v>
          </cell>
          <cell r="F90">
            <v>3211</v>
          </cell>
          <cell r="G90">
            <v>3528</v>
          </cell>
          <cell r="H90">
            <v>916</v>
          </cell>
          <cell r="I90">
            <v>21070</v>
          </cell>
          <cell r="J90"/>
          <cell r="K90"/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/>
          <cell r="R90"/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  <cell r="Z90"/>
          <cell r="AA90"/>
          <cell r="AB90"/>
          <cell r="AC90"/>
        </row>
        <row r="91">
          <cell r="D91">
            <v>15212</v>
          </cell>
          <cell r="E91">
            <v>4337</v>
          </cell>
          <cell r="F91">
            <v>0</v>
          </cell>
          <cell r="G91">
            <v>9486</v>
          </cell>
          <cell r="H91">
            <v>2300</v>
          </cell>
          <cell r="I91">
            <v>31335</v>
          </cell>
          <cell r="J91"/>
          <cell r="K91"/>
          <cell r="L91">
            <v>0</v>
          </cell>
          <cell r="M91">
            <v>0</v>
          </cell>
          <cell r="N91">
            <v>0</v>
          </cell>
          <cell r="O91"/>
          <cell r="P91">
            <v>0</v>
          </cell>
          <cell r="Q91"/>
          <cell r="R91"/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  <cell r="Z91"/>
          <cell r="AA91"/>
          <cell r="AB91"/>
          <cell r="AC91"/>
        </row>
        <row r="92">
          <cell r="D92">
            <v>5383</v>
          </cell>
          <cell r="E92">
            <v>4034</v>
          </cell>
          <cell r="F92">
            <v>734</v>
          </cell>
          <cell r="G92">
            <v>1208</v>
          </cell>
          <cell r="H92">
            <v>933</v>
          </cell>
          <cell r="I92">
            <v>12292</v>
          </cell>
          <cell r="J92"/>
          <cell r="K92"/>
          <cell r="L92">
            <v>0</v>
          </cell>
          <cell r="M92">
            <v>0</v>
          </cell>
          <cell r="N92">
            <v>0</v>
          </cell>
          <cell r="O92"/>
          <cell r="P92">
            <v>0</v>
          </cell>
          <cell r="Q92"/>
          <cell r="R92"/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  <cell r="Z92"/>
          <cell r="AA92"/>
          <cell r="AB92"/>
          <cell r="AC92"/>
        </row>
        <row r="93">
          <cell r="D93">
            <v>2391</v>
          </cell>
          <cell r="E93">
            <v>7690</v>
          </cell>
          <cell r="F93">
            <v>770</v>
          </cell>
          <cell r="G93">
            <v>266</v>
          </cell>
          <cell r="H93">
            <v>0</v>
          </cell>
          <cell r="I93">
            <v>11117</v>
          </cell>
          <cell r="J93"/>
          <cell r="K93"/>
          <cell r="L93">
            <v>0</v>
          </cell>
          <cell r="M93">
            <v>0</v>
          </cell>
          <cell r="N93">
            <v>0</v>
          </cell>
          <cell r="O93"/>
          <cell r="P93">
            <v>0</v>
          </cell>
          <cell r="Q93"/>
          <cell r="R93"/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  <cell r="Z93"/>
          <cell r="AA93"/>
          <cell r="AB93"/>
          <cell r="AC93"/>
        </row>
        <row r="94">
          <cell r="D94">
            <v>3927</v>
          </cell>
          <cell r="E94">
            <v>2638</v>
          </cell>
          <cell r="F94">
            <v>0</v>
          </cell>
          <cell r="G94">
            <v>923</v>
          </cell>
          <cell r="H94">
            <v>154</v>
          </cell>
          <cell r="I94">
            <v>7642</v>
          </cell>
          <cell r="J94"/>
          <cell r="K94"/>
          <cell r="L94">
            <v>0</v>
          </cell>
          <cell r="M94">
            <v>0</v>
          </cell>
          <cell r="N94">
            <v>0</v>
          </cell>
          <cell r="O94"/>
          <cell r="P94">
            <v>0</v>
          </cell>
          <cell r="Q94"/>
          <cell r="R94"/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  <cell r="Z94"/>
          <cell r="AA94"/>
          <cell r="AB94"/>
          <cell r="AC94"/>
        </row>
        <row r="95">
          <cell r="D95">
            <v>19377</v>
          </cell>
          <cell r="E95">
            <v>11928</v>
          </cell>
          <cell r="F95">
            <v>2148</v>
          </cell>
          <cell r="G95">
            <v>2901</v>
          </cell>
          <cell r="H95">
            <v>1771</v>
          </cell>
          <cell r="I95">
            <v>38125</v>
          </cell>
          <cell r="J95"/>
          <cell r="K95"/>
          <cell r="L95">
            <v>0</v>
          </cell>
          <cell r="M95">
            <v>0</v>
          </cell>
          <cell r="N95">
            <v>0</v>
          </cell>
          <cell r="O95"/>
          <cell r="P95">
            <v>0</v>
          </cell>
          <cell r="Q95"/>
          <cell r="R95"/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  <cell r="Z95"/>
          <cell r="AA95"/>
          <cell r="AB95"/>
          <cell r="AC95"/>
        </row>
        <row r="96">
          <cell r="D96">
            <v>3926</v>
          </cell>
          <cell r="E96">
            <v>634</v>
          </cell>
          <cell r="F96">
            <v>3022</v>
          </cell>
          <cell r="G96">
            <v>0</v>
          </cell>
          <cell r="H96">
            <v>130</v>
          </cell>
          <cell r="I96">
            <v>7712</v>
          </cell>
          <cell r="J96"/>
          <cell r="K96"/>
          <cell r="L96">
            <v>0</v>
          </cell>
          <cell r="M96">
            <v>0</v>
          </cell>
          <cell r="N96">
            <v>0</v>
          </cell>
          <cell r="O96"/>
          <cell r="P96">
            <v>0</v>
          </cell>
          <cell r="Q96"/>
          <cell r="R96"/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  <cell r="Z96"/>
          <cell r="AA96"/>
          <cell r="AB96"/>
          <cell r="AC96"/>
        </row>
        <row r="97">
          <cell r="D97">
            <v>17677</v>
          </cell>
          <cell r="E97">
            <v>9658</v>
          </cell>
          <cell r="F97">
            <v>0</v>
          </cell>
          <cell r="G97">
            <v>3850</v>
          </cell>
          <cell r="H97">
            <v>1697</v>
          </cell>
          <cell r="I97">
            <v>32882</v>
          </cell>
          <cell r="J97"/>
          <cell r="K97"/>
          <cell r="L97">
            <v>0</v>
          </cell>
          <cell r="M97">
            <v>0</v>
          </cell>
          <cell r="N97">
            <v>0</v>
          </cell>
          <cell r="O97"/>
          <cell r="P97">
            <v>0</v>
          </cell>
          <cell r="Q97"/>
          <cell r="R97"/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  <cell r="Z97"/>
          <cell r="AA97"/>
          <cell r="AB97"/>
          <cell r="AC97"/>
        </row>
        <row r="98">
          <cell r="D98">
            <v>11223</v>
          </cell>
          <cell r="E98">
            <v>4605</v>
          </cell>
          <cell r="F98">
            <v>12519</v>
          </cell>
          <cell r="G98">
            <v>1051</v>
          </cell>
          <cell r="H98">
            <v>1404</v>
          </cell>
          <cell r="I98">
            <v>30802</v>
          </cell>
          <cell r="J98"/>
          <cell r="K98"/>
          <cell r="L98">
            <v>0</v>
          </cell>
          <cell r="M98">
            <v>0</v>
          </cell>
          <cell r="N98">
            <v>0</v>
          </cell>
          <cell r="O98"/>
          <cell r="P98">
            <v>0</v>
          </cell>
          <cell r="Q98"/>
          <cell r="R98"/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  <cell r="Z98"/>
          <cell r="AA98"/>
          <cell r="AB98"/>
          <cell r="AC98"/>
        </row>
        <row r="99">
          <cell r="D99">
            <v>7518</v>
          </cell>
          <cell r="E99">
            <v>26905</v>
          </cell>
          <cell r="F99">
            <v>54273</v>
          </cell>
          <cell r="G99">
            <v>28110</v>
          </cell>
          <cell r="H99">
            <v>20416</v>
          </cell>
          <cell r="I99">
            <v>137222</v>
          </cell>
          <cell r="J99"/>
          <cell r="K99"/>
          <cell r="L99">
            <v>0</v>
          </cell>
          <cell r="M99">
            <v>0</v>
          </cell>
          <cell r="N99">
            <v>0</v>
          </cell>
          <cell r="O99">
            <v>1720</v>
          </cell>
          <cell r="P99">
            <v>0</v>
          </cell>
          <cell r="Q99"/>
          <cell r="R99"/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  <cell r="Z99"/>
          <cell r="AA99"/>
          <cell r="AB99"/>
          <cell r="AC99"/>
        </row>
        <row r="100">
          <cell r="D100">
            <v>3645</v>
          </cell>
          <cell r="E100">
            <v>696</v>
          </cell>
          <cell r="F100">
            <v>627</v>
          </cell>
          <cell r="G100">
            <v>674</v>
          </cell>
          <cell r="H100">
            <v>763</v>
          </cell>
          <cell r="I100">
            <v>6405</v>
          </cell>
          <cell r="J100"/>
          <cell r="K100"/>
          <cell r="L100">
            <v>0</v>
          </cell>
          <cell r="M100">
            <v>0</v>
          </cell>
          <cell r="N100">
            <v>0</v>
          </cell>
          <cell r="O100"/>
          <cell r="P100">
            <v>0</v>
          </cell>
          <cell r="Q100"/>
          <cell r="R100"/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  <cell r="Z100"/>
          <cell r="AA100"/>
          <cell r="AB100"/>
          <cell r="AC100"/>
        </row>
        <row r="101">
          <cell r="D101">
            <v>3226</v>
          </cell>
          <cell r="E101">
            <v>6369</v>
          </cell>
          <cell r="F101">
            <v>4692</v>
          </cell>
          <cell r="G101">
            <v>2965</v>
          </cell>
          <cell r="H101">
            <v>250</v>
          </cell>
          <cell r="I101">
            <v>17502</v>
          </cell>
          <cell r="J101"/>
          <cell r="K101"/>
          <cell r="L101">
            <v>0</v>
          </cell>
          <cell r="M101">
            <v>0</v>
          </cell>
          <cell r="N101">
            <v>0</v>
          </cell>
          <cell r="O101"/>
          <cell r="P101">
            <v>0</v>
          </cell>
          <cell r="Q101"/>
          <cell r="R101"/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  <cell r="Z101"/>
          <cell r="AA101"/>
          <cell r="AB101"/>
          <cell r="AC101"/>
        </row>
        <row r="102">
          <cell r="D102">
            <v>25646</v>
          </cell>
          <cell r="E102">
            <v>7850</v>
          </cell>
          <cell r="F102">
            <v>34020</v>
          </cell>
          <cell r="G102">
            <v>35873</v>
          </cell>
          <cell r="H102">
            <v>13200</v>
          </cell>
          <cell r="I102">
            <v>116589</v>
          </cell>
          <cell r="J102"/>
          <cell r="K102"/>
          <cell r="L102">
            <v>0</v>
          </cell>
          <cell r="M102">
            <v>0</v>
          </cell>
          <cell r="N102">
            <v>3834</v>
          </cell>
          <cell r="O102">
            <v>3440</v>
          </cell>
          <cell r="P102">
            <v>0</v>
          </cell>
          <cell r="Q102"/>
          <cell r="R102"/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  <cell r="Z102"/>
          <cell r="AA102"/>
          <cell r="AB102"/>
          <cell r="AC102"/>
        </row>
        <row r="103">
          <cell r="D103">
            <v>2122</v>
          </cell>
          <cell r="E103">
            <v>963</v>
          </cell>
          <cell r="F103">
            <v>433</v>
          </cell>
          <cell r="G103">
            <v>1416</v>
          </cell>
          <cell r="H103">
            <v>125</v>
          </cell>
          <cell r="I103">
            <v>5059</v>
          </cell>
          <cell r="J103"/>
          <cell r="K103"/>
          <cell r="L103">
            <v>0</v>
          </cell>
          <cell r="M103">
            <v>0</v>
          </cell>
          <cell r="N103">
            <v>0</v>
          </cell>
          <cell r="O103"/>
          <cell r="P103">
            <v>0</v>
          </cell>
          <cell r="Q103"/>
          <cell r="R103"/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  <cell r="Z103"/>
          <cell r="AA103"/>
          <cell r="AB103"/>
          <cell r="AC103"/>
        </row>
        <row r="104">
          <cell r="D104">
            <v>12538</v>
          </cell>
          <cell r="E104">
            <v>12936</v>
          </cell>
          <cell r="F104">
            <v>1849.0299999999988</v>
          </cell>
          <cell r="G104">
            <v>3059</v>
          </cell>
          <cell r="H104">
            <v>1927</v>
          </cell>
          <cell r="I104">
            <v>32309.03</v>
          </cell>
          <cell r="J104"/>
          <cell r="K104"/>
          <cell r="L104">
            <v>0</v>
          </cell>
          <cell r="M104">
            <v>0</v>
          </cell>
          <cell r="N104">
            <v>0</v>
          </cell>
          <cell r="O104"/>
          <cell r="P104">
            <v>0</v>
          </cell>
          <cell r="Q104"/>
          <cell r="R104"/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  <cell r="Z104"/>
          <cell r="AA104"/>
          <cell r="AB104"/>
          <cell r="AC104"/>
        </row>
        <row r="105">
          <cell r="D105">
            <v>29010</v>
          </cell>
          <cell r="E105">
            <v>33109</v>
          </cell>
          <cell r="F105">
            <v>0</v>
          </cell>
          <cell r="G105">
            <v>5000</v>
          </cell>
          <cell r="H105">
            <v>2500</v>
          </cell>
          <cell r="I105">
            <v>69619</v>
          </cell>
          <cell r="J105"/>
          <cell r="K105"/>
          <cell r="L105">
            <v>0</v>
          </cell>
          <cell r="M105">
            <v>0</v>
          </cell>
          <cell r="N105">
            <v>0</v>
          </cell>
          <cell r="O105"/>
          <cell r="P105">
            <v>0</v>
          </cell>
          <cell r="Q105"/>
          <cell r="R105"/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  <cell r="Z105"/>
          <cell r="AA105"/>
          <cell r="AB105"/>
          <cell r="AC105"/>
        </row>
        <row r="106">
          <cell r="D106">
            <v>13947</v>
          </cell>
          <cell r="E106">
            <v>7083</v>
          </cell>
          <cell r="F106">
            <v>7466</v>
          </cell>
          <cell r="G106">
            <v>0</v>
          </cell>
          <cell r="H106">
            <v>0</v>
          </cell>
          <cell r="I106">
            <v>28496</v>
          </cell>
          <cell r="J106"/>
          <cell r="K106"/>
          <cell r="L106">
            <v>0</v>
          </cell>
          <cell r="M106">
            <v>0</v>
          </cell>
          <cell r="N106">
            <v>0</v>
          </cell>
          <cell r="O106"/>
          <cell r="P106">
            <v>0</v>
          </cell>
          <cell r="Q106"/>
          <cell r="R106"/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  <cell r="Z106"/>
          <cell r="AA106"/>
          <cell r="AB106"/>
          <cell r="AC106"/>
        </row>
        <row r="107">
          <cell r="D107">
            <v>13983</v>
          </cell>
          <cell r="E107">
            <v>19093</v>
          </cell>
          <cell r="F107">
            <v>16209</v>
          </cell>
          <cell r="G107">
            <v>14558</v>
          </cell>
          <cell r="H107">
            <v>17500</v>
          </cell>
          <cell r="I107">
            <v>81343</v>
          </cell>
          <cell r="J107"/>
          <cell r="K107"/>
          <cell r="L107">
            <v>0</v>
          </cell>
          <cell r="M107">
            <v>0</v>
          </cell>
          <cell r="N107">
            <v>0</v>
          </cell>
          <cell r="O107"/>
          <cell r="P107">
            <v>0</v>
          </cell>
          <cell r="Q107"/>
          <cell r="R107"/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  <cell r="Z107"/>
          <cell r="AA107"/>
          <cell r="AB107"/>
          <cell r="AC107"/>
        </row>
        <row r="108">
          <cell r="D108">
            <v>14631</v>
          </cell>
          <cell r="E108">
            <v>9706</v>
          </cell>
          <cell r="F108">
            <v>11695</v>
          </cell>
          <cell r="G108">
            <v>9633</v>
          </cell>
          <cell r="H108">
            <v>3280</v>
          </cell>
          <cell r="I108">
            <v>48945</v>
          </cell>
          <cell r="J108"/>
          <cell r="K108"/>
          <cell r="L108">
            <v>0</v>
          </cell>
          <cell r="M108">
            <v>0</v>
          </cell>
          <cell r="N108">
            <v>0</v>
          </cell>
          <cell r="O108"/>
          <cell r="P108">
            <v>0</v>
          </cell>
          <cell r="Q108"/>
          <cell r="R108"/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  <cell r="Z108"/>
          <cell r="AA108"/>
          <cell r="AB108"/>
          <cell r="AC108"/>
        </row>
        <row r="109">
          <cell r="D109">
            <v>9866</v>
          </cell>
          <cell r="E109">
            <v>1500</v>
          </cell>
          <cell r="F109">
            <v>3000</v>
          </cell>
          <cell r="G109">
            <v>0</v>
          </cell>
          <cell r="H109">
            <v>0</v>
          </cell>
          <cell r="I109">
            <v>14366</v>
          </cell>
          <cell r="J109"/>
          <cell r="K109"/>
          <cell r="L109">
            <v>0</v>
          </cell>
          <cell r="M109">
            <v>0</v>
          </cell>
          <cell r="N109">
            <v>0</v>
          </cell>
          <cell r="O109"/>
          <cell r="P109">
            <v>0</v>
          </cell>
          <cell r="Q109"/>
          <cell r="R109"/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  <cell r="Z109"/>
          <cell r="AA109"/>
          <cell r="AB109"/>
          <cell r="AC109"/>
        </row>
        <row r="110">
          <cell r="D110">
            <v>44845</v>
          </cell>
          <cell r="E110">
            <v>57039</v>
          </cell>
          <cell r="F110">
            <v>20416</v>
          </cell>
          <cell r="G110">
            <v>18750</v>
          </cell>
          <cell r="H110">
            <v>18314</v>
          </cell>
          <cell r="I110">
            <v>159364</v>
          </cell>
          <cell r="J110"/>
          <cell r="K110"/>
          <cell r="L110">
            <v>0</v>
          </cell>
          <cell r="M110">
            <v>0</v>
          </cell>
          <cell r="N110">
            <v>0</v>
          </cell>
          <cell r="O110">
            <v>41710</v>
          </cell>
          <cell r="P110">
            <v>0</v>
          </cell>
          <cell r="Q110"/>
          <cell r="R110"/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  <cell r="Z110"/>
          <cell r="AA110"/>
          <cell r="AB110"/>
          <cell r="AC110"/>
        </row>
        <row r="111">
          <cell r="D111">
            <v>7416</v>
          </cell>
          <cell r="E111">
            <v>1200</v>
          </cell>
          <cell r="F111">
            <v>3994</v>
          </cell>
          <cell r="G111">
            <v>1783</v>
          </cell>
          <cell r="H111">
            <v>2541</v>
          </cell>
          <cell r="I111">
            <v>16934</v>
          </cell>
          <cell r="J111"/>
          <cell r="K111"/>
          <cell r="L111">
            <v>0</v>
          </cell>
          <cell r="M111">
            <v>0</v>
          </cell>
          <cell r="N111">
            <v>0</v>
          </cell>
          <cell r="O111"/>
          <cell r="P111">
            <v>0</v>
          </cell>
          <cell r="Q111"/>
          <cell r="R111"/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  <cell r="Z111"/>
          <cell r="AA111"/>
          <cell r="AB111"/>
          <cell r="AC111"/>
        </row>
        <row r="112">
          <cell r="D112">
            <v>11021</v>
          </cell>
          <cell r="E112">
            <v>250</v>
          </cell>
          <cell r="F112">
            <v>11469</v>
          </cell>
          <cell r="G112">
            <v>10453</v>
          </cell>
          <cell r="H112">
            <v>4867</v>
          </cell>
          <cell r="I112">
            <v>38060</v>
          </cell>
          <cell r="J112"/>
          <cell r="K112"/>
          <cell r="L112">
            <v>0</v>
          </cell>
          <cell r="M112">
            <v>0</v>
          </cell>
          <cell r="N112">
            <v>0</v>
          </cell>
          <cell r="O112"/>
          <cell r="P112">
            <v>0</v>
          </cell>
          <cell r="Q112"/>
          <cell r="R112"/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  <cell r="Z112"/>
          <cell r="AA112"/>
          <cell r="AB112"/>
          <cell r="AC112"/>
        </row>
        <row r="113">
          <cell r="D113">
            <v>9371</v>
          </cell>
          <cell r="E113">
            <v>7688</v>
          </cell>
          <cell r="F113">
            <v>6010</v>
          </cell>
          <cell r="G113">
            <v>2259</v>
          </cell>
          <cell r="H113">
            <v>3750</v>
          </cell>
          <cell r="I113">
            <v>29078</v>
          </cell>
          <cell r="J113"/>
          <cell r="K113"/>
          <cell r="L113">
            <v>0</v>
          </cell>
          <cell r="M113">
            <v>0</v>
          </cell>
          <cell r="N113">
            <v>0</v>
          </cell>
          <cell r="O113"/>
          <cell r="P113">
            <v>0</v>
          </cell>
          <cell r="Q113"/>
          <cell r="R113"/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  <cell r="Z113"/>
          <cell r="AA113"/>
          <cell r="AB113"/>
          <cell r="AC113"/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/>
          <cell r="K114"/>
          <cell r="L114">
            <v>0</v>
          </cell>
          <cell r="M114">
            <v>0</v>
          </cell>
          <cell r="N114">
            <v>0</v>
          </cell>
          <cell r="O114"/>
          <cell r="P114">
            <v>0</v>
          </cell>
          <cell r="Q114"/>
          <cell r="R114"/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  <cell r="Z114"/>
          <cell r="AA114"/>
          <cell r="AB114"/>
          <cell r="AC114"/>
        </row>
        <row r="115">
          <cell r="D115">
            <v>59447</v>
          </cell>
          <cell r="E115">
            <v>57214</v>
          </cell>
          <cell r="F115">
            <v>34262</v>
          </cell>
          <cell r="G115">
            <v>23540</v>
          </cell>
          <cell r="H115">
            <v>19395</v>
          </cell>
          <cell r="I115">
            <v>193858</v>
          </cell>
          <cell r="J115"/>
          <cell r="K115"/>
          <cell r="L115">
            <v>0</v>
          </cell>
          <cell r="M115">
            <v>0</v>
          </cell>
          <cell r="N115">
            <v>0</v>
          </cell>
          <cell r="O115">
            <v>5676</v>
          </cell>
          <cell r="P115">
            <v>1510</v>
          </cell>
          <cell r="Q115"/>
          <cell r="R115"/>
          <cell r="S115">
            <v>1510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  <cell r="Z115"/>
          <cell r="AA115"/>
          <cell r="AB115"/>
          <cell r="AC115"/>
        </row>
        <row r="116">
          <cell r="D116">
            <v>5058</v>
          </cell>
          <cell r="E116">
            <v>2427</v>
          </cell>
          <cell r="F116">
            <v>2219</v>
          </cell>
          <cell r="G116">
            <v>532</v>
          </cell>
          <cell r="H116">
            <v>139</v>
          </cell>
          <cell r="I116">
            <v>10375</v>
          </cell>
          <cell r="J116"/>
          <cell r="K116"/>
          <cell r="L116">
            <v>0</v>
          </cell>
          <cell r="M116">
            <v>0</v>
          </cell>
          <cell r="N116">
            <v>0</v>
          </cell>
          <cell r="O116"/>
          <cell r="P116">
            <v>0</v>
          </cell>
          <cell r="Q116"/>
          <cell r="R116"/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  <cell r="Z116"/>
          <cell r="AA116"/>
          <cell r="AB116"/>
          <cell r="AC116"/>
        </row>
        <row r="117">
          <cell r="D117">
            <v>8752</v>
          </cell>
          <cell r="E117">
            <v>8325</v>
          </cell>
          <cell r="F117">
            <v>5818</v>
          </cell>
          <cell r="G117">
            <v>1821</v>
          </cell>
          <cell r="H117">
            <v>1387</v>
          </cell>
          <cell r="I117">
            <v>26103</v>
          </cell>
          <cell r="J117"/>
          <cell r="K117"/>
          <cell r="L117">
            <v>0</v>
          </cell>
          <cell r="M117">
            <v>0</v>
          </cell>
          <cell r="N117">
            <v>0</v>
          </cell>
          <cell r="O117"/>
          <cell r="P117">
            <v>0</v>
          </cell>
          <cell r="Q117"/>
          <cell r="R117"/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  <cell r="Z117"/>
          <cell r="AA117"/>
          <cell r="AB117"/>
          <cell r="AC117"/>
        </row>
        <row r="118">
          <cell r="D118">
            <v>7437</v>
          </cell>
          <cell r="E118">
            <v>0</v>
          </cell>
          <cell r="F118">
            <v>10094</v>
          </cell>
          <cell r="G118">
            <v>0</v>
          </cell>
          <cell r="H118">
            <v>488</v>
          </cell>
          <cell r="I118">
            <v>18019</v>
          </cell>
          <cell r="J118"/>
          <cell r="K118"/>
          <cell r="L118">
            <v>0</v>
          </cell>
          <cell r="M118">
            <v>0</v>
          </cell>
          <cell r="N118">
            <v>0</v>
          </cell>
          <cell r="O118"/>
          <cell r="P118">
            <v>0</v>
          </cell>
          <cell r="Q118"/>
          <cell r="R118"/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  <cell r="Z118"/>
          <cell r="AA118"/>
          <cell r="AB118"/>
          <cell r="AC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583</v>
          </cell>
          <cell r="H119">
            <v>594</v>
          </cell>
          <cell r="I119">
            <v>15467</v>
          </cell>
          <cell r="J119"/>
          <cell r="K119"/>
          <cell r="L119">
            <v>0</v>
          </cell>
          <cell r="M119">
            <v>0</v>
          </cell>
          <cell r="N119">
            <v>0</v>
          </cell>
          <cell r="O119"/>
          <cell r="P119">
            <v>0</v>
          </cell>
          <cell r="Q119"/>
          <cell r="R119"/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  <cell r="Z119"/>
          <cell r="AA119"/>
          <cell r="AB119"/>
          <cell r="AC119"/>
        </row>
        <row r="120">
          <cell r="D120">
            <v>26219</v>
          </cell>
          <cell r="E120">
            <v>17718</v>
          </cell>
          <cell r="F120">
            <v>0</v>
          </cell>
          <cell r="G120">
            <v>2366</v>
          </cell>
          <cell r="H120">
            <v>3083</v>
          </cell>
          <cell r="I120">
            <v>49386</v>
          </cell>
          <cell r="J120"/>
          <cell r="K120"/>
          <cell r="L120">
            <v>0</v>
          </cell>
          <cell r="M120">
            <v>0</v>
          </cell>
          <cell r="N120">
            <v>0</v>
          </cell>
          <cell r="O120"/>
          <cell r="P120">
            <v>26375</v>
          </cell>
          <cell r="Q120"/>
          <cell r="R120"/>
          <cell r="S120">
            <v>0</v>
          </cell>
          <cell r="T120">
            <v>0</v>
          </cell>
          <cell r="U120">
            <v>0</v>
          </cell>
          <cell r="V120">
            <v>26375</v>
          </cell>
          <cell r="W120">
            <v>0</v>
          </cell>
          <cell r="X120"/>
          <cell r="Y120"/>
          <cell r="Z120"/>
          <cell r="AA120"/>
          <cell r="AB120"/>
          <cell r="AC120"/>
        </row>
        <row r="121">
          <cell r="D121">
            <v>3657</v>
          </cell>
          <cell r="E121">
            <v>2461</v>
          </cell>
          <cell r="F121">
            <v>0</v>
          </cell>
          <cell r="G121">
            <v>0</v>
          </cell>
          <cell r="H121">
            <v>550</v>
          </cell>
          <cell r="I121">
            <v>6668</v>
          </cell>
          <cell r="J121"/>
          <cell r="K121"/>
          <cell r="L121">
            <v>0</v>
          </cell>
          <cell r="M121">
            <v>0</v>
          </cell>
          <cell r="N121">
            <v>0</v>
          </cell>
          <cell r="O121"/>
          <cell r="P121">
            <v>0</v>
          </cell>
          <cell r="Q121"/>
          <cell r="R121"/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  <cell r="Z121"/>
          <cell r="AA121"/>
          <cell r="AB121"/>
          <cell r="AC121"/>
        </row>
        <row r="122">
          <cell r="D122">
            <v>26370</v>
          </cell>
          <cell r="E122">
            <v>8723</v>
          </cell>
          <cell r="F122">
            <v>9488</v>
          </cell>
          <cell r="G122">
            <v>2358</v>
          </cell>
          <cell r="H122">
            <v>3342</v>
          </cell>
          <cell r="I122">
            <v>50281</v>
          </cell>
          <cell r="J122"/>
          <cell r="K122"/>
          <cell r="L122">
            <v>0</v>
          </cell>
          <cell r="M122">
            <v>0</v>
          </cell>
          <cell r="N122">
            <v>2298</v>
          </cell>
          <cell r="O122"/>
          <cell r="P122">
            <v>0</v>
          </cell>
          <cell r="Q122"/>
          <cell r="R122"/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  <cell r="Z122"/>
          <cell r="AA122"/>
          <cell r="AB122"/>
          <cell r="AC122"/>
        </row>
        <row r="123">
          <cell r="D123">
            <v>12470</v>
          </cell>
          <cell r="E123">
            <v>142</v>
          </cell>
          <cell r="F123">
            <v>51958</v>
          </cell>
          <cell r="G123">
            <v>16078</v>
          </cell>
          <cell r="H123">
            <v>0</v>
          </cell>
          <cell r="I123">
            <v>80648</v>
          </cell>
          <cell r="J123"/>
          <cell r="K123"/>
          <cell r="L123">
            <v>0</v>
          </cell>
          <cell r="M123">
            <v>0</v>
          </cell>
          <cell r="N123">
            <v>4642</v>
          </cell>
          <cell r="O123"/>
          <cell r="P123">
            <v>4125</v>
          </cell>
          <cell r="Q123"/>
          <cell r="R123"/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  <cell r="Z123"/>
          <cell r="AA123"/>
          <cell r="AB123"/>
          <cell r="AC123"/>
        </row>
        <row r="124">
          <cell r="D124">
            <v>12375</v>
          </cell>
          <cell r="E124">
            <v>12645</v>
          </cell>
          <cell r="F124">
            <v>23181</v>
          </cell>
          <cell r="G124">
            <v>3333</v>
          </cell>
          <cell r="H124">
            <v>16829</v>
          </cell>
          <cell r="I124">
            <v>68363</v>
          </cell>
          <cell r="J124"/>
          <cell r="K124"/>
          <cell r="L124">
            <v>0</v>
          </cell>
          <cell r="M124">
            <v>0</v>
          </cell>
          <cell r="N124">
            <v>0</v>
          </cell>
          <cell r="O124"/>
          <cell r="P124">
            <v>64163</v>
          </cell>
          <cell r="Q124"/>
          <cell r="R124"/>
          <cell r="S124">
            <v>0</v>
          </cell>
          <cell r="T124">
            <v>0</v>
          </cell>
          <cell r="U124">
            <v>64163</v>
          </cell>
          <cell r="V124">
            <v>0</v>
          </cell>
          <cell r="W124">
            <v>0</v>
          </cell>
          <cell r="X124"/>
          <cell r="Y124"/>
          <cell r="Z124"/>
          <cell r="AA124"/>
          <cell r="AB124"/>
          <cell r="AC124"/>
        </row>
        <row r="125">
          <cell r="D125">
            <v>5042</v>
          </cell>
          <cell r="E125">
            <v>248</v>
          </cell>
          <cell r="F125">
            <v>5369</v>
          </cell>
          <cell r="G125">
            <v>586</v>
          </cell>
          <cell r="H125">
            <v>373</v>
          </cell>
          <cell r="I125">
            <v>11618</v>
          </cell>
          <cell r="J125"/>
          <cell r="K125"/>
          <cell r="L125">
            <v>0</v>
          </cell>
          <cell r="M125">
            <v>0</v>
          </cell>
          <cell r="N125">
            <v>0</v>
          </cell>
          <cell r="O125"/>
          <cell r="P125">
            <v>0</v>
          </cell>
          <cell r="Q125"/>
          <cell r="R125"/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  <cell r="Z125"/>
          <cell r="AA125"/>
          <cell r="AB125"/>
          <cell r="AC125"/>
        </row>
        <row r="126">
          <cell r="D126">
            <v>2285</v>
          </cell>
          <cell r="E126">
            <v>5082</v>
          </cell>
          <cell r="F126">
            <v>7195</v>
          </cell>
          <cell r="G126">
            <v>738</v>
          </cell>
          <cell r="H126">
            <v>1224</v>
          </cell>
          <cell r="I126">
            <v>16524</v>
          </cell>
          <cell r="J126"/>
          <cell r="K126"/>
          <cell r="L126">
            <v>0</v>
          </cell>
          <cell r="M126">
            <v>0</v>
          </cell>
          <cell r="N126">
            <v>0</v>
          </cell>
          <cell r="O126"/>
          <cell r="P126">
            <v>0</v>
          </cell>
          <cell r="Q126"/>
          <cell r="R126"/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  <cell r="Z126"/>
          <cell r="AA126"/>
          <cell r="AB126"/>
          <cell r="AC126"/>
        </row>
        <row r="127">
          <cell r="D127">
            <v>3908</v>
          </cell>
          <cell r="E127">
            <v>759</v>
          </cell>
          <cell r="F127">
            <v>1529</v>
          </cell>
          <cell r="G127">
            <v>0</v>
          </cell>
          <cell r="H127">
            <v>599</v>
          </cell>
          <cell r="I127">
            <v>6795</v>
          </cell>
          <cell r="J127"/>
          <cell r="K127"/>
          <cell r="L127">
            <v>0</v>
          </cell>
          <cell r="M127">
            <v>0</v>
          </cell>
          <cell r="N127">
            <v>0</v>
          </cell>
          <cell r="O127"/>
          <cell r="P127">
            <v>0</v>
          </cell>
          <cell r="Q127"/>
          <cell r="R127"/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/>
          <cell r="Y127"/>
          <cell r="Z127"/>
          <cell r="AA127"/>
          <cell r="AB127"/>
          <cell r="AC127"/>
        </row>
        <row r="128">
          <cell r="D128">
            <v>16045</v>
          </cell>
          <cell r="E128">
            <v>10919</v>
          </cell>
          <cell r="F128">
            <v>5349</v>
          </cell>
          <cell r="G128">
            <v>1747</v>
          </cell>
          <cell r="H128">
            <v>1056</v>
          </cell>
          <cell r="I128">
            <v>35116</v>
          </cell>
          <cell r="J128"/>
          <cell r="K128"/>
          <cell r="L128">
            <v>0</v>
          </cell>
          <cell r="M128">
            <v>0</v>
          </cell>
          <cell r="N128">
            <v>0</v>
          </cell>
          <cell r="O128"/>
          <cell r="P128">
            <v>0</v>
          </cell>
          <cell r="Q128"/>
          <cell r="R128"/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  <cell r="Z128"/>
          <cell r="AA128"/>
          <cell r="AB128"/>
          <cell r="AC128"/>
        </row>
        <row r="129">
          <cell r="D129">
            <v>9380</v>
          </cell>
          <cell r="E129">
            <v>17407</v>
          </cell>
          <cell r="F129">
            <v>1307</v>
          </cell>
          <cell r="G129">
            <v>1948</v>
          </cell>
          <cell r="H129">
            <v>779</v>
          </cell>
          <cell r="I129">
            <v>30821</v>
          </cell>
          <cell r="J129"/>
          <cell r="K129"/>
          <cell r="L129">
            <v>0</v>
          </cell>
          <cell r="M129">
            <v>0</v>
          </cell>
          <cell r="N129">
            <v>0</v>
          </cell>
          <cell r="O129"/>
          <cell r="P129">
            <v>0</v>
          </cell>
          <cell r="Q129"/>
          <cell r="R129"/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  <cell r="Z129"/>
          <cell r="AA129"/>
          <cell r="AB129"/>
          <cell r="AC129"/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/>
          <cell r="K130"/>
          <cell r="L130">
            <v>0</v>
          </cell>
          <cell r="M130">
            <v>0</v>
          </cell>
          <cell r="N130">
            <v>0</v>
          </cell>
          <cell r="O130"/>
          <cell r="P130">
            <v>0</v>
          </cell>
          <cell r="Q130"/>
          <cell r="R130"/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  <cell r="Z130"/>
          <cell r="AA130"/>
          <cell r="AB130"/>
          <cell r="AC130"/>
        </row>
        <row r="131">
          <cell r="D131">
            <v>3239</v>
          </cell>
          <cell r="E131">
            <v>1965</v>
          </cell>
          <cell r="F131">
            <v>8694</v>
          </cell>
          <cell r="G131">
            <v>0</v>
          </cell>
          <cell r="H131">
            <v>524</v>
          </cell>
          <cell r="I131">
            <v>14422</v>
          </cell>
          <cell r="J131"/>
          <cell r="K131"/>
          <cell r="L131">
            <v>0</v>
          </cell>
          <cell r="M131">
            <v>0</v>
          </cell>
          <cell r="N131">
            <v>0</v>
          </cell>
          <cell r="O131"/>
          <cell r="P131">
            <v>0</v>
          </cell>
          <cell r="Q131"/>
          <cell r="R131"/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  <cell r="Z131"/>
          <cell r="AA131"/>
          <cell r="AB131"/>
          <cell r="AC131"/>
        </row>
        <row r="132">
          <cell r="D132">
            <v>5750</v>
          </cell>
          <cell r="E132">
            <v>5097</v>
          </cell>
          <cell r="F132">
            <v>736</v>
          </cell>
          <cell r="G132">
            <v>947</v>
          </cell>
          <cell r="H132">
            <v>364</v>
          </cell>
          <cell r="I132">
            <v>12894</v>
          </cell>
          <cell r="J132"/>
          <cell r="K132"/>
          <cell r="L132">
            <v>0</v>
          </cell>
          <cell r="M132">
            <v>0</v>
          </cell>
          <cell r="N132">
            <v>0</v>
          </cell>
          <cell r="O132"/>
          <cell r="P132">
            <v>800</v>
          </cell>
          <cell r="Q132"/>
          <cell r="R132"/>
          <cell r="S132">
            <v>800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  <cell r="Z132"/>
          <cell r="AA132"/>
          <cell r="AB132"/>
          <cell r="AC132"/>
        </row>
        <row r="133">
          <cell r="D133">
            <v>25345</v>
          </cell>
          <cell r="E133">
            <v>20741</v>
          </cell>
          <cell r="F133">
            <v>13261</v>
          </cell>
          <cell r="G133">
            <v>23737</v>
          </cell>
          <cell r="H133">
            <v>9524</v>
          </cell>
          <cell r="I133">
            <v>92608</v>
          </cell>
          <cell r="J133"/>
          <cell r="K133"/>
          <cell r="L133">
            <v>0</v>
          </cell>
          <cell r="M133">
            <v>0</v>
          </cell>
          <cell r="N133">
            <v>0</v>
          </cell>
          <cell r="O133"/>
          <cell r="P133">
            <v>0</v>
          </cell>
          <cell r="Q133"/>
          <cell r="R133"/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  <cell r="Z133"/>
          <cell r="AA133"/>
          <cell r="AB133"/>
          <cell r="AC133"/>
        </row>
        <row r="134">
          <cell r="D134">
            <v>0</v>
          </cell>
          <cell r="E134">
            <v>1356</v>
          </cell>
          <cell r="F134">
            <v>0</v>
          </cell>
          <cell r="G134">
            <v>0</v>
          </cell>
          <cell r="H134">
            <v>319</v>
          </cell>
          <cell r="I134">
            <v>1675</v>
          </cell>
          <cell r="J134"/>
          <cell r="K134"/>
          <cell r="L134">
            <v>0</v>
          </cell>
          <cell r="M134">
            <v>0</v>
          </cell>
          <cell r="N134">
            <v>0</v>
          </cell>
          <cell r="O134"/>
          <cell r="P134">
            <v>0</v>
          </cell>
          <cell r="Q134"/>
          <cell r="R134"/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  <cell r="Z134"/>
          <cell r="AA134"/>
          <cell r="AB134"/>
          <cell r="AC134"/>
        </row>
        <row r="135">
          <cell r="D135">
            <v>25411</v>
          </cell>
          <cell r="E135">
            <v>28650</v>
          </cell>
          <cell r="F135">
            <v>7915</v>
          </cell>
          <cell r="G135">
            <v>2259</v>
          </cell>
          <cell r="H135">
            <v>4129</v>
          </cell>
          <cell r="I135">
            <v>68364</v>
          </cell>
          <cell r="J135"/>
          <cell r="K135"/>
          <cell r="L135">
            <v>0</v>
          </cell>
          <cell r="M135">
            <v>0</v>
          </cell>
          <cell r="N135">
            <v>0</v>
          </cell>
          <cell r="O135"/>
          <cell r="P135">
            <v>0</v>
          </cell>
          <cell r="Q135"/>
          <cell r="R135"/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  <cell r="Z135"/>
          <cell r="AA135"/>
          <cell r="AB135"/>
          <cell r="AC135"/>
        </row>
        <row r="136">
          <cell r="D136">
            <v>3121</v>
          </cell>
          <cell r="E136">
            <v>1708</v>
          </cell>
          <cell r="F136">
            <v>1211</v>
          </cell>
          <cell r="G136">
            <v>674</v>
          </cell>
          <cell r="H136">
            <v>181</v>
          </cell>
          <cell r="I136">
            <v>6895</v>
          </cell>
          <cell r="J136"/>
          <cell r="K136"/>
          <cell r="L136">
            <v>0</v>
          </cell>
          <cell r="M136">
            <v>0</v>
          </cell>
          <cell r="N136">
            <v>0</v>
          </cell>
          <cell r="O136"/>
          <cell r="P136">
            <v>0</v>
          </cell>
          <cell r="Q136"/>
          <cell r="R136"/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  <cell r="Z136"/>
          <cell r="AA136"/>
          <cell r="AB136"/>
          <cell r="AC136"/>
        </row>
        <row r="137">
          <cell r="D137">
            <v>6549</v>
          </cell>
          <cell r="E137">
            <v>4853</v>
          </cell>
          <cell r="F137">
            <v>125</v>
          </cell>
          <cell r="G137">
            <v>2694</v>
          </cell>
          <cell r="H137">
            <v>0</v>
          </cell>
          <cell r="I137">
            <v>14221</v>
          </cell>
          <cell r="J137"/>
          <cell r="K137"/>
          <cell r="L137">
            <v>0</v>
          </cell>
          <cell r="M137">
            <v>0</v>
          </cell>
          <cell r="N137">
            <v>0</v>
          </cell>
          <cell r="O137"/>
          <cell r="P137">
            <v>625</v>
          </cell>
          <cell r="Q137"/>
          <cell r="R137"/>
          <cell r="S137">
            <v>625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  <cell r="Z137"/>
          <cell r="AA137"/>
          <cell r="AB137"/>
          <cell r="AC137"/>
        </row>
        <row r="138">
          <cell r="D138">
            <v>142407</v>
          </cell>
          <cell r="E138">
            <v>92972</v>
          </cell>
          <cell r="F138">
            <v>110383</v>
          </cell>
          <cell r="G138">
            <v>84102</v>
          </cell>
          <cell r="H138">
            <v>94555</v>
          </cell>
          <cell r="I138">
            <v>524419</v>
          </cell>
          <cell r="J138"/>
          <cell r="K138"/>
          <cell r="L138">
            <v>0</v>
          </cell>
          <cell r="M138">
            <v>0</v>
          </cell>
          <cell r="N138">
            <v>18066</v>
          </cell>
          <cell r="O138">
            <v>43086</v>
          </cell>
          <cell r="P138">
            <v>0</v>
          </cell>
          <cell r="Q138"/>
          <cell r="R138"/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  <cell r="Z138"/>
          <cell r="AA138"/>
          <cell r="AB138"/>
          <cell r="AC138"/>
        </row>
        <row r="139">
          <cell r="D139">
            <v>25135</v>
          </cell>
          <cell r="E139">
            <v>31683</v>
          </cell>
          <cell r="F139">
            <v>3443</v>
          </cell>
          <cell r="G139">
            <v>8000</v>
          </cell>
          <cell r="H139">
            <v>2083</v>
          </cell>
          <cell r="I139">
            <v>70344</v>
          </cell>
          <cell r="J139"/>
          <cell r="K139"/>
          <cell r="L139">
            <v>0</v>
          </cell>
          <cell r="M139">
            <v>0</v>
          </cell>
          <cell r="N139">
            <v>0</v>
          </cell>
          <cell r="O139"/>
          <cell r="P139">
            <v>0</v>
          </cell>
          <cell r="Q139"/>
          <cell r="R139"/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  <cell r="Z139"/>
          <cell r="AA139"/>
          <cell r="AB139"/>
          <cell r="AC139"/>
        </row>
        <row r="140">
          <cell r="D140">
            <v>7221</v>
          </cell>
          <cell r="E140">
            <v>219</v>
          </cell>
          <cell r="F140">
            <v>3899</v>
          </cell>
          <cell r="G140">
            <v>1326</v>
          </cell>
          <cell r="H140">
            <v>1000</v>
          </cell>
          <cell r="I140">
            <v>13665</v>
          </cell>
          <cell r="J140"/>
          <cell r="K140"/>
          <cell r="L140">
            <v>0</v>
          </cell>
          <cell r="M140">
            <v>0</v>
          </cell>
          <cell r="N140">
            <v>0</v>
          </cell>
          <cell r="O140"/>
          <cell r="P140">
            <v>0</v>
          </cell>
          <cell r="Q140"/>
          <cell r="R140"/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  <cell r="Z140"/>
          <cell r="AA140"/>
          <cell r="AB140"/>
          <cell r="AC140"/>
        </row>
        <row r="141">
          <cell r="D141">
            <v>17744</v>
          </cell>
          <cell r="E141">
            <v>11521</v>
          </cell>
          <cell r="F141">
            <v>3904</v>
          </cell>
          <cell r="G141">
            <v>2578</v>
          </cell>
          <cell r="H141">
            <v>0</v>
          </cell>
          <cell r="I141">
            <v>35747</v>
          </cell>
          <cell r="J141"/>
          <cell r="K141"/>
          <cell r="L141">
            <v>0</v>
          </cell>
          <cell r="M141">
            <v>0</v>
          </cell>
          <cell r="N141">
            <v>0</v>
          </cell>
          <cell r="O141"/>
          <cell r="P141">
            <v>0</v>
          </cell>
          <cell r="Q141"/>
          <cell r="R141"/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  <cell r="Z141"/>
          <cell r="AA141"/>
          <cell r="AB141"/>
          <cell r="AC141"/>
        </row>
        <row r="142">
          <cell r="D142">
            <v>8273</v>
          </cell>
          <cell r="E142">
            <v>17778</v>
          </cell>
          <cell r="F142">
            <v>34618</v>
          </cell>
          <cell r="G142">
            <v>1481</v>
          </cell>
          <cell r="H142">
            <v>4810</v>
          </cell>
          <cell r="I142">
            <v>66960</v>
          </cell>
          <cell r="J142"/>
          <cell r="K142"/>
          <cell r="L142">
            <v>0</v>
          </cell>
          <cell r="M142">
            <v>0</v>
          </cell>
          <cell r="N142">
            <v>2661</v>
          </cell>
          <cell r="O142"/>
          <cell r="P142">
            <v>0</v>
          </cell>
          <cell r="Q142"/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  <cell r="Z142"/>
          <cell r="AA142"/>
          <cell r="AB142"/>
          <cell r="AC142"/>
        </row>
        <row r="143">
          <cell r="D143">
            <v>54348</v>
          </cell>
          <cell r="E143">
            <v>195344</v>
          </cell>
          <cell r="F143">
            <v>56761</v>
          </cell>
          <cell r="G143">
            <v>139052</v>
          </cell>
          <cell r="H143">
            <v>28278</v>
          </cell>
          <cell r="I143">
            <v>473783</v>
          </cell>
          <cell r="J143"/>
          <cell r="K143"/>
          <cell r="L143">
            <v>0</v>
          </cell>
          <cell r="M143">
            <v>0</v>
          </cell>
          <cell r="N143">
            <v>12810</v>
          </cell>
          <cell r="O143"/>
          <cell r="P143">
            <v>0</v>
          </cell>
          <cell r="Q143"/>
          <cell r="R143"/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  <cell r="Z143"/>
          <cell r="AA143"/>
          <cell r="AB143"/>
          <cell r="AC143"/>
        </row>
        <row r="144">
          <cell r="D144">
            <v>6148</v>
          </cell>
          <cell r="E144">
            <v>4197</v>
          </cell>
          <cell r="F144">
            <v>0</v>
          </cell>
          <cell r="G144">
            <v>639</v>
          </cell>
          <cell r="H144">
            <v>959</v>
          </cell>
          <cell r="I144">
            <v>11943</v>
          </cell>
          <cell r="J144"/>
          <cell r="K144"/>
          <cell r="L144">
            <v>0</v>
          </cell>
          <cell r="M144">
            <v>0</v>
          </cell>
          <cell r="N144">
            <v>2298</v>
          </cell>
          <cell r="O144"/>
          <cell r="P144">
            <v>0</v>
          </cell>
          <cell r="Q144"/>
          <cell r="R144"/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  <cell r="Z144"/>
          <cell r="AA144"/>
          <cell r="AB144"/>
          <cell r="AC144"/>
        </row>
        <row r="145">
          <cell r="D145">
            <v>11746</v>
          </cell>
          <cell r="E145">
            <v>8738</v>
          </cell>
          <cell r="F145">
            <v>3470</v>
          </cell>
          <cell r="G145">
            <v>1482</v>
          </cell>
          <cell r="H145">
            <v>0</v>
          </cell>
          <cell r="I145">
            <v>25436</v>
          </cell>
          <cell r="J145"/>
          <cell r="K145"/>
          <cell r="L145">
            <v>0</v>
          </cell>
          <cell r="M145">
            <v>0</v>
          </cell>
          <cell r="N145">
            <v>0</v>
          </cell>
          <cell r="O145"/>
          <cell r="P145">
            <v>0</v>
          </cell>
          <cell r="Q145"/>
          <cell r="R145"/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  <cell r="Z145"/>
          <cell r="AA145"/>
          <cell r="AB145"/>
          <cell r="AC145"/>
        </row>
        <row r="146">
          <cell r="D146">
            <v>2425</v>
          </cell>
          <cell r="E146">
            <v>0</v>
          </cell>
          <cell r="F146">
            <v>2008</v>
          </cell>
          <cell r="G146">
            <v>0</v>
          </cell>
          <cell r="H146">
            <v>0</v>
          </cell>
          <cell r="I146">
            <v>4433</v>
          </cell>
          <cell r="J146"/>
          <cell r="K146"/>
          <cell r="L146">
            <v>0</v>
          </cell>
          <cell r="M146">
            <v>0</v>
          </cell>
          <cell r="N146">
            <v>0</v>
          </cell>
          <cell r="O146"/>
          <cell r="P146">
            <v>0</v>
          </cell>
          <cell r="Q146"/>
          <cell r="R146"/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  <cell r="Z146"/>
          <cell r="AA146"/>
          <cell r="AB146"/>
          <cell r="AC146"/>
        </row>
        <row r="147">
          <cell r="D147">
            <v>12707</v>
          </cell>
          <cell r="E147">
            <v>8916</v>
          </cell>
          <cell r="F147">
            <v>2110</v>
          </cell>
          <cell r="G147">
            <v>567</v>
          </cell>
          <cell r="H147">
            <v>2352</v>
          </cell>
          <cell r="I147">
            <v>26652</v>
          </cell>
          <cell r="J147"/>
          <cell r="K147"/>
          <cell r="L147">
            <v>0</v>
          </cell>
          <cell r="M147">
            <v>0</v>
          </cell>
          <cell r="N147">
            <v>0</v>
          </cell>
          <cell r="O147"/>
          <cell r="P147">
            <v>0</v>
          </cell>
          <cell r="Q147"/>
          <cell r="R147"/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  <cell r="Z147"/>
          <cell r="AA147"/>
          <cell r="AB147"/>
          <cell r="AC147"/>
        </row>
        <row r="148">
          <cell r="D148">
            <v>29501</v>
          </cell>
          <cell r="E148">
            <v>12086</v>
          </cell>
          <cell r="F148">
            <v>0</v>
          </cell>
          <cell r="G148">
            <v>3559</v>
          </cell>
          <cell r="H148">
            <v>5323</v>
          </cell>
          <cell r="I148">
            <v>50469</v>
          </cell>
          <cell r="J148"/>
          <cell r="K148"/>
          <cell r="L148">
            <v>4062</v>
          </cell>
          <cell r="M148">
            <v>0</v>
          </cell>
          <cell r="N148">
            <v>0</v>
          </cell>
          <cell r="O148"/>
          <cell r="P148">
            <v>0</v>
          </cell>
          <cell r="Q148"/>
          <cell r="R148"/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  <cell r="Z148"/>
          <cell r="AA148"/>
          <cell r="AB148"/>
          <cell r="AC148"/>
        </row>
        <row r="149">
          <cell r="D149">
            <v>12519</v>
          </cell>
          <cell r="E149">
            <v>0</v>
          </cell>
          <cell r="F149">
            <v>15430</v>
          </cell>
          <cell r="G149">
            <v>5156</v>
          </cell>
          <cell r="H149">
            <v>5987</v>
          </cell>
          <cell r="I149">
            <v>39092</v>
          </cell>
          <cell r="J149"/>
          <cell r="K149"/>
          <cell r="L149">
            <v>0</v>
          </cell>
          <cell r="M149">
            <v>0</v>
          </cell>
          <cell r="N149">
            <v>0</v>
          </cell>
          <cell r="O149"/>
          <cell r="P149">
            <v>6966</v>
          </cell>
          <cell r="Q149"/>
          <cell r="R149"/>
          <cell r="S149">
            <v>0</v>
          </cell>
          <cell r="T149">
            <v>0</v>
          </cell>
          <cell r="U149">
            <v>6966</v>
          </cell>
          <cell r="V149">
            <v>0</v>
          </cell>
          <cell r="W149">
            <v>0</v>
          </cell>
          <cell r="X149"/>
          <cell r="Y149"/>
          <cell r="Z149"/>
          <cell r="AA149"/>
          <cell r="AB149"/>
          <cell r="AC149"/>
        </row>
        <row r="150">
          <cell r="D150">
            <v>34539</v>
          </cell>
          <cell r="E150">
            <v>17217</v>
          </cell>
          <cell r="F150">
            <v>253</v>
          </cell>
          <cell r="G150">
            <v>21882</v>
          </cell>
          <cell r="H150">
            <v>2171</v>
          </cell>
          <cell r="I150">
            <v>76062</v>
          </cell>
          <cell r="J150"/>
          <cell r="K150"/>
          <cell r="L150">
            <v>0</v>
          </cell>
          <cell r="M150">
            <v>0</v>
          </cell>
          <cell r="N150">
            <v>0</v>
          </cell>
          <cell r="O150"/>
          <cell r="P150">
            <v>0</v>
          </cell>
          <cell r="Q150"/>
          <cell r="R150"/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  <cell r="Z150"/>
          <cell r="AA150"/>
          <cell r="AB150"/>
          <cell r="AC150"/>
        </row>
        <row r="151">
          <cell r="D151">
            <v>17592</v>
          </cell>
          <cell r="E151">
            <v>8473</v>
          </cell>
          <cell r="F151">
            <v>1441</v>
          </cell>
          <cell r="G151">
            <v>2404</v>
          </cell>
          <cell r="H151">
            <v>2819</v>
          </cell>
          <cell r="I151">
            <v>32729</v>
          </cell>
          <cell r="J151"/>
          <cell r="K151"/>
          <cell r="L151">
            <v>0</v>
          </cell>
          <cell r="M151">
            <v>0</v>
          </cell>
          <cell r="N151">
            <v>0</v>
          </cell>
          <cell r="O151"/>
          <cell r="P151">
            <v>0</v>
          </cell>
          <cell r="Q151"/>
          <cell r="R151"/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  <cell r="Z151"/>
          <cell r="AA151"/>
          <cell r="AB151"/>
          <cell r="AC151"/>
        </row>
        <row r="152">
          <cell r="D152">
            <v>5949</v>
          </cell>
          <cell r="E152">
            <v>10426</v>
          </cell>
          <cell r="F152">
            <v>2011</v>
          </cell>
          <cell r="G152">
            <v>0</v>
          </cell>
          <cell r="H152">
            <v>1259</v>
          </cell>
          <cell r="I152">
            <v>19645</v>
          </cell>
          <cell r="J152"/>
          <cell r="K152"/>
          <cell r="L152">
            <v>0</v>
          </cell>
          <cell r="M152">
            <v>0</v>
          </cell>
          <cell r="N152">
            <v>0</v>
          </cell>
          <cell r="O152"/>
          <cell r="P152">
            <v>0</v>
          </cell>
          <cell r="Q152"/>
          <cell r="R152"/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  <cell r="Z152"/>
          <cell r="AA152"/>
          <cell r="AB152"/>
          <cell r="AC152"/>
        </row>
        <row r="153">
          <cell r="D153">
            <v>4052</v>
          </cell>
          <cell r="E153">
            <v>1270</v>
          </cell>
          <cell r="F153">
            <v>0</v>
          </cell>
          <cell r="G153">
            <v>0</v>
          </cell>
          <cell r="H153">
            <v>0</v>
          </cell>
          <cell r="I153">
            <v>5322</v>
          </cell>
          <cell r="J153"/>
          <cell r="K153"/>
          <cell r="L153">
            <v>0</v>
          </cell>
          <cell r="M153">
            <v>0</v>
          </cell>
          <cell r="N153">
            <v>0</v>
          </cell>
          <cell r="O153"/>
          <cell r="P153">
            <v>0</v>
          </cell>
          <cell r="Q153"/>
          <cell r="R153"/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  <cell r="Z153"/>
          <cell r="AA153"/>
          <cell r="AB153"/>
          <cell r="AC153"/>
        </row>
        <row r="154">
          <cell r="D154">
            <v>69682</v>
          </cell>
          <cell r="E154">
            <v>44092</v>
          </cell>
          <cell r="F154">
            <v>26112</v>
          </cell>
          <cell r="G154">
            <v>14671</v>
          </cell>
          <cell r="H154">
            <v>19922</v>
          </cell>
          <cell r="I154">
            <v>174479</v>
          </cell>
          <cell r="J154"/>
          <cell r="K154"/>
          <cell r="L154">
            <v>2191</v>
          </cell>
          <cell r="M154">
            <v>0</v>
          </cell>
          <cell r="N154">
            <v>0</v>
          </cell>
          <cell r="O154">
            <v>6020</v>
          </cell>
          <cell r="P154">
            <v>0</v>
          </cell>
          <cell r="Q154"/>
          <cell r="R154"/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/>
          <cell r="Y154"/>
          <cell r="Z154"/>
          <cell r="AA154"/>
          <cell r="AB154"/>
          <cell r="AC154"/>
        </row>
        <row r="155">
          <cell r="D155">
            <v>9914</v>
          </cell>
          <cell r="E155">
            <v>8677</v>
          </cell>
          <cell r="F155">
            <v>2250</v>
          </cell>
          <cell r="G155">
            <v>3223</v>
          </cell>
          <cell r="H155">
            <v>6617</v>
          </cell>
          <cell r="I155">
            <v>30681</v>
          </cell>
          <cell r="J155"/>
          <cell r="K155"/>
          <cell r="L155">
            <v>0</v>
          </cell>
          <cell r="M155">
            <v>0</v>
          </cell>
          <cell r="N155">
            <v>0</v>
          </cell>
          <cell r="O155"/>
          <cell r="P155">
            <v>0</v>
          </cell>
          <cell r="Q155"/>
          <cell r="R155"/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  <cell r="Z155"/>
          <cell r="AA155"/>
          <cell r="AB155"/>
          <cell r="AC155"/>
        </row>
        <row r="156">
          <cell r="D156">
            <v>5028</v>
          </cell>
          <cell r="E156">
            <v>3882</v>
          </cell>
          <cell r="F156">
            <v>860</v>
          </cell>
          <cell r="G156">
            <v>529</v>
          </cell>
          <cell r="H156">
            <v>183</v>
          </cell>
          <cell r="I156">
            <v>10482</v>
          </cell>
          <cell r="J156"/>
          <cell r="K156"/>
          <cell r="L156">
            <v>0</v>
          </cell>
          <cell r="M156">
            <v>0</v>
          </cell>
          <cell r="N156">
            <v>0</v>
          </cell>
          <cell r="O156"/>
          <cell r="P156">
            <v>0</v>
          </cell>
          <cell r="Q156"/>
          <cell r="R156"/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  <cell r="Z156"/>
          <cell r="AA156"/>
          <cell r="AB156"/>
          <cell r="AC156"/>
        </row>
        <row r="157">
          <cell r="D157">
            <v>23735</v>
          </cell>
          <cell r="E157">
            <v>40523</v>
          </cell>
          <cell r="F157">
            <v>4467</v>
          </cell>
          <cell r="G157">
            <v>0</v>
          </cell>
          <cell r="H157">
            <v>16750</v>
          </cell>
          <cell r="I157">
            <v>85475</v>
          </cell>
          <cell r="J157"/>
          <cell r="K157"/>
          <cell r="L157">
            <v>0</v>
          </cell>
          <cell r="M157">
            <v>0</v>
          </cell>
          <cell r="N157">
            <v>0</v>
          </cell>
          <cell r="O157">
            <v>31304</v>
          </cell>
          <cell r="P157">
            <v>0</v>
          </cell>
          <cell r="Q157"/>
          <cell r="R157"/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/>
          <cell r="Y157"/>
          <cell r="Z157"/>
          <cell r="AA157"/>
          <cell r="AB157"/>
          <cell r="AC157"/>
        </row>
        <row r="158">
          <cell r="D158">
            <v>8863</v>
          </cell>
          <cell r="E158">
            <v>2397</v>
          </cell>
          <cell r="F158">
            <v>1844</v>
          </cell>
          <cell r="G158">
            <v>518</v>
          </cell>
          <cell r="H158">
            <v>294</v>
          </cell>
          <cell r="I158">
            <v>13916</v>
          </cell>
          <cell r="J158"/>
          <cell r="K158"/>
          <cell r="L158">
            <v>0</v>
          </cell>
          <cell r="M158">
            <v>0</v>
          </cell>
          <cell r="N158">
            <v>0</v>
          </cell>
          <cell r="O158"/>
          <cell r="P158">
            <v>0</v>
          </cell>
          <cell r="Q158"/>
          <cell r="R158"/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  <cell r="Z158"/>
          <cell r="AA158"/>
          <cell r="AB158"/>
          <cell r="AC158"/>
        </row>
        <row r="159">
          <cell r="D159">
            <v>8861</v>
          </cell>
          <cell r="E159">
            <v>5769</v>
          </cell>
          <cell r="F159">
            <v>3115</v>
          </cell>
          <cell r="G159">
            <v>1873</v>
          </cell>
          <cell r="H159">
            <v>1000</v>
          </cell>
          <cell r="I159">
            <v>20618</v>
          </cell>
          <cell r="J159"/>
          <cell r="K159"/>
          <cell r="L159">
            <v>0</v>
          </cell>
          <cell r="M159">
            <v>0</v>
          </cell>
          <cell r="N159">
            <v>0</v>
          </cell>
          <cell r="O159"/>
          <cell r="P159">
            <v>0</v>
          </cell>
          <cell r="Q159"/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  <cell r="Z159"/>
          <cell r="AA159"/>
          <cell r="AB159"/>
          <cell r="AC159"/>
        </row>
        <row r="160">
          <cell r="D160">
            <v>39436</v>
          </cell>
          <cell r="E160">
            <v>25576</v>
          </cell>
          <cell r="F160">
            <v>38874</v>
          </cell>
          <cell r="G160">
            <v>24563</v>
          </cell>
          <cell r="H160">
            <v>19190</v>
          </cell>
          <cell r="I160">
            <v>147639</v>
          </cell>
          <cell r="J160"/>
          <cell r="K160"/>
          <cell r="L160">
            <v>0</v>
          </cell>
          <cell r="M160">
            <v>0</v>
          </cell>
          <cell r="N160">
            <v>0</v>
          </cell>
          <cell r="O160">
            <v>4730</v>
          </cell>
          <cell r="P160">
            <v>0</v>
          </cell>
          <cell r="Q160"/>
          <cell r="R160"/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/>
          <cell r="Y160"/>
          <cell r="Z160"/>
          <cell r="AA160"/>
          <cell r="AB160"/>
          <cell r="AC160"/>
        </row>
        <row r="161">
          <cell r="D161">
            <v>1860</v>
          </cell>
          <cell r="E161">
            <v>1637</v>
          </cell>
          <cell r="F161">
            <v>2106</v>
          </cell>
          <cell r="G161">
            <v>353</v>
          </cell>
          <cell r="H161">
            <v>1046</v>
          </cell>
          <cell r="I161">
            <v>7002</v>
          </cell>
          <cell r="J161"/>
          <cell r="K161"/>
          <cell r="L161">
            <v>0</v>
          </cell>
          <cell r="M161">
            <v>0</v>
          </cell>
          <cell r="N161">
            <v>0</v>
          </cell>
          <cell r="O161"/>
          <cell r="P161">
            <v>0</v>
          </cell>
          <cell r="Q161"/>
          <cell r="R161"/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  <cell r="Z161"/>
          <cell r="AA161"/>
          <cell r="AB161"/>
          <cell r="AC161"/>
        </row>
        <row r="162">
          <cell r="D162">
            <v>9402</v>
          </cell>
          <cell r="E162">
            <v>7475</v>
          </cell>
          <cell r="F162">
            <v>13764</v>
          </cell>
          <cell r="G162">
            <v>1958</v>
          </cell>
          <cell r="H162">
            <v>2125</v>
          </cell>
          <cell r="I162">
            <v>34724</v>
          </cell>
          <cell r="J162"/>
          <cell r="K162"/>
          <cell r="L162">
            <v>0</v>
          </cell>
          <cell r="M162">
            <v>0</v>
          </cell>
          <cell r="N162">
            <v>0</v>
          </cell>
          <cell r="O162"/>
          <cell r="P162">
            <v>0</v>
          </cell>
          <cell r="Q162"/>
          <cell r="R162"/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  <cell r="Z162"/>
          <cell r="AA162"/>
          <cell r="AB162"/>
          <cell r="AC162"/>
        </row>
        <row r="163">
          <cell r="D163">
            <v>6819</v>
          </cell>
          <cell r="E163">
            <v>6659</v>
          </cell>
          <cell r="F163">
            <v>1991</v>
          </cell>
          <cell r="G163">
            <v>3257</v>
          </cell>
          <cell r="H163">
            <v>1672</v>
          </cell>
          <cell r="I163">
            <v>20398</v>
          </cell>
          <cell r="J163"/>
          <cell r="K163"/>
          <cell r="L163">
            <v>0</v>
          </cell>
          <cell r="M163">
            <v>0</v>
          </cell>
          <cell r="N163">
            <v>0</v>
          </cell>
          <cell r="O163"/>
          <cell r="P163">
            <v>0</v>
          </cell>
          <cell r="Q163"/>
          <cell r="R163"/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  <cell r="Z163"/>
          <cell r="AA163"/>
          <cell r="AB163"/>
          <cell r="AC163"/>
        </row>
        <row r="164">
          <cell r="D164">
            <v>1169</v>
          </cell>
          <cell r="E164">
            <v>5210</v>
          </cell>
          <cell r="F164">
            <v>0</v>
          </cell>
          <cell r="G164">
            <v>0</v>
          </cell>
          <cell r="H164">
            <v>0</v>
          </cell>
          <cell r="I164">
            <v>6379</v>
          </cell>
          <cell r="J164"/>
          <cell r="K164"/>
          <cell r="L164">
            <v>0</v>
          </cell>
          <cell r="M164">
            <v>0</v>
          </cell>
          <cell r="N164">
            <v>0</v>
          </cell>
          <cell r="O164"/>
          <cell r="P164">
            <v>0</v>
          </cell>
          <cell r="Q164"/>
          <cell r="R164"/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  <cell r="Z164"/>
          <cell r="AA164"/>
          <cell r="AB164"/>
          <cell r="AC164"/>
        </row>
        <row r="165">
          <cell r="D165">
            <v>12500</v>
          </cell>
          <cell r="E165">
            <v>5625</v>
          </cell>
          <cell r="F165">
            <v>0</v>
          </cell>
          <cell r="G165">
            <v>0</v>
          </cell>
          <cell r="H165">
            <v>2596</v>
          </cell>
          <cell r="I165">
            <v>20721</v>
          </cell>
          <cell r="J165"/>
          <cell r="K165"/>
          <cell r="L165">
            <v>0</v>
          </cell>
          <cell r="M165">
            <v>0</v>
          </cell>
          <cell r="N165">
            <v>0</v>
          </cell>
          <cell r="O165"/>
          <cell r="P165">
            <v>0</v>
          </cell>
          <cell r="Q165"/>
          <cell r="R165"/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  <cell r="Z165"/>
          <cell r="AA165"/>
          <cell r="AB165"/>
          <cell r="AC165"/>
        </row>
        <row r="166">
          <cell r="D166">
            <v>8454</v>
          </cell>
          <cell r="E166">
            <v>7828</v>
          </cell>
          <cell r="F166">
            <v>0</v>
          </cell>
          <cell r="G166">
            <v>856</v>
          </cell>
          <cell r="H166">
            <v>114</v>
          </cell>
          <cell r="I166">
            <v>17252</v>
          </cell>
          <cell r="J166"/>
          <cell r="K166"/>
          <cell r="L166">
            <v>0</v>
          </cell>
          <cell r="M166">
            <v>0</v>
          </cell>
          <cell r="N166">
            <v>0</v>
          </cell>
          <cell r="O166"/>
          <cell r="P166">
            <v>0</v>
          </cell>
          <cell r="Q166"/>
          <cell r="R166"/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  <cell r="Z166"/>
          <cell r="AA166"/>
          <cell r="AB166"/>
          <cell r="AC166"/>
        </row>
      </sheetData>
      <sheetData sheetId="12">
        <row r="2">
          <cell r="D2"/>
          <cell r="E2"/>
          <cell r="F2"/>
          <cell r="G2"/>
          <cell r="H2"/>
          <cell r="I2">
            <v>0</v>
          </cell>
          <cell r="J2"/>
          <cell r="K2"/>
          <cell r="L2"/>
          <cell r="M2"/>
          <cell r="N2"/>
          <cell r="O2"/>
          <cell r="P2">
            <v>0</v>
          </cell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</row>
        <row r="3">
          <cell r="D3"/>
          <cell r="E3"/>
          <cell r="F3"/>
          <cell r="G3"/>
          <cell r="H3"/>
          <cell r="I3">
            <v>0</v>
          </cell>
          <cell r="J3"/>
          <cell r="K3"/>
          <cell r="L3"/>
          <cell r="M3"/>
          <cell r="N3"/>
          <cell r="O3"/>
          <cell r="P3">
            <v>0</v>
          </cell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</row>
        <row r="4">
          <cell r="D4"/>
          <cell r="E4"/>
          <cell r="F4"/>
          <cell r="G4"/>
          <cell r="H4"/>
          <cell r="I4">
            <v>0</v>
          </cell>
          <cell r="J4"/>
          <cell r="K4"/>
          <cell r="L4"/>
          <cell r="M4"/>
          <cell r="N4"/>
          <cell r="O4"/>
          <cell r="P4">
            <v>0</v>
          </cell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</row>
        <row r="5">
          <cell r="D5"/>
          <cell r="E5"/>
          <cell r="F5"/>
          <cell r="G5"/>
          <cell r="H5"/>
          <cell r="I5">
            <v>0</v>
          </cell>
          <cell r="J5"/>
          <cell r="K5"/>
          <cell r="L5"/>
          <cell r="M5"/>
          <cell r="N5"/>
          <cell r="O5"/>
          <cell r="P5">
            <v>0</v>
          </cell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>
            <v>964</v>
          </cell>
        </row>
        <row r="6">
          <cell r="D6"/>
          <cell r="E6"/>
          <cell r="F6"/>
          <cell r="G6"/>
          <cell r="H6"/>
          <cell r="I6">
            <v>0</v>
          </cell>
          <cell r="J6"/>
          <cell r="K6"/>
          <cell r="L6"/>
          <cell r="M6"/>
          <cell r="N6"/>
          <cell r="O6"/>
          <cell r="P6">
            <v>0</v>
          </cell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</row>
        <row r="7">
          <cell r="D7"/>
          <cell r="E7"/>
          <cell r="F7"/>
          <cell r="G7"/>
          <cell r="H7"/>
          <cell r="I7">
            <v>0</v>
          </cell>
          <cell r="J7"/>
          <cell r="K7"/>
          <cell r="L7"/>
          <cell r="M7"/>
          <cell r="N7"/>
          <cell r="O7"/>
          <cell r="P7">
            <v>0</v>
          </cell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</row>
        <row r="8">
          <cell r="D8"/>
          <cell r="E8"/>
          <cell r="F8"/>
          <cell r="G8"/>
          <cell r="H8"/>
          <cell r="I8">
            <v>0</v>
          </cell>
          <cell r="J8"/>
          <cell r="K8"/>
          <cell r="L8"/>
          <cell r="M8"/>
          <cell r="N8"/>
          <cell r="O8"/>
          <cell r="P8">
            <v>0</v>
          </cell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</row>
        <row r="9">
          <cell r="D9"/>
          <cell r="E9"/>
          <cell r="F9"/>
          <cell r="G9"/>
          <cell r="H9"/>
          <cell r="I9">
            <v>0</v>
          </cell>
          <cell r="J9"/>
          <cell r="K9"/>
          <cell r="L9"/>
          <cell r="M9"/>
          <cell r="N9"/>
          <cell r="O9"/>
          <cell r="P9">
            <v>0</v>
          </cell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</row>
        <row r="10">
          <cell r="D10"/>
          <cell r="E10"/>
          <cell r="F10"/>
          <cell r="G10"/>
          <cell r="H10"/>
          <cell r="I10">
            <v>0</v>
          </cell>
          <cell r="J10"/>
          <cell r="K10"/>
          <cell r="L10"/>
          <cell r="M10"/>
          <cell r="N10"/>
          <cell r="O10"/>
          <cell r="P10">
            <v>0</v>
          </cell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</row>
        <row r="11">
          <cell r="D11"/>
          <cell r="E11"/>
          <cell r="F11"/>
          <cell r="G11"/>
          <cell r="H11"/>
          <cell r="I11">
            <v>0</v>
          </cell>
          <cell r="J11"/>
          <cell r="K11"/>
          <cell r="L11"/>
          <cell r="M11"/>
          <cell r="N11"/>
          <cell r="O11">
            <v>2490</v>
          </cell>
          <cell r="P11">
            <v>0</v>
          </cell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3570</v>
          </cell>
        </row>
        <row r="12">
          <cell r="D12"/>
          <cell r="E12"/>
          <cell r="F12"/>
          <cell r="G12"/>
          <cell r="H12"/>
          <cell r="I12">
            <v>0</v>
          </cell>
          <cell r="J12"/>
          <cell r="K12"/>
          <cell r="L12"/>
          <cell r="M12"/>
          <cell r="N12"/>
          <cell r="O12">
            <v>18550</v>
          </cell>
          <cell r="P12">
            <v>0</v>
          </cell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17123</v>
          </cell>
        </row>
        <row r="13">
          <cell r="D13"/>
          <cell r="E13"/>
          <cell r="F13"/>
          <cell r="G13"/>
          <cell r="H13"/>
          <cell r="I13">
            <v>0</v>
          </cell>
          <cell r="J13"/>
          <cell r="K13"/>
          <cell r="L13"/>
          <cell r="M13"/>
          <cell r="N13"/>
          <cell r="O13"/>
          <cell r="P13">
            <v>0</v>
          </cell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</row>
        <row r="14">
          <cell r="D14"/>
          <cell r="E14"/>
          <cell r="F14"/>
          <cell r="G14"/>
          <cell r="H14"/>
          <cell r="I14">
            <v>0</v>
          </cell>
          <cell r="J14"/>
          <cell r="K14"/>
          <cell r="L14"/>
          <cell r="M14"/>
          <cell r="N14"/>
          <cell r="O14">
            <v>7920</v>
          </cell>
          <cell r="P14">
            <v>0</v>
          </cell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3570</v>
          </cell>
        </row>
        <row r="15">
          <cell r="D15"/>
          <cell r="E15"/>
          <cell r="F15"/>
          <cell r="G15"/>
          <cell r="H15"/>
          <cell r="I15">
            <v>0</v>
          </cell>
          <cell r="J15"/>
          <cell r="K15"/>
          <cell r="L15"/>
          <cell r="M15"/>
          <cell r="N15"/>
          <cell r="O15">
            <v>6442</v>
          </cell>
          <cell r="P15">
            <v>0</v>
          </cell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>
            <v>1593</v>
          </cell>
        </row>
        <row r="16">
          <cell r="D16"/>
          <cell r="E16"/>
          <cell r="F16"/>
          <cell r="G16"/>
          <cell r="H16"/>
          <cell r="I16">
            <v>0</v>
          </cell>
          <cell r="J16"/>
          <cell r="K16"/>
          <cell r="L16"/>
          <cell r="M16"/>
          <cell r="N16"/>
          <cell r="O16"/>
          <cell r="P16">
            <v>0</v>
          </cell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</row>
        <row r="17">
          <cell r="D17"/>
          <cell r="E17"/>
          <cell r="F17"/>
          <cell r="G17"/>
          <cell r="H17"/>
          <cell r="I17">
            <v>0</v>
          </cell>
          <cell r="J17"/>
          <cell r="K17"/>
          <cell r="L17"/>
          <cell r="M17"/>
          <cell r="N17"/>
          <cell r="O17"/>
          <cell r="P17">
            <v>0</v>
          </cell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</row>
        <row r="18">
          <cell r="D18"/>
          <cell r="E18"/>
          <cell r="F18"/>
          <cell r="G18"/>
          <cell r="H18"/>
          <cell r="I18">
            <v>0</v>
          </cell>
          <cell r="J18"/>
          <cell r="K18"/>
          <cell r="L18"/>
          <cell r="M18"/>
          <cell r="N18"/>
          <cell r="O18"/>
          <cell r="P18">
            <v>0</v>
          </cell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</row>
        <row r="19">
          <cell r="D19"/>
          <cell r="E19"/>
          <cell r="F19"/>
          <cell r="G19"/>
          <cell r="H19"/>
          <cell r="I19">
            <v>0</v>
          </cell>
          <cell r="J19"/>
          <cell r="K19"/>
          <cell r="L19"/>
          <cell r="M19"/>
          <cell r="N19"/>
          <cell r="O19"/>
          <cell r="P19">
            <v>0</v>
          </cell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</row>
        <row r="20">
          <cell r="D20"/>
          <cell r="E20"/>
          <cell r="F20"/>
          <cell r="G20"/>
          <cell r="H20"/>
          <cell r="I20">
            <v>0</v>
          </cell>
          <cell r="J20"/>
          <cell r="K20"/>
          <cell r="L20"/>
          <cell r="M20"/>
          <cell r="N20"/>
          <cell r="O20"/>
          <cell r="P20">
            <v>0</v>
          </cell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</row>
        <row r="21">
          <cell r="D21"/>
          <cell r="E21"/>
          <cell r="F21"/>
          <cell r="G21"/>
          <cell r="H21"/>
          <cell r="I21">
            <v>0</v>
          </cell>
          <cell r="J21"/>
          <cell r="K21"/>
          <cell r="L21"/>
          <cell r="M21"/>
          <cell r="N21"/>
          <cell r="O21"/>
          <cell r="P21">
            <v>0</v>
          </cell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</row>
        <row r="22">
          <cell r="D22"/>
          <cell r="E22"/>
          <cell r="F22"/>
          <cell r="G22"/>
          <cell r="H22"/>
          <cell r="I22">
            <v>0</v>
          </cell>
          <cell r="J22"/>
          <cell r="K22"/>
          <cell r="L22"/>
          <cell r="M22"/>
          <cell r="N22"/>
          <cell r="O22"/>
          <cell r="P22">
            <v>0</v>
          </cell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</row>
        <row r="23">
          <cell r="D23"/>
          <cell r="E23"/>
          <cell r="F23"/>
          <cell r="G23"/>
          <cell r="H23"/>
          <cell r="I23">
            <v>0</v>
          </cell>
          <cell r="J23"/>
          <cell r="K23"/>
          <cell r="L23"/>
          <cell r="M23"/>
          <cell r="N23"/>
          <cell r="O23">
            <v>104820</v>
          </cell>
          <cell r="P23">
            <v>0</v>
          </cell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8834</v>
          </cell>
        </row>
        <row r="24">
          <cell r="D24"/>
          <cell r="E24"/>
          <cell r="F24"/>
          <cell r="G24"/>
          <cell r="H24"/>
          <cell r="I24">
            <v>0</v>
          </cell>
          <cell r="J24"/>
          <cell r="K24"/>
          <cell r="L24"/>
          <cell r="M24"/>
          <cell r="N24"/>
          <cell r="O24"/>
          <cell r="P24">
            <v>0</v>
          </cell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</row>
        <row r="25">
          <cell r="D25"/>
          <cell r="E25"/>
          <cell r="F25"/>
          <cell r="G25"/>
          <cell r="H25"/>
          <cell r="I25">
            <v>0</v>
          </cell>
          <cell r="J25"/>
          <cell r="K25"/>
          <cell r="L25"/>
          <cell r="M25"/>
          <cell r="N25"/>
          <cell r="O25"/>
          <cell r="P25">
            <v>0</v>
          </cell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</row>
        <row r="26">
          <cell r="D26"/>
          <cell r="E26"/>
          <cell r="F26"/>
          <cell r="G26"/>
          <cell r="H26"/>
          <cell r="I26">
            <v>0</v>
          </cell>
          <cell r="J26"/>
          <cell r="K26"/>
          <cell r="L26"/>
          <cell r="M26"/>
          <cell r="N26"/>
          <cell r="O26"/>
          <cell r="P26">
            <v>0</v>
          </cell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</row>
        <row r="27">
          <cell r="D27"/>
          <cell r="E27"/>
          <cell r="F27"/>
          <cell r="G27"/>
          <cell r="H27"/>
          <cell r="I27">
            <v>0</v>
          </cell>
          <cell r="J27"/>
          <cell r="K27"/>
          <cell r="L27"/>
          <cell r="M27"/>
          <cell r="N27"/>
          <cell r="O27"/>
          <cell r="P27">
            <v>0</v>
          </cell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</row>
        <row r="28">
          <cell r="D28"/>
          <cell r="E28"/>
          <cell r="F28"/>
          <cell r="G28"/>
          <cell r="H28"/>
          <cell r="I28">
            <v>0</v>
          </cell>
          <cell r="J28"/>
          <cell r="K28"/>
          <cell r="L28"/>
          <cell r="M28"/>
          <cell r="N28"/>
          <cell r="O28"/>
          <cell r="P28">
            <v>0</v>
          </cell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</row>
        <row r="29">
          <cell r="D29"/>
          <cell r="E29"/>
          <cell r="F29"/>
          <cell r="G29"/>
          <cell r="H29"/>
          <cell r="I29">
            <v>0</v>
          </cell>
          <cell r="J29"/>
          <cell r="K29"/>
          <cell r="L29"/>
          <cell r="M29"/>
          <cell r="N29"/>
          <cell r="O29"/>
          <cell r="P29">
            <v>0</v>
          </cell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</row>
        <row r="30">
          <cell r="D30"/>
          <cell r="E30"/>
          <cell r="F30"/>
          <cell r="G30"/>
          <cell r="H30"/>
          <cell r="I30">
            <v>0</v>
          </cell>
          <cell r="J30"/>
          <cell r="K30"/>
          <cell r="L30"/>
          <cell r="M30"/>
          <cell r="N30"/>
          <cell r="O30"/>
          <cell r="P30">
            <v>0</v>
          </cell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</row>
        <row r="31">
          <cell r="D31"/>
          <cell r="E31"/>
          <cell r="F31"/>
          <cell r="G31"/>
          <cell r="H31"/>
          <cell r="I31">
            <v>0</v>
          </cell>
          <cell r="J31"/>
          <cell r="K31"/>
          <cell r="L31"/>
          <cell r="M31"/>
          <cell r="N31"/>
          <cell r="O31">
            <v>20640</v>
          </cell>
          <cell r="P31">
            <v>0</v>
          </cell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9398</v>
          </cell>
        </row>
        <row r="32">
          <cell r="D32"/>
          <cell r="E32"/>
          <cell r="F32"/>
          <cell r="G32"/>
          <cell r="H32"/>
          <cell r="I32">
            <v>0</v>
          </cell>
          <cell r="J32"/>
          <cell r="K32"/>
          <cell r="L32"/>
          <cell r="M32"/>
          <cell r="N32"/>
          <cell r="O32"/>
          <cell r="P32">
            <v>0</v>
          </cell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</row>
        <row r="33">
          <cell r="D33"/>
          <cell r="E33"/>
          <cell r="F33"/>
          <cell r="G33"/>
          <cell r="H33"/>
          <cell r="I33">
            <v>0</v>
          </cell>
          <cell r="J33"/>
          <cell r="K33"/>
          <cell r="L33"/>
          <cell r="M33"/>
          <cell r="N33"/>
          <cell r="O33"/>
          <cell r="P33">
            <v>0</v>
          </cell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</row>
        <row r="34">
          <cell r="D34"/>
          <cell r="E34"/>
          <cell r="F34"/>
          <cell r="G34"/>
          <cell r="H34"/>
          <cell r="I34">
            <v>0</v>
          </cell>
          <cell r="J34"/>
          <cell r="K34"/>
          <cell r="L34"/>
          <cell r="M34"/>
          <cell r="N34"/>
          <cell r="O34"/>
          <cell r="P34">
            <v>0</v>
          </cell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</row>
        <row r="35">
          <cell r="D35"/>
          <cell r="E35"/>
          <cell r="F35"/>
          <cell r="G35"/>
          <cell r="H35"/>
          <cell r="I35">
            <v>0</v>
          </cell>
          <cell r="J35"/>
          <cell r="K35"/>
          <cell r="L35"/>
          <cell r="M35"/>
          <cell r="N35"/>
          <cell r="O35"/>
          <cell r="P35">
            <v>0</v>
          </cell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</row>
        <row r="36">
          <cell r="D36"/>
          <cell r="E36"/>
          <cell r="F36"/>
          <cell r="G36"/>
          <cell r="H36"/>
          <cell r="I36">
            <v>0</v>
          </cell>
          <cell r="J36"/>
          <cell r="K36"/>
          <cell r="L36"/>
          <cell r="M36"/>
          <cell r="N36"/>
          <cell r="O36"/>
          <cell r="P36">
            <v>0</v>
          </cell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</row>
        <row r="37">
          <cell r="D37"/>
          <cell r="E37"/>
          <cell r="F37"/>
          <cell r="G37"/>
          <cell r="H37"/>
          <cell r="I37">
            <v>0</v>
          </cell>
          <cell r="J37"/>
          <cell r="K37"/>
          <cell r="L37"/>
          <cell r="M37"/>
          <cell r="N37"/>
          <cell r="O37"/>
          <cell r="P37">
            <v>0</v>
          </cell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</row>
        <row r="38">
          <cell r="D38"/>
          <cell r="E38"/>
          <cell r="F38"/>
          <cell r="G38"/>
          <cell r="H38"/>
          <cell r="I38">
            <v>0</v>
          </cell>
          <cell r="J38"/>
          <cell r="K38"/>
          <cell r="L38"/>
          <cell r="M38"/>
          <cell r="N38"/>
          <cell r="O38"/>
          <cell r="P38">
            <v>0</v>
          </cell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</row>
        <row r="39">
          <cell r="D39"/>
          <cell r="E39"/>
          <cell r="F39"/>
          <cell r="G39"/>
          <cell r="H39"/>
          <cell r="I39">
            <v>0</v>
          </cell>
          <cell r="J39"/>
          <cell r="K39"/>
          <cell r="L39"/>
          <cell r="M39"/>
          <cell r="N39"/>
          <cell r="O39"/>
          <cell r="P39">
            <v>0</v>
          </cell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</row>
        <row r="40">
          <cell r="D40"/>
          <cell r="E40"/>
          <cell r="F40"/>
          <cell r="G40"/>
          <cell r="H40"/>
          <cell r="I40">
            <v>0</v>
          </cell>
          <cell r="J40"/>
          <cell r="K40"/>
          <cell r="L40"/>
          <cell r="M40"/>
          <cell r="N40"/>
          <cell r="O40">
            <v>95750</v>
          </cell>
          <cell r="P40">
            <v>0</v>
          </cell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>
            <v>23395</v>
          </cell>
        </row>
        <row r="41">
          <cell r="D41"/>
          <cell r="E41"/>
          <cell r="F41"/>
          <cell r="G41"/>
          <cell r="H41"/>
          <cell r="I41">
            <v>0</v>
          </cell>
          <cell r="J41"/>
          <cell r="K41"/>
          <cell r="L41"/>
          <cell r="M41"/>
          <cell r="N41"/>
          <cell r="O41"/>
          <cell r="P41">
            <v>0</v>
          </cell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</row>
        <row r="42">
          <cell r="D42"/>
          <cell r="E42"/>
          <cell r="F42"/>
          <cell r="G42"/>
          <cell r="H42"/>
          <cell r="I42">
            <v>0</v>
          </cell>
          <cell r="J42"/>
          <cell r="K42"/>
          <cell r="L42"/>
          <cell r="M42"/>
          <cell r="N42"/>
          <cell r="O42"/>
          <cell r="P42">
            <v>0</v>
          </cell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</row>
        <row r="43">
          <cell r="D43"/>
          <cell r="E43"/>
          <cell r="F43"/>
          <cell r="G43"/>
          <cell r="H43"/>
          <cell r="I43">
            <v>0</v>
          </cell>
          <cell r="J43"/>
          <cell r="K43"/>
          <cell r="L43"/>
          <cell r="M43"/>
          <cell r="N43"/>
          <cell r="O43">
            <v>11560</v>
          </cell>
          <cell r="P43">
            <v>0</v>
          </cell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7684</v>
          </cell>
        </row>
        <row r="44">
          <cell r="D44"/>
          <cell r="E44"/>
          <cell r="F44"/>
          <cell r="G44"/>
          <cell r="H44"/>
          <cell r="I44">
            <v>0</v>
          </cell>
          <cell r="J44"/>
          <cell r="K44"/>
          <cell r="L44"/>
          <cell r="M44"/>
          <cell r="N44"/>
          <cell r="O44"/>
          <cell r="P44">
            <v>0</v>
          </cell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</row>
        <row r="45">
          <cell r="D45"/>
          <cell r="E45"/>
          <cell r="F45"/>
          <cell r="G45"/>
          <cell r="H45"/>
          <cell r="I45">
            <v>0</v>
          </cell>
          <cell r="J45"/>
          <cell r="K45"/>
          <cell r="L45"/>
          <cell r="M45"/>
          <cell r="N45"/>
          <cell r="O45"/>
          <cell r="P45">
            <v>0</v>
          </cell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</row>
        <row r="46">
          <cell r="D46"/>
          <cell r="E46"/>
          <cell r="F46"/>
          <cell r="G46"/>
          <cell r="H46"/>
          <cell r="I46">
            <v>0</v>
          </cell>
          <cell r="J46"/>
          <cell r="K46"/>
          <cell r="L46"/>
          <cell r="M46"/>
          <cell r="N46"/>
          <cell r="O46"/>
          <cell r="P46">
            <v>0</v>
          </cell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</row>
        <row r="47">
          <cell r="D47"/>
          <cell r="E47"/>
          <cell r="F47"/>
          <cell r="G47"/>
          <cell r="H47"/>
          <cell r="I47">
            <v>0</v>
          </cell>
          <cell r="J47"/>
          <cell r="K47"/>
          <cell r="L47"/>
          <cell r="M47"/>
          <cell r="N47"/>
          <cell r="O47"/>
          <cell r="P47">
            <v>0</v>
          </cell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</row>
        <row r="48">
          <cell r="D48"/>
          <cell r="E48"/>
          <cell r="F48"/>
          <cell r="G48"/>
          <cell r="H48"/>
          <cell r="I48">
            <v>0</v>
          </cell>
          <cell r="J48"/>
          <cell r="K48"/>
          <cell r="L48"/>
          <cell r="M48"/>
          <cell r="N48"/>
          <cell r="O48">
            <v>7387</v>
          </cell>
          <cell r="P48">
            <v>0</v>
          </cell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1654</v>
          </cell>
        </row>
        <row r="49">
          <cell r="D49"/>
          <cell r="E49"/>
          <cell r="F49"/>
          <cell r="G49"/>
          <cell r="H49"/>
          <cell r="I49">
            <v>0</v>
          </cell>
          <cell r="J49"/>
          <cell r="K49"/>
          <cell r="L49"/>
          <cell r="M49"/>
          <cell r="N49"/>
          <cell r="O49">
            <v>6370</v>
          </cell>
          <cell r="P49">
            <v>0</v>
          </cell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8430</v>
          </cell>
        </row>
        <row r="50">
          <cell r="D50"/>
          <cell r="E50"/>
          <cell r="F50"/>
          <cell r="G50"/>
          <cell r="H50"/>
          <cell r="I50">
            <v>0</v>
          </cell>
          <cell r="J50"/>
          <cell r="K50"/>
          <cell r="L50"/>
          <cell r="M50"/>
          <cell r="N50"/>
          <cell r="O50"/>
          <cell r="P50">
            <v>0</v>
          </cell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</row>
        <row r="51">
          <cell r="D51"/>
          <cell r="E51"/>
          <cell r="F51"/>
          <cell r="G51"/>
          <cell r="H51"/>
          <cell r="I51">
            <v>0</v>
          </cell>
          <cell r="J51"/>
          <cell r="K51"/>
          <cell r="L51"/>
          <cell r="M51"/>
          <cell r="N51"/>
          <cell r="O51"/>
          <cell r="P51">
            <v>0</v>
          </cell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</row>
        <row r="52">
          <cell r="D52"/>
          <cell r="E52"/>
          <cell r="F52"/>
          <cell r="G52"/>
          <cell r="H52"/>
          <cell r="I52">
            <v>0</v>
          </cell>
          <cell r="J52"/>
          <cell r="K52"/>
          <cell r="L52"/>
          <cell r="M52"/>
          <cell r="N52"/>
          <cell r="O52"/>
          <cell r="P52">
            <v>0</v>
          </cell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</row>
        <row r="53">
          <cell r="D53"/>
          <cell r="E53"/>
          <cell r="F53"/>
          <cell r="G53"/>
          <cell r="H53"/>
          <cell r="I53">
            <v>0</v>
          </cell>
          <cell r="J53"/>
          <cell r="K53"/>
          <cell r="L53"/>
          <cell r="M53"/>
          <cell r="N53"/>
          <cell r="O53"/>
          <cell r="P53">
            <v>0</v>
          </cell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</row>
        <row r="54">
          <cell r="D54"/>
          <cell r="E54"/>
          <cell r="F54"/>
          <cell r="G54"/>
          <cell r="H54"/>
          <cell r="I54">
            <v>0</v>
          </cell>
          <cell r="J54"/>
          <cell r="K54"/>
          <cell r="L54"/>
          <cell r="M54"/>
          <cell r="N54"/>
          <cell r="O54">
            <v>16366</v>
          </cell>
          <cell r="P54">
            <v>0</v>
          </cell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7502</v>
          </cell>
        </row>
        <row r="55">
          <cell r="D55"/>
          <cell r="E55"/>
          <cell r="F55"/>
          <cell r="G55"/>
          <cell r="H55"/>
          <cell r="I55">
            <v>0</v>
          </cell>
          <cell r="J55"/>
          <cell r="K55"/>
          <cell r="L55"/>
          <cell r="M55"/>
          <cell r="N55"/>
          <cell r="O55"/>
          <cell r="P55">
            <v>0</v>
          </cell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</row>
        <row r="56">
          <cell r="D56"/>
          <cell r="E56"/>
          <cell r="F56"/>
          <cell r="G56"/>
          <cell r="H56"/>
          <cell r="I56">
            <v>0</v>
          </cell>
          <cell r="J56"/>
          <cell r="K56"/>
          <cell r="L56"/>
          <cell r="M56"/>
          <cell r="N56"/>
          <cell r="O56"/>
          <cell r="P56">
            <v>0</v>
          </cell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</row>
        <row r="57">
          <cell r="D57"/>
          <cell r="E57"/>
          <cell r="F57"/>
          <cell r="G57"/>
          <cell r="H57"/>
          <cell r="I57">
            <v>0</v>
          </cell>
          <cell r="J57"/>
          <cell r="K57"/>
          <cell r="L57"/>
          <cell r="M57"/>
          <cell r="N57"/>
          <cell r="O57">
            <v>6560</v>
          </cell>
          <cell r="P57">
            <v>0</v>
          </cell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>
            <v>2702</v>
          </cell>
        </row>
        <row r="58">
          <cell r="D58"/>
          <cell r="E58"/>
          <cell r="F58"/>
          <cell r="G58"/>
          <cell r="H58"/>
          <cell r="I58">
            <v>0</v>
          </cell>
          <cell r="J58"/>
          <cell r="K58"/>
          <cell r="L58"/>
          <cell r="M58"/>
          <cell r="N58"/>
          <cell r="O58"/>
          <cell r="P58">
            <v>0</v>
          </cell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</row>
        <row r="59">
          <cell r="D59"/>
          <cell r="E59"/>
          <cell r="F59"/>
          <cell r="G59"/>
          <cell r="H59"/>
          <cell r="I59">
            <v>0</v>
          </cell>
          <cell r="J59"/>
          <cell r="K59"/>
          <cell r="L59"/>
          <cell r="M59"/>
          <cell r="N59"/>
          <cell r="O59"/>
          <cell r="P59">
            <v>0</v>
          </cell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</row>
        <row r="60">
          <cell r="D60"/>
          <cell r="E60"/>
          <cell r="F60"/>
          <cell r="G60"/>
          <cell r="H60"/>
          <cell r="I60">
            <v>0</v>
          </cell>
          <cell r="J60"/>
          <cell r="K60"/>
          <cell r="L60"/>
          <cell r="M60"/>
          <cell r="N60"/>
          <cell r="O60"/>
          <cell r="P60">
            <v>0</v>
          </cell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</row>
        <row r="61">
          <cell r="D61"/>
          <cell r="E61"/>
          <cell r="F61"/>
          <cell r="G61"/>
          <cell r="H61"/>
          <cell r="I61">
            <v>0</v>
          </cell>
          <cell r="J61"/>
          <cell r="K61"/>
          <cell r="L61"/>
          <cell r="M61"/>
          <cell r="N61"/>
          <cell r="O61"/>
          <cell r="P61">
            <v>0</v>
          </cell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</row>
        <row r="62">
          <cell r="D62"/>
          <cell r="E62"/>
          <cell r="F62"/>
          <cell r="G62"/>
          <cell r="H62"/>
          <cell r="I62">
            <v>0</v>
          </cell>
          <cell r="J62"/>
          <cell r="K62"/>
          <cell r="L62"/>
          <cell r="M62"/>
          <cell r="N62"/>
          <cell r="O62"/>
          <cell r="P62">
            <v>0</v>
          </cell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</row>
        <row r="63">
          <cell r="D63"/>
          <cell r="E63"/>
          <cell r="F63"/>
          <cell r="G63"/>
          <cell r="H63"/>
          <cell r="I63">
            <v>0</v>
          </cell>
          <cell r="J63"/>
          <cell r="K63"/>
          <cell r="L63"/>
          <cell r="M63"/>
          <cell r="N63"/>
          <cell r="O63"/>
          <cell r="P63">
            <v>0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</row>
        <row r="64">
          <cell r="D64"/>
          <cell r="E64"/>
          <cell r="F64"/>
          <cell r="G64"/>
          <cell r="H64"/>
          <cell r="I64">
            <v>0</v>
          </cell>
          <cell r="J64"/>
          <cell r="K64"/>
          <cell r="L64"/>
          <cell r="M64"/>
          <cell r="N64"/>
          <cell r="O64"/>
          <cell r="P64">
            <v>0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863</v>
          </cell>
        </row>
        <row r="65">
          <cell r="D65"/>
          <cell r="E65"/>
          <cell r="F65"/>
          <cell r="G65"/>
          <cell r="H65"/>
          <cell r="I65">
            <v>0</v>
          </cell>
          <cell r="J65"/>
          <cell r="K65"/>
          <cell r="L65"/>
          <cell r="M65"/>
          <cell r="N65"/>
          <cell r="O65"/>
          <cell r="P65">
            <v>0</v>
          </cell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524</v>
          </cell>
        </row>
        <row r="66">
          <cell r="D66"/>
          <cell r="E66"/>
          <cell r="F66"/>
          <cell r="G66"/>
          <cell r="H66"/>
          <cell r="I66">
            <v>0</v>
          </cell>
          <cell r="J66"/>
          <cell r="K66"/>
          <cell r="L66"/>
          <cell r="M66"/>
          <cell r="N66"/>
          <cell r="O66">
            <v>22400</v>
          </cell>
          <cell r="P66">
            <v>0</v>
          </cell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>
            <v>37976</v>
          </cell>
        </row>
        <row r="67">
          <cell r="D67"/>
          <cell r="E67"/>
          <cell r="F67"/>
          <cell r="G67"/>
          <cell r="H67"/>
          <cell r="I67">
            <v>0</v>
          </cell>
          <cell r="J67"/>
          <cell r="K67"/>
          <cell r="L67"/>
          <cell r="M67"/>
          <cell r="N67"/>
          <cell r="O67"/>
          <cell r="P67">
            <v>0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</row>
        <row r="68">
          <cell r="D68"/>
          <cell r="E68"/>
          <cell r="F68"/>
          <cell r="G68"/>
          <cell r="H68"/>
          <cell r="I68">
            <v>0</v>
          </cell>
          <cell r="J68"/>
          <cell r="K68"/>
          <cell r="L68"/>
          <cell r="M68"/>
          <cell r="N68"/>
          <cell r="O68"/>
          <cell r="P68">
            <v>0</v>
          </cell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</row>
        <row r="69">
          <cell r="D69"/>
          <cell r="E69"/>
          <cell r="F69"/>
          <cell r="G69"/>
          <cell r="H69"/>
          <cell r="I69">
            <v>0</v>
          </cell>
          <cell r="J69"/>
          <cell r="K69"/>
          <cell r="L69"/>
          <cell r="M69"/>
          <cell r="N69"/>
          <cell r="O69"/>
          <cell r="P69">
            <v>0</v>
          </cell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</row>
        <row r="70">
          <cell r="D70"/>
          <cell r="E70"/>
          <cell r="F70"/>
          <cell r="G70"/>
          <cell r="H70"/>
          <cell r="I70">
            <v>0</v>
          </cell>
          <cell r="J70"/>
          <cell r="K70"/>
          <cell r="L70"/>
          <cell r="M70"/>
          <cell r="N70"/>
          <cell r="O70"/>
          <cell r="P70">
            <v>0</v>
          </cell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</row>
        <row r="71">
          <cell r="D71"/>
          <cell r="E71"/>
          <cell r="F71"/>
          <cell r="G71"/>
          <cell r="H71"/>
          <cell r="I71">
            <v>0</v>
          </cell>
          <cell r="J71"/>
          <cell r="K71"/>
          <cell r="L71"/>
          <cell r="M71"/>
          <cell r="N71"/>
          <cell r="O71">
            <v>24922</v>
          </cell>
          <cell r="P71">
            <v>0</v>
          </cell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>
            <v>9923</v>
          </cell>
        </row>
        <row r="72">
          <cell r="D72"/>
          <cell r="E72"/>
          <cell r="F72"/>
          <cell r="G72"/>
          <cell r="H72"/>
          <cell r="I72">
            <v>0</v>
          </cell>
          <cell r="J72"/>
          <cell r="K72"/>
          <cell r="L72"/>
          <cell r="M72"/>
          <cell r="N72"/>
          <cell r="O72"/>
          <cell r="P72">
            <v>0</v>
          </cell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>
            <v>803</v>
          </cell>
        </row>
        <row r="73">
          <cell r="D73"/>
          <cell r="E73"/>
          <cell r="F73"/>
          <cell r="G73"/>
          <cell r="H73"/>
          <cell r="I73">
            <v>0</v>
          </cell>
          <cell r="J73"/>
          <cell r="K73"/>
          <cell r="L73"/>
          <cell r="M73"/>
          <cell r="N73"/>
          <cell r="O73"/>
          <cell r="P73">
            <v>0</v>
          </cell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</row>
        <row r="74">
          <cell r="D74"/>
          <cell r="E74"/>
          <cell r="F74"/>
          <cell r="G74"/>
          <cell r="H74"/>
          <cell r="I74">
            <v>0</v>
          </cell>
          <cell r="J74"/>
          <cell r="K74"/>
          <cell r="L74"/>
          <cell r="M74"/>
          <cell r="N74"/>
          <cell r="O74"/>
          <cell r="P74">
            <v>0</v>
          </cell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</row>
        <row r="75">
          <cell r="D75"/>
          <cell r="E75"/>
          <cell r="F75"/>
          <cell r="G75"/>
          <cell r="H75"/>
          <cell r="I75">
            <v>0</v>
          </cell>
          <cell r="J75"/>
          <cell r="K75"/>
          <cell r="L75"/>
          <cell r="M75"/>
          <cell r="N75"/>
          <cell r="O75"/>
          <cell r="P75">
            <v>0</v>
          </cell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</row>
        <row r="76">
          <cell r="D76"/>
          <cell r="E76"/>
          <cell r="F76"/>
          <cell r="G76"/>
          <cell r="H76"/>
          <cell r="I76">
            <v>0</v>
          </cell>
          <cell r="J76"/>
          <cell r="K76"/>
          <cell r="L76"/>
          <cell r="M76"/>
          <cell r="N76"/>
          <cell r="O76"/>
          <cell r="P76">
            <v>0</v>
          </cell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</row>
        <row r="77">
          <cell r="D77"/>
          <cell r="E77"/>
          <cell r="F77"/>
          <cell r="G77"/>
          <cell r="H77"/>
          <cell r="I77">
            <v>0</v>
          </cell>
          <cell r="J77"/>
          <cell r="K77"/>
          <cell r="L77"/>
          <cell r="M77"/>
          <cell r="N77"/>
          <cell r="O77"/>
          <cell r="P77">
            <v>0</v>
          </cell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</row>
        <row r="78">
          <cell r="D78"/>
          <cell r="E78"/>
          <cell r="F78"/>
          <cell r="G78"/>
          <cell r="H78"/>
          <cell r="I78">
            <v>0</v>
          </cell>
          <cell r="J78"/>
          <cell r="K78"/>
          <cell r="L78"/>
          <cell r="M78"/>
          <cell r="N78"/>
          <cell r="O78"/>
          <cell r="P78">
            <v>0</v>
          </cell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</row>
        <row r="79">
          <cell r="D79"/>
          <cell r="E79"/>
          <cell r="F79"/>
          <cell r="G79"/>
          <cell r="H79"/>
          <cell r="I79">
            <v>0</v>
          </cell>
          <cell r="J79"/>
          <cell r="K79"/>
          <cell r="L79"/>
          <cell r="M79"/>
          <cell r="N79"/>
          <cell r="O79"/>
          <cell r="P79">
            <v>0</v>
          </cell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</row>
        <row r="80">
          <cell r="D80"/>
          <cell r="E80"/>
          <cell r="F80"/>
          <cell r="G80"/>
          <cell r="H80"/>
          <cell r="I80">
            <v>0</v>
          </cell>
          <cell r="J80"/>
          <cell r="K80"/>
          <cell r="L80"/>
          <cell r="M80"/>
          <cell r="N80"/>
          <cell r="O80"/>
          <cell r="P80">
            <v>0</v>
          </cell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</row>
        <row r="81">
          <cell r="D81"/>
          <cell r="E81"/>
          <cell r="F81"/>
          <cell r="G81"/>
          <cell r="H81"/>
          <cell r="I81">
            <v>0</v>
          </cell>
          <cell r="J81"/>
          <cell r="K81"/>
          <cell r="L81"/>
          <cell r="M81"/>
          <cell r="N81"/>
          <cell r="O81"/>
          <cell r="P81">
            <v>0</v>
          </cell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</row>
        <row r="82">
          <cell r="D82"/>
          <cell r="E82"/>
          <cell r="F82"/>
          <cell r="G82"/>
          <cell r="H82"/>
          <cell r="I82">
            <v>0</v>
          </cell>
          <cell r="J82"/>
          <cell r="K82"/>
          <cell r="L82"/>
          <cell r="M82"/>
          <cell r="N82"/>
          <cell r="O82">
            <v>7210</v>
          </cell>
          <cell r="P82">
            <v>0</v>
          </cell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2178</v>
          </cell>
        </row>
        <row r="83">
          <cell r="D83"/>
          <cell r="E83"/>
          <cell r="F83"/>
          <cell r="G83"/>
          <cell r="H83"/>
          <cell r="I83">
            <v>0</v>
          </cell>
          <cell r="J83"/>
          <cell r="K83"/>
          <cell r="L83"/>
          <cell r="M83"/>
          <cell r="N83"/>
          <cell r="O83"/>
          <cell r="P83">
            <v>0</v>
          </cell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</row>
        <row r="84">
          <cell r="D84"/>
          <cell r="E84"/>
          <cell r="F84"/>
          <cell r="G84"/>
          <cell r="H84"/>
          <cell r="I84">
            <v>0</v>
          </cell>
          <cell r="J84"/>
          <cell r="K84"/>
          <cell r="L84"/>
          <cell r="M84"/>
          <cell r="N84"/>
          <cell r="O84">
            <v>8270</v>
          </cell>
          <cell r="P84">
            <v>0</v>
          </cell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1573</v>
          </cell>
        </row>
        <row r="85">
          <cell r="D85"/>
          <cell r="E85"/>
          <cell r="F85"/>
          <cell r="G85"/>
          <cell r="H85"/>
          <cell r="I85">
            <v>0</v>
          </cell>
          <cell r="J85"/>
          <cell r="K85"/>
          <cell r="L85"/>
          <cell r="M85"/>
          <cell r="N85"/>
          <cell r="O85"/>
          <cell r="P85">
            <v>0</v>
          </cell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</row>
        <row r="86">
          <cell r="D86"/>
          <cell r="E86"/>
          <cell r="F86"/>
          <cell r="G86"/>
          <cell r="H86"/>
          <cell r="I86">
            <v>0</v>
          </cell>
          <cell r="J86"/>
          <cell r="K86"/>
          <cell r="L86"/>
          <cell r="M86"/>
          <cell r="N86"/>
          <cell r="O86"/>
          <cell r="P86">
            <v>0</v>
          </cell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>
            <v>1024</v>
          </cell>
        </row>
        <row r="87">
          <cell r="D87"/>
          <cell r="E87"/>
          <cell r="F87"/>
          <cell r="G87"/>
          <cell r="H87"/>
          <cell r="I87">
            <v>0</v>
          </cell>
          <cell r="J87"/>
          <cell r="K87"/>
          <cell r="L87"/>
          <cell r="M87"/>
          <cell r="N87"/>
          <cell r="O87"/>
          <cell r="P87">
            <v>0</v>
          </cell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</row>
        <row r="88">
          <cell r="D88"/>
          <cell r="E88"/>
          <cell r="F88"/>
          <cell r="G88"/>
          <cell r="H88"/>
          <cell r="I88">
            <v>0</v>
          </cell>
          <cell r="J88"/>
          <cell r="K88"/>
          <cell r="L88"/>
          <cell r="M88"/>
          <cell r="N88"/>
          <cell r="O88"/>
          <cell r="P88">
            <v>0</v>
          </cell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</row>
        <row r="89">
          <cell r="D89"/>
          <cell r="E89"/>
          <cell r="F89"/>
          <cell r="G89"/>
          <cell r="H89"/>
          <cell r="I89">
            <v>0</v>
          </cell>
          <cell r="J89"/>
          <cell r="K89"/>
          <cell r="L89"/>
          <cell r="M89"/>
          <cell r="N89"/>
          <cell r="O89"/>
          <cell r="P89">
            <v>0</v>
          </cell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</row>
        <row r="90">
          <cell r="D90"/>
          <cell r="E90"/>
          <cell r="F90"/>
          <cell r="G90"/>
          <cell r="H90"/>
          <cell r="I90">
            <v>0</v>
          </cell>
          <cell r="J90"/>
          <cell r="K90"/>
          <cell r="L90"/>
          <cell r="M90"/>
          <cell r="N90"/>
          <cell r="O90"/>
          <cell r="P90">
            <v>0</v>
          </cell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</row>
        <row r="91">
          <cell r="D91"/>
          <cell r="E91"/>
          <cell r="F91"/>
          <cell r="G91"/>
          <cell r="H91"/>
          <cell r="I91">
            <v>0</v>
          </cell>
          <cell r="J91"/>
          <cell r="K91"/>
          <cell r="L91"/>
          <cell r="M91"/>
          <cell r="N91"/>
          <cell r="O91"/>
          <cell r="P91">
            <v>0</v>
          </cell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</row>
        <row r="92">
          <cell r="D92"/>
          <cell r="E92"/>
          <cell r="F92"/>
          <cell r="G92"/>
          <cell r="H92"/>
          <cell r="I92">
            <v>0</v>
          </cell>
          <cell r="J92"/>
          <cell r="K92"/>
          <cell r="L92"/>
          <cell r="M92"/>
          <cell r="N92"/>
          <cell r="O92"/>
          <cell r="P92">
            <v>0</v>
          </cell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</row>
        <row r="93">
          <cell r="D93"/>
          <cell r="E93"/>
          <cell r="F93"/>
          <cell r="G93"/>
          <cell r="H93"/>
          <cell r="I93">
            <v>0</v>
          </cell>
          <cell r="J93"/>
          <cell r="K93"/>
          <cell r="L93"/>
          <cell r="M93"/>
          <cell r="N93"/>
          <cell r="O93"/>
          <cell r="P93">
            <v>0</v>
          </cell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</row>
        <row r="94">
          <cell r="D94"/>
          <cell r="E94"/>
          <cell r="F94"/>
          <cell r="G94"/>
          <cell r="H94"/>
          <cell r="I94">
            <v>0</v>
          </cell>
          <cell r="J94"/>
          <cell r="K94"/>
          <cell r="L94"/>
          <cell r="M94"/>
          <cell r="N94"/>
          <cell r="O94"/>
          <cell r="P94">
            <v>0</v>
          </cell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</row>
        <row r="95">
          <cell r="D95"/>
          <cell r="E95"/>
          <cell r="F95"/>
          <cell r="G95"/>
          <cell r="H95"/>
          <cell r="I95">
            <v>0</v>
          </cell>
          <cell r="J95"/>
          <cell r="K95"/>
          <cell r="L95"/>
          <cell r="M95"/>
          <cell r="N95"/>
          <cell r="O95"/>
          <cell r="P95">
            <v>0</v>
          </cell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</row>
        <row r="96">
          <cell r="D96"/>
          <cell r="E96"/>
          <cell r="F96"/>
          <cell r="G96"/>
          <cell r="H96"/>
          <cell r="I96">
            <v>0</v>
          </cell>
          <cell r="J96"/>
          <cell r="K96"/>
          <cell r="L96"/>
          <cell r="M96"/>
          <cell r="N96"/>
          <cell r="O96"/>
          <cell r="P96">
            <v>0</v>
          </cell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</row>
        <row r="97">
          <cell r="D97"/>
          <cell r="E97"/>
          <cell r="F97"/>
          <cell r="G97"/>
          <cell r="H97"/>
          <cell r="I97">
            <v>0</v>
          </cell>
          <cell r="J97"/>
          <cell r="K97"/>
          <cell r="L97"/>
          <cell r="M97"/>
          <cell r="N97"/>
          <cell r="O97"/>
          <cell r="P97">
            <v>0</v>
          </cell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</row>
        <row r="98">
          <cell r="D98"/>
          <cell r="E98"/>
          <cell r="F98"/>
          <cell r="G98"/>
          <cell r="H98"/>
          <cell r="I98">
            <v>0</v>
          </cell>
          <cell r="J98"/>
          <cell r="K98"/>
          <cell r="L98"/>
          <cell r="M98"/>
          <cell r="N98"/>
          <cell r="O98"/>
          <cell r="P98">
            <v>0</v>
          </cell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</row>
        <row r="99">
          <cell r="D99"/>
          <cell r="E99"/>
          <cell r="F99"/>
          <cell r="G99"/>
          <cell r="H99"/>
          <cell r="I99">
            <v>0</v>
          </cell>
          <cell r="J99"/>
          <cell r="K99"/>
          <cell r="L99"/>
          <cell r="M99"/>
          <cell r="N99"/>
          <cell r="O99">
            <v>3500</v>
          </cell>
          <cell r="P99">
            <v>0</v>
          </cell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>
            <v>2561</v>
          </cell>
        </row>
        <row r="100">
          <cell r="D100"/>
          <cell r="E100"/>
          <cell r="F100"/>
          <cell r="G100"/>
          <cell r="H100"/>
          <cell r="I100">
            <v>0</v>
          </cell>
          <cell r="J100"/>
          <cell r="K100"/>
          <cell r="L100"/>
          <cell r="M100"/>
          <cell r="N100"/>
          <cell r="O100"/>
          <cell r="P100">
            <v>0</v>
          </cell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</row>
        <row r="101">
          <cell r="D101"/>
          <cell r="E101"/>
          <cell r="F101"/>
          <cell r="G101"/>
          <cell r="H101"/>
          <cell r="I101">
            <v>0</v>
          </cell>
          <cell r="J101"/>
          <cell r="K101"/>
          <cell r="L101"/>
          <cell r="M101"/>
          <cell r="N101"/>
          <cell r="O101"/>
          <cell r="P101">
            <v>0</v>
          </cell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</row>
        <row r="102">
          <cell r="D102"/>
          <cell r="E102"/>
          <cell r="F102"/>
          <cell r="G102"/>
          <cell r="H102"/>
          <cell r="I102">
            <v>0</v>
          </cell>
          <cell r="J102"/>
          <cell r="K102"/>
          <cell r="L102"/>
          <cell r="M102"/>
          <cell r="N102"/>
          <cell r="O102">
            <v>4936</v>
          </cell>
          <cell r="P102">
            <v>0</v>
          </cell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2118</v>
          </cell>
        </row>
        <row r="103">
          <cell r="D103"/>
          <cell r="E103"/>
          <cell r="F103"/>
          <cell r="G103"/>
          <cell r="H103"/>
          <cell r="I103">
            <v>0</v>
          </cell>
          <cell r="J103"/>
          <cell r="K103"/>
          <cell r="L103"/>
          <cell r="M103"/>
          <cell r="N103"/>
          <cell r="O103"/>
          <cell r="P103">
            <v>0</v>
          </cell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</row>
        <row r="104">
          <cell r="D104"/>
          <cell r="E104"/>
          <cell r="F104"/>
          <cell r="G104"/>
          <cell r="H104"/>
          <cell r="I104">
            <v>0</v>
          </cell>
          <cell r="J104"/>
          <cell r="K104"/>
          <cell r="L104"/>
          <cell r="M104"/>
          <cell r="N104"/>
          <cell r="O104"/>
          <cell r="P104">
            <v>0</v>
          </cell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</row>
        <row r="105">
          <cell r="D105"/>
          <cell r="E105"/>
          <cell r="F105"/>
          <cell r="G105"/>
          <cell r="H105"/>
          <cell r="I105">
            <v>0</v>
          </cell>
          <cell r="J105"/>
          <cell r="K105"/>
          <cell r="L105"/>
          <cell r="M105"/>
          <cell r="N105"/>
          <cell r="O105"/>
          <cell r="P105">
            <v>0</v>
          </cell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</row>
        <row r="106">
          <cell r="D106"/>
          <cell r="E106"/>
          <cell r="F106"/>
          <cell r="G106"/>
          <cell r="H106"/>
          <cell r="I106">
            <v>0</v>
          </cell>
          <cell r="J106"/>
          <cell r="K106"/>
          <cell r="L106"/>
          <cell r="M106"/>
          <cell r="N106"/>
          <cell r="O106"/>
          <cell r="P106">
            <v>0</v>
          </cell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</row>
        <row r="107">
          <cell r="D107"/>
          <cell r="E107"/>
          <cell r="F107"/>
          <cell r="G107"/>
          <cell r="H107"/>
          <cell r="I107">
            <v>0</v>
          </cell>
          <cell r="J107"/>
          <cell r="K107"/>
          <cell r="L107"/>
          <cell r="M107"/>
          <cell r="N107"/>
          <cell r="O107"/>
          <cell r="P107">
            <v>0</v>
          </cell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</row>
        <row r="108">
          <cell r="D108"/>
          <cell r="E108"/>
          <cell r="F108"/>
          <cell r="G108"/>
          <cell r="H108"/>
          <cell r="I108">
            <v>0</v>
          </cell>
          <cell r="J108"/>
          <cell r="K108"/>
          <cell r="L108"/>
          <cell r="M108"/>
          <cell r="N108"/>
          <cell r="O108"/>
          <cell r="P108">
            <v>0</v>
          </cell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</row>
        <row r="109">
          <cell r="D109"/>
          <cell r="E109"/>
          <cell r="F109"/>
          <cell r="G109"/>
          <cell r="H109"/>
          <cell r="I109">
            <v>0</v>
          </cell>
          <cell r="J109"/>
          <cell r="K109"/>
          <cell r="L109"/>
          <cell r="M109"/>
          <cell r="N109"/>
          <cell r="O109"/>
          <cell r="P109">
            <v>0</v>
          </cell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</row>
        <row r="110">
          <cell r="D110"/>
          <cell r="E110"/>
          <cell r="F110"/>
          <cell r="G110"/>
          <cell r="H110"/>
          <cell r="I110">
            <v>0</v>
          </cell>
          <cell r="J110"/>
          <cell r="K110"/>
          <cell r="L110"/>
          <cell r="M110"/>
          <cell r="N110"/>
          <cell r="O110">
            <v>29670</v>
          </cell>
          <cell r="P110">
            <v>0</v>
          </cell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5183</v>
          </cell>
        </row>
        <row r="111">
          <cell r="D111"/>
          <cell r="E111"/>
          <cell r="F111"/>
          <cell r="G111"/>
          <cell r="H111"/>
          <cell r="I111">
            <v>0</v>
          </cell>
          <cell r="J111"/>
          <cell r="K111"/>
          <cell r="L111"/>
          <cell r="M111"/>
          <cell r="N111"/>
          <cell r="O111"/>
          <cell r="P111">
            <v>0</v>
          </cell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</row>
        <row r="112">
          <cell r="D112"/>
          <cell r="E112"/>
          <cell r="F112"/>
          <cell r="G112"/>
          <cell r="H112"/>
          <cell r="I112">
            <v>0</v>
          </cell>
          <cell r="J112"/>
          <cell r="K112"/>
          <cell r="L112"/>
          <cell r="M112"/>
          <cell r="N112"/>
          <cell r="O112"/>
          <cell r="P112">
            <v>0</v>
          </cell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</row>
        <row r="113">
          <cell r="D113"/>
          <cell r="E113"/>
          <cell r="F113"/>
          <cell r="G113"/>
          <cell r="H113"/>
          <cell r="I113">
            <v>0</v>
          </cell>
          <cell r="J113"/>
          <cell r="K113"/>
          <cell r="L113"/>
          <cell r="M113"/>
          <cell r="N113"/>
          <cell r="O113"/>
          <cell r="P113">
            <v>0</v>
          </cell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</row>
        <row r="114">
          <cell r="D114"/>
          <cell r="E114"/>
          <cell r="F114"/>
          <cell r="G114"/>
          <cell r="H114"/>
          <cell r="I114">
            <v>0</v>
          </cell>
          <cell r="J114"/>
          <cell r="K114"/>
          <cell r="L114"/>
          <cell r="M114"/>
          <cell r="N114"/>
          <cell r="O114"/>
          <cell r="P114">
            <v>0</v>
          </cell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</row>
        <row r="115">
          <cell r="D115"/>
          <cell r="E115"/>
          <cell r="F115"/>
          <cell r="G115"/>
          <cell r="H115"/>
          <cell r="I115">
            <v>0</v>
          </cell>
          <cell r="J115"/>
          <cell r="K115"/>
          <cell r="L115"/>
          <cell r="M115"/>
          <cell r="N115"/>
          <cell r="O115">
            <v>6826</v>
          </cell>
          <cell r="P115">
            <v>0</v>
          </cell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3025</v>
          </cell>
        </row>
        <row r="116">
          <cell r="D116"/>
          <cell r="E116"/>
          <cell r="F116"/>
          <cell r="G116"/>
          <cell r="H116"/>
          <cell r="I116">
            <v>0</v>
          </cell>
          <cell r="J116"/>
          <cell r="K116"/>
          <cell r="L116"/>
          <cell r="M116"/>
          <cell r="N116"/>
          <cell r="O116"/>
          <cell r="P116">
            <v>0</v>
          </cell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</row>
        <row r="117">
          <cell r="D117"/>
          <cell r="E117"/>
          <cell r="F117"/>
          <cell r="G117"/>
          <cell r="H117"/>
          <cell r="I117">
            <v>0</v>
          </cell>
          <cell r="J117"/>
          <cell r="K117"/>
          <cell r="L117"/>
          <cell r="M117"/>
          <cell r="N117"/>
          <cell r="O117"/>
          <cell r="P117">
            <v>0</v>
          </cell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</row>
        <row r="118">
          <cell r="D118"/>
          <cell r="E118"/>
          <cell r="F118"/>
          <cell r="G118"/>
          <cell r="H118"/>
          <cell r="I118">
            <v>0</v>
          </cell>
          <cell r="J118"/>
          <cell r="K118"/>
          <cell r="L118"/>
          <cell r="M118"/>
          <cell r="N118"/>
          <cell r="O118"/>
          <cell r="P118">
            <v>0</v>
          </cell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</row>
        <row r="119">
          <cell r="D119"/>
          <cell r="E119"/>
          <cell r="F119"/>
          <cell r="G119"/>
          <cell r="H119"/>
          <cell r="I119">
            <v>0</v>
          </cell>
          <cell r="J119"/>
          <cell r="K119"/>
          <cell r="L119"/>
          <cell r="M119"/>
          <cell r="N119"/>
          <cell r="O119"/>
          <cell r="P119">
            <v>0</v>
          </cell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</row>
        <row r="120">
          <cell r="D120"/>
          <cell r="E120"/>
          <cell r="F120"/>
          <cell r="G120"/>
          <cell r="H120"/>
          <cell r="I120">
            <v>0</v>
          </cell>
          <cell r="J120"/>
          <cell r="K120"/>
          <cell r="L120"/>
          <cell r="M120"/>
          <cell r="N120"/>
          <cell r="O120"/>
          <cell r="P120">
            <v>0</v>
          </cell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</row>
        <row r="121">
          <cell r="D121"/>
          <cell r="E121"/>
          <cell r="F121"/>
          <cell r="G121"/>
          <cell r="H121"/>
          <cell r="I121">
            <v>0</v>
          </cell>
          <cell r="J121"/>
          <cell r="K121"/>
          <cell r="L121"/>
          <cell r="M121"/>
          <cell r="N121"/>
          <cell r="O121"/>
          <cell r="P121">
            <v>0</v>
          </cell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</row>
        <row r="122">
          <cell r="D122"/>
          <cell r="E122"/>
          <cell r="F122"/>
          <cell r="G122"/>
          <cell r="H122"/>
          <cell r="I122">
            <v>0</v>
          </cell>
          <cell r="J122"/>
          <cell r="K122"/>
          <cell r="L122"/>
          <cell r="M122"/>
          <cell r="N122"/>
          <cell r="O122"/>
          <cell r="P122">
            <v>0</v>
          </cell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</row>
        <row r="123">
          <cell r="D123"/>
          <cell r="E123"/>
          <cell r="F123"/>
          <cell r="G123"/>
          <cell r="H123"/>
          <cell r="I123">
            <v>0</v>
          </cell>
          <cell r="J123"/>
          <cell r="K123"/>
          <cell r="L123"/>
          <cell r="M123"/>
          <cell r="N123"/>
          <cell r="O123"/>
          <cell r="P123">
            <v>0</v>
          </cell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</row>
        <row r="124">
          <cell r="D124"/>
          <cell r="E124"/>
          <cell r="F124"/>
          <cell r="G124"/>
          <cell r="H124"/>
          <cell r="I124">
            <v>0</v>
          </cell>
          <cell r="J124"/>
          <cell r="K124"/>
          <cell r="L124"/>
          <cell r="M124"/>
          <cell r="N124"/>
          <cell r="O124"/>
          <cell r="P124">
            <v>0</v>
          </cell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</row>
        <row r="125">
          <cell r="D125"/>
          <cell r="E125"/>
          <cell r="F125"/>
          <cell r="G125"/>
          <cell r="H125"/>
          <cell r="I125">
            <v>0</v>
          </cell>
          <cell r="J125"/>
          <cell r="K125"/>
          <cell r="L125"/>
          <cell r="M125"/>
          <cell r="N125"/>
          <cell r="O125"/>
          <cell r="P125">
            <v>0</v>
          </cell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</row>
        <row r="126">
          <cell r="D126"/>
          <cell r="E126"/>
          <cell r="F126"/>
          <cell r="G126"/>
          <cell r="H126"/>
          <cell r="I126">
            <v>0</v>
          </cell>
          <cell r="J126"/>
          <cell r="K126"/>
          <cell r="L126"/>
          <cell r="M126"/>
          <cell r="N126"/>
          <cell r="O126"/>
          <cell r="P126">
            <v>0</v>
          </cell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</row>
        <row r="127">
          <cell r="D127"/>
          <cell r="E127"/>
          <cell r="F127"/>
          <cell r="G127"/>
          <cell r="H127"/>
          <cell r="I127">
            <v>0</v>
          </cell>
          <cell r="J127"/>
          <cell r="K127"/>
          <cell r="L127"/>
          <cell r="M127"/>
          <cell r="N127"/>
          <cell r="O127"/>
          <cell r="P127">
            <v>0</v>
          </cell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</row>
        <row r="128">
          <cell r="D128"/>
          <cell r="E128"/>
          <cell r="F128"/>
          <cell r="G128"/>
          <cell r="H128"/>
          <cell r="I128">
            <v>0</v>
          </cell>
          <cell r="J128"/>
          <cell r="K128"/>
          <cell r="L128"/>
          <cell r="M128"/>
          <cell r="N128"/>
          <cell r="O128"/>
          <cell r="P128">
            <v>0</v>
          </cell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</row>
        <row r="129">
          <cell r="D129"/>
          <cell r="E129"/>
          <cell r="F129"/>
          <cell r="G129"/>
          <cell r="H129"/>
          <cell r="I129">
            <v>0</v>
          </cell>
          <cell r="J129"/>
          <cell r="K129"/>
          <cell r="L129"/>
          <cell r="M129"/>
          <cell r="N129"/>
          <cell r="O129"/>
          <cell r="P129">
            <v>0</v>
          </cell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</row>
        <row r="130">
          <cell r="D130"/>
          <cell r="E130"/>
          <cell r="F130"/>
          <cell r="G130"/>
          <cell r="H130"/>
          <cell r="I130">
            <v>0</v>
          </cell>
          <cell r="J130"/>
          <cell r="K130"/>
          <cell r="L130"/>
          <cell r="M130"/>
          <cell r="N130"/>
          <cell r="O130"/>
          <cell r="P130">
            <v>0</v>
          </cell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</row>
        <row r="131">
          <cell r="D131"/>
          <cell r="E131"/>
          <cell r="F131"/>
          <cell r="G131"/>
          <cell r="H131"/>
          <cell r="I131">
            <v>0</v>
          </cell>
          <cell r="J131"/>
          <cell r="K131"/>
          <cell r="L131"/>
          <cell r="M131"/>
          <cell r="N131"/>
          <cell r="O131"/>
          <cell r="P131">
            <v>0</v>
          </cell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</row>
        <row r="132">
          <cell r="D132"/>
          <cell r="E132"/>
          <cell r="F132"/>
          <cell r="G132"/>
          <cell r="H132"/>
          <cell r="I132">
            <v>0</v>
          </cell>
          <cell r="J132"/>
          <cell r="K132"/>
          <cell r="L132"/>
          <cell r="M132"/>
          <cell r="N132"/>
          <cell r="O132"/>
          <cell r="P132">
            <v>0</v>
          </cell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</row>
        <row r="133">
          <cell r="D133"/>
          <cell r="E133"/>
          <cell r="F133"/>
          <cell r="G133"/>
          <cell r="H133"/>
          <cell r="I133">
            <v>0</v>
          </cell>
          <cell r="J133"/>
          <cell r="K133"/>
          <cell r="L133"/>
          <cell r="M133"/>
          <cell r="N133"/>
          <cell r="O133"/>
          <cell r="P133">
            <v>0</v>
          </cell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</row>
        <row r="134">
          <cell r="D134"/>
          <cell r="E134"/>
          <cell r="F134"/>
          <cell r="G134"/>
          <cell r="H134"/>
          <cell r="I134">
            <v>0</v>
          </cell>
          <cell r="J134"/>
          <cell r="K134"/>
          <cell r="L134"/>
          <cell r="M134"/>
          <cell r="N134"/>
          <cell r="O134"/>
          <cell r="P134">
            <v>0</v>
          </cell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</row>
        <row r="135">
          <cell r="D135"/>
          <cell r="E135"/>
          <cell r="F135"/>
          <cell r="G135"/>
          <cell r="H135"/>
          <cell r="I135">
            <v>0</v>
          </cell>
          <cell r="J135"/>
          <cell r="K135"/>
          <cell r="L135"/>
          <cell r="M135"/>
          <cell r="N135"/>
          <cell r="O135"/>
          <cell r="P135">
            <v>0</v>
          </cell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</row>
        <row r="136">
          <cell r="D136"/>
          <cell r="E136"/>
          <cell r="F136"/>
          <cell r="G136"/>
          <cell r="H136"/>
          <cell r="I136">
            <v>0</v>
          </cell>
          <cell r="J136"/>
          <cell r="K136"/>
          <cell r="L136"/>
          <cell r="M136"/>
          <cell r="N136"/>
          <cell r="O136"/>
          <cell r="P136">
            <v>0</v>
          </cell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</row>
        <row r="137">
          <cell r="D137"/>
          <cell r="E137"/>
          <cell r="F137"/>
          <cell r="G137"/>
          <cell r="H137"/>
          <cell r="I137">
            <v>0</v>
          </cell>
          <cell r="J137"/>
          <cell r="K137"/>
          <cell r="L137"/>
          <cell r="M137"/>
          <cell r="N137"/>
          <cell r="O137"/>
          <cell r="P137">
            <v>0</v>
          </cell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</row>
        <row r="138">
          <cell r="D138"/>
          <cell r="E138"/>
          <cell r="F138"/>
          <cell r="G138"/>
          <cell r="H138"/>
          <cell r="I138">
            <v>0</v>
          </cell>
          <cell r="J138"/>
          <cell r="K138"/>
          <cell r="L138"/>
          <cell r="M138"/>
          <cell r="N138"/>
          <cell r="O138">
            <v>92492</v>
          </cell>
          <cell r="P138">
            <v>0</v>
          </cell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19220</v>
          </cell>
        </row>
        <row r="139">
          <cell r="D139"/>
          <cell r="E139"/>
          <cell r="F139"/>
          <cell r="G139"/>
          <cell r="H139"/>
          <cell r="I139">
            <v>0</v>
          </cell>
          <cell r="J139"/>
          <cell r="K139"/>
          <cell r="L139"/>
          <cell r="M139"/>
          <cell r="N139"/>
          <cell r="O139"/>
          <cell r="P139">
            <v>0</v>
          </cell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1170</v>
          </cell>
        </row>
        <row r="140">
          <cell r="D140"/>
          <cell r="E140"/>
          <cell r="F140"/>
          <cell r="G140"/>
          <cell r="H140"/>
          <cell r="I140">
            <v>0</v>
          </cell>
          <cell r="J140"/>
          <cell r="K140"/>
          <cell r="L140"/>
          <cell r="M140"/>
          <cell r="N140"/>
          <cell r="O140"/>
          <cell r="P140">
            <v>0</v>
          </cell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</row>
        <row r="141">
          <cell r="D141"/>
          <cell r="E141"/>
          <cell r="F141"/>
          <cell r="G141"/>
          <cell r="H141"/>
          <cell r="I141">
            <v>0</v>
          </cell>
          <cell r="J141"/>
          <cell r="K141"/>
          <cell r="L141"/>
          <cell r="M141"/>
          <cell r="N141"/>
          <cell r="O141"/>
          <cell r="P141">
            <v>0</v>
          </cell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</row>
        <row r="142">
          <cell r="D142"/>
          <cell r="E142"/>
          <cell r="F142"/>
          <cell r="G142"/>
          <cell r="H142"/>
          <cell r="I142">
            <v>0</v>
          </cell>
          <cell r="J142"/>
          <cell r="K142"/>
          <cell r="L142"/>
          <cell r="M142"/>
          <cell r="N142"/>
          <cell r="O142"/>
          <cell r="P142">
            <v>0</v>
          </cell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</row>
        <row r="143">
          <cell r="D143"/>
          <cell r="E143"/>
          <cell r="F143"/>
          <cell r="G143"/>
          <cell r="H143"/>
          <cell r="I143">
            <v>0</v>
          </cell>
          <cell r="J143"/>
          <cell r="K143"/>
          <cell r="L143"/>
          <cell r="M143"/>
          <cell r="N143"/>
          <cell r="O143">
            <v>1270</v>
          </cell>
          <cell r="P143">
            <v>0</v>
          </cell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9600</v>
          </cell>
        </row>
        <row r="144">
          <cell r="D144"/>
          <cell r="E144"/>
          <cell r="F144"/>
          <cell r="G144"/>
          <cell r="H144"/>
          <cell r="I144">
            <v>0</v>
          </cell>
          <cell r="J144"/>
          <cell r="K144"/>
          <cell r="L144"/>
          <cell r="M144"/>
          <cell r="N144"/>
          <cell r="O144"/>
          <cell r="P144">
            <v>0</v>
          </cell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</row>
        <row r="145">
          <cell r="D145"/>
          <cell r="E145"/>
          <cell r="F145"/>
          <cell r="G145"/>
          <cell r="H145"/>
          <cell r="I145">
            <v>0</v>
          </cell>
          <cell r="J145"/>
          <cell r="K145"/>
          <cell r="L145"/>
          <cell r="M145"/>
          <cell r="N145"/>
          <cell r="O145"/>
          <cell r="P145">
            <v>0</v>
          </cell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</row>
        <row r="146">
          <cell r="D146"/>
          <cell r="E146"/>
          <cell r="F146"/>
          <cell r="G146"/>
          <cell r="H146"/>
          <cell r="I146">
            <v>0</v>
          </cell>
          <cell r="J146"/>
          <cell r="K146"/>
          <cell r="L146"/>
          <cell r="M146"/>
          <cell r="N146"/>
          <cell r="O146"/>
          <cell r="P146">
            <v>0</v>
          </cell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</row>
        <row r="147">
          <cell r="D147"/>
          <cell r="E147"/>
          <cell r="F147"/>
          <cell r="G147"/>
          <cell r="H147"/>
          <cell r="I147">
            <v>0</v>
          </cell>
          <cell r="J147"/>
          <cell r="K147"/>
          <cell r="L147"/>
          <cell r="M147"/>
          <cell r="N147"/>
          <cell r="O147"/>
          <cell r="P147">
            <v>0</v>
          </cell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</row>
        <row r="148">
          <cell r="D148"/>
          <cell r="E148"/>
          <cell r="F148"/>
          <cell r="G148"/>
          <cell r="H148"/>
          <cell r="I148">
            <v>0</v>
          </cell>
          <cell r="J148"/>
          <cell r="K148"/>
          <cell r="L148"/>
          <cell r="M148"/>
          <cell r="N148"/>
          <cell r="O148"/>
          <cell r="P148">
            <v>0</v>
          </cell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</row>
        <row r="149">
          <cell r="D149"/>
          <cell r="E149"/>
          <cell r="F149"/>
          <cell r="G149"/>
          <cell r="H149"/>
          <cell r="I149">
            <v>0</v>
          </cell>
          <cell r="J149"/>
          <cell r="K149"/>
          <cell r="L149"/>
          <cell r="M149"/>
          <cell r="N149"/>
          <cell r="O149"/>
          <cell r="P149">
            <v>0</v>
          </cell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</row>
        <row r="150">
          <cell r="D150"/>
          <cell r="E150"/>
          <cell r="F150"/>
          <cell r="G150"/>
          <cell r="H150"/>
          <cell r="I150">
            <v>0</v>
          </cell>
          <cell r="J150"/>
          <cell r="K150"/>
          <cell r="L150"/>
          <cell r="M150"/>
          <cell r="N150"/>
          <cell r="O150"/>
          <cell r="P150">
            <v>0</v>
          </cell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</row>
        <row r="151">
          <cell r="D151"/>
          <cell r="E151"/>
          <cell r="F151"/>
          <cell r="G151"/>
          <cell r="H151"/>
          <cell r="I151">
            <v>0</v>
          </cell>
          <cell r="J151"/>
          <cell r="K151"/>
          <cell r="L151"/>
          <cell r="M151"/>
          <cell r="N151"/>
          <cell r="O151"/>
          <cell r="P151">
            <v>0</v>
          </cell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</row>
        <row r="152">
          <cell r="D152"/>
          <cell r="E152"/>
          <cell r="F152"/>
          <cell r="G152"/>
          <cell r="H152"/>
          <cell r="I152">
            <v>0</v>
          </cell>
          <cell r="J152"/>
          <cell r="K152"/>
          <cell r="L152"/>
          <cell r="M152"/>
          <cell r="N152"/>
          <cell r="O152"/>
          <cell r="P152">
            <v>0</v>
          </cell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</row>
        <row r="153">
          <cell r="D153"/>
          <cell r="E153"/>
          <cell r="F153"/>
          <cell r="G153"/>
          <cell r="H153"/>
          <cell r="I153">
            <v>0</v>
          </cell>
          <cell r="J153"/>
          <cell r="K153"/>
          <cell r="L153"/>
          <cell r="M153"/>
          <cell r="N153"/>
          <cell r="O153"/>
          <cell r="P153">
            <v>0</v>
          </cell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</row>
        <row r="154">
          <cell r="D154"/>
          <cell r="E154"/>
          <cell r="F154"/>
          <cell r="G154"/>
          <cell r="H154"/>
          <cell r="I154">
            <v>0</v>
          </cell>
          <cell r="J154"/>
          <cell r="K154"/>
          <cell r="L154"/>
          <cell r="M154"/>
          <cell r="N154"/>
          <cell r="O154">
            <v>9080</v>
          </cell>
          <cell r="P154">
            <v>0</v>
          </cell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3187</v>
          </cell>
        </row>
        <row r="155">
          <cell r="D155"/>
          <cell r="E155"/>
          <cell r="F155"/>
          <cell r="G155"/>
          <cell r="H155"/>
          <cell r="I155">
            <v>0</v>
          </cell>
          <cell r="J155"/>
          <cell r="K155"/>
          <cell r="L155"/>
          <cell r="M155"/>
          <cell r="N155"/>
          <cell r="O155"/>
          <cell r="P155">
            <v>0</v>
          </cell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</row>
        <row r="156">
          <cell r="D156"/>
          <cell r="E156"/>
          <cell r="F156"/>
          <cell r="G156"/>
          <cell r="H156"/>
          <cell r="I156">
            <v>0</v>
          </cell>
          <cell r="J156"/>
          <cell r="K156"/>
          <cell r="L156"/>
          <cell r="M156"/>
          <cell r="N156"/>
          <cell r="O156"/>
          <cell r="P156">
            <v>0</v>
          </cell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</row>
        <row r="157">
          <cell r="D157"/>
          <cell r="E157"/>
          <cell r="F157"/>
          <cell r="G157"/>
          <cell r="H157"/>
          <cell r="I157">
            <v>0</v>
          </cell>
          <cell r="J157"/>
          <cell r="K157"/>
          <cell r="L157"/>
          <cell r="M157"/>
          <cell r="N157"/>
          <cell r="O157">
            <v>20150</v>
          </cell>
          <cell r="P157">
            <v>0</v>
          </cell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>
            <v>1109</v>
          </cell>
        </row>
        <row r="158">
          <cell r="D158"/>
          <cell r="E158"/>
          <cell r="F158"/>
          <cell r="G158"/>
          <cell r="H158"/>
          <cell r="I158">
            <v>0</v>
          </cell>
          <cell r="J158"/>
          <cell r="K158"/>
          <cell r="L158"/>
          <cell r="M158"/>
          <cell r="N158"/>
          <cell r="O158"/>
          <cell r="P158">
            <v>0</v>
          </cell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</row>
        <row r="159">
          <cell r="D159"/>
          <cell r="E159"/>
          <cell r="F159"/>
          <cell r="G159"/>
          <cell r="H159"/>
          <cell r="I159">
            <v>0</v>
          </cell>
          <cell r="J159"/>
          <cell r="K159"/>
          <cell r="L159"/>
          <cell r="M159"/>
          <cell r="N159"/>
          <cell r="O159"/>
          <cell r="P159">
            <v>0</v>
          </cell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</row>
        <row r="160">
          <cell r="D160"/>
          <cell r="E160"/>
          <cell r="F160"/>
          <cell r="G160"/>
          <cell r="H160"/>
          <cell r="I160">
            <v>0</v>
          </cell>
          <cell r="J160"/>
          <cell r="K160"/>
          <cell r="L160"/>
          <cell r="M160"/>
          <cell r="N160"/>
          <cell r="O160">
            <v>7422</v>
          </cell>
          <cell r="P160">
            <v>0</v>
          </cell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5223</v>
          </cell>
        </row>
        <row r="161">
          <cell r="D161"/>
          <cell r="E161"/>
          <cell r="F161"/>
          <cell r="G161"/>
          <cell r="H161"/>
          <cell r="I161">
            <v>0</v>
          </cell>
          <cell r="J161"/>
          <cell r="K161"/>
          <cell r="L161"/>
          <cell r="M161"/>
          <cell r="N161"/>
          <cell r="O161"/>
          <cell r="P161">
            <v>0</v>
          </cell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</row>
        <row r="162">
          <cell r="D162"/>
          <cell r="E162"/>
          <cell r="F162"/>
          <cell r="G162"/>
          <cell r="H162"/>
          <cell r="I162">
            <v>0</v>
          </cell>
          <cell r="J162"/>
          <cell r="K162"/>
          <cell r="L162"/>
          <cell r="M162"/>
          <cell r="N162"/>
          <cell r="O162"/>
          <cell r="P162">
            <v>0</v>
          </cell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</row>
        <row r="163">
          <cell r="D163"/>
          <cell r="E163"/>
          <cell r="F163"/>
          <cell r="G163"/>
          <cell r="H163"/>
          <cell r="I163">
            <v>0</v>
          </cell>
          <cell r="J163"/>
          <cell r="K163"/>
          <cell r="L163"/>
          <cell r="M163"/>
          <cell r="N163"/>
          <cell r="O163"/>
          <cell r="P163">
            <v>0</v>
          </cell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</row>
        <row r="164">
          <cell r="D164"/>
          <cell r="E164"/>
          <cell r="F164"/>
          <cell r="G164"/>
          <cell r="H164"/>
          <cell r="I164">
            <v>0</v>
          </cell>
          <cell r="J164"/>
          <cell r="K164"/>
          <cell r="L164"/>
          <cell r="M164"/>
          <cell r="N164"/>
          <cell r="O164"/>
          <cell r="P164">
            <v>0</v>
          </cell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</row>
        <row r="165">
          <cell r="D165"/>
          <cell r="E165"/>
          <cell r="F165"/>
          <cell r="G165"/>
          <cell r="H165"/>
          <cell r="I165">
            <v>0</v>
          </cell>
          <cell r="J165"/>
          <cell r="K165"/>
          <cell r="L165"/>
          <cell r="M165"/>
          <cell r="N165"/>
          <cell r="O165"/>
          <cell r="P165">
            <v>0</v>
          </cell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</row>
        <row r="166">
          <cell r="D166"/>
          <cell r="E166"/>
          <cell r="F166"/>
          <cell r="G166"/>
          <cell r="H166"/>
          <cell r="I166">
            <v>0</v>
          </cell>
          <cell r="J166"/>
          <cell r="K166"/>
          <cell r="L166"/>
          <cell r="M166"/>
          <cell r="N166"/>
          <cell r="O166"/>
          <cell r="P166">
            <v>0</v>
          </cell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2021"/>
      <sheetName val="OCT 2021"/>
      <sheetName val="NOV 2021"/>
      <sheetName val="DEC 2021"/>
      <sheetName val="EOY 2020"/>
      <sheetName val="JAN 2022"/>
      <sheetName val="FEB 2022"/>
      <sheetName val="MAR 2022"/>
      <sheetName val="APR 2022"/>
      <sheetName val="MAY 2022"/>
      <sheetName val="JUN 2022"/>
      <sheetName val="JUL 2022"/>
      <sheetName val="AUG 2022"/>
      <sheetName val="NOV 2022"/>
      <sheetName val="SUMMARY"/>
    </sheetNames>
    <sheetDataSet>
      <sheetData sheetId="0">
        <row r="2">
          <cell r="D2">
            <v>26870</v>
          </cell>
          <cell r="E2">
            <v>20162</v>
          </cell>
          <cell r="F2">
            <v>1748</v>
          </cell>
          <cell r="G2">
            <v>3775</v>
          </cell>
          <cell r="H2">
            <v>6069</v>
          </cell>
          <cell r="I2">
            <v>58624</v>
          </cell>
          <cell r="J2"/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1915.8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</row>
        <row r="3">
          <cell r="D3"/>
          <cell r="E3"/>
          <cell r="F3"/>
          <cell r="G3"/>
          <cell r="H3"/>
          <cell r="I3">
            <v>0</v>
          </cell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</row>
        <row r="4">
          <cell r="D4">
            <v>31403</v>
          </cell>
          <cell r="E4">
            <v>11453</v>
          </cell>
          <cell r="F4">
            <v>39303</v>
          </cell>
          <cell r="G4">
            <v>14741</v>
          </cell>
          <cell r="H4">
            <v>13922</v>
          </cell>
          <cell r="I4">
            <v>110822</v>
          </cell>
          <cell r="J4"/>
          <cell r="K4">
            <v>0</v>
          </cell>
          <cell r="L4">
            <v>9415</v>
          </cell>
          <cell r="M4">
            <v>0</v>
          </cell>
          <cell r="N4">
            <v>0</v>
          </cell>
          <cell r="O4">
            <v>0</v>
          </cell>
          <cell r="P4">
            <v>49140.27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</row>
        <row r="5">
          <cell r="D5"/>
          <cell r="E5"/>
          <cell r="F5"/>
          <cell r="G5"/>
          <cell r="H5"/>
          <cell r="I5">
            <v>0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</row>
        <row r="6">
          <cell r="D6"/>
          <cell r="E6"/>
          <cell r="F6"/>
          <cell r="G6"/>
          <cell r="H6"/>
          <cell r="I6">
            <v>0</v>
          </cell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</row>
        <row r="7">
          <cell r="D7"/>
          <cell r="E7"/>
          <cell r="F7"/>
          <cell r="G7"/>
          <cell r="H7"/>
          <cell r="I7">
            <v>0</v>
          </cell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</row>
        <row r="8">
          <cell r="D8"/>
          <cell r="E8"/>
          <cell r="F8"/>
          <cell r="G8"/>
          <cell r="H8"/>
          <cell r="I8">
            <v>0</v>
          </cell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</row>
        <row r="9">
          <cell r="D9"/>
          <cell r="E9"/>
          <cell r="F9"/>
          <cell r="G9"/>
          <cell r="H9"/>
          <cell r="I9">
            <v>0</v>
          </cell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</row>
        <row r="10">
          <cell r="D10">
            <v>8791</v>
          </cell>
          <cell r="E10">
            <v>4272</v>
          </cell>
          <cell r="F10">
            <v>0</v>
          </cell>
          <cell r="G10">
            <v>455</v>
          </cell>
          <cell r="H10">
            <v>74</v>
          </cell>
          <cell r="I10">
            <v>13592</v>
          </cell>
          <cell r="J10"/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852.93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</row>
        <row r="11">
          <cell r="D11">
            <v>71299</v>
          </cell>
          <cell r="E11">
            <v>72399</v>
          </cell>
          <cell r="F11">
            <v>30882</v>
          </cell>
          <cell r="G11">
            <v>58415</v>
          </cell>
          <cell r="H11">
            <v>11129</v>
          </cell>
          <cell r="I11">
            <v>244124</v>
          </cell>
          <cell r="J11"/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21133.65</v>
          </cell>
          <cell r="Q11">
            <v>0</v>
          </cell>
          <cell r="R11">
            <v>0</v>
          </cell>
          <cell r="S11">
            <v>2405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/>
          <cell r="Y11"/>
        </row>
        <row r="12">
          <cell r="D12"/>
          <cell r="E12"/>
          <cell r="F12"/>
          <cell r="G12"/>
          <cell r="H12"/>
          <cell r="I12">
            <v>0</v>
          </cell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</row>
        <row r="13">
          <cell r="D13"/>
          <cell r="E13"/>
          <cell r="F13"/>
          <cell r="G13"/>
          <cell r="H13"/>
          <cell r="I13">
            <v>0</v>
          </cell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</row>
        <row r="14">
          <cell r="D14"/>
          <cell r="E14"/>
          <cell r="F14"/>
          <cell r="G14"/>
          <cell r="H14"/>
          <cell r="I14">
            <v>0</v>
          </cell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</row>
        <row r="15">
          <cell r="D15"/>
          <cell r="E15"/>
          <cell r="F15"/>
          <cell r="G15"/>
          <cell r="H15"/>
          <cell r="I15">
            <v>0</v>
          </cell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</row>
        <row r="16">
          <cell r="D16"/>
          <cell r="E16"/>
          <cell r="F16"/>
          <cell r="G16"/>
          <cell r="H16"/>
          <cell r="I16">
            <v>0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</row>
        <row r="17">
          <cell r="D17"/>
          <cell r="E17"/>
          <cell r="F17"/>
          <cell r="G17"/>
          <cell r="H17"/>
          <cell r="I17">
            <v>0</v>
          </cell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</row>
        <row r="18">
          <cell r="D18"/>
          <cell r="E18"/>
          <cell r="F18"/>
          <cell r="G18"/>
          <cell r="H18"/>
          <cell r="I18">
            <v>0</v>
          </cell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</row>
        <row r="19">
          <cell r="D19"/>
          <cell r="E19"/>
          <cell r="F19"/>
          <cell r="G19"/>
          <cell r="H19"/>
          <cell r="I19">
            <v>0</v>
          </cell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</row>
        <row r="20">
          <cell r="D20">
            <v>27720</v>
          </cell>
          <cell r="E20">
            <v>17575</v>
          </cell>
          <cell r="F20">
            <v>11064</v>
          </cell>
          <cell r="G20">
            <v>6777</v>
          </cell>
          <cell r="H20">
            <v>2195</v>
          </cell>
          <cell r="I20">
            <v>65331</v>
          </cell>
          <cell r="J20"/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5108.8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</row>
        <row r="21">
          <cell r="D21">
            <v>13721</v>
          </cell>
          <cell r="E21">
            <v>9537</v>
          </cell>
          <cell r="F21">
            <v>6125</v>
          </cell>
          <cell r="G21">
            <v>4174</v>
          </cell>
          <cell r="H21">
            <v>4192</v>
          </cell>
          <cell r="I21">
            <v>37749</v>
          </cell>
          <cell r="J21"/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1361.77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/>
          <cell r="Y21"/>
        </row>
        <row r="22">
          <cell r="D22"/>
          <cell r="E22"/>
          <cell r="F22"/>
          <cell r="G22"/>
          <cell r="H22"/>
          <cell r="I22">
            <v>0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</row>
        <row r="23">
          <cell r="D23"/>
          <cell r="E23"/>
          <cell r="F23"/>
          <cell r="G23"/>
          <cell r="H23"/>
          <cell r="I23">
            <v>0</v>
          </cell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</row>
        <row r="24">
          <cell r="D24">
            <v>28887</v>
          </cell>
          <cell r="E24">
            <v>13044</v>
          </cell>
          <cell r="F24">
            <v>298</v>
          </cell>
          <cell r="G24">
            <v>1183</v>
          </cell>
          <cell r="H24">
            <v>580</v>
          </cell>
          <cell r="I24">
            <v>43992</v>
          </cell>
          <cell r="J24"/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3090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</row>
        <row r="25">
          <cell r="D25"/>
          <cell r="E25"/>
          <cell r="F25"/>
          <cell r="G25"/>
          <cell r="H25"/>
          <cell r="I25">
            <v>0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</row>
        <row r="26">
          <cell r="D26">
            <v>38966</v>
          </cell>
          <cell r="E26">
            <v>34156</v>
          </cell>
          <cell r="F26">
            <v>147</v>
          </cell>
          <cell r="G26">
            <v>6308</v>
          </cell>
          <cell r="H26">
            <v>6496</v>
          </cell>
          <cell r="I26">
            <v>86073</v>
          </cell>
          <cell r="J26"/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</row>
        <row r="27">
          <cell r="D27">
            <v>15226</v>
          </cell>
          <cell r="E27">
            <v>11379</v>
          </cell>
          <cell r="F27">
            <v>5754</v>
          </cell>
          <cell r="G27">
            <v>991</v>
          </cell>
          <cell r="H27">
            <v>1167</v>
          </cell>
          <cell r="I27">
            <v>34517</v>
          </cell>
          <cell r="J27"/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852.93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</row>
        <row r="28">
          <cell r="D28"/>
          <cell r="E28"/>
          <cell r="F28"/>
          <cell r="G28"/>
          <cell r="H28"/>
          <cell r="I28">
            <v>0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</row>
        <row r="29">
          <cell r="D29">
            <v>17594</v>
          </cell>
          <cell r="E29">
            <v>7154</v>
          </cell>
          <cell r="F29">
            <v>5357</v>
          </cell>
          <cell r="G29">
            <v>886</v>
          </cell>
          <cell r="H29">
            <v>1867</v>
          </cell>
          <cell r="I29">
            <v>32858</v>
          </cell>
          <cell r="J29"/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</row>
        <row r="30">
          <cell r="D30"/>
          <cell r="E30"/>
          <cell r="F30"/>
          <cell r="G30"/>
          <cell r="H30"/>
          <cell r="I30">
            <v>0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</row>
        <row r="31">
          <cell r="D31"/>
          <cell r="E31"/>
          <cell r="F31"/>
          <cell r="G31"/>
          <cell r="H31"/>
          <cell r="I31">
            <v>0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</row>
        <row r="32">
          <cell r="D32">
            <v>35920</v>
          </cell>
          <cell r="E32">
            <v>30597</v>
          </cell>
          <cell r="F32">
            <v>16475</v>
          </cell>
          <cell r="G32">
            <v>14081</v>
          </cell>
          <cell r="H32">
            <v>2129</v>
          </cell>
          <cell r="I32">
            <v>99202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6354.07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/>
          <cell r="Y32"/>
        </row>
        <row r="33">
          <cell r="D33"/>
          <cell r="E33"/>
          <cell r="F33"/>
          <cell r="G33"/>
          <cell r="H33"/>
          <cell r="I33">
            <v>0</v>
          </cell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</row>
        <row r="34">
          <cell r="D34">
            <v>29390</v>
          </cell>
          <cell r="E34">
            <v>5716</v>
          </cell>
          <cell r="F34">
            <v>5982</v>
          </cell>
          <cell r="G34">
            <v>2008</v>
          </cell>
          <cell r="H34">
            <v>5274</v>
          </cell>
          <cell r="I34">
            <v>48370</v>
          </cell>
          <cell r="J34"/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2060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</row>
        <row r="35">
          <cell r="D35">
            <v>57003</v>
          </cell>
          <cell r="E35">
            <v>12136</v>
          </cell>
          <cell r="F35">
            <v>14202</v>
          </cell>
          <cell r="G35">
            <v>14167</v>
          </cell>
          <cell r="H35">
            <v>2886</v>
          </cell>
          <cell r="I35">
            <v>100394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5000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</row>
        <row r="36">
          <cell r="D36"/>
          <cell r="E36"/>
          <cell r="F36"/>
          <cell r="G36"/>
          <cell r="H36"/>
          <cell r="I36">
            <v>0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</row>
        <row r="37">
          <cell r="D37"/>
          <cell r="E37"/>
          <cell r="F37"/>
          <cell r="G37"/>
          <cell r="H37"/>
          <cell r="I37">
            <v>0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</row>
        <row r="38">
          <cell r="D38"/>
          <cell r="E38"/>
          <cell r="F38"/>
          <cell r="G38"/>
          <cell r="H38"/>
          <cell r="I38">
            <v>0</v>
          </cell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</row>
        <row r="39">
          <cell r="D39">
            <v>13022</v>
          </cell>
          <cell r="E39">
            <v>7471</v>
          </cell>
          <cell r="F39">
            <v>1639</v>
          </cell>
          <cell r="G39">
            <v>1486</v>
          </cell>
          <cell r="H39">
            <v>465</v>
          </cell>
          <cell r="I39">
            <v>24083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852.93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</row>
        <row r="40">
          <cell r="D40"/>
          <cell r="E40"/>
          <cell r="F40"/>
          <cell r="G40"/>
          <cell r="H40"/>
          <cell r="I40">
            <v>0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</row>
        <row r="41">
          <cell r="D41">
            <v>10295</v>
          </cell>
          <cell r="E41">
            <v>15302</v>
          </cell>
          <cell r="F41">
            <v>4000</v>
          </cell>
          <cell r="G41">
            <v>2533</v>
          </cell>
          <cell r="H41">
            <v>454</v>
          </cell>
          <cell r="I41">
            <v>32584</v>
          </cell>
          <cell r="J41"/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1279.3900000000001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</row>
        <row r="42">
          <cell r="D42">
            <v>21793</v>
          </cell>
          <cell r="E42">
            <v>5191</v>
          </cell>
          <cell r="F42">
            <v>11667</v>
          </cell>
          <cell r="G42">
            <v>4167</v>
          </cell>
          <cell r="H42">
            <v>4167</v>
          </cell>
          <cell r="I42">
            <v>46985</v>
          </cell>
          <cell r="J42"/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2132.33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</row>
        <row r="43">
          <cell r="D43"/>
          <cell r="E43"/>
          <cell r="F43"/>
          <cell r="G43"/>
          <cell r="H43"/>
          <cell r="I43">
            <v>0</v>
          </cell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</row>
        <row r="44">
          <cell r="D44"/>
          <cell r="E44"/>
          <cell r="F44"/>
          <cell r="G44"/>
          <cell r="H44"/>
          <cell r="I44">
            <v>0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</row>
        <row r="45">
          <cell r="D45"/>
          <cell r="E45"/>
          <cell r="F45"/>
          <cell r="G45"/>
          <cell r="H45"/>
          <cell r="I45">
            <v>0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</row>
        <row r="46">
          <cell r="D46"/>
          <cell r="E46"/>
          <cell r="F46"/>
          <cell r="G46"/>
          <cell r="H46"/>
          <cell r="I46">
            <v>0</v>
          </cell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</row>
        <row r="47">
          <cell r="D47">
            <v>22466</v>
          </cell>
          <cell r="E47">
            <v>41377</v>
          </cell>
          <cell r="F47">
            <v>15941</v>
          </cell>
          <cell r="G47">
            <v>41166</v>
          </cell>
          <cell r="H47">
            <v>34233</v>
          </cell>
          <cell r="I47">
            <v>155183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5970.52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</row>
        <row r="48">
          <cell r="D48">
            <v>40950</v>
          </cell>
          <cell r="E48">
            <v>23295</v>
          </cell>
          <cell r="F48">
            <v>32764</v>
          </cell>
          <cell r="G48">
            <v>0</v>
          </cell>
          <cell r="H48">
            <v>12828</v>
          </cell>
          <cell r="I48">
            <v>109837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6960.74</v>
          </cell>
          <cell r="Q48">
            <v>0</v>
          </cell>
          <cell r="R48">
            <v>0</v>
          </cell>
          <cell r="S48">
            <v>13600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</row>
        <row r="49">
          <cell r="D49">
            <v>155995</v>
          </cell>
          <cell r="E49">
            <v>273251</v>
          </cell>
          <cell r="F49">
            <v>23750</v>
          </cell>
          <cell r="G49">
            <v>78037</v>
          </cell>
          <cell r="H49">
            <v>54397</v>
          </cell>
          <cell r="I49">
            <v>585430</v>
          </cell>
          <cell r="J49"/>
          <cell r="K49">
            <v>0</v>
          </cell>
          <cell r="L49">
            <v>8393</v>
          </cell>
          <cell r="M49">
            <v>0</v>
          </cell>
          <cell r="N49">
            <v>0</v>
          </cell>
          <cell r="O49">
            <v>83333</v>
          </cell>
          <cell r="P49">
            <v>17000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</row>
        <row r="50">
          <cell r="D50">
            <v>26188</v>
          </cell>
          <cell r="E50">
            <v>8073</v>
          </cell>
          <cell r="F50">
            <v>5363</v>
          </cell>
          <cell r="G50">
            <v>1750</v>
          </cell>
          <cell r="H50">
            <v>699</v>
          </cell>
          <cell r="I50">
            <v>42073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1915.8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</row>
        <row r="51">
          <cell r="D51">
            <v>23174</v>
          </cell>
          <cell r="E51">
            <v>12500</v>
          </cell>
          <cell r="F51">
            <v>729</v>
          </cell>
          <cell r="G51">
            <v>1667</v>
          </cell>
          <cell r="H51">
            <v>1790</v>
          </cell>
          <cell r="I51">
            <v>39860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3090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</row>
        <row r="52">
          <cell r="D52">
            <v>11871</v>
          </cell>
          <cell r="E52">
            <v>8033</v>
          </cell>
          <cell r="F52">
            <v>2167</v>
          </cell>
          <cell r="G52">
            <v>2499</v>
          </cell>
          <cell r="H52">
            <v>0</v>
          </cell>
          <cell r="I52">
            <v>24570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2060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</row>
        <row r="53">
          <cell r="D53">
            <v>14091</v>
          </cell>
          <cell r="E53">
            <v>5690</v>
          </cell>
          <cell r="F53">
            <v>5433</v>
          </cell>
          <cell r="G53">
            <v>910</v>
          </cell>
          <cell r="H53">
            <v>1648</v>
          </cell>
          <cell r="I53">
            <v>27772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426.46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</row>
        <row r="54">
          <cell r="D54">
            <v>120880</v>
          </cell>
          <cell r="E54">
            <v>110409</v>
          </cell>
          <cell r="F54">
            <v>64233</v>
          </cell>
          <cell r="G54">
            <v>25005</v>
          </cell>
          <cell r="H54">
            <v>62288</v>
          </cell>
          <cell r="I54">
            <v>382815</v>
          </cell>
          <cell r="J54"/>
          <cell r="K54">
            <v>0</v>
          </cell>
          <cell r="L54">
            <v>9069</v>
          </cell>
          <cell r="M54">
            <v>0</v>
          </cell>
          <cell r="N54">
            <v>0</v>
          </cell>
          <cell r="O54">
            <v>0</v>
          </cell>
          <cell r="P54">
            <v>29727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/>
        </row>
        <row r="55">
          <cell r="D55"/>
          <cell r="E55"/>
          <cell r="F55"/>
          <cell r="G55"/>
          <cell r="H55"/>
          <cell r="I55">
            <v>0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</row>
        <row r="56">
          <cell r="D56">
            <v>10517</v>
          </cell>
          <cell r="E56">
            <v>9183</v>
          </cell>
          <cell r="F56">
            <v>4588</v>
          </cell>
          <cell r="G56">
            <v>1167</v>
          </cell>
          <cell r="H56">
            <v>3000</v>
          </cell>
          <cell r="I56">
            <v>28455</v>
          </cell>
          <cell r="J56"/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852.93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</row>
        <row r="57">
          <cell r="D57"/>
          <cell r="E57"/>
          <cell r="F57"/>
          <cell r="G57"/>
          <cell r="H57"/>
          <cell r="I57">
            <v>0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</row>
        <row r="58">
          <cell r="D58">
            <v>4577</v>
          </cell>
          <cell r="E58">
            <v>4890</v>
          </cell>
          <cell r="F58">
            <v>2135</v>
          </cell>
          <cell r="G58">
            <v>866</v>
          </cell>
          <cell r="H58">
            <v>1181</v>
          </cell>
          <cell r="I58">
            <v>13649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</row>
        <row r="59">
          <cell r="D59"/>
          <cell r="E59"/>
          <cell r="F59"/>
          <cell r="G59"/>
          <cell r="H59"/>
          <cell r="I59">
            <v>0</v>
          </cell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</row>
        <row r="60">
          <cell r="D60"/>
          <cell r="E60"/>
          <cell r="F60"/>
          <cell r="G60"/>
          <cell r="H60"/>
          <cell r="I60">
            <v>0</v>
          </cell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</row>
        <row r="61">
          <cell r="D61"/>
          <cell r="E61"/>
          <cell r="F61"/>
          <cell r="G61"/>
          <cell r="H61"/>
          <cell r="I61">
            <v>0</v>
          </cell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</row>
        <row r="62">
          <cell r="D62">
            <v>22011</v>
          </cell>
          <cell r="E62">
            <v>2504</v>
          </cell>
          <cell r="F62">
            <v>0</v>
          </cell>
          <cell r="G62">
            <v>8894</v>
          </cell>
          <cell r="H62">
            <v>826</v>
          </cell>
          <cell r="I62">
            <v>34235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</row>
        <row r="63">
          <cell r="D63"/>
          <cell r="E63"/>
          <cell r="F63"/>
          <cell r="G63"/>
          <cell r="H63"/>
          <cell r="I63">
            <v>0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</row>
        <row r="64">
          <cell r="D64">
            <v>10081</v>
          </cell>
          <cell r="E64">
            <v>19414</v>
          </cell>
          <cell r="F64">
            <v>24542</v>
          </cell>
          <cell r="G64">
            <v>3241</v>
          </cell>
          <cell r="H64">
            <v>1568</v>
          </cell>
          <cell r="I64">
            <v>58846</v>
          </cell>
          <cell r="J64"/>
          <cell r="K64">
            <v>0</v>
          </cell>
          <cell r="L64">
            <v>7091</v>
          </cell>
          <cell r="M64">
            <v>0</v>
          </cell>
          <cell r="N64">
            <v>0</v>
          </cell>
          <cell r="O64">
            <v>0</v>
          </cell>
          <cell r="P64">
            <v>2558.8000000000002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</row>
        <row r="65">
          <cell r="D65">
            <v>44099</v>
          </cell>
          <cell r="E65">
            <v>10592</v>
          </cell>
          <cell r="F65">
            <v>3464</v>
          </cell>
          <cell r="G65">
            <v>7089</v>
          </cell>
          <cell r="H65">
            <v>12358</v>
          </cell>
          <cell r="I65">
            <v>77602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</row>
        <row r="66">
          <cell r="D66"/>
          <cell r="E66"/>
          <cell r="F66"/>
          <cell r="G66"/>
          <cell r="H66"/>
          <cell r="I66">
            <v>0</v>
          </cell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</row>
        <row r="67">
          <cell r="D67">
            <v>40032</v>
          </cell>
          <cell r="E67">
            <v>23031</v>
          </cell>
          <cell r="F67">
            <v>22201</v>
          </cell>
          <cell r="G67">
            <v>0</v>
          </cell>
          <cell r="H67">
            <v>3597</v>
          </cell>
          <cell r="I67">
            <v>88861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5108.8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</row>
        <row r="68">
          <cell r="D68">
            <v>6372</v>
          </cell>
          <cell r="E68">
            <v>3616</v>
          </cell>
          <cell r="F68">
            <v>2772</v>
          </cell>
          <cell r="G68">
            <v>0</v>
          </cell>
          <cell r="H68">
            <v>1667</v>
          </cell>
          <cell r="I68">
            <v>14427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1279.3900000000001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</row>
        <row r="69">
          <cell r="D69"/>
          <cell r="E69"/>
          <cell r="F69"/>
          <cell r="G69"/>
          <cell r="H69"/>
          <cell r="I69">
            <v>0</v>
          </cell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</row>
        <row r="70">
          <cell r="D70">
            <v>20666</v>
          </cell>
          <cell r="E70">
            <v>15346</v>
          </cell>
          <cell r="F70">
            <v>12621</v>
          </cell>
          <cell r="G70">
            <v>9200</v>
          </cell>
          <cell r="H70">
            <v>7593</v>
          </cell>
          <cell r="I70">
            <v>65426</v>
          </cell>
          <cell r="J70"/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3831.6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</row>
        <row r="71">
          <cell r="D71"/>
          <cell r="E71"/>
          <cell r="F71"/>
          <cell r="G71"/>
          <cell r="H71"/>
          <cell r="I71">
            <v>0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</row>
        <row r="72">
          <cell r="D72">
            <v>25169</v>
          </cell>
          <cell r="E72">
            <v>14060</v>
          </cell>
          <cell r="F72">
            <v>9741</v>
          </cell>
          <cell r="G72">
            <v>6692</v>
          </cell>
          <cell r="H72">
            <v>889</v>
          </cell>
          <cell r="I72">
            <v>56551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/>
        </row>
        <row r="73">
          <cell r="D73"/>
          <cell r="E73"/>
          <cell r="F73"/>
          <cell r="G73"/>
          <cell r="H73"/>
          <cell r="I73">
            <v>0</v>
          </cell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</row>
        <row r="74">
          <cell r="D74">
            <v>28584</v>
          </cell>
          <cell r="E74">
            <v>23313</v>
          </cell>
          <cell r="F74">
            <v>2914</v>
          </cell>
          <cell r="G74">
            <v>2129</v>
          </cell>
          <cell r="H74">
            <v>1342</v>
          </cell>
          <cell r="I74">
            <v>58282</v>
          </cell>
          <cell r="J74"/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2554.4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</row>
        <row r="75">
          <cell r="D75">
            <v>41428</v>
          </cell>
          <cell r="E75">
            <v>22710</v>
          </cell>
          <cell r="F75">
            <v>0</v>
          </cell>
          <cell r="G75">
            <v>8379</v>
          </cell>
          <cell r="H75">
            <v>5936</v>
          </cell>
          <cell r="I75">
            <v>78453</v>
          </cell>
          <cell r="J75"/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5747.4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</row>
        <row r="76">
          <cell r="D76">
            <v>12977</v>
          </cell>
          <cell r="E76">
            <v>8248</v>
          </cell>
          <cell r="F76">
            <v>1320</v>
          </cell>
          <cell r="G76">
            <v>483</v>
          </cell>
          <cell r="H76">
            <v>3200</v>
          </cell>
          <cell r="I76">
            <v>26228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</row>
        <row r="77">
          <cell r="D77">
            <v>20609</v>
          </cell>
          <cell r="E77">
            <v>12848</v>
          </cell>
          <cell r="F77">
            <v>9847</v>
          </cell>
          <cell r="G77">
            <v>13486</v>
          </cell>
          <cell r="H77">
            <v>3767</v>
          </cell>
          <cell r="I77">
            <v>60557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1279.3900000000001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</row>
        <row r="78">
          <cell r="D78">
            <v>29318</v>
          </cell>
          <cell r="E78">
            <v>17500</v>
          </cell>
          <cell r="F78">
            <v>34001</v>
          </cell>
          <cell r="G78">
            <v>10000</v>
          </cell>
          <cell r="H78">
            <v>12342</v>
          </cell>
          <cell r="I78">
            <v>103161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5747.4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</row>
        <row r="79">
          <cell r="D79">
            <v>12322</v>
          </cell>
          <cell r="E79">
            <v>15028</v>
          </cell>
          <cell r="F79">
            <v>3796</v>
          </cell>
          <cell r="G79">
            <v>4581</v>
          </cell>
          <cell r="H79">
            <v>899</v>
          </cell>
          <cell r="I79">
            <v>36626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2132.33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</row>
        <row r="80">
          <cell r="D80"/>
          <cell r="E80"/>
          <cell r="F80"/>
          <cell r="G80"/>
          <cell r="H80"/>
          <cell r="I80">
            <v>0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</row>
        <row r="81">
          <cell r="D81">
            <v>41667</v>
          </cell>
          <cell r="E81">
            <v>16665</v>
          </cell>
          <cell r="F81">
            <v>8042</v>
          </cell>
          <cell r="G81">
            <v>8244</v>
          </cell>
          <cell r="H81">
            <v>6500</v>
          </cell>
          <cell r="I81">
            <v>81118</v>
          </cell>
          <cell r="J81"/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/>
          <cell r="Y81"/>
        </row>
        <row r="82">
          <cell r="D82">
            <v>62608</v>
          </cell>
          <cell r="E82">
            <v>57724</v>
          </cell>
          <cell r="F82">
            <v>46523</v>
          </cell>
          <cell r="G82">
            <v>40073</v>
          </cell>
          <cell r="H82">
            <v>23705</v>
          </cell>
          <cell r="I82">
            <v>230633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54703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</row>
        <row r="83">
          <cell r="D83"/>
          <cell r="E83"/>
          <cell r="F83"/>
          <cell r="G83"/>
          <cell r="H83"/>
          <cell r="I83">
            <v>0</v>
          </cell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</row>
        <row r="84">
          <cell r="D84">
            <v>21067</v>
          </cell>
          <cell r="E84">
            <v>41038</v>
          </cell>
          <cell r="F84">
            <v>24021</v>
          </cell>
          <cell r="G84">
            <v>14000</v>
          </cell>
          <cell r="H84">
            <v>27258</v>
          </cell>
          <cell r="I84">
            <v>127384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9994.09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</row>
        <row r="85">
          <cell r="D85">
            <v>11169</v>
          </cell>
          <cell r="E85">
            <v>10342</v>
          </cell>
          <cell r="F85">
            <v>12089</v>
          </cell>
          <cell r="G85">
            <v>471</v>
          </cell>
          <cell r="H85">
            <v>437</v>
          </cell>
          <cell r="I85">
            <v>34508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852.93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</row>
        <row r="86">
          <cell r="D86"/>
          <cell r="E86"/>
          <cell r="F86"/>
          <cell r="G86"/>
          <cell r="H86"/>
          <cell r="I86">
            <v>0</v>
          </cell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</row>
        <row r="87">
          <cell r="D87"/>
          <cell r="E87"/>
          <cell r="F87"/>
          <cell r="G87"/>
          <cell r="H87"/>
          <cell r="I87">
            <v>0</v>
          </cell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</row>
        <row r="88">
          <cell r="D88">
            <v>8554</v>
          </cell>
          <cell r="E88">
            <v>12864</v>
          </cell>
          <cell r="F88">
            <v>5430</v>
          </cell>
          <cell r="G88">
            <v>7257</v>
          </cell>
          <cell r="H88">
            <v>2093</v>
          </cell>
          <cell r="I88">
            <v>36198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</row>
        <row r="89">
          <cell r="D89"/>
          <cell r="E89"/>
          <cell r="F89"/>
          <cell r="G89"/>
          <cell r="H89"/>
          <cell r="I89">
            <v>0</v>
          </cell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</row>
        <row r="90">
          <cell r="D90">
            <v>13702</v>
          </cell>
          <cell r="E90">
            <v>10628</v>
          </cell>
          <cell r="F90">
            <v>9165</v>
          </cell>
          <cell r="G90">
            <v>7058</v>
          </cell>
          <cell r="H90">
            <v>1833</v>
          </cell>
          <cell r="I90">
            <v>42386</v>
          </cell>
          <cell r="J90"/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1361.3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</row>
        <row r="91">
          <cell r="D91">
            <v>31769</v>
          </cell>
          <cell r="E91">
            <v>9837</v>
          </cell>
          <cell r="F91">
            <v>0</v>
          </cell>
          <cell r="G91">
            <v>17691</v>
          </cell>
          <cell r="H91">
            <v>3851</v>
          </cell>
          <cell r="I91">
            <v>63148</v>
          </cell>
          <cell r="J91"/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1277.2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</row>
        <row r="92">
          <cell r="D92"/>
          <cell r="E92"/>
          <cell r="F92"/>
          <cell r="G92"/>
          <cell r="H92"/>
          <cell r="I92">
            <v>0</v>
          </cell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</row>
        <row r="93">
          <cell r="D93"/>
          <cell r="E93"/>
          <cell r="F93"/>
          <cell r="G93"/>
          <cell r="H93"/>
          <cell r="I93">
            <v>0</v>
          </cell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</row>
        <row r="94">
          <cell r="D94"/>
          <cell r="E94"/>
          <cell r="F94"/>
          <cell r="G94"/>
          <cell r="H94"/>
          <cell r="I94">
            <v>0</v>
          </cell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</row>
        <row r="95">
          <cell r="D95">
            <v>39033</v>
          </cell>
          <cell r="E95">
            <v>24011</v>
          </cell>
          <cell r="F95">
            <v>3903</v>
          </cell>
          <cell r="G95">
            <v>6162</v>
          </cell>
          <cell r="H95">
            <v>3725</v>
          </cell>
          <cell r="I95">
            <v>76834</v>
          </cell>
          <cell r="J95"/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3831.6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</row>
        <row r="96">
          <cell r="D96">
            <v>8201</v>
          </cell>
          <cell r="E96">
            <v>759</v>
          </cell>
          <cell r="F96">
            <v>1364</v>
          </cell>
          <cell r="G96">
            <v>5023</v>
          </cell>
          <cell r="H96">
            <v>220</v>
          </cell>
          <cell r="I96">
            <v>15567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</row>
        <row r="97">
          <cell r="D97">
            <v>35467</v>
          </cell>
          <cell r="E97">
            <v>20302</v>
          </cell>
          <cell r="F97">
            <v>0</v>
          </cell>
          <cell r="G97">
            <v>7803</v>
          </cell>
          <cell r="H97">
            <v>2842</v>
          </cell>
          <cell r="I97">
            <v>66414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</row>
        <row r="98">
          <cell r="D98"/>
          <cell r="E98"/>
          <cell r="F98"/>
          <cell r="G98"/>
          <cell r="H98"/>
          <cell r="I98">
            <v>0</v>
          </cell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</row>
        <row r="99">
          <cell r="D99"/>
          <cell r="E99"/>
          <cell r="F99"/>
          <cell r="G99"/>
          <cell r="H99"/>
          <cell r="I99">
            <v>0</v>
          </cell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</row>
        <row r="100">
          <cell r="D100">
            <v>7614</v>
          </cell>
          <cell r="E100">
            <v>2000</v>
          </cell>
          <cell r="F100">
            <v>918</v>
          </cell>
          <cell r="G100">
            <v>1255</v>
          </cell>
          <cell r="H100">
            <v>1278</v>
          </cell>
          <cell r="I100">
            <v>13065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852.93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</row>
        <row r="101">
          <cell r="D101">
            <v>4471</v>
          </cell>
          <cell r="E101">
            <v>17725</v>
          </cell>
          <cell r="F101">
            <v>6864</v>
          </cell>
          <cell r="G101">
            <v>5522</v>
          </cell>
          <cell r="H101">
            <v>419</v>
          </cell>
          <cell r="I101">
            <v>35001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853.93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</row>
        <row r="102">
          <cell r="D102">
            <v>51292</v>
          </cell>
          <cell r="E102">
            <v>15700</v>
          </cell>
          <cell r="F102">
            <v>69744</v>
          </cell>
          <cell r="G102">
            <v>72297</v>
          </cell>
          <cell r="H102">
            <v>26433</v>
          </cell>
          <cell r="I102">
            <v>235466</v>
          </cell>
          <cell r="J102"/>
          <cell r="K102">
            <v>0</v>
          </cell>
          <cell r="L102">
            <v>7668</v>
          </cell>
          <cell r="M102">
            <v>0</v>
          </cell>
          <cell r="N102">
            <v>0</v>
          </cell>
          <cell r="O102">
            <v>0</v>
          </cell>
          <cell r="P102">
            <v>18295.89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</row>
        <row r="103">
          <cell r="D103">
            <v>4203</v>
          </cell>
          <cell r="E103">
            <v>2000</v>
          </cell>
          <cell r="F103">
            <v>698</v>
          </cell>
          <cell r="G103">
            <v>3000</v>
          </cell>
          <cell r="H103">
            <v>209</v>
          </cell>
          <cell r="I103">
            <v>10110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</row>
        <row r="104">
          <cell r="D104">
            <v>26186</v>
          </cell>
          <cell r="E104">
            <v>27547</v>
          </cell>
          <cell r="F104">
            <v>3844</v>
          </cell>
          <cell r="G104">
            <v>5696</v>
          </cell>
          <cell r="H104">
            <v>3226</v>
          </cell>
          <cell r="I104">
            <v>66499</v>
          </cell>
          <cell r="J104"/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</row>
        <row r="105">
          <cell r="D105"/>
          <cell r="E105"/>
          <cell r="F105"/>
          <cell r="G105"/>
          <cell r="H105"/>
          <cell r="I105">
            <v>0</v>
          </cell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</row>
        <row r="106">
          <cell r="D106">
            <v>29128</v>
          </cell>
          <cell r="E106">
            <v>14167</v>
          </cell>
          <cell r="F106">
            <v>14254</v>
          </cell>
          <cell r="G106">
            <v>1417</v>
          </cell>
          <cell r="H106">
            <v>1000</v>
          </cell>
          <cell r="I106">
            <v>59966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3090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</row>
        <row r="107">
          <cell r="D107">
            <v>21251</v>
          </cell>
          <cell r="E107">
            <v>44912</v>
          </cell>
          <cell r="F107">
            <v>38858</v>
          </cell>
          <cell r="G107">
            <v>40515</v>
          </cell>
          <cell r="H107">
            <v>17579</v>
          </cell>
          <cell r="I107">
            <v>163115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4264.66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</row>
        <row r="108">
          <cell r="D108">
            <v>29597</v>
          </cell>
          <cell r="E108">
            <v>19590</v>
          </cell>
          <cell r="F108">
            <v>23658</v>
          </cell>
          <cell r="G108">
            <v>19213</v>
          </cell>
          <cell r="H108">
            <v>6578</v>
          </cell>
          <cell r="I108">
            <v>98636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4470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</row>
        <row r="109">
          <cell r="D109">
            <v>19999</v>
          </cell>
          <cell r="E109">
            <v>6083</v>
          </cell>
          <cell r="F109">
            <v>14457</v>
          </cell>
          <cell r="G109">
            <v>1488</v>
          </cell>
          <cell r="H109">
            <v>1879</v>
          </cell>
          <cell r="I109">
            <v>43906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1277.2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</row>
        <row r="110">
          <cell r="D110"/>
          <cell r="E110"/>
          <cell r="F110"/>
          <cell r="G110"/>
          <cell r="H110"/>
          <cell r="I110">
            <v>0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</row>
        <row r="111">
          <cell r="D111">
            <v>13333</v>
          </cell>
          <cell r="E111">
            <v>1936</v>
          </cell>
          <cell r="F111">
            <v>5843</v>
          </cell>
          <cell r="G111">
            <v>3321</v>
          </cell>
          <cell r="H111">
            <v>9741</v>
          </cell>
          <cell r="I111">
            <v>34174</v>
          </cell>
          <cell r="J111"/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2132.33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</row>
        <row r="112">
          <cell r="D112">
            <v>22902</v>
          </cell>
          <cell r="E112">
            <v>696</v>
          </cell>
          <cell r="F112">
            <v>23345</v>
          </cell>
          <cell r="G112">
            <v>21487</v>
          </cell>
          <cell r="H112">
            <v>8441</v>
          </cell>
          <cell r="I112">
            <v>76871</v>
          </cell>
          <cell r="J112"/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3193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</row>
        <row r="113">
          <cell r="D113"/>
          <cell r="E113"/>
          <cell r="F113"/>
          <cell r="G113"/>
          <cell r="H113"/>
          <cell r="I113">
            <v>0</v>
          </cell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</row>
        <row r="114">
          <cell r="D114"/>
          <cell r="E114"/>
          <cell r="F114"/>
          <cell r="G114"/>
          <cell r="H114"/>
          <cell r="I114">
            <v>0</v>
          </cell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</row>
        <row r="115">
          <cell r="D115">
            <v>105258</v>
          </cell>
          <cell r="E115">
            <v>115524</v>
          </cell>
          <cell r="F115">
            <v>79288</v>
          </cell>
          <cell r="G115">
            <v>48279</v>
          </cell>
          <cell r="H115">
            <v>42315</v>
          </cell>
          <cell r="I115">
            <v>390664</v>
          </cell>
          <cell r="J115"/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13612.97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</row>
        <row r="116">
          <cell r="D116">
            <v>10564</v>
          </cell>
          <cell r="E116">
            <v>4408</v>
          </cell>
          <cell r="F116">
            <v>4744</v>
          </cell>
          <cell r="G116">
            <v>991</v>
          </cell>
          <cell r="H116">
            <v>234</v>
          </cell>
          <cell r="I116">
            <v>20941</v>
          </cell>
          <cell r="J116"/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426.46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</row>
        <row r="117">
          <cell r="D117"/>
          <cell r="E117"/>
          <cell r="F117"/>
          <cell r="G117"/>
          <cell r="H117"/>
          <cell r="I117">
            <v>0</v>
          </cell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</row>
        <row r="118">
          <cell r="D118">
            <v>15449</v>
          </cell>
          <cell r="E118">
            <v>6083</v>
          </cell>
          <cell r="F118">
            <v>8793</v>
          </cell>
          <cell r="G118">
            <v>5250</v>
          </cell>
          <cell r="H118">
            <v>817</v>
          </cell>
          <cell r="I118">
            <v>36392</v>
          </cell>
          <cell r="J118"/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3090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</row>
        <row r="119">
          <cell r="D119">
            <v>7941</v>
          </cell>
          <cell r="E119">
            <v>9155</v>
          </cell>
          <cell r="F119">
            <v>11486</v>
          </cell>
          <cell r="G119">
            <v>1167</v>
          </cell>
          <cell r="H119">
            <v>1184</v>
          </cell>
          <cell r="I119">
            <v>30933</v>
          </cell>
          <cell r="J119"/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1277.2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</row>
        <row r="120">
          <cell r="D120"/>
          <cell r="E120"/>
          <cell r="F120"/>
          <cell r="G120"/>
          <cell r="H120"/>
          <cell r="I120">
            <v>0</v>
          </cell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</row>
        <row r="121">
          <cell r="D121">
            <v>7630</v>
          </cell>
          <cell r="E121">
            <v>4758</v>
          </cell>
          <cell r="F121">
            <v>9078</v>
          </cell>
          <cell r="G121">
            <v>1750</v>
          </cell>
          <cell r="H121">
            <v>2033</v>
          </cell>
          <cell r="I121">
            <v>25249</v>
          </cell>
          <cell r="J121"/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1915.8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</row>
        <row r="122">
          <cell r="D122">
            <v>55073</v>
          </cell>
          <cell r="E122">
            <v>16900</v>
          </cell>
          <cell r="F122">
            <v>18898</v>
          </cell>
          <cell r="G122">
            <v>4392</v>
          </cell>
          <cell r="H122">
            <v>6067</v>
          </cell>
          <cell r="I122">
            <v>101330</v>
          </cell>
          <cell r="J122"/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27581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</row>
        <row r="123">
          <cell r="D123"/>
          <cell r="E123"/>
          <cell r="F123"/>
          <cell r="G123"/>
          <cell r="H123"/>
          <cell r="I123">
            <v>0</v>
          </cell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</row>
        <row r="124">
          <cell r="D124">
            <v>24201</v>
          </cell>
          <cell r="E124">
            <v>27000</v>
          </cell>
          <cell r="F124">
            <v>46286</v>
          </cell>
          <cell r="G124">
            <v>6667</v>
          </cell>
          <cell r="H124">
            <v>33918</v>
          </cell>
          <cell r="I124">
            <v>138072</v>
          </cell>
          <cell r="J124"/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7249.92</v>
          </cell>
          <cell r="Q124">
            <v>0</v>
          </cell>
          <cell r="R124">
            <v>128327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/>
          <cell r="Y124"/>
        </row>
        <row r="125">
          <cell r="D125">
            <v>10531</v>
          </cell>
          <cell r="E125">
            <v>496</v>
          </cell>
          <cell r="F125">
            <v>10587</v>
          </cell>
          <cell r="G125">
            <v>1128</v>
          </cell>
          <cell r="H125">
            <v>725</v>
          </cell>
          <cell r="I125">
            <v>23467</v>
          </cell>
          <cell r="J125"/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1277.2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</row>
        <row r="126">
          <cell r="D126"/>
          <cell r="E126"/>
          <cell r="F126"/>
          <cell r="G126"/>
          <cell r="H126"/>
          <cell r="I126">
            <v>0</v>
          </cell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</row>
        <row r="127">
          <cell r="D127"/>
          <cell r="E127"/>
          <cell r="F127"/>
          <cell r="G127"/>
          <cell r="H127"/>
          <cell r="I127">
            <v>0</v>
          </cell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</row>
        <row r="128">
          <cell r="D128"/>
          <cell r="E128"/>
          <cell r="F128"/>
          <cell r="G128"/>
          <cell r="H128"/>
          <cell r="I128">
            <v>0</v>
          </cell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</row>
        <row r="129">
          <cell r="D129">
            <v>19590</v>
          </cell>
          <cell r="E129">
            <v>33511</v>
          </cell>
          <cell r="F129">
            <v>1913</v>
          </cell>
          <cell r="G129">
            <v>5796</v>
          </cell>
          <cell r="H129">
            <v>1305</v>
          </cell>
          <cell r="I129">
            <v>62115</v>
          </cell>
          <cell r="J129"/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5747.4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</row>
        <row r="130">
          <cell r="D130"/>
          <cell r="E130"/>
          <cell r="F130"/>
          <cell r="G130"/>
          <cell r="H130"/>
          <cell r="I130">
            <v>0</v>
          </cell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</row>
        <row r="131">
          <cell r="D131"/>
          <cell r="E131"/>
          <cell r="F131"/>
          <cell r="G131"/>
          <cell r="H131"/>
          <cell r="I131">
            <v>0</v>
          </cell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</row>
        <row r="132">
          <cell r="D132">
            <v>12010</v>
          </cell>
          <cell r="E132">
            <v>9533</v>
          </cell>
          <cell r="F132">
            <v>1473</v>
          </cell>
          <cell r="G132">
            <v>2478</v>
          </cell>
          <cell r="H132">
            <v>609</v>
          </cell>
          <cell r="I132">
            <v>26103</v>
          </cell>
          <cell r="J132"/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1277.2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/>
        </row>
        <row r="133">
          <cell r="D133">
            <v>44712</v>
          </cell>
          <cell r="E133">
            <v>38251</v>
          </cell>
          <cell r="F133">
            <v>27016</v>
          </cell>
          <cell r="G133">
            <v>57537</v>
          </cell>
          <cell r="H133">
            <v>19524</v>
          </cell>
          <cell r="I133">
            <v>187040</v>
          </cell>
          <cell r="J133"/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15422.19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</row>
        <row r="134">
          <cell r="D134">
            <v>2984</v>
          </cell>
          <cell r="E134">
            <v>2312</v>
          </cell>
          <cell r="F134">
            <v>6434</v>
          </cell>
          <cell r="G134">
            <v>516</v>
          </cell>
          <cell r="H134">
            <v>535</v>
          </cell>
          <cell r="I134">
            <v>12781</v>
          </cell>
          <cell r="J134"/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638.6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</row>
        <row r="135">
          <cell r="D135"/>
          <cell r="E135"/>
          <cell r="F135"/>
          <cell r="G135"/>
          <cell r="H135"/>
          <cell r="I135">
            <v>0</v>
          </cell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</row>
        <row r="136">
          <cell r="D136"/>
          <cell r="E136"/>
          <cell r="F136"/>
          <cell r="G136"/>
          <cell r="H136"/>
          <cell r="I136">
            <v>0</v>
          </cell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</row>
        <row r="137">
          <cell r="D137">
            <v>11840</v>
          </cell>
          <cell r="E137">
            <v>10249</v>
          </cell>
          <cell r="F137">
            <v>893</v>
          </cell>
          <cell r="G137">
            <v>5091</v>
          </cell>
          <cell r="H137">
            <v>650</v>
          </cell>
          <cell r="I137">
            <v>28723</v>
          </cell>
          <cell r="J137"/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1279.3900000000001</v>
          </cell>
          <cell r="Q137">
            <v>0</v>
          </cell>
          <cell r="R137">
            <v>0</v>
          </cell>
          <cell r="S137">
            <v>1250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/>
          <cell r="Y137"/>
        </row>
        <row r="138">
          <cell r="D138"/>
          <cell r="E138"/>
          <cell r="F138"/>
          <cell r="G138"/>
          <cell r="H138"/>
          <cell r="I138">
            <v>0</v>
          </cell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</row>
        <row r="139">
          <cell r="D139"/>
          <cell r="E139"/>
          <cell r="F139"/>
          <cell r="G139"/>
          <cell r="H139"/>
          <cell r="I139">
            <v>0</v>
          </cell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</row>
        <row r="140">
          <cell r="D140">
            <v>14625</v>
          </cell>
          <cell r="E140">
            <v>438</v>
          </cell>
          <cell r="F140">
            <v>7844</v>
          </cell>
          <cell r="G140">
            <v>2667</v>
          </cell>
          <cell r="H140">
            <v>1750</v>
          </cell>
          <cell r="I140">
            <v>27324</v>
          </cell>
          <cell r="J140"/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1705.87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</row>
        <row r="141">
          <cell r="D141">
            <v>37047</v>
          </cell>
          <cell r="E141">
            <v>23601</v>
          </cell>
          <cell r="F141">
            <v>4750</v>
          </cell>
          <cell r="G141">
            <v>5481</v>
          </cell>
          <cell r="H141">
            <v>1320</v>
          </cell>
          <cell r="I141">
            <v>72199</v>
          </cell>
          <cell r="J141"/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2554.4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</row>
        <row r="142">
          <cell r="D142">
            <v>17279</v>
          </cell>
          <cell r="E142">
            <v>36497</v>
          </cell>
          <cell r="F142">
            <v>68723</v>
          </cell>
          <cell r="G142">
            <v>2758</v>
          </cell>
          <cell r="H142">
            <v>9980</v>
          </cell>
          <cell r="I142">
            <v>135237</v>
          </cell>
          <cell r="J142"/>
          <cell r="K142">
            <v>0</v>
          </cell>
          <cell r="L142">
            <v>5323</v>
          </cell>
          <cell r="M142">
            <v>0</v>
          </cell>
          <cell r="N142">
            <v>0</v>
          </cell>
          <cell r="O142">
            <v>0</v>
          </cell>
          <cell r="P142">
            <v>11941.05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/>
          <cell r="Y142"/>
        </row>
        <row r="143">
          <cell r="D143"/>
          <cell r="E143"/>
          <cell r="F143"/>
          <cell r="G143"/>
          <cell r="H143"/>
          <cell r="I143">
            <v>0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</row>
        <row r="144">
          <cell r="D144"/>
          <cell r="E144"/>
          <cell r="F144"/>
          <cell r="G144"/>
          <cell r="H144"/>
          <cell r="I144">
            <v>0</v>
          </cell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</row>
        <row r="145">
          <cell r="D145">
            <v>23066</v>
          </cell>
          <cell r="E145">
            <v>20269</v>
          </cell>
          <cell r="F145">
            <v>4467</v>
          </cell>
          <cell r="G145">
            <v>2761</v>
          </cell>
          <cell r="H145">
            <v>698</v>
          </cell>
          <cell r="I145">
            <v>51261</v>
          </cell>
          <cell r="J145"/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2060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</row>
        <row r="146">
          <cell r="D146">
            <v>5433</v>
          </cell>
          <cell r="E146">
            <v>3724</v>
          </cell>
          <cell r="F146">
            <v>2500</v>
          </cell>
          <cell r="G146">
            <v>1733</v>
          </cell>
          <cell r="H146">
            <v>667</v>
          </cell>
          <cell r="I146">
            <v>14057</v>
          </cell>
          <cell r="J146"/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1277.2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</row>
        <row r="147">
          <cell r="D147">
            <v>26539</v>
          </cell>
          <cell r="E147">
            <v>17853</v>
          </cell>
          <cell r="F147">
            <v>3087</v>
          </cell>
          <cell r="G147">
            <v>1057</v>
          </cell>
          <cell r="H147">
            <v>4939</v>
          </cell>
          <cell r="I147">
            <v>53475</v>
          </cell>
          <cell r="J147"/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1361.3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</row>
        <row r="148">
          <cell r="D148">
            <v>61252</v>
          </cell>
          <cell r="E148">
            <v>20877</v>
          </cell>
          <cell r="F148">
            <v>0</v>
          </cell>
          <cell r="G148">
            <v>9452</v>
          </cell>
          <cell r="H148">
            <v>10126</v>
          </cell>
          <cell r="I148">
            <v>101707</v>
          </cell>
          <cell r="J148"/>
          <cell r="K148">
            <v>8125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1705.87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</row>
        <row r="149">
          <cell r="D149">
            <v>26096</v>
          </cell>
          <cell r="E149">
            <v>1726</v>
          </cell>
          <cell r="F149">
            <v>30634</v>
          </cell>
          <cell r="G149">
            <v>10759</v>
          </cell>
          <cell r="H149">
            <v>9564</v>
          </cell>
          <cell r="I149">
            <v>78779</v>
          </cell>
          <cell r="J149"/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5108.8</v>
          </cell>
          <cell r="Q149">
            <v>0</v>
          </cell>
          <cell r="R149">
            <v>13932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/>
          <cell r="Y149"/>
        </row>
        <row r="150">
          <cell r="D150">
            <v>70820</v>
          </cell>
          <cell r="E150">
            <v>35370</v>
          </cell>
          <cell r="F150">
            <v>371</v>
          </cell>
          <cell r="G150">
            <v>42727</v>
          </cell>
          <cell r="H150">
            <v>4333</v>
          </cell>
          <cell r="I150">
            <v>153621</v>
          </cell>
          <cell r="J150"/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9234.33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</row>
        <row r="151">
          <cell r="D151">
            <v>36739</v>
          </cell>
          <cell r="E151">
            <v>17166</v>
          </cell>
          <cell r="F151">
            <v>3000</v>
          </cell>
          <cell r="G151">
            <v>4477</v>
          </cell>
          <cell r="H151">
            <v>4720</v>
          </cell>
          <cell r="I151">
            <v>66102</v>
          </cell>
          <cell r="J151"/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</row>
        <row r="152">
          <cell r="D152"/>
          <cell r="E152"/>
          <cell r="F152"/>
          <cell r="G152"/>
          <cell r="H152"/>
          <cell r="I152">
            <v>0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</row>
        <row r="153">
          <cell r="D153">
            <v>8464</v>
          </cell>
          <cell r="E153">
            <v>3191</v>
          </cell>
          <cell r="F153">
            <v>12894</v>
          </cell>
          <cell r="G153">
            <v>2864</v>
          </cell>
          <cell r="H153">
            <v>2005</v>
          </cell>
          <cell r="I153">
            <v>29418</v>
          </cell>
          <cell r="J153"/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1279.3900000000001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</row>
        <row r="154">
          <cell r="D154"/>
          <cell r="E154"/>
          <cell r="F154"/>
          <cell r="G154"/>
          <cell r="H154"/>
          <cell r="I154">
            <v>0</v>
          </cell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</row>
        <row r="155">
          <cell r="D155">
            <v>19991</v>
          </cell>
          <cell r="E155">
            <v>16613</v>
          </cell>
          <cell r="F155">
            <v>5333</v>
          </cell>
          <cell r="G155">
            <v>7184</v>
          </cell>
          <cell r="H155">
            <v>12846</v>
          </cell>
          <cell r="I155">
            <v>61967</v>
          </cell>
          <cell r="J155"/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/>
          <cell r="Y155"/>
        </row>
        <row r="156">
          <cell r="D156">
            <v>10502</v>
          </cell>
          <cell r="E156">
            <v>8170</v>
          </cell>
          <cell r="F156">
            <v>1258</v>
          </cell>
          <cell r="G156">
            <v>987</v>
          </cell>
          <cell r="H156">
            <v>306</v>
          </cell>
          <cell r="I156">
            <v>21223</v>
          </cell>
          <cell r="J156"/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852.93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</row>
        <row r="157">
          <cell r="D157"/>
          <cell r="E157"/>
          <cell r="F157"/>
          <cell r="G157"/>
          <cell r="H157"/>
          <cell r="I157">
            <v>0</v>
          </cell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</row>
        <row r="158">
          <cell r="D158">
            <v>18511</v>
          </cell>
          <cell r="E158">
            <v>5193</v>
          </cell>
          <cell r="F158">
            <v>2698</v>
          </cell>
          <cell r="G158">
            <v>965</v>
          </cell>
          <cell r="H158">
            <v>741</v>
          </cell>
          <cell r="I158">
            <v>28108</v>
          </cell>
          <cell r="J158"/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1279.3900000000001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</row>
        <row r="159">
          <cell r="D159">
            <v>18385</v>
          </cell>
          <cell r="E159">
            <v>11641</v>
          </cell>
          <cell r="F159">
            <v>5813</v>
          </cell>
          <cell r="G159">
            <v>3504</v>
          </cell>
          <cell r="H159">
            <v>2433</v>
          </cell>
          <cell r="I159">
            <v>41776</v>
          </cell>
          <cell r="J159"/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1361.3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</row>
        <row r="160">
          <cell r="D160"/>
          <cell r="E160"/>
          <cell r="F160"/>
          <cell r="G160"/>
          <cell r="H160"/>
          <cell r="I160">
            <v>0</v>
          </cell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</row>
        <row r="161">
          <cell r="D161"/>
          <cell r="E161"/>
          <cell r="F161"/>
          <cell r="G161"/>
          <cell r="H161"/>
          <cell r="I161">
            <v>0</v>
          </cell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</row>
        <row r="162">
          <cell r="D162">
            <v>18865</v>
          </cell>
          <cell r="E162">
            <v>15017</v>
          </cell>
          <cell r="F162">
            <v>28083</v>
          </cell>
          <cell r="G162">
            <v>3917</v>
          </cell>
          <cell r="H162">
            <v>4250</v>
          </cell>
          <cell r="I162">
            <v>70132</v>
          </cell>
          <cell r="J162"/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1915.8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</row>
        <row r="163">
          <cell r="D163"/>
          <cell r="E163"/>
          <cell r="F163"/>
          <cell r="G163"/>
          <cell r="H163"/>
          <cell r="I163">
            <v>0</v>
          </cell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</row>
        <row r="164">
          <cell r="D164"/>
          <cell r="E164"/>
          <cell r="F164"/>
          <cell r="G164"/>
          <cell r="H164"/>
          <cell r="I164">
            <v>0</v>
          </cell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</row>
        <row r="165">
          <cell r="D165"/>
          <cell r="E165"/>
          <cell r="F165"/>
          <cell r="G165"/>
          <cell r="H165"/>
          <cell r="I165">
            <v>0</v>
          </cell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</row>
        <row r="166">
          <cell r="D166"/>
          <cell r="E166"/>
          <cell r="F166"/>
          <cell r="G166"/>
          <cell r="H166"/>
          <cell r="I166">
            <v>0</v>
          </cell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</row>
      </sheetData>
      <sheetData sheetId="1">
        <row r="2">
          <cell r="D2">
            <v>13435</v>
          </cell>
          <cell r="E2">
            <v>10081</v>
          </cell>
          <cell r="F2">
            <v>874</v>
          </cell>
          <cell r="G2">
            <v>1888</v>
          </cell>
          <cell r="H2">
            <v>3034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>
            <v>0</v>
          </cell>
        </row>
        <row r="3"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</row>
        <row r="4">
          <cell r="D4">
            <v>15701</v>
          </cell>
          <cell r="E4">
            <v>5726</v>
          </cell>
          <cell r="F4">
            <v>19652</v>
          </cell>
          <cell r="G4">
            <v>7371</v>
          </cell>
          <cell r="H4">
            <v>6960</v>
          </cell>
          <cell r="I4">
            <v>55410</v>
          </cell>
          <cell r="J4">
            <v>0</v>
          </cell>
          <cell r="K4">
            <v>0</v>
          </cell>
          <cell r="L4">
            <v>4708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>
            <v>0</v>
          </cell>
        </row>
        <row r="5">
          <cell r="D5">
            <v>38379</v>
          </cell>
          <cell r="E5">
            <v>33339</v>
          </cell>
          <cell r="F5">
            <v>16542</v>
          </cell>
          <cell r="G5">
            <v>10067</v>
          </cell>
          <cell r="H5">
            <v>23714</v>
          </cell>
          <cell r="I5">
            <v>122041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3831.6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>
            <v>0</v>
          </cell>
        </row>
        <row r="6"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</row>
        <row r="7">
          <cell r="D7">
            <v>18048</v>
          </cell>
          <cell r="E7">
            <v>16730</v>
          </cell>
          <cell r="F7">
            <v>301</v>
          </cell>
          <cell r="G7">
            <v>748</v>
          </cell>
          <cell r="H7">
            <v>447</v>
          </cell>
          <cell r="I7">
            <v>36274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852.93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>
            <v>0</v>
          </cell>
        </row>
        <row r="8">
          <cell r="D8">
            <v>2183</v>
          </cell>
          <cell r="E8">
            <v>37379</v>
          </cell>
          <cell r="F8">
            <v>0</v>
          </cell>
          <cell r="G8">
            <v>1448</v>
          </cell>
          <cell r="H8">
            <v>489</v>
          </cell>
          <cell r="I8">
            <v>41499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2554.4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/>
          <cell r="Y8">
            <v>0</v>
          </cell>
        </row>
        <row r="9">
          <cell r="D9">
            <v>107856</v>
          </cell>
          <cell r="E9">
            <v>49744</v>
          </cell>
          <cell r="F9">
            <v>27937</v>
          </cell>
          <cell r="G9">
            <v>28052</v>
          </cell>
          <cell r="H9">
            <v>12887</v>
          </cell>
          <cell r="I9">
            <v>226476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8780.75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>
            <v>0</v>
          </cell>
        </row>
        <row r="10">
          <cell r="D10">
            <v>4395</v>
          </cell>
          <cell r="E10">
            <v>2136</v>
          </cell>
          <cell r="F10">
            <v>0</v>
          </cell>
          <cell r="G10">
            <v>227</v>
          </cell>
          <cell r="H10">
            <v>37</v>
          </cell>
          <cell r="I10">
            <v>6795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>
            <v>0</v>
          </cell>
        </row>
        <row r="11">
          <cell r="D11">
            <v>35649</v>
          </cell>
          <cell r="E11">
            <v>36200</v>
          </cell>
          <cell r="F11">
            <v>15441</v>
          </cell>
          <cell r="G11">
            <v>29208</v>
          </cell>
          <cell r="H11">
            <v>5565</v>
          </cell>
          <cell r="I11">
            <v>122063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1202</v>
          </cell>
          <cell r="T11">
            <v>0</v>
          </cell>
          <cell r="U11">
            <v>0</v>
          </cell>
          <cell r="V11">
            <v>21161</v>
          </cell>
          <cell r="W11">
            <v>0</v>
          </cell>
          <cell r="X11"/>
          <cell r="Y11">
            <v>0</v>
          </cell>
        </row>
        <row r="12">
          <cell r="D12">
            <v>552596</v>
          </cell>
          <cell r="E12">
            <v>408717</v>
          </cell>
          <cell r="F12">
            <v>197710</v>
          </cell>
          <cell r="G12">
            <v>368801</v>
          </cell>
          <cell r="H12">
            <v>471250</v>
          </cell>
          <cell r="I12">
            <v>1999074</v>
          </cell>
          <cell r="J12">
            <v>0</v>
          </cell>
          <cell r="K12">
            <v>0</v>
          </cell>
          <cell r="L12">
            <v>54128</v>
          </cell>
          <cell r="M12">
            <v>0</v>
          </cell>
          <cell r="N12">
            <v>0</v>
          </cell>
          <cell r="O12">
            <v>0</v>
          </cell>
          <cell r="P12">
            <v>49307</v>
          </cell>
          <cell r="Q12">
            <v>0</v>
          </cell>
          <cell r="R12">
            <v>38011</v>
          </cell>
          <cell r="S12">
            <v>0</v>
          </cell>
          <cell r="T12">
            <v>0</v>
          </cell>
          <cell r="U12">
            <v>0</v>
          </cell>
          <cell r="V12">
            <v>109331</v>
          </cell>
          <cell r="W12">
            <v>0</v>
          </cell>
          <cell r="X12"/>
          <cell r="Y12">
            <v>0</v>
          </cell>
        </row>
        <row r="13">
          <cell r="D13">
            <v>11035</v>
          </cell>
          <cell r="E13">
            <v>125163</v>
          </cell>
          <cell r="F13">
            <v>4358</v>
          </cell>
          <cell r="G13">
            <v>9519</v>
          </cell>
          <cell r="H13">
            <v>6029</v>
          </cell>
          <cell r="I13">
            <v>156104</v>
          </cell>
          <cell r="J13">
            <v>7560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5747.4</v>
          </cell>
          <cell r="Q13">
            <v>0</v>
          </cell>
          <cell r="R13">
            <v>0</v>
          </cell>
          <cell r="S13">
            <v>5475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>
            <v>0</v>
          </cell>
        </row>
        <row r="14">
          <cell r="D14">
            <v>101240</v>
          </cell>
          <cell r="E14">
            <v>92824</v>
          </cell>
          <cell r="F14">
            <v>96019</v>
          </cell>
          <cell r="G14">
            <v>0</v>
          </cell>
          <cell r="H14">
            <v>76002</v>
          </cell>
          <cell r="I14">
            <v>366085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20594.849999999999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>
            <v>0</v>
          </cell>
        </row>
        <row r="15">
          <cell r="D15">
            <v>65990</v>
          </cell>
          <cell r="E15">
            <v>20920</v>
          </cell>
          <cell r="F15">
            <v>78918</v>
          </cell>
          <cell r="G15">
            <v>68697</v>
          </cell>
          <cell r="H15">
            <v>38016</v>
          </cell>
          <cell r="I15">
            <v>272541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17146.41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>
            <v>0</v>
          </cell>
        </row>
        <row r="16"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</row>
        <row r="17">
          <cell r="D17">
            <v>10438</v>
          </cell>
          <cell r="E17">
            <v>5865</v>
          </cell>
          <cell r="F17">
            <v>9361</v>
          </cell>
          <cell r="G17">
            <v>1981</v>
          </cell>
          <cell r="H17">
            <v>2309</v>
          </cell>
          <cell r="I17">
            <v>29954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911.28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>
            <v>0</v>
          </cell>
        </row>
        <row r="18">
          <cell r="D18">
            <v>44357</v>
          </cell>
          <cell r="E18">
            <v>27674</v>
          </cell>
          <cell r="F18">
            <v>3775</v>
          </cell>
          <cell r="G18">
            <v>3329</v>
          </cell>
          <cell r="H18">
            <v>2195</v>
          </cell>
          <cell r="I18">
            <v>81330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1279.3900000000001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>
            <v>0</v>
          </cell>
        </row>
        <row r="19"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</row>
        <row r="20">
          <cell r="D20">
            <v>13860</v>
          </cell>
          <cell r="E20">
            <v>8787</v>
          </cell>
          <cell r="F20">
            <v>5532</v>
          </cell>
          <cell r="G20">
            <v>3389</v>
          </cell>
          <cell r="H20">
            <v>1097</v>
          </cell>
          <cell r="I20">
            <v>32665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>
            <v>0</v>
          </cell>
        </row>
        <row r="21">
          <cell r="D21">
            <v>6861</v>
          </cell>
          <cell r="E21">
            <v>4768</v>
          </cell>
          <cell r="F21">
            <v>3062</v>
          </cell>
          <cell r="G21">
            <v>2088</v>
          </cell>
          <cell r="H21">
            <v>2096</v>
          </cell>
          <cell r="I21">
            <v>18875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31270</v>
          </cell>
          <cell r="W21">
            <v>0</v>
          </cell>
          <cell r="X21"/>
          <cell r="Y21">
            <v>0</v>
          </cell>
        </row>
        <row r="22">
          <cell r="D22">
            <v>2152</v>
          </cell>
          <cell r="E22">
            <v>7822</v>
          </cell>
          <cell r="F22">
            <v>0</v>
          </cell>
          <cell r="G22">
            <v>4533</v>
          </cell>
          <cell r="H22">
            <v>592</v>
          </cell>
          <cell r="I22">
            <v>15099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>
            <v>0</v>
          </cell>
        </row>
        <row r="23"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</row>
        <row r="24">
          <cell r="D24">
            <v>14444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21997</v>
          </cell>
          <cell r="J24">
            <v>7560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>
            <v>0</v>
          </cell>
        </row>
        <row r="25">
          <cell r="D25">
            <v>30544</v>
          </cell>
          <cell r="E25">
            <v>13339</v>
          </cell>
          <cell r="F25">
            <v>0</v>
          </cell>
          <cell r="G25">
            <v>0</v>
          </cell>
          <cell r="H25">
            <v>451</v>
          </cell>
          <cell r="I25">
            <v>44334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>
            <v>0</v>
          </cell>
        </row>
        <row r="26">
          <cell r="D26">
            <v>19483</v>
          </cell>
          <cell r="E26">
            <v>17078</v>
          </cell>
          <cell r="F26">
            <v>73</v>
          </cell>
          <cell r="G26">
            <v>3153</v>
          </cell>
          <cell r="H26">
            <v>3248</v>
          </cell>
          <cell r="I26">
            <v>43035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>
            <v>0</v>
          </cell>
        </row>
        <row r="27">
          <cell r="D27">
            <v>7613</v>
          </cell>
          <cell r="E27">
            <v>5690</v>
          </cell>
          <cell r="F27">
            <v>2877</v>
          </cell>
          <cell r="G27">
            <v>496</v>
          </cell>
          <cell r="H27">
            <v>583</v>
          </cell>
          <cell r="I27">
            <v>17259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>
            <v>0</v>
          </cell>
        </row>
        <row r="28"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</row>
        <row r="29">
          <cell r="D29">
            <v>8796</v>
          </cell>
          <cell r="E29">
            <v>3578</v>
          </cell>
          <cell r="F29">
            <v>2678</v>
          </cell>
          <cell r="G29">
            <v>444</v>
          </cell>
          <cell r="H29">
            <v>934</v>
          </cell>
          <cell r="I29">
            <v>16430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>
            <v>0</v>
          </cell>
        </row>
        <row r="30">
          <cell r="D30">
            <v>1493</v>
          </cell>
          <cell r="E30">
            <v>8481</v>
          </cell>
          <cell r="F30">
            <v>0</v>
          </cell>
          <cell r="G30">
            <v>5601</v>
          </cell>
          <cell r="H30">
            <v>628</v>
          </cell>
          <cell r="I30">
            <v>16203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>
            <v>0</v>
          </cell>
        </row>
        <row r="31">
          <cell r="D31">
            <v>259065</v>
          </cell>
          <cell r="E31">
            <v>184631</v>
          </cell>
          <cell r="F31">
            <v>9530</v>
          </cell>
          <cell r="G31">
            <v>0</v>
          </cell>
          <cell r="H31">
            <v>46972</v>
          </cell>
          <cell r="I31">
            <v>500198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29727</v>
          </cell>
          <cell r="Q31">
            <v>0</v>
          </cell>
          <cell r="R31">
            <v>0</v>
          </cell>
          <cell r="S31">
            <v>33230</v>
          </cell>
          <cell r="T31">
            <v>0</v>
          </cell>
          <cell r="U31">
            <v>0</v>
          </cell>
          <cell r="V31">
            <v>61127</v>
          </cell>
          <cell r="W31">
            <v>0</v>
          </cell>
          <cell r="X31"/>
          <cell r="Y31">
            <v>0</v>
          </cell>
        </row>
        <row r="32">
          <cell r="D32">
            <v>17961</v>
          </cell>
          <cell r="E32">
            <v>15299</v>
          </cell>
          <cell r="F32">
            <v>8238</v>
          </cell>
          <cell r="G32">
            <v>7040</v>
          </cell>
          <cell r="H32">
            <v>1064</v>
          </cell>
          <cell r="I32">
            <v>49602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13137</v>
          </cell>
          <cell r="W32">
            <v>0</v>
          </cell>
          <cell r="X32"/>
          <cell r="Y32">
            <v>0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2636</v>
          </cell>
          <cell r="I34">
            <v>24184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>
            <v>0</v>
          </cell>
        </row>
        <row r="35">
          <cell r="D35">
            <v>28501</v>
          </cell>
          <cell r="E35">
            <v>6069</v>
          </cell>
          <cell r="F35">
            <v>7101</v>
          </cell>
          <cell r="G35">
            <v>7083</v>
          </cell>
          <cell r="H35">
            <v>1443</v>
          </cell>
          <cell r="I35">
            <v>50197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>
            <v>0</v>
          </cell>
        </row>
        <row r="36"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</row>
        <row r="37">
          <cell r="D37">
            <v>6309</v>
          </cell>
          <cell r="E37">
            <v>3945</v>
          </cell>
          <cell r="F37">
            <v>3635</v>
          </cell>
          <cell r="G37">
            <v>3720</v>
          </cell>
          <cell r="H37">
            <v>2500</v>
          </cell>
          <cell r="I37">
            <v>20109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852.93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>
            <v>0</v>
          </cell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</row>
        <row r="39">
          <cell r="D39">
            <v>6511</v>
          </cell>
          <cell r="E39">
            <v>3736</v>
          </cell>
          <cell r="F39">
            <v>819</v>
          </cell>
          <cell r="G39">
            <v>743</v>
          </cell>
          <cell r="H39">
            <v>233</v>
          </cell>
          <cell r="I39">
            <v>12042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>
            <v>0</v>
          </cell>
        </row>
        <row r="40">
          <cell r="D40">
            <v>1114844</v>
          </cell>
          <cell r="E40">
            <v>352850</v>
          </cell>
          <cell r="F40">
            <v>386752</v>
          </cell>
          <cell r="G40">
            <v>419535</v>
          </cell>
          <cell r="H40">
            <v>287609</v>
          </cell>
          <cell r="I40">
            <v>2561590</v>
          </cell>
          <cell r="J40">
            <v>0</v>
          </cell>
          <cell r="K40">
            <v>0</v>
          </cell>
          <cell r="L40">
            <v>59908</v>
          </cell>
          <cell r="M40">
            <v>0</v>
          </cell>
          <cell r="N40">
            <v>0</v>
          </cell>
          <cell r="O40">
            <v>0</v>
          </cell>
          <cell r="P40">
            <v>118875.39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>
            <v>0</v>
          </cell>
        </row>
        <row r="41">
          <cell r="D41">
            <v>5148</v>
          </cell>
          <cell r="E41">
            <v>7652</v>
          </cell>
          <cell r="F41">
            <v>2000</v>
          </cell>
          <cell r="G41">
            <v>1267</v>
          </cell>
          <cell r="H41">
            <v>227</v>
          </cell>
          <cell r="I41">
            <v>16294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>
            <v>0</v>
          </cell>
        </row>
        <row r="42">
          <cell r="D42">
            <v>10896</v>
          </cell>
          <cell r="E42">
            <v>2595</v>
          </cell>
          <cell r="F42">
            <v>5833</v>
          </cell>
          <cell r="G42">
            <v>2083</v>
          </cell>
          <cell r="H42">
            <v>2083</v>
          </cell>
          <cell r="I42">
            <v>23490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>
            <v>0</v>
          </cell>
        </row>
        <row r="43">
          <cell r="D43">
            <v>176517</v>
          </cell>
          <cell r="E43">
            <v>147237</v>
          </cell>
          <cell r="F43">
            <v>0</v>
          </cell>
          <cell r="G43">
            <v>79621</v>
          </cell>
          <cell r="H43">
            <v>163436</v>
          </cell>
          <cell r="I43">
            <v>566811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34835.629999999997</v>
          </cell>
          <cell r="Q43">
            <v>0</v>
          </cell>
          <cell r="R43">
            <v>0</v>
          </cell>
          <cell r="S43">
            <v>14625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/>
          <cell r="Y43">
            <v>0</v>
          </cell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</row>
        <row r="45">
          <cell r="D45">
            <v>17392</v>
          </cell>
          <cell r="E45">
            <v>18167</v>
          </cell>
          <cell r="F45">
            <v>17330</v>
          </cell>
          <cell r="G45">
            <v>1329</v>
          </cell>
          <cell r="H45">
            <v>4578</v>
          </cell>
          <cell r="I45">
            <v>58796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1361.3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>
            <v>0</v>
          </cell>
        </row>
        <row r="46">
          <cell r="D46">
            <v>13566</v>
          </cell>
          <cell r="E46">
            <v>20368</v>
          </cell>
          <cell r="F46">
            <v>1368</v>
          </cell>
          <cell r="G46">
            <v>3366</v>
          </cell>
          <cell r="H46">
            <v>1879</v>
          </cell>
          <cell r="I46">
            <v>40547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1277.2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>
            <v>0</v>
          </cell>
        </row>
        <row r="47">
          <cell r="D47">
            <v>11233</v>
          </cell>
          <cell r="E47">
            <v>20688</v>
          </cell>
          <cell r="F47">
            <v>7971</v>
          </cell>
          <cell r="G47">
            <v>20582</v>
          </cell>
          <cell r="H47">
            <v>17117</v>
          </cell>
          <cell r="I47">
            <v>77591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>
            <v>0</v>
          </cell>
        </row>
        <row r="48">
          <cell r="D48">
            <v>20475</v>
          </cell>
          <cell r="E48">
            <v>11648</v>
          </cell>
          <cell r="F48">
            <v>16382</v>
          </cell>
          <cell r="G48">
            <v>0</v>
          </cell>
          <cell r="H48">
            <v>6415</v>
          </cell>
          <cell r="I48">
            <v>54920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>
            <v>0</v>
          </cell>
        </row>
        <row r="49">
          <cell r="D49">
            <v>77998</v>
          </cell>
          <cell r="E49">
            <v>136626</v>
          </cell>
          <cell r="F49">
            <v>11875</v>
          </cell>
          <cell r="G49">
            <v>39019</v>
          </cell>
          <cell r="H49">
            <v>27198</v>
          </cell>
          <cell r="I49">
            <v>292716</v>
          </cell>
          <cell r="J49">
            <v>0</v>
          </cell>
          <cell r="K49">
            <v>0</v>
          </cell>
          <cell r="L49">
            <v>4197</v>
          </cell>
          <cell r="M49">
            <v>0</v>
          </cell>
          <cell r="N49">
            <v>0</v>
          </cell>
          <cell r="O49">
            <v>41667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>
            <v>0</v>
          </cell>
        </row>
        <row r="50">
          <cell r="D50">
            <v>13094</v>
          </cell>
          <cell r="E50">
            <v>4037</v>
          </cell>
          <cell r="F50">
            <v>2681</v>
          </cell>
          <cell r="G50">
            <v>876</v>
          </cell>
          <cell r="H50">
            <v>350</v>
          </cell>
          <cell r="I50">
            <v>21038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>
            <v>0</v>
          </cell>
        </row>
        <row r="51">
          <cell r="D51">
            <v>11586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19927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>
            <v>0</v>
          </cell>
        </row>
        <row r="52">
          <cell r="D52">
            <v>5936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>
            <v>0</v>
          </cell>
        </row>
        <row r="53">
          <cell r="D53">
            <v>7046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>
            <v>0</v>
          </cell>
        </row>
        <row r="54">
          <cell r="D54">
            <v>60440</v>
          </cell>
          <cell r="E54">
            <v>55205</v>
          </cell>
          <cell r="F54">
            <v>32116</v>
          </cell>
          <cell r="G54">
            <v>12503</v>
          </cell>
          <cell r="H54">
            <v>31144</v>
          </cell>
          <cell r="I54">
            <v>191408</v>
          </cell>
          <cell r="J54">
            <v>0</v>
          </cell>
          <cell r="K54">
            <v>0</v>
          </cell>
          <cell r="L54">
            <v>4534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49139</v>
          </cell>
          <cell r="W54">
            <v>0</v>
          </cell>
          <cell r="X54"/>
          <cell r="Y54">
            <v>0</v>
          </cell>
        </row>
        <row r="55">
          <cell r="D55">
            <v>19807</v>
          </cell>
          <cell r="E55">
            <v>20632</v>
          </cell>
          <cell r="F55">
            <v>0</v>
          </cell>
          <cell r="G55">
            <v>2238</v>
          </cell>
          <cell r="H55">
            <v>777</v>
          </cell>
          <cell r="I55">
            <v>43454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3193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>
            <v>0</v>
          </cell>
        </row>
        <row r="56">
          <cell r="D56">
            <v>5258</v>
          </cell>
          <cell r="E56">
            <v>4592</v>
          </cell>
          <cell r="F56">
            <v>2294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>
            <v>0</v>
          </cell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</row>
        <row r="58">
          <cell r="D58">
            <v>2289</v>
          </cell>
          <cell r="E58">
            <v>2445</v>
          </cell>
          <cell r="F58">
            <v>1068</v>
          </cell>
          <cell r="G58">
            <v>433</v>
          </cell>
          <cell r="H58">
            <v>590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>
            <v>0</v>
          </cell>
        </row>
        <row r="59"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</row>
        <row r="60"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</row>
        <row r="61">
          <cell r="D61">
            <v>52230</v>
          </cell>
          <cell r="E61">
            <v>19257</v>
          </cell>
          <cell r="F61">
            <v>124475</v>
          </cell>
          <cell r="G61">
            <v>14305</v>
          </cell>
          <cell r="H61">
            <v>3143</v>
          </cell>
          <cell r="I61">
            <v>213410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5747.4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>
            <v>0</v>
          </cell>
        </row>
        <row r="62">
          <cell r="D62">
            <v>11005</v>
          </cell>
          <cell r="E62">
            <v>1251</v>
          </cell>
          <cell r="F62">
            <v>0</v>
          </cell>
          <cell r="G62">
            <v>4447</v>
          </cell>
          <cell r="H62">
            <v>413</v>
          </cell>
          <cell r="I62">
            <v>17116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>
            <v>0</v>
          </cell>
        </row>
        <row r="63"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</row>
        <row r="64">
          <cell r="D64">
            <v>5041</v>
          </cell>
          <cell r="E64">
            <v>9707</v>
          </cell>
          <cell r="F64">
            <v>12271</v>
          </cell>
          <cell r="G64">
            <v>1621</v>
          </cell>
          <cell r="H64">
            <v>784</v>
          </cell>
          <cell r="I64">
            <v>29424</v>
          </cell>
          <cell r="J64">
            <v>0</v>
          </cell>
          <cell r="K64">
            <v>0</v>
          </cell>
          <cell r="L64">
            <v>3545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>
            <v>0</v>
          </cell>
        </row>
        <row r="65">
          <cell r="D65">
            <v>22049</v>
          </cell>
          <cell r="E65">
            <v>5296</v>
          </cell>
          <cell r="F65">
            <v>1732</v>
          </cell>
          <cell r="G65">
            <v>3544</v>
          </cell>
          <cell r="H65">
            <v>6179</v>
          </cell>
          <cell r="I65">
            <v>38800</v>
          </cell>
          <cell r="J65">
            <v>754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>
            <v>0</v>
          </cell>
        </row>
        <row r="66">
          <cell r="D66">
            <v>4000</v>
          </cell>
          <cell r="E66">
            <v>2128420</v>
          </cell>
          <cell r="F66">
            <v>780728</v>
          </cell>
          <cell r="G66">
            <v>722366</v>
          </cell>
          <cell r="H66">
            <v>428697</v>
          </cell>
          <cell r="I66">
            <v>4064211</v>
          </cell>
          <cell r="J66">
            <v>0</v>
          </cell>
          <cell r="K66">
            <v>0</v>
          </cell>
          <cell r="L66">
            <v>65154</v>
          </cell>
          <cell r="M66">
            <v>250000</v>
          </cell>
          <cell r="N66">
            <v>30629</v>
          </cell>
          <cell r="O66">
            <v>125000</v>
          </cell>
          <cell r="P66">
            <v>57129.93</v>
          </cell>
          <cell r="Q66">
            <v>0</v>
          </cell>
          <cell r="R66">
            <v>87069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/>
          <cell r="Y66">
            <v>0</v>
          </cell>
        </row>
        <row r="67">
          <cell r="D67">
            <v>20017</v>
          </cell>
          <cell r="E67">
            <v>11515</v>
          </cell>
          <cell r="F67">
            <v>11101</v>
          </cell>
          <cell r="G67">
            <v>0</v>
          </cell>
          <cell r="H67">
            <v>1799</v>
          </cell>
          <cell r="I67">
            <v>44432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>
            <v>0</v>
          </cell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833</v>
          </cell>
          <cell r="I68">
            <v>7213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>
            <v>0</v>
          </cell>
        </row>
        <row r="69">
          <cell r="D69">
            <v>29366</v>
          </cell>
          <cell r="E69">
            <v>77008</v>
          </cell>
          <cell r="F69">
            <v>56473</v>
          </cell>
          <cell r="G69">
            <v>7050</v>
          </cell>
          <cell r="H69">
            <v>33144</v>
          </cell>
          <cell r="I69">
            <v>203041</v>
          </cell>
          <cell r="J69">
            <v>0</v>
          </cell>
          <cell r="K69">
            <v>0</v>
          </cell>
          <cell r="L69">
            <v>12241</v>
          </cell>
          <cell r="M69">
            <v>0</v>
          </cell>
          <cell r="N69">
            <v>0</v>
          </cell>
          <cell r="O69">
            <v>0</v>
          </cell>
          <cell r="P69">
            <v>5044.9399999999996</v>
          </cell>
          <cell r="Q69">
            <v>0</v>
          </cell>
          <cell r="R69">
            <v>18000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/>
          <cell r="Y69">
            <v>0</v>
          </cell>
        </row>
        <row r="70">
          <cell r="D70">
            <v>10333</v>
          </cell>
          <cell r="E70">
            <v>7672</v>
          </cell>
          <cell r="F70">
            <v>6311</v>
          </cell>
          <cell r="G70">
            <v>4600</v>
          </cell>
          <cell r="H70">
            <v>3797</v>
          </cell>
          <cell r="I70">
            <v>32713</v>
          </cell>
          <cell r="J70">
            <v>660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>
            <v>0</v>
          </cell>
        </row>
        <row r="71">
          <cell r="D71">
            <v>326439</v>
          </cell>
          <cell r="E71">
            <v>42928</v>
          </cell>
          <cell r="F71">
            <v>203925</v>
          </cell>
          <cell r="G71">
            <v>105012</v>
          </cell>
          <cell r="H71">
            <v>101354</v>
          </cell>
          <cell r="I71">
            <v>779658</v>
          </cell>
          <cell r="J71">
            <v>0</v>
          </cell>
          <cell r="K71">
            <v>0</v>
          </cell>
          <cell r="L71">
            <v>24346</v>
          </cell>
          <cell r="M71">
            <v>0</v>
          </cell>
          <cell r="N71">
            <v>0</v>
          </cell>
          <cell r="O71">
            <v>0</v>
          </cell>
          <cell r="P71">
            <v>18150.63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91745</v>
          </cell>
          <cell r="W71">
            <v>0</v>
          </cell>
          <cell r="X71"/>
          <cell r="Y71">
            <v>0</v>
          </cell>
        </row>
        <row r="72">
          <cell r="D72">
            <v>12584</v>
          </cell>
          <cell r="E72">
            <v>7030</v>
          </cell>
          <cell r="F72">
            <v>4870</v>
          </cell>
          <cell r="G72">
            <v>3345</v>
          </cell>
          <cell r="H72">
            <v>444</v>
          </cell>
          <cell r="I72">
            <v>28273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/>
          <cell r="Y72">
            <v>0</v>
          </cell>
        </row>
        <row r="73">
          <cell r="D73">
            <v>16490</v>
          </cell>
          <cell r="E73">
            <v>10462</v>
          </cell>
          <cell r="F73">
            <v>19253</v>
          </cell>
          <cell r="G73">
            <v>4609</v>
          </cell>
          <cell r="H73">
            <v>2951</v>
          </cell>
          <cell r="I73">
            <v>53765</v>
          </cell>
          <cell r="J73">
            <v>4013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1279.3900000000001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>
            <v>0</v>
          </cell>
        </row>
        <row r="74">
          <cell r="D74">
            <v>14292</v>
          </cell>
          <cell r="E74">
            <v>11657</v>
          </cell>
          <cell r="F74">
            <v>1457</v>
          </cell>
          <cell r="G74">
            <v>1064</v>
          </cell>
          <cell r="H74">
            <v>672</v>
          </cell>
          <cell r="I74">
            <v>29142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>
            <v>0</v>
          </cell>
        </row>
        <row r="75">
          <cell r="D75">
            <v>20714</v>
          </cell>
          <cell r="E75">
            <v>11354</v>
          </cell>
          <cell r="F75">
            <v>0</v>
          </cell>
          <cell r="G75">
            <v>4190</v>
          </cell>
          <cell r="H75">
            <v>2969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>
            <v>0</v>
          </cell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>
            <v>0</v>
          </cell>
        </row>
        <row r="77">
          <cell r="D77">
            <v>10304</v>
          </cell>
          <cell r="E77">
            <v>6424</v>
          </cell>
          <cell r="F77">
            <v>4923</v>
          </cell>
          <cell r="G77">
            <v>6743</v>
          </cell>
          <cell r="H77">
            <v>1883</v>
          </cell>
          <cell r="I77">
            <v>30277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>
            <v>0</v>
          </cell>
        </row>
        <row r="78">
          <cell r="D78">
            <v>14658</v>
          </cell>
          <cell r="E78">
            <v>8750</v>
          </cell>
          <cell r="F78">
            <v>17001</v>
          </cell>
          <cell r="G78">
            <v>5000</v>
          </cell>
          <cell r="H78">
            <v>6171</v>
          </cell>
          <cell r="I78">
            <v>51580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>
            <v>0</v>
          </cell>
        </row>
        <row r="79">
          <cell r="D79">
            <v>6162</v>
          </cell>
          <cell r="E79">
            <v>7514</v>
          </cell>
          <cell r="F79">
            <v>1897</v>
          </cell>
          <cell r="G79">
            <v>2291</v>
          </cell>
          <cell r="H79">
            <v>449</v>
          </cell>
          <cell r="I79">
            <v>18313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>
            <v>0</v>
          </cell>
        </row>
        <row r="80">
          <cell r="D80">
            <v>9115</v>
          </cell>
          <cell r="E80">
            <v>9115</v>
          </cell>
          <cell r="F80">
            <v>6498</v>
          </cell>
          <cell r="G80">
            <v>6000</v>
          </cell>
          <cell r="H80">
            <v>1918</v>
          </cell>
          <cell r="I80">
            <v>32646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1277.2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>
            <v>0</v>
          </cell>
        </row>
        <row r="81">
          <cell r="D81">
            <v>20833</v>
          </cell>
          <cell r="E81">
            <v>8332</v>
          </cell>
          <cell r="F81">
            <v>4021</v>
          </cell>
          <cell r="G81">
            <v>4121</v>
          </cell>
          <cell r="H81">
            <v>3250</v>
          </cell>
          <cell r="I81">
            <v>40557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10519</v>
          </cell>
          <cell r="W81">
            <v>0</v>
          </cell>
          <cell r="X81"/>
          <cell r="Y81">
            <v>0</v>
          </cell>
        </row>
        <row r="82">
          <cell r="D82">
            <v>31304</v>
          </cell>
          <cell r="E82">
            <v>28862</v>
          </cell>
          <cell r="F82">
            <v>23262</v>
          </cell>
          <cell r="G82">
            <v>20036</v>
          </cell>
          <cell r="H82">
            <v>11852</v>
          </cell>
          <cell r="I82">
            <v>115316</v>
          </cell>
          <cell r="J82">
            <v>0</v>
          </cell>
          <cell r="K82">
            <v>0</v>
          </cell>
          <cell r="L82">
            <v>13676</v>
          </cell>
          <cell r="M82">
            <v>0</v>
          </cell>
          <cell r="N82">
            <v>0</v>
          </cell>
          <cell r="O82">
            <v>0</v>
          </cell>
          <cell r="P82">
            <v>-54703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>
            <v>0</v>
          </cell>
        </row>
        <row r="83">
          <cell r="D83">
            <v>81696</v>
          </cell>
          <cell r="E83">
            <v>26804</v>
          </cell>
          <cell r="F83">
            <v>6003</v>
          </cell>
          <cell r="G83">
            <v>11459</v>
          </cell>
          <cell r="H83">
            <v>7111</v>
          </cell>
          <cell r="I83">
            <v>133073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2722.6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>
            <v>0</v>
          </cell>
        </row>
        <row r="84">
          <cell r="D84">
            <v>10534</v>
          </cell>
          <cell r="E84">
            <v>20519</v>
          </cell>
          <cell r="F84">
            <v>12010</v>
          </cell>
          <cell r="G84">
            <v>7000</v>
          </cell>
          <cell r="H84">
            <v>13629</v>
          </cell>
          <cell r="I84">
            <v>63692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>
            <v>0</v>
          </cell>
        </row>
        <row r="85">
          <cell r="D85">
            <v>5584</v>
          </cell>
          <cell r="E85">
            <v>5171</v>
          </cell>
          <cell r="F85">
            <v>6044</v>
          </cell>
          <cell r="G85">
            <v>236</v>
          </cell>
          <cell r="H85">
            <v>219</v>
          </cell>
          <cell r="I85">
            <v>17254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>
            <v>0</v>
          </cell>
        </row>
        <row r="86">
          <cell r="D86">
            <v>35710</v>
          </cell>
          <cell r="E86">
            <v>68179</v>
          </cell>
          <cell r="F86">
            <v>0</v>
          </cell>
          <cell r="G86">
            <v>5180</v>
          </cell>
          <cell r="H86">
            <v>14296</v>
          </cell>
          <cell r="I86">
            <v>123365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3831.6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>
            <v>0</v>
          </cell>
        </row>
        <row r="87">
          <cell r="D87">
            <v>81424</v>
          </cell>
          <cell r="E87">
            <v>25644</v>
          </cell>
          <cell r="F87">
            <v>0</v>
          </cell>
          <cell r="G87">
            <v>17683</v>
          </cell>
          <cell r="H87">
            <v>11312</v>
          </cell>
          <cell r="I87">
            <v>136063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5108.8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>
            <v>0</v>
          </cell>
        </row>
        <row r="88">
          <cell r="D88">
            <v>4277</v>
          </cell>
          <cell r="E88">
            <v>6433</v>
          </cell>
          <cell r="F88">
            <v>2716</v>
          </cell>
          <cell r="G88">
            <v>3628</v>
          </cell>
          <cell r="H88">
            <v>1046</v>
          </cell>
          <cell r="I88">
            <v>18100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>
            <v>0</v>
          </cell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</row>
        <row r="90">
          <cell r="D90">
            <v>6851</v>
          </cell>
          <cell r="E90">
            <v>5315</v>
          </cell>
          <cell r="F90">
            <v>4582</v>
          </cell>
          <cell r="G90">
            <v>3528</v>
          </cell>
          <cell r="H90">
            <v>917</v>
          </cell>
          <cell r="I90">
            <v>21193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>
            <v>0</v>
          </cell>
        </row>
        <row r="91">
          <cell r="D91">
            <v>15885</v>
          </cell>
          <cell r="E91">
            <v>4919</v>
          </cell>
          <cell r="F91">
            <v>0</v>
          </cell>
          <cell r="G91">
            <v>8845</v>
          </cell>
          <cell r="H91">
            <v>1926</v>
          </cell>
          <cell r="I91">
            <v>31575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>
            <v>0</v>
          </cell>
        </row>
        <row r="92">
          <cell r="D92">
            <v>16280</v>
          </cell>
          <cell r="E92">
            <v>13652</v>
          </cell>
          <cell r="F92">
            <v>1612</v>
          </cell>
          <cell r="G92">
            <v>3375</v>
          </cell>
          <cell r="H92">
            <v>2410</v>
          </cell>
          <cell r="I92">
            <v>37329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1279.3900000000001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>
            <v>0</v>
          </cell>
        </row>
        <row r="93">
          <cell r="D93">
            <v>7490</v>
          </cell>
          <cell r="E93">
            <v>22017</v>
          </cell>
          <cell r="F93">
            <v>6786</v>
          </cell>
          <cell r="G93">
            <v>6150</v>
          </cell>
          <cell r="H93">
            <v>2601</v>
          </cell>
          <cell r="I93">
            <v>45044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2554.4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>
            <v>0</v>
          </cell>
        </row>
        <row r="94">
          <cell r="D94">
            <v>11952</v>
          </cell>
          <cell r="E94">
            <v>7914</v>
          </cell>
          <cell r="F94">
            <v>0</v>
          </cell>
          <cell r="G94">
            <v>3064</v>
          </cell>
          <cell r="H94">
            <v>362</v>
          </cell>
          <cell r="I94">
            <v>23292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>
            <v>0</v>
          </cell>
        </row>
        <row r="95">
          <cell r="D95">
            <v>19517</v>
          </cell>
          <cell r="E95">
            <v>12005</v>
          </cell>
          <cell r="F95">
            <v>1952</v>
          </cell>
          <cell r="G95">
            <v>3081</v>
          </cell>
          <cell r="H95">
            <v>1862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>
            <v>0</v>
          </cell>
        </row>
        <row r="96">
          <cell r="D96">
            <v>4100</v>
          </cell>
          <cell r="E96">
            <v>379</v>
          </cell>
          <cell r="F96">
            <v>682</v>
          </cell>
          <cell r="G96">
            <v>2512</v>
          </cell>
          <cell r="H96">
            <v>110</v>
          </cell>
          <cell r="I96">
            <v>7783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>
            <v>0</v>
          </cell>
        </row>
        <row r="97">
          <cell r="D97">
            <v>17734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>
            <v>0</v>
          </cell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</row>
        <row r="100">
          <cell r="D100">
            <v>3807</v>
          </cell>
          <cell r="E100">
            <v>999</v>
          </cell>
          <cell r="F100">
            <v>459</v>
          </cell>
          <cell r="G100">
            <v>628</v>
          </cell>
          <cell r="H100">
            <v>639</v>
          </cell>
          <cell r="I100">
            <v>6532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>
            <v>0</v>
          </cell>
        </row>
        <row r="101">
          <cell r="D101">
            <v>2235</v>
          </cell>
          <cell r="E101">
            <v>8863</v>
          </cell>
          <cell r="F101">
            <v>3432</v>
          </cell>
          <cell r="G101">
            <v>2761</v>
          </cell>
          <cell r="H101">
            <v>209</v>
          </cell>
          <cell r="I101">
            <v>17500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>
            <v>0</v>
          </cell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13217</v>
          </cell>
          <cell r="I102">
            <v>117733</v>
          </cell>
          <cell r="J102">
            <v>0</v>
          </cell>
          <cell r="K102">
            <v>0</v>
          </cell>
          <cell r="L102">
            <v>3834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>
            <v>0</v>
          </cell>
        </row>
        <row r="103">
          <cell r="D103">
            <v>2266</v>
          </cell>
          <cell r="E103">
            <v>841</v>
          </cell>
          <cell r="F103">
            <v>345</v>
          </cell>
          <cell r="G103">
            <v>1500</v>
          </cell>
          <cell r="H103">
            <v>105</v>
          </cell>
          <cell r="I103">
            <v>5057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>
            <v>0</v>
          </cell>
        </row>
        <row r="104">
          <cell r="D104">
            <v>13093</v>
          </cell>
          <cell r="E104">
            <v>13774</v>
          </cell>
          <cell r="F104">
            <v>1922</v>
          </cell>
          <cell r="G104">
            <v>2848</v>
          </cell>
          <cell r="H104">
            <v>1613</v>
          </cell>
          <cell r="I104">
            <v>33250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>
            <v>0</v>
          </cell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</row>
        <row r="106">
          <cell r="D106">
            <v>14564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>
            <v>0</v>
          </cell>
        </row>
        <row r="107">
          <cell r="D107">
            <v>10626</v>
          </cell>
          <cell r="E107">
            <v>22457</v>
          </cell>
          <cell r="F107">
            <v>19430</v>
          </cell>
          <cell r="G107">
            <v>20258</v>
          </cell>
          <cell r="H107">
            <v>8789</v>
          </cell>
          <cell r="I107">
            <v>81560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>
            <v>0</v>
          </cell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3290</v>
          </cell>
          <cell r="I108">
            <v>49319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>
            <v>0</v>
          </cell>
        </row>
        <row r="109">
          <cell r="D109">
            <v>9999</v>
          </cell>
          <cell r="E109">
            <v>3042</v>
          </cell>
          <cell r="F109">
            <v>7228</v>
          </cell>
          <cell r="G109">
            <v>744</v>
          </cell>
          <cell r="H109">
            <v>940</v>
          </cell>
          <cell r="I109">
            <v>21953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>
            <v>0</v>
          </cell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</row>
        <row r="111">
          <cell r="D111">
            <v>6667</v>
          </cell>
          <cell r="E111">
            <v>967</v>
          </cell>
          <cell r="F111">
            <v>2922</v>
          </cell>
          <cell r="G111">
            <v>1660</v>
          </cell>
          <cell r="H111">
            <v>4871</v>
          </cell>
          <cell r="I111">
            <v>17087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>
            <v>0</v>
          </cell>
        </row>
        <row r="112">
          <cell r="D112">
            <v>11450</v>
          </cell>
          <cell r="E112">
            <v>348</v>
          </cell>
          <cell r="F112">
            <v>11672</v>
          </cell>
          <cell r="G112">
            <v>10743</v>
          </cell>
          <cell r="H112">
            <v>4220</v>
          </cell>
          <cell r="I112">
            <v>38433</v>
          </cell>
          <cell r="J112">
            <v>15000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>
            <v>0</v>
          </cell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</row>
        <row r="114">
          <cell r="D114">
            <v>18648</v>
          </cell>
          <cell r="E114">
            <v>10943</v>
          </cell>
          <cell r="F114">
            <v>28757</v>
          </cell>
          <cell r="G114">
            <v>5500</v>
          </cell>
          <cell r="H114">
            <v>2511</v>
          </cell>
          <cell r="I114">
            <v>66359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1279.3900000000001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>
            <v>0</v>
          </cell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24139</v>
          </cell>
          <cell r="H115">
            <v>21157</v>
          </cell>
          <cell r="I115">
            <v>195331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>
            <v>0</v>
          </cell>
        </row>
        <row r="116">
          <cell r="D116">
            <v>5283</v>
          </cell>
          <cell r="E116">
            <v>2203</v>
          </cell>
          <cell r="F116">
            <v>2372</v>
          </cell>
          <cell r="G116">
            <v>496</v>
          </cell>
          <cell r="H116">
            <v>116</v>
          </cell>
          <cell r="I116">
            <v>10470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>
            <v>0</v>
          </cell>
        </row>
        <row r="117">
          <cell r="D117">
            <v>26953</v>
          </cell>
          <cell r="E117">
            <v>29095</v>
          </cell>
          <cell r="F117">
            <v>39654</v>
          </cell>
          <cell r="G117">
            <v>34175</v>
          </cell>
          <cell r="H117">
            <v>8450</v>
          </cell>
          <cell r="I117">
            <v>138327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>
            <v>0</v>
          </cell>
        </row>
        <row r="118">
          <cell r="D118">
            <v>7725</v>
          </cell>
          <cell r="E118">
            <v>3042</v>
          </cell>
          <cell r="F118">
            <v>4397</v>
          </cell>
          <cell r="G118">
            <v>2625</v>
          </cell>
          <cell r="H118">
            <v>408</v>
          </cell>
          <cell r="I118">
            <v>18197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>
            <v>0</v>
          </cell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591</v>
          </cell>
          <cell r="I119">
            <v>15465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>
            <v>0</v>
          </cell>
        </row>
        <row r="120">
          <cell r="D120">
            <v>82135</v>
          </cell>
          <cell r="E120">
            <v>51647</v>
          </cell>
          <cell r="F120">
            <v>0</v>
          </cell>
          <cell r="G120">
            <v>6610</v>
          </cell>
          <cell r="H120">
            <v>7744</v>
          </cell>
          <cell r="I120">
            <v>148136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3831.6</v>
          </cell>
          <cell r="Q120">
            <v>0</v>
          </cell>
          <cell r="R120">
            <v>0</v>
          </cell>
          <cell r="S120">
            <v>40063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/>
          <cell r="Y120">
            <v>0</v>
          </cell>
        </row>
        <row r="121">
          <cell r="D121">
            <v>3815</v>
          </cell>
          <cell r="E121">
            <v>2380</v>
          </cell>
          <cell r="F121">
            <v>4538</v>
          </cell>
          <cell r="G121">
            <v>875</v>
          </cell>
          <cell r="H121">
            <v>1017</v>
          </cell>
          <cell r="I121">
            <v>12625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>
            <v>0</v>
          </cell>
        </row>
        <row r="122">
          <cell r="D122">
            <v>27537</v>
          </cell>
          <cell r="E122">
            <v>8450</v>
          </cell>
          <cell r="F122">
            <v>9450</v>
          </cell>
          <cell r="G122">
            <v>2196</v>
          </cell>
          <cell r="H122">
            <v>3033</v>
          </cell>
          <cell r="I122">
            <v>50666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>
            <v>0</v>
          </cell>
        </row>
        <row r="123">
          <cell r="D123">
            <v>45362</v>
          </cell>
          <cell r="E123">
            <v>3577</v>
          </cell>
          <cell r="F123">
            <v>124358</v>
          </cell>
          <cell r="G123">
            <v>46000</v>
          </cell>
          <cell r="H123">
            <v>25025</v>
          </cell>
          <cell r="I123">
            <v>244322</v>
          </cell>
          <cell r="J123">
            <v>0</v>
          </cell>
          <cell r="K123">
            <v>0</v>
          </cell>
          <cell r="L123">
            <v>13928</v>
          </cell>
          <cell r="M123">
            <v>0</v>
          </cell>
          <cell r="N123">
            <v>0</v>
          </cell>
          <cell r="O123">
            <v>0</v>
          </cell>
          <cell r="P123">
            <v>8955.7900000000009</v>
          </cell>
          <cell r="Q123">
            <v>0</v>
          </cell>
          <cell r="R123">
            <v>0</v>
          </cell>
          <cell r="S123">
            <v>12375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>
            <v>0</v>
          </cell>
        </row>
        <row r="124">
          <cell r="D124">
            <v>12100</v>
          </cell>
          <cell r="E124">
            <v>13499</v>
          </cell>
          <cell r="F124">
            <v>23142</v>
          </cell>
          <cell r="G124">
            <v>3333</v>
          </cell>
          <cell r="H124">
            <v>16958</v>
          </cell>
          <cell r="I124">
            <v>69032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64164</v>
          </cell>
          <cell r="S124">
            <v>0</v>
          </cell>
          <cell r="T124">
            <v>0</v>
          </cell>
          <cell r="U124">
            <v>0</v>
          </cell>
          <cell r="V124">
            <v>4553</v>
          </cell>
          <cell r="W124">
            <v>0</v>
          </cell>
          <cell r="X124"/>
          <cell r="Y124">
            <v>0</v>
          </cell>
        </row>
        <row r="125">
          <cell r="D125">
            <v>5266</v>
          </cell>
          <cell r="E125">
            <v>248</v>
          </cell>
          <cell r="F125">
            <v>5293</v>
          </cell>
          <cell r="G125">
            <v>563</v>
          </cell>
          <cell r="H125">
            <v>363</v>
          </cell>
          <cell r="I125">
            <v>11733</v>
          </cell>
          <cell r="J125">
            <v>22000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>
            <v>0</v>
          </cell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</row>
        <row r="127"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</row>
        <row r="128"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</row>
        <row r="129">
          <cell r="D129">
            <v>9795</v>
          </cell>
          <cell r="E129">
            <v>16755</v>
          </cell>
          <cell r="F129">
            <v>956</v>
          </cell>
          <cell r="G129">
            <v>2898</v>
          </cell>
          <cell r="H129">
            <v>652</v>
          </cell>
          <cell r="I129">
            <v>31056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>
            <v>0</v>
          </cell>
        </row>
        <row r="130">
          <cell r="D130">
            <v>96007</v>
          </cell>
          <cell r="E130">
            <v>80562</v>
          </cell>
          <cell r="F130">
            <v>12119</v>
          </cell>
          <cell r="G130">
            <v>59184</v>
          </cell>
          <cell r="H130">
            <v>36003</v>
          </cell>
          <cell r="I130">
            <v>283875</v>
          </cell>
          <cell r="J130">
            <v>0</v>
          </cell>
          <cell r="K130">
            <v>0</v>
          </cell>
          <cell r="L130">
            <v>26762</v>
          </cell>
          <cell r="M130">
            <v>0</v>
          </cell>
          <cell r="N130">
            <v>0</v>
          </cell>
          <cell r="O130">
            <v>0</v>
          </cell>
          <cell r="P130">
            <v>9075.32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>
            <v>0</v>
          </cell>
        </row>
        <row r="131">
          <cell r="D131">
            <v>9717</v>
          </cell>
          <cell r="E131">
            <v>6152</v>
          </cell>
          <cell r="F131">
            <v>26422</v>
          </cell>
          <cell r="G131">
            <v>0</v>
          </cell>
          <cell r="H131">
            <v>1317</v>
          </cell>
          <cell r="I131">
            <v>43608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852.93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>
            <v>0</v>
          </cell>
        </row>
        <row r="132">
          <cell r="D132">
            <v>6005</v>
          </cell>
          <cell r="E132">
            <v>4766</v>
          </cell>
          <cell r="F132">
            <v>736</v>
          </cell>
          <cell r="G132">
            <v>1239</v>
          </cell>
          <cell r="H132">
            <v>305</v>
          </cell>
          <cell r="I132">
            <v>13051</v>
          </cell>
          <cell r="J132">
            <v>13550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/>
          <cell r="Y132">
            <v>0</v>
          </cell>
        </row>
        <row r="133">
          <cell r="D133">
            <v>22356</v>
          </cell>
          <cell r="E133">
            <v>19125</v>
          </cell>
          <cell r="F133">
            <v>13508</v>
          </cell>
          <cell r="G133">
            <v>28768</v>
          </cell>
          <cell r="H133">
            <v>9762</v>
          </cell>
          <cell r="I133">
            <v>93519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>
            <v>0</v>
          </cell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258</v>
          </cell>
          <cell r="H134">
            <v>268</v>
          </cell>
          <cell r="I134">
            <v>6391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>
            <v>0</v>
          </cell>
        </row>
        <row r="135">
          <cell r="D135">
            <v>75889</v>
          </cell>
          <cell r="E135">
            <v>89774</v>
          </cell>
          <cell r="F135">
            <v>21430</v>
          </cell>
          <cell r="G135">
            <v>6312</v>
          </cell>
          <cell r="H135">
            <v>13250</v>
          </cell>
          <cell r="I135">
            <v>206655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3176.37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>
            <v>0</v>
          </cell>
        </row>
        <row r="136"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</row>
        <row r="137">
          <cell r="D137">
            <v>5920</v>
          </cell>
          <cell r="E137">
            <v>5125</v>
          </cell>
          <cell r="F137">
            <v>447</v>
          </cell>
          <cell r="G137">
            <v>2546</v>
          </cell>
          <cell r="H137">
            <v>326</v>
          </cell>
          <cell r="I137">
            <v>14364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625</v>
          </cell>
          <cell r="T137">
            <v>0</v>
          </cell>
          <cell r="U137">
            <v>0</v>
          </cell>
          <cell r="V137">
            <v>30000</v>
          </cell>
          <cell r="W137">
            <v>0</v>
          </cell>
          <cell r="X137"/>
          <cell r="Y137">
            <v>0</v>
          </cell>
        </row>
        <row r="138">
          <cell r="D138">
            <v>446111</v>
          </cell>
          <cell r="E138">
            <v>279448</v>
          </cell>
          <cell r="F138">
            <v>344262</v>
          </cell>
          <cell r="G138">
            <v>252308</v>
          </cell>
          <cell r="H138">
            <v>263082</v>
          </cell>
          <cell r="I138">
            <v>1585211</v>
          </cell>
          <cell r="J138">
            <v>0</v>
          </cell>
          <cell r="K138">
            <v>0</v>
          </cell>
          <cell r="L138">
            <v>54200</v>
          </cell>
          <cell r="M138">
            <v>0</v>
          </cell>
          <cell r="N138">
            <v>0</v>
          </cell>
          <cell r="O138">
            <v>0</v>
          </cell>
          <cell r="P138">
            <v>26768.5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>
            <v>0</v>
          </cell>
        </row>
        <row r="139">
          <cell r="D139">
            <v>72740</v>
          </cell>
          <cell r="E139">
            <v>106182</v>
          </cell>
          <cell r="F139">
            <v>10331</v>
          </cell>
          <cell r="G139">
            <v>18621</v>
          </cell>
          <cell r="H139">
            <v>5232</v>
          </cell>
          <cell r="I139">
            <v>213106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8529.35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>
            <v>0</v>
          </cell>
        </row>
        <row r="140">
          <cell r="D140">
            <v>7313</v>
          </cell>
          <cell r="E140">
            <v>218</v>
          </cell>
          <cell r="F140">
            <v>3922</v>
          </cell>
          <cell r="G140">
            <v>1333</v>
          </cell>
          <cell r="H140">
            <v>875</v>
          </cell>
          <cell r="I140">
            <v>13661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>
            <v>0</v>
          </cell>
        </row>
        <row r="141">
          <cell r="D141">
            <v>18524</v>
          </cell>
          <cell r="E141">
            <v>11800</v>
          </cell>
          <cell r="F141">
            <v>2375</v>
          </cell>
          <cell r="G141">
            <v>2740</v>
          </cell>
          <cell r="H141">
            <v>660</v>
          </cell>
          <cell r="I141">
            <v>36099</v>
          </cell>
          <cell r="J141">
            <v>15120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>
            <v>0</v>
          </cell>
        </row>
        <row r="142">
          <cell r="D142">
            <v>8639</v>
          </cell>
          <cell r="E142">
            <v>18873</v>
          </cell>
          <cell r="F142">
            <v>33737</v>
          </cell>
          <cell r="G142">
            <v>1378</v>
          </cell>
          <cell r="H142">
            <v>4990</v>
          </cell>
          <cell r="I142">
            <v>67617</v>
          </cell>
          <cell r="J142">
            <v>0</v>
          </cell>
          <cell r="K142">
            <v>0</v>
          </cell>
          <cell r="L142">
            <v>2662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18279</v>
          </cell>
          <cell r="W142">
            <v>0</v>
          </cell>
          <cell r="X142"/>
          <cell r="Y142">
            <v>0</v>
          </cell>
        </row>
        <row r="143">
          <cell r="D143">
            <v>170253</v>
          </cell>
          <cell r="E143">
            <v>559021</v>
          </cell>
          <cell r="F143">
            <v>135305</v>
          </cell>
          <cell r="G143">
            <v>477895</v>
          </cell>
          <cell r="H143">
            <v>90885</v>
          </cell>
          <cell r="I143">
            <v>1433359</v>
          </cell>
          <cell r="J143">
            <v>0</v>
          </cell>
          <cell r="K143">
            <v>0</v>
          </cell>
          <cell r="L143">
            <v>38431</v>
          </cell>
          <cell r="M143">
            <v>0</v>
          </cell>
          <cell r="N143">
            <v>0</v>
          </cell>
          <cell r="O143">
            <v>0</v>
          </cell>
          <cell r="P143">
            <v>36068</v>
          </cell>
          <cell r="Q143">
            <v>0</v>
          </cell>
          <cell r="R143">
            <v>29771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>
            <v>0</v>
          </cell>
        </row>
        <row r="144">
          <cell r="D144">
            <v>19260</v>
          </cell>
          <cell r="E144">
            <v>11244</v>
          </cell>
          <cell r="F144">
            <v>0</v>
          </cell>
          <cell r="G144">
            <v>3750</v>
          </cell>
          <cell r="H144">
            <v>2500</v>
          </cell>
          <cell r="I144">
            <v>36754</v>
          </cell>
          <cell r="J144">
            <v>0</v>
          </cell>
          <cell r="K144">
            <v>0</v>
          </cell>
          <cell r="L144">
            <v>6895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>
            <v>0</v>
          </cell>
        </row>
        <row r="145">
          <cell r="D145">
            <v>11533</v>
          </cell>
          <cell r="E145">
            <v>10135</v>
          </cell>
          <cell r="F145">
            <v>2234</v>
          </cell>
          <cell r="G145">
            <v>1380</v>
          </cell>
          <cell r="H145">
            <v>348</v>
          </cell>
          <cell r="I145">
            <v>25630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>
            <v>0</v>
          </cell>
        </row>
        <row r="146">
          <cell r="D146">
            <v>2717</v>
          </cell>
          <cell r="E146">
            <v>1861</v>
          </cell>
          <cell r="F146">
            <v>1250</v>
          </cell>
          <cell r="G146">
            <v>867</v>
          </cell>
          <cell r="H146">
            <v>333</v>
          </cell>
          <cell r="I146">
            <v>7028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>
            <v>0</v>
          </cell>
        </row>
        <row r="147">
          <cell r="D147">
            <v>13269</v>
          </cell>
          <cell r="E147">
            <v>8927</v>
          </cell>
          <cell r="F147">
            <v>1544</v>
          </cell>
          <cell r="G147">
            <v>528</v>
          </cell>
          <cell r="H147">
            <v>2470</v>
          </cell>
          <cell r="I147">
            <v>26738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>
            <v>0</v>
          </cell>
        </row>
        <row r="148">
          <cell r="D148">
            <v>30626</v>
          </cell>
          <cell r="E148">
            <v>10439</v>
          </cell>
          <cell r="F148">
            <v>0</v>
          </cell>
          <cell r="G148">
            <v>4726</v>
          </cell>
          <cell r="H148">
            <v>5064</v>
          </cell>
          <cell r="I148">
            <v>50855</v>
          </cell>
          <cell r="J148">
            <v>0</v>
          </cell>
          <cell r="K148">
            <v>4063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>
            <v>0</v>
          </cell>
        </row>
        <row r="149">
          <cell r="D149">
            <v>13048</v>
          </cell>
          <cell r="E149">
            <v>862</v>
          </cell>
          <cell r="F149">
            <v>15317</v>
          </cell>
          <cell r="G149">
            <v>5380</v>
          </cell>
          <cell r="H149">
            <v>4782</v>
          </cell>
          <cell r="I149">
            <v>39389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6966</v>
          </cell>
          <cell r="S149">
            <v>0</v>
          </cell>
          <cell r="T149">
            <v>0</v>
          </cell>
          <cell r="U149">
            <v>0</v>
          </cell>
          <cell r="V149">
            <v>34257</v>
          </cell>
          <cell r="W149">
            <v>0</v>
          </cell>
          <cell r="X149"/>
          <cell r="Y149">
            <v>0</v>
          </cell>
        </row>
        <row r="150">
          <cell r="D150">
            <v>35411</v>
          </cell>
          <cell r="E150">
            <v>17684</v>
          </cell>
          <cell r="F150">
            <v>185</v>
          </cell>
          <cell r="G150">
            <v>21363</v>
          </cell>
          <cell r="H150">
            <v>2167</v>
          </cell>
          <cell r="I150">
            <v>76810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>
            <v>0</v>
          </cell>
        </row>
        <row r="151">
          <cell r="D151">
            <v>18370</v>
          </cell>
          <cell r="E151">
            <v>8584</v>
          </cell>
          <cell r="F151">
            <v>1500</v>
          </cell>
          <cell r="G151">
            <v>2239</v>
          </cell>
          <cell r="H151">
            <v>2359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>
            <v>0</v>
          </cell>
        </row>
        <row r="152">
          <cell r="D152">
            <v>17755</v>
          </cell>
          <cell r="E152">
            <v>33147</v>
          </cell>
          <cell r="F152">
            <v>4415</v>
          </cell>
          <cell r="G152">
            <v>3146</v>
          </cell>
          <cell r="H152">
            <v>837</v>
          </cell>
          <cell r="I152">
            <v>59300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>
            <v>0</v>
          </cell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1433</v>
          </cell>
          <cell r="H153">
            <v>1002</v>
          </cell>
          <cell r="I153">
            <v>14709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>
            <v>0</v>
          </cell>
        </row>
        <row r="154">
          <cell r="D154">
            <v>207668</v>
          </cell>
          <cell r="E154">
            <v>132525</v>
          </cell>
          <cell r="F154">
            <v>92502</v>
          </cell>
          <cell r="G154">
            <v>44014</v>
          </cell>
          <cell r="H154">
            <v>50707</v>
          </cell>
          <cell r="I154">
            <v>527416</v>
          </cell>
          <cell r="J154">
            <v>0</v>
          </cell>
          <cell r="K154">
            <v>6574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10890.38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31628</v>
          </cell>
          <cell r="W154">
            <v>0</v>
          </cell>
          <cell r="X154"/>
          <cell r="Y154">
            <v>0</v>
          </cell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42054</v>
          </cell>
          <cell r="W155">
            <v>0</v>
          </cell>
          <cell r="X155"/>
          <cell r="Y155">
            <v>0</v>
          </cell>
        </row>
        <row r="156">
          <cell r="D156">
            <v>5251</v>
          </cell>
          <cell r="E156">
            <v>4086</v>
          </cell>
          <cell r="F156">
            <v>630</v>
          </cell>
          <cell r="G156">
            <v>493</v>
          </cell>
          <cell r="H156">
            <v>154</v>
          </cell>
          <cell r="I156">
            <v>10614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>
            <v>0</v>
          </cell>
        </row>
        <row r="157"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</row>
        <row r="158">
          <cell r="D158">
            <v>9255</v>
          </cell>
          <cell r="E158">
            <v>2597</v>
          </cell>
          <cell r="F158">
            <v>1349</v>
          </cell>
          <cell r="G158">
            <v>483</v>
          </cell>
          <cell r="H158">
            <v>370</v>
          </cell>
          <cell r="I158">
            <v>14054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>
            <v>0</v>
          </cell>
        </row>
        <row r="159">
          <cell r="D159">
            <v>9193</v>
          </cell>
          <cell r="E159">
            <v>5821</v>
          </cell>
          <cell r="F159">
            <v>2906</v>
          </cell>
          <cell r="G159">
            <v>1752</v>
          </cell>
          <cell r="H159">
            <v>1217</v>
          </cell>
          <cell r="I159">
            <v>20889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>
            <v>0</v>
          </cell>
        </row>
        <row r="160">
          <cell r="D160">
            <v>117538</v>
          </cell>
          <cell r="E160">
            <v>66448</v>
          </cell>
          <cell r="F160">
            <v>109516</v>
          </cell>
          <cell r="G160">
            <v>70015</v>
          </cell>
          <cell r="H160">
            <v>87144</v>
          </cell>
          <cell r="I160">
            <v>450661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26917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12000</v>
          </cell>
          <cell r="W160">
            <v>0</v>
          </cell>
          <cell r="X160"/>
          <cell r="Y160">
            <v>0</v>
          </cell>
        </row>
        <row r="161">
          <cell r="D161">
            <v>5495</v>
          </cell>
          <cell r="E161">
            <v>3795</v>
          </cell>
          <cell r="F161">
            <v>6250</v>
          </cell>
          <cell r="G161">
            <v>987</v>
          </cell>
          <cell r="H161">
            <v>4671</v>
          </cell>
          <cell r="I161">
            <v>21198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852.93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>
            <v>0</v>
          </cell>
        </row>
        <row r="162">
          <cell r="D162">
            <v>9433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>
            <v>0</v>
          </cell>
        </row>
        <row r="163">
          <cell r="D163">
            <v>21333</v>
          </cell>
          <cell r="E163">
            <v>18168</v>
          </cell>
          <cell r="F163">
            <v>7871</v>
          </cell>
          <cell r="G163">
            <v>10063</v>
          </cell>
          <cell r="H163">
            <v>5629</v>
          </cell>
          <cell r="I163">
            <v>63064</v>
          </cell>
          <cell r="J163">
            <v>14112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1915.8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>
            <v>0</v>
          </cell>
        </row>
        <row r="164">
          <cell r="D164">
            <v>3664</v>
          </cell>
          <cell r="E164">
            <v>4339</v>
          </cell>
          <cell r="F164">
            <v>10722</v>
          </cell>
          <cell r="G164">
            <v>0</v>
          </cell>
          <cell r="H164">
            <v>274</v>
          </cell>
          <cell r="I164">
            <v>18999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1279.3900000000001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>
            <v>0</v>
          </cell>
        </row>
        <row r="165">
          <cell r="D165">
            <v>34914</v>
          </cell>
          <cell r="E165">
            <v>18000</v>
          </cell>
          <cell r="F165">
            <v>0</v>
          </cell>
          <cell r="G165">
            <v>5135</v>
          </cell>
          <cell r="H165">
            <v>6520</v>
          </cell>
          <cell r="I165">
            <v>64569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2554.4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>
            <v>0</v>
          </cell>
        </row>
        <row r="166">
          <cell r="D166">
            <v>25666</v>
          </cell>
          <cell r="E166">
            <v>13949</v>
          </cell>
          <cell r="F166">
            <v>8750</v>
          </cell>
          <cell r="G166">
            <v>2393</v>
          </cell>
          <cell r="H166">
            <v>287</v>
          </cell>
          <cell r="I166">
            <v>51045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2268.83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>
            <v>0</v>
          </cell>
        </row>
      </sheetData>
      <sheetData sheetId="2">
        <row r="2">
          <cell r="D2">
            <v>13435</v>
          </cell>
          <cell r="E2">
            <v>10081</v>
          </cell>
          <cell r="F2">
            <v>873</v>
          </cell>
          <cell r="G2">
            <v>1887</v>
          </cell>
          <cell r="H2">
            <v>3034</v>
          </cell>
          <cell r="I2">
            <v>29310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</row>
        <row r="3">
          <cell r="D3">
            <v>11768</v>
          </cell>
          <cell r="E3">
            <v>8848</v>
          </cell>
          <cell r="F3">
            <v>30800</v>
          </cell>
          <cell r="G3">
            <v>1898</v>
          </cell>
          <cell r="H3">
            <v>4514</v>
          </cell>
          <cell r="I3">
            <v>57828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1242.1300000000001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</row>
        <row r="4">
          <cell r="D4">
            <v>15702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55411</v>
          </cell>
          <cell r="J4">
            <v>0</v>
          </cell>
          <cell r="K4">
            <v>0</v>
          </cell>
          <cell r="L4">
            <v>4707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</row>
        <row r="5">
          <cell r="D5">
            <v>12793</v>
          </cell>
          <cell r="E5">
            <v>11113</v>
          </cell>
          <cell r="F5">
            <v>5514</v>
          </cell>
          <cell r="G5">
            <v>3356</v>
          </cell>
          <cell r="H5">
            <v>7905</v>
          </cell>
          <cell r="I5">
            <v>40681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</row>
        <row r="6">
          <cell r="D6">
            <v>31331</v>
          </cell>
          <cell r="E6">
            <v>21502</v>
          </cell>
          <cell r="F6">
            <v>13705</v>
          </cell>
          <cell r="G6">
            <v>2332</v>
          </cell>
          <cell r="H6">
            <v>1028</v>
          </cell>
          <cell r="I6">
            <v>69898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</row>
        <row r="7">
          <cell r="D7">
            <v>6016</v>
          </cell>
          <cell r="E7">
            <v>5577</v>
          </cell>
          <cell r="F7">
            <v>100</v>
          </cell>
          <cell r="G7">
            <v>250</v>
          </cell>
          <cell r="H7">
            <v>149</v>
          </cell>
          <cell r="I7">
            <v>12092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</row>
        <row r="8">
          <cell r="D8">
            <v>727</v>
          </cell>
          <cell r="E8">
            <v>12459</v>
          </cell>
          <cell r="F8">
            <v>0</v>
          </cell>
          <cell r="G8">
            <v>482</v>
          </cell>
          <cell r="H8">
            <v>163</v>
          </cell>
          <cell r="I8">
            <v>13831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83327</v>
          </cell>
          <cell r="W8">
            <v>0</v>
          </cell>
          <cell r="X8"/>
          <cell r="Y8"/>
        </row>
        <row r="9">
          <cell r="D9">
            <v>35952</v>
          </cell>
          <cell r="E9">
            <v>16581</v>
          </cell>
          <cell r="F9">
            <v>9313</v>
          </cell>
          <cell r="G9">
            <v>9351</v>
          </cell>
          <cell r="H9">
            <v>4296</v>
          </cell>
          <cell r="I9">
            <v>75493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</row>
        <row r="10">
          <cell r="D10">
            <v>4396</v>
          </cell>
          <cell r="E10">
            <v>2136</v>
          </cell>
          <cell r="F10">
            <v>0</v>
          </cell>
          <cell r="G10">
            <v>228</v>
          </cell>
          <cell r="H10">
            <v>37</v>
          </cell>
          <cell r="I10">
            <v>6797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</row>
        <row r="11">
          <cell r="D11">
            <v>35649</v>
          </cell>
          <cell r="E11">
            <v>36200</v>
          </cell>
          <cell r="F11">
            <v>15441</v>
          </cell>
          <cell r="G11">
            <v>29207</v>
          </cell>
          <cell r="H11">
            <v>5565</v>
          </cell>
          <cell r="I11">
            <v>122062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1202</v>
          </cell>
          <cell r="T11">
            <v>0</v>
          </cell>
          <cell r="U11">
            <v>0</v>
          </cell>
          <cell r="V11">
            <v>7053</v>
          </cell>
          <cell r="W11">
            <v>0</v>
          </cell>
          <cell r="X11"/>
          <cell r="Y11"/>
        </row>
        <row r="12">
          <cell r="D12">
            <v>184199</v>
          </cell>
          <cell r="E12">
            <v>136239</v>
          </cell>
          <cell r="F12">
            <v>65903</v>
          </cell>
          <cell r="G12">
            <v>122934</v>
          </cell>
          <cell r="H12">
            <v>157083</v>
          </cell>
          <cell r="I12">
            <v>666358</v>
          </cell>
          <cell r="J12">
            <v>0</v>
          </cell>
          <cell r="K12">
            <v>0</v>
          </cell>
          <cell r="L12">
            <v>18042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12671</v>
          </cell>
          <cell r="S12">
            <v>0</v>
          </cell>
          <cell r="T12">
            <v>0</v>
          </cell>
          <cell r="U12">
            <v>0</v>
          </cell>
          <cell r="V12">
            <v>36444</v>
          </cell>
          <cell r="W12">
            <v>0</v>
          </cell>
          <cell r="X12"/>
          <cell r="Y12"/>
        </row>
        <row r="13">
          <cell r="D13">
            <v>3678</v>
          </cell>
          <cell r="E13">
            <v>41721</v>
          </cell>
          <cell r="F13">
            <v>1452</v>
          </cell>
          <cell r="G13">
            <v>3172</v>
          </cell>
          <cell r="H13">
            <v>2009</v>
          </cell>
          <cell r="I13">
            <v>52032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1825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/>
          <cell r="Y13"/>
        </row>
        <row r="14">
          <cell r="D14">
            <v>33746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/>
          <cell r="Y14"/>
        </row>
        <row r="15">
          <cell r="D15">
            <v>21997</v>
          </cell>
          <cell r="E15">
            <v>6973</v>
          </cell>
          <cell r="F15">
            <v>26305</v>
          </cell>
          <cell r="G15">
            <v>22899</v>
          </cell>
          <cell r="H15">
            <v>12672</v>
          </cell>
          <cell r="I15">
            <v>90846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/>
          <cell r="Y15"/>
        </row>
        <row r="16"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660</v>
          </cell>
          <cell r="H17">
            <v>769</v>
          </cell>
          <cell r="I17">
            <v>9984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</row>
        <row r="18">
          <cell r="D18">
            <v>14785</v>
          </cell>
          <cell r="E18">
            <v>9224</v>
          </cell>
          <cell r="F18">
            <v>1259</v>
          </cell>
          <cell r="G18">
            <v>1110</v>
          </cell>
          <cell r="H18">
            <v>732</v>
          </cell>
          <cell r="I18">
            <v>27110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</row>
        <row r="19"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</row>
        <row r="20">
          <cell r="D20">
            <v>13860</v>
          </cell>
          <cell r="E20">
            <v>8788</v>
          </cell>
          <cell r="F20">
            <v>5532</v>
          </cell>
          <cell r="G20">
            <v>3388</v>
          </cell>
          <cell r="H20">
            <v>1097</v>
          </cell>
          <cell r="I20">
            <v>32665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</row>
        <row r="21">
          <cell r="D21">
            <v>6860</v>
          </cell>
          <cell r="E21">
            <v>4769</v>
          </cell>
          <cell r="F21">
            <v>3063</v>
          </cell>
          <cell r="G21">
            <v>2087</v>
          </cell>
          <cell r="H21">
            <v>2096</v>
          </cell>
          <cell r="I21">
            <v>18875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10423</v>
          </cell>
          <cell r="W21">
            <v>0</v>
          </cell>
          <cell r="X21"/>
          <cell r="Y21"/>
        </row>
        <row r="22">
          <cell r="D22">
            <v>717</v>
          </cell>
          <cell r="E22">
            <v>2607</v>
          </cell>
          <cell r="F22">
            <v>0</v>
          </cell>
          <cell r="G22">
            <v>1511</v>
          </cell>
          <cell r="H22">
            <v>197</v>
          </cell>
          <cell r="I22">
            <v>5032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</row>
        <row r="23">
          <cell r="D23">
            <v>138831</v>
          </cell>
          <cell r="E23">
            <v>189860</v>
          </cell>
          <cell r="F23">
            <v>390260</v>
          </cell>
          <cell r="G23">
            <v>81861</v>
          </cell>
          <cell r="H23">
            <v>86969</v>
          </cell>
          <cell r="I23">
            <v>887781</v>
          </cell>
          <cell r="J23">
            <v>0</v>
          </cell>
          <cell r="K23">
            <v>8318</v>
          </cell>
          <cell r="L23">
            <v>35721</v>
          </cell>
          <cell r="M23">
            <v>0</v>
          </cell>
          <cell r="N23">
            <v>42495</v>
          </cell>
          <cell r="O23">
            <v>0</v>
          </cell>
          <cell r="P23">
            <v>21752.03</v>
          </cell>
          <cell r="Q23">
            <v>0</v>
          </cell>
          <cell r="R23">
            <v>165060</v>
          </cell>
          <cell r="S23">
            <v>0</v>
          </cell>
          <cell r="T23">
            <v>0</v>
          </cell>
          <cell r="U23">
            <v>0</v>
          </cell>
          <cell r="V23">
            <v>41597</v>
          </cell>
          <cell r="W23">
            <v>0</v>
          </cell>
          <cell r="X23"/>
          <cell r="Y23"/>
        </row>
        <row r="24">
          <cell r="D24">
            <v>14443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</row>
        <row r="25">
          <cell r="D25">
            <v>10181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</row>
        <row r="26">
          <cell r="D26">
            <v>19483</v>
          </cell>
          <cell r="E26">
            <v>17078</v>
          </cell>
          <cell r="F26">
            <v>73</v>
          </cell>
          <cell r="G26">
            <v>3154</v>
          </cell>
          <cell r="H26">
            <v>3248</v>
          </cell>
          <cell r="I26">
            <v>43036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</row>
        <row r="27">
          <cell r="D27">
            <v>7613</v>
          </cell>
          <cell r="E27">
            <v>5690</v>
          </cell>
          <cell r="F27">
            <v>2877</v>
          </cell>
          <cell r="G27">
            <v>496</v>
          </cell>
          <cell r="H27">
            <v>583</v>
          </cell>
          <cell r="I27">
            <v>17259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</row>
        <row r="28"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</row>
        <row r="29">
          <cell r="D29">
            <v>8797</v>
          </cell>
          <cell r="E29">
            <v>3577</v>
          </cell>
          <cell r="F29">
            <v>2678</v>
          </cell>
          <cell r="G29">
            <v>443</v>
          </cell>
          <cell r="H29">
            <v>933</v>
          </cell>
          <cell r="I29">
            <v>16428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</row>
        <row r="30">
          <cell r="D30">
            <v>497</v>
          </cell>
          <cell r="E30">
            <v>2827</v>
          </cell>
          <cell r="F30">
            <v>0</v>
          </cell>
          <cell r="G30">
            <v>1866</v>
          </cell>
          <cell r="H30">
            <v>209</v>
          </cell>
          <cell r="I30">
            <v>5399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</row>
        <row r="31">
          <cell r="D31">
            <v>86355</v>
          </cell>
          <cell r="E31">
            <v>61544</v>
          </cell>
          <cell r="F31">
            <v>3177</v>
          </cell>
          <cell r="G31">
            <v>0</v>
          </cell>
          <cell r="H31">
            <v>15657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11076</v>
          </cell>
          <cell r="T31">
            <v>0</v>
          </cell>
          <cell r="U31">
            <v>0</v>
          </cell>
          <cell r="V31">
            <v>20375</v>
          </cell>
          <cell r="W31">
            <v>0</v>
          </cell>
          <cell r="X31"/>
          <cell r="Y31"/>
        </row>
        <row r="32">
          <cell r="D32">
            <v>17960</v>
          </cell>
          <cell r="E32">
            <v>15298</v>
          </cell>
          <cell r="F32">
            <v>8238</v>
          </cell>
          <cell r="G32">
            <v>7040</v>
          </cell>
          <cell r="H32">
            <v>1065</v>
          </cell>
          <cell r="I32">
            <v>49601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4379</v>
          </cell>
          <cell r="W32">
            <v>0</v>
          </cell>
          <cell r="X32"/>
          <cell r="Y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</row>
        <row r="34">
          <cell r="D34">
            <v>14694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</row>
        <row r="35">
          <cell r="D35">
            <v>28501</v>
          </cell>
          <cell r="E35">
            <v>6068</v>
          </cell>
          <cell r="F35">
            <v>7101</v>
          </cell>
          <cell r="G35">
            <v>7083</v>
          </cell>
          <cell r="H35">
            <v>1443</v>
          </cell>
          <cell r="I35">
            <v>50196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</row>
        <row r="36">
          <cell r="D36">
            <v>6087</v>
          </cell>
          <cell r="E36">
            <v>6324</v>
          </cell>
          <cell r="F36">
            <v>10013</v>
          </cell>
          <cell r="G36">
            <v>967</v>
          </cell>
          <cell r="H36">
            <v>2063</v>
          </cell>
          <cell r="I36">
            <v>25454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426.46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</row>
        <row r="37">
          <cell r="D37">
            <v>2103</v>
          </cell>
          <cell r="E37">
            <v>1315</v>
          </cell>
          <cell r="F37">
            <v>1212</v>
          </cell>
          <cell r="G37">
            <v>1239</v>
          </cell>
          <cell r="H37">
            <v>833</v>
          </cell>
          <cell r="I37">
            <v>6702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</row>
        <row r="39">
          <cell r="D39">
            <v>6511</v>
          </cell>
          <cell r="E39">
            <v>3735</v>
          </cell>
          <cell r="F39">
            <v>819</v>
          </cell>
          <cell r="G39">
            <v>743</v>
          </cell>
          <cell r="H39">
            <v>232</v>
          </cell>
          <cell r="I39">
            <v>12040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</row>
        <row r="40">
          <cell r="D40">
            <v>371614</v>
          </cell>
          <cell r="E40">
            <v>117617</v>
          </cell>
          <cell r="F40">
            <v>128917</v>
          </cell>
          <cell r="G40">
            <v>139845</v>
          </cell>
          <cell r="H40">
            <v>95869</v>
          </cell>
          <cell r="I40">
            <v>853862</v>
          </cell>
          <cell r="J40">
            <v>0</v>
          </cell>
          <cell r="K40">
            <v>0</v>
          </cell>
          <cell r="L40">
            <v>19969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/>
          <cell r="Y40"/>
        </row>
        <row r="41">
          <cell r="D41">
            <v>5148</v>
          </cell>
          <cell r="E41">
            <v>7651</v>
          </cell>
          <cell r="F41">
            <v>2000</v>
          </cell>
          <cell r="G41">
            <v>1267</v>
          </cell>
          <cell r="H41">
            <v>227</v>
          </cell>
          <cell r="I41">
            <v>16293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</row>
        <row r="42">
          <cell r="D42">
            <v>10897</v>
          </cell>
          <cell r="E42">
            <v>2595</v>
          </cell>
          <cell r="F42">
            <v>5833</v>
          </cell>
          <cell r="G42">
            <v>2083</v>
          </cell>
          <cell r="H42">
            <v>2083</v>
          </cell>
          <cell r="I42">
            <v>23491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26541</v>
          </cell>
          <cell r="H43">
            <v>54478</v>
          </cell>
          <cell r="I43">
            <v>188937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4874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/>
          <cell r="Y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</row>
        <row r="45">
          <cell r="D45">
            <v>5798</v>
          </cell>
          <cell r="E45">
            <v>6055</v>
          </cell>
          <cell r="F45">
            <v>5777</v>
          </cell>
          <cell r="G45">
            <v>443</v>
          </cell>
          <cell r="H45">
            <v>1526</v>
          </cell>
          <cell r="I45">
            <v>19599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</row>
        <row r="47">
          <cell r="D47">
            <v>11233</v>
          </cell>
          <cell r="E47">
            <v>20688</v>
          </cell>
          <cell r="F47">
            <v>7971</v>
          </cell>
          <cell r="G47">
            <v>20583</v>
          </cell>
          <cell r="H47">
            <v>17116</v>
          </cell>
          <cell r="I47">
            <v>77591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</row>
        <row r="48">
          <cell r="D48">
            <v>20475</v>
          </cell>
          <cell r="E48">
            <v>11647</v>
          </cell>
          <cell r="F48">
            <v>16382</v>
          </cell>
          <cell r="G48">
            <v>0</v>
          </cell>
          <cell r="H48">
            <v>6414</v>
          </cell>
          <cell r="I48">
            <v>54918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</row>
        <row r="49">
          <cell r="D49">
            <v>77997</v>
          </cell>
          <cell r="E49">
            <v>136625</v>
          </cell>
          <cell r="F49">
            <v>11875</v>
          </cell>
          <cell r="G49">
            <v>39018</v>
          </cell>
          <cell r="H49">
            <v>27198</v>
          </cell>
          <cell r="I49">
            <v>292713</v>
          </cell>
          <cell r="J49">
            <v>0</v>
          </cell>
          <cell r="K49">
            <v>0</v>
          </cell>
          <cell r="L49">
            <v>4197</v>
          </cell>
          <cell r="M49">
            <v>0</v>
          </cell>
          <cell r="N49">
            <v>0</v>
          </cell>
          <cell r="O49">
            <v>41667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</row>
        <row r="50">
          <cell r="D50">
            <v>13094</v>
          </cell>
          <cell r="E50">
            <v>4037</v>
          </cell>
          <cell r="F50">
            <v>2681</v>
          </cell>
          <cell r="G50">
            <v>875</v>
          </cell>
          <cell r="H50">
            <v>350</v>
          </cell>
          <cell r="I50">
            <v>21037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</row>
        <row r="51">
          <cell r="D51">
            <v>11587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19930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</row>
        <row r="52">
          <cell r="D52">
            <v>5935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</row>
        <row r="53">
          <cell r="D53">
            <v>7046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</row>
        <row r="54">
          <cell r="D54">
            <v>60440</v>
          </cell>
          <cell r="E54">
            <v>55204</v>
          </cell>
          <cell r="F54">
            <v>32117</v>
          </cell>
          <cell r="G54">
            <v>12502</v>
          </cell>
          <cell r="H54">
            <v>31143</v>
          </cell>
          <cell r="I54">
            <v>191406</v>
          </cell>
          <cell r="J54">
            <v>0</v>
          </cell>
          <cell r="K54">
            <v>0</v>
          </cell>
          <cell r="L54">
            <v>4535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16380</v>
          </cell>
          <cell r="W54">
            <v>0</v>
          </cell>
          <cell r="X54"/>
          <cell r="Y54"/>
        </row>
        <row r="55">
          <cell r="D55">
            <v>6603</v>
          </cell>
          <cell r="E55">
            <v>6878</v>
          </cell>
          <cell r="F55">
            <v>0</v>
          </cell>
          <cell r="G55">
            <v>746</v>
          </cell>
          <cell r="H55">
            <v>258</v>
          </cell>
          <cell r="I55">
            <v>14485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</row>
        <row r="56">
          <cell r="D56">
            <v>5258</v>
          </cell>
          <cell r="E56">
            <v>4592</v>
          </cell>
          <cell r="F56">
            <v>2294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</row>
        <row r="57">
          <cell r="D57">
            <v>73176</v>
          </cell>
          <cell r="E57">
            <v>122517</v>
          </cell>
          <cell r="F57">
            <v>137141</v>
          </cell>
          <cell r="G57">
            <v>94474</v>
          </cell>
          <cell r="H57">
            <v>69779</v>
          </cell>
          <cell r="I57">
            <v>497087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8315.19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</row>
        <row r="58">
          <cell r="D58">
            <v>2288</v>
          </cell>
          <cell r="E58">
            <v>2445</v>
          </cell>
          <cell r="F58">
            <v>1068</v>
          </cell>
          <cell r="G58">
            <v>433</v>
          </cell>
          <cell r="H58">
            <v>590</v>
          </cell>
          <cell r="I58">
            <v>6824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</row>
        <row r="59"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</row>
        <row r="60"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</row>
        <row r="61">
          <cell r="D61">
            <v>17410</v>
          </cell>
          <cell r="E61">
            <v>6419</v>
          </cell>
          <cell r="F61">
            <v>41491</v>
          </cell>
          <cell r="G61">
            <v>4769</v>
          </cell>
          <cell r="H61">
            <v>1047</v>
          </cell>
          <cell r="I61">
            <v>71136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</row>
        <row r="62">
          <cell r="D62">
            <v>11005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17117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</row>
        <row r="63"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</row>
        <row r="64">
          <cell r="D64">
            <v>5040</v>
          </cell>
          <cell r="E64">
            <v>9706</v>
          </cell>
          <cell r="F64">
            <v>12271</v>
          </cell>
          <cell r="G64">
            <v>1621</v>
          </cell>
          <cell r="H64">
            <v>784</v>
          </cell>
          <cell r="I64">
            <v>29422</v>
          </cell>
          <cell r="J64">
            <v>1148</v>
          </cell>
          <cell r="K64">
            <v>0</v>
          </cell>
          <cell r="L64">
            <v>3546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</row>
        <row r="65">
          <cell r="D65">
            <v>22050</v>
          </cell>
          <cell r="E65">
            <v>5296</v>
          </cell>
          <cell r="F65">
            <v>1731</v>
          </cell>
          <cell r="G65">
            <v>3544</v>
          </cell>
          <cell r="H65">
            <v>6178</v>
          </cell>
          <cell r="I65">
            <v>38799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</row>
        <row r="66">
          <cell r="D66">
            <v>1333</v>
          </cell>
          <cell r="E66">
            <v>709473</v>
          </cell>
          <cell r="F66">
            <v>260243</v>
          </cell>
          <cell r="G66">
            <v>240788</v>
          </cell>
          <cell r="H66">
            <v>142899</v>
          </cell>
          <cell r="I66">
            <v>1354736</v>
          </cell>
          <cell r="J66">
            <v>0</v>
          </cell>
          <cell r="K66">
            <v>0</v>
          </cell>
          <cell r="L66">
            <v>21718</v>
          </cell>
          <cell r="M66">
            <v>83333</v>
          </cell>
          <cell r="N66">
            <v>10209</v>
          </cell>
          <cell r="O66">
            <v>41667</v>
          </cell>
          <cell r="P66">
            <v>0</v>
          </cell>
          <cell r="Q66">
            <v>0</v>
          </cell>
          <cell r="R66">
            <v>29023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/>
          <cell r="Y66"/>
        </row>
        <row r="67">
          <cell r="D67">
            <v>20016</v>
          </cell>
          <cell r="E67">
            <v>11516</v>
          </cell>
          <cell r="F67">
            <v>11100</v>
          </cell>
          <cell r="G67">
            <v>0</v>
          </cell>
          <cell r="H67">
            <v>1798</v>
          </cell>
          <cell r="I67">
            <v>44430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</row>
        <row r="68">
          <cell r="D68">
            <v>3186</v>
          </cell>
          <cell r="E68">
            <v>1807</v>
          </cell>
          <cell r="F68">
            <v>1385</v>
          </cell>
          <cell r="G68">
            <v>0</v>
          </cell>
          <cell r="H68">
            <v>833</v>
          </cell>
          <cell r="I68">
            <v>7211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</row>
        <row r="69">
          <cell r="D69">
            <v>9788</v>
          </cell>
          <cell r="E69">
            <v>25669</v>
          </cell>
          <cell r="F69">
            <v>18824</v>
          </cell>
          <cell r="G69">
            <v>2349</v>
          </cell>
          <cell r="H69">
            <v>11048</v>
          </cell>
          <cell r="I69">
            <v>67678</v>
          </cell>
          <cell r="J69">
            <v>0</v>
          </cell>
          <cell r="K69">
            <v>0</v>
          </cell>
          <cell r="L69">
            <v>4081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/>
          <cell r="Y69"/>
        </row>
        <row r="70">
          <cell r="D70">
            <v>10333</v>
          </cell>
          <cell r="E70">
            <v>7673</v>
          </cell>
          <cell r="F70">
            <v>6311</v>
          </cell>
          <cell r="G70">
            <v>4600</v>
          </cell>
          <cell r="H70">
            <v>3797</v>
          </cell>
          <cell r="I70">
            <v>32714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8115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30582</v>
          </cell>
          <cell r="W71">
            <v>0</v>
          </cell>
          <cell r="X71"/>
          <cell r="Y71"/>
        </row>
        <row r="72">
          <cell r="D72">
            <v>12584</v>
          </cell>
          <cell r="E72">
            <v>7030</v>
          </cell>
          <cell r="F72">
            <v>4871</v>
          </cell>
          <cell r="G72">
            <v>3346</v>
          </cell>
          <cell r="H72">
            <v>444</v>
          </cell>
          <cell r="I72">
            <v>28275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8000</v>
          </cell>
          <cell r="W72">
            <v>0</v>
          </cell>
          <cell r="X72"/>
          <cell r="Y72"/>
        </row>
        <row r="73">
          <cell r="D73">
            <v>5497</v>
          </cell>
          <cell r="E73">
            <v>3487</v>
          </cell>
          <cell r="F73">
            <v>6417</v>
          </cell>
          <cell r="G73">
            <v>1536</v>
          </cell>
          <cell r="H73">
            <v>983</v>
          </cell>
          <cell r="I73">
            <v>17920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</row>
        <row r="74">
          <cell r="D74">
            <v>14291</v>
          </cell>
          <cell r="E74">
            <v>11657</v>
          </cell>
          <cell r="F74">
            <v>1457</v>
          </cell>
          <cell r="G74">
            <v>1064</v>
          </cell>
          <cell r="H74">
            <v>671</v>
          </cell>
          <cell r="I74">
            <v>29140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4189</v>
          </cell>
          <cell r="H75">
            <v>2968</v>
          </cell>
          <cell r="I75">
            <v>39226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</row>
        <row r="77">
          <cell r="D77">
            <v>10305</v>
          </cell>
          <cell r="E77">
            <v>6423</v>
          </cell>
          <cell r="F77">
            <v>4923</v>
          </cell>
          <cell r="G77">
            <v>6743</v>
          </cell>
          <cell r="H77">
            <v>1884</v>
          </cell>
          <cell r="I77">
            <v>30278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</row>
        <row r="78">
          <cell r="D78">
            <v>14659</v>
          </cell>
          <cell r="E78">
            <v>8750</v>
          </cell>
          <cell r="F78">
            <v>17000</v>
          </cell>
          <cell r="G78">
            <v>5000</v>
          </cell>
          <cell r="H78">
            <v>6170</v>
          </cell>
          <cell r="I78">
            <v>51579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</row>
        <row r="79">
          <cell r="D79">
            <v>6161</v>
          </cell>
          <cell r="E79">
            <v>7514</v>
          </cell>
          <cell r="F79">
            <v>1898</v>
          </cell>
          <cell r="G79">
            <v>2290</v>
          </cell>
          <cell r="H79">
            <v>450</v>
          </cell>
          <cell r="I79">
            <v>18313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</row>
        <row r="81">
          <cell r="D81">
            <v>20833</v>
          </cell>
          <cell r="E81">
            <v>8332</v>
          </cell>
          <cell r="F81">
            <v>4020</v>
          </cell>
          <cell r="G81">
            <v>4122</v>
          </cell>
          <cell r="H81">
            <v>3250</v>
          </cell>
          <cell r="I81">
            <v>40557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3506</v>
          </cell>
          <cell r="W81">
            <v>0</v>
          </cell>
          <cell r="X81"/>
          <cell r="Y81"/>
        </row>
        <row r="82">
          <cell r="D82">
            <v>31304</v>
          </cell>
          <cell r="E82">
            <v>28861</v>
          </cell>
          <cell r="F82">
            <v>23261</v>
          </cell>
          <cell r="G82">
            <v>20037</v>
          </cell>
          <cell r="H82">
            <v>11852</v>
          </cell>
          <cell r="I82">
            <v>115315</v>
          </cell>
          <cell r="J82">
            <v>3000</v>
          </cell>
          <cell r="K82">
            <v>0</v>
          </cell>
          <cell r="L82">
            <v>4558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/>
          <cell r="Y82"/>
        </row>
        <row r="83">
          <cell r="D83">
            <v>27232</v>
          </cell>
          <cell r="E83">
            <v>8934</v>
          </cell>
          <cell r="F83">
            <v>2001</v>
          </cell>
          <cell r="G83">
            <v>3820</v>
          </cell>
          <cell r="H83">
            <v>2370</v>
          </cell>
          <cell r="I83">
            <v>44357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</row>
        <row r="84">
          <cell r="D84">
            <v>10533</v>
          </cell>
          <cell r="E84">
            <v>20519</v>
          </cell>
          <cell r="F84">
            <v>12011</v>
          </cell>
          <cell r="G84">
            <v>7000</v>
          </cell>
          <cell r="H84">
            <v>13628</v>
          </cell>
          <cell r="I84">
            <v>63691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/>
          <cell r="Y84"/>
        </row>
        <row r="85">
          <cell r="D85">
            <v>5584</v>
          </cell>
          <cell r="E85">
            <v>5171</v>
          </cell>
          <cell r="F85">
            <v>6045</v>
          </cell>
          <cell r="G85">
            <v>235</v>
          </cell>
          <cell r="H85">
            <v>219</v>
          </cell>
          <cell r="I85">
            <v>17254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1726</v>
          </cell>
          <cell r="H86">
            <v>4765</v>
          </cell>
          <cell r="I86">
            <v>41120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</row>
        <row r="87">
          <cell r="D87">
            <v>27142</v>
          </cell>
          <cell r="E87">
            <v>8548</v>
          </cell>
          <cell r="F87">
            <v>0</v>
          </cell>
          <cell r="G87">
            <v>5894</v>
          </cell>
          <cell r="H87">
            <v>3770</v>
          </cell>
          <cell r="I87">
            <v>45354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</row>
        <row r="88">
          <cell r="D88">
            <v>4276</v>
          </cell>
          <cell r="E88">
            <v>6432</v>
          </cell>
          <cell r="F88">
            <v>2715</v>
          </cell>
          <cell r="G88">
            <v>3628</v>
          </cell>
          <cell r="H88">
            <v>1046</v>
          </cell>
          <cell r="I88">
            <v>18097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</row>
        <row r="90">
          <cell r="D90">
            <v>6851</v>
          </cell>
          <cell r="E90">
            <v>5314</v>
          </cell>
          <cell r="F90">
            <v>4583</v>
          </cell>
          <cell r="G90">
            <v>3529</v>
          </cell>
          <cell r="H90">
            <v>917</v>
          </cell>
          <cell r="I90">
            <v>21194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</row>
        <row r="91">
          <cell r="D91">
            <v>15884</v>
          </cell>
          <cell r="E91">
            <v>4919</v>
          </cell>
          <cell r="F91">
            <v>0</v>
          </cell>
          <cell r="G91">
            <v>8845</v>
          </cell>
          <cell r="H91">
            <v>1925</v>
          </cell>
          <cell r="I91">
            <v>31573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</row>
        <row r="92">
          <cell r="D92">
            <v>5427</v>
          </cell>
          <cell r="E92">
            <v>4551</v>
          </cell>
          <cell r="F92">
            <v>537</v>
          </cell>
          <cell r="G92">
            <v>1125</v>
          </cell>
          <cell r="H92">
            <v>803</v>
          </cell>
          <cell r="I92">
            <v>12443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</row>
        <row r="93">
          <cell r="D93">
            <v>2496</v>
          </cell>
          <cell r="E93">
            <v>7338</v>
          </cell>
          <cell r="F93">
            <v>2261</v>
          </cell>
          <cell r="G93">
            <v>2050</v>
          </cell>
          <cell r="H93">
            <v>867</v>
          </cell>
          <cell r="I93">
            <v>15012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1021</v>
          </cell>
          <cell r="H94">
            <v>120</v>
          </cell>
          <cell r="I94">
            <v>7763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</row>
        <row r="95">
          <cell r="D95">
            <v>19517</v>
          </cell>
          <cell r="E95">
            <v>12005</v>
          </cell>
          <cell r="F95">
            <v>1951</v>
          </cell>
          <cell r="G95">
            <v>3081</v>
          </cell>
          <cell r="H95">
            <v>1863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</row>
        <row r="96">
          <cell r="D96">
            <v>4100</v>
          </cell>
          <cell r="E96">
            <v>380</v>
          </cell>
          <cell r="F96">
            <v>681</v>
          </cell>
          <cell r="G96">
            <v>2511</v>
          </cell>
          <cell r="H96">
            <v>109</v>
          </cell>
          <cell r="I96">
            <v>7781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</row>
        <row r="97">
          <cell r="D97">
            <v>17733</v>
          </cell>
          <cell r="E97">
            <v>10151</v>
          </cell>
          <cell r="F97">
            <v>0</v>
          </cell>
          <cell r="G97">
            <v>3901</v>
          </cell>
          <cell r="H97">
            <v>1420</v>
          </cell>
          <cell r="I97">
            <v>33205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</row>
        <row r="99">
          <cell r="D99">
            <v>31401</v>
          </cell>
          <cell r="E99">
            <v>119840</v>
          </cell>
          <cell r="F99">
            <v>208206</v>
          </cell>
          <cell r="G99">
            <v>112441</v>
          </cell>
          <cell r="H99">
            <v>83199</v>
          </cell>
          <cell r="I99">
            <v>555087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12793.98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/>
          <cell r="Y99"/>
        </row>
        <row r="100">
          <cell r="D100">
            <v>3806</v>
          </cell>
          <cell r="E100">
            <v>1000</v>
          </cell>
          <cell r="F100">
            <v>459</v>
          </cell>
          <cell r="G100">
            <v>628</v>
          </cell>
          <cell r="H100">
            <v>638</v>
          </cell>
          <cell r="I100">
            <v>6531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</row>
        <row r="101">
          <cell r="D101">
            <v>2235</v>
          </cell>
          <cell r="E101">
            <v>8862</v>
          </cell>
          <cell r="F101">
            <v>3432</v>
          </cell>
          <cell r="G101">
            <v>2760</v>
          </cell>
          <cell r="H101">
            <v>209</v>
          </cell>
          <cell r="I101">
            <v>17498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</row>
        <row r="102">
          <cell r="D102">
            <v>25645</v>
          </cell>
          <cell r="E102">
            <v>7850</v>
          </cell>
          <cell r="F102">
            <v>34871</v>
          </cell>
          <cell r="G102">
            <v>36148</v>
          </cell>
          <cell r="H102">
            <v>13217</v>
          </cell>
          <cell r="I102">
            <v>117731</v>
          </cell>
          <cell r="J102">
            <v>0</v>
          </cell>
          <cell r="K102">
            <v>0</v>
          </cell>
          <cell r="L102">
            <v>3834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/>
          <cell r="Y102"/>
        </row>
        <row r="103">
          <cell r="D103">
            <v>2156</v>
          </cell>
          <cell r="E103">
            <v>946</v>
          </cell>
          <cell r="F103">
            <v>347</v>
          </cell>
          <cell r="G103">
            <v>1500</v>
          </cell>
          <cell r="H103">
            <v>105</v>
          </cell>
          <cell r="I103">
            <v>5054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</row>
        <row r="104">
          <cell r="D104">
            <v>13093</v>
          </cell>
          <cell r="E104">
            <v>13773</v>
          </cell>
          <cell r="F104">
            <v>1922</v>
          </cell>
          <cell r="G104">
            <v>2848</v>
          </cell>
          <cell r="H104">
            <v>1613</v>
          </cell>
          <cell r="I104">
            <v>33249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</row>
        <row r="105">
          <cell r="D105">
            <v>115098</v>
          </cell>
          <cell r="E105">
            <v>138506</v>
          </cell>
          <cell r="F105">
            <v>0</v>
          </cell>
          <cell r="G105">
            <v>18620</v>
          </cell>
          <cell r="H105">
            <v>8371</v>
          </cell>
          <cell r="I105">
            <v>280595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4537.6499999999996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</row>
        <row r="106">
          <cell r="D106">
            <v>14564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</row>
        <row r="107">
          <cell r="D107">
            <v>10626</v>
          </cell>
          <cell r="E107">
            <v>22456</v>
          </cell>
          <cell r="F107">
            <v>19429</v>
          </cell>
          <cell r="G107">
            <v>20257</v>
          </cell>
          <cell r="H107">
            <v>8789</v>
          </cell>
          <cell r="I107">
            <v>81557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3289</v>
          </cell>
          <cell r="I108">
            <v>49318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</row>
        <row r="109">
          <cell r="D109">
            <v>10000</v>
          </cell>
          <cell r="E109">
            <v>3042</v>
          </cell>
          <cell r="F109">
            <v>7229</v>
          </cell>
          <cell r="G109">
            <v>743</v>
          </cell>
          <cell r="H109">
            <v>940</v>
          </cell>
          <cell r="I109">
            <v>21954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</row>
        <row r="110">
          <cell r="D110">
            <v>187296</v>
          </cell>
          <cell r="E110">
            <v>241054</v>
          </cell>
          <cell r="F110">
            <v>67751</v>
          </cell>
          <cell r="G110">
            <v>69827</v>
          </cell>
          <cell r="H110">
            <v>79014</v>
          </cell>
          <cell r="I110">
            <v>644942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/>
          <cell r="Y110"/>
        </row>
        <row r="111">
          <cell r="D111">
            <v>6667</v>
          </cell>
          <cell r="E111">
            <v>968</v>
          </cell>
          <cell r="F111">
            <v>2921</v>
          </cell>
          <cell r="G111">
            <v>1660</v>
          </cell>
          <cell r="H111">
            <v>4870</v>
          </cell>
          <cell r="I111">
            <v>17086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</row>
        <row r="112">
          <cell r="D112">
            <v>11451</v>
          </cell>
          <cell r="E112">
            <v>348</v>
          </cell>
          <cell r="F112">
            <v>11672</v>
          </cell>
          <cell r="G112">
            <v>10743</v>
          </cell>
          <cell r="H112">
            <v>4221</v>
          </cell>
          <cell r="I112">
            <v>38435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</row>
        <row r="113">
          <cell r="D113">
            <v>37486</v>
          </cell>
          <cell r="E113">
            <v>26247</v>
          </cell>
          <cell r="F113">
            <v>28524</v>
          </cell>
          <cell r="G113">
            <v>9039</v>
          </cell>
          <cell r="H113">
            <v>15000</v>
          </cell>
          <cell r="I113">
            <v>116296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1915.8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</row>
        <row r="114">
          <cell r="D114">
            <v>6216</v>
          </cell>
          <cell r="E114">
            <v>3648</v>
          </cell>
          <cell r="F114">
            <v>9586</v>
          </cell>
          <cell r="G114">
            <v>1833</v>
          </cell>
          <cell r="H114">
            <v>837</v>
          </cell>
          <cell r="I114">
            <v>22120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24140</v>
          </cell>
          <cell r="H115">
            <v>21157</v>
          </cell>
          <cell r="I115">
            <v>195332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</row>
        <row r="116">
          <cell r="D116">
            <v>5282</v>
          </cell>
          <cell r="E116">
            <v>2204</v>
          </cell>
          <cell r="F116">
            <v>2371</v>
          </cell>
          <cell r="G116">
            <v>495</v>
          </cell>
          <cell r="H116">
            <v>117</v>
          </cell>
          <cell r="I116">
            <v>10469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</row>
        <row r="117">
          <cell r="D117">
            <v>8984</v>
          </cell>
          <cell r="E117">
            <v>9698</v>
          </cell>
          <cell r="F117">
            <v>13218</v>
          </cell>
          <cell r="G117">
            <v>11391</v>
          </cell>
          <cell r="H117">
            <v>2817</v>
          </cell>
          <cell r="I117">
            <v>46108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</row>
        <row r="118">
          <cell r="D118">
            <v>7725</v>
          </cell>
          <cell r="E118">
            <v>3042</v>
          </cell>
          <cell r="F118">
            <v>4396</v>
          </cell>
          <cell r="G118">
            <v>2625</v>
          </cell>
          <cell r="H118">
            <v>408</v>
          </cell>
          <cell r="I118">
            <v>18196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592</v>
          </cell>
          <cell r="I119">
            <v>15466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2204</v>
          </cell>
          <cell r="H120">
            <v>2581</v>
          </cell>
          <cell r="I120">
            <v>49379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13354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/>
          <cell r="Y120"/>
        </row>
        <row r="121">
          <cell r="D121">
            <v>3815</v>
          </cell>
          <cell r="E121">
            <v>2379</v>
          </cell>
          <cell r="F121">
            <v>4539</v>
          </cell>
          <cell r="G121">
            <v>875</v>
          </cell>
          <cell r="H121">
            <v>1017</v>
          </cell>
          <cell r="I121">
            <v>12625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</row>
        <row r="122">
          <cell r="D122">
            <v>27536</v>
          </cell>
          <cell r="E122">
            <v>8450</v>
          </cell>
          <cell r="F122">
            <v>9449</v>
          </cell>
          <cell r="G122">
            <v>2196</v>
          </cell>
          <cell r="H122">
            <v>3033</v>
          </cell>
          <cell r="I122">
            <v>50664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</row>
        <row r="123">
          <cell r="D123">
            <v>15121</v>
          </cell>
          <cell r="E123">
            <v>1192</v>
          </cell>
          <cell r="F123">
            <v>41452</v>
          </cell>
          <cell r="G123">
            <v>15333</v>
          </cell>
          <cell r="H123">
            <v>8341</v>
          </cell>
          <cell r="I123">
            <v>81439</v>
          </cell>
          <cell r="J123">
            <v>0</v>
          </cell>
          <cell r="K123">
            <v>0</v>
          </cell>
          <cell r="L123">
            <v>4642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</row>
        <row r="124">
          <cell r="D124">
            <v>12101</v>
          </cell>
          <cell r="E124">
            <v>13500</v>
          </cell>
          <cell r="F124">
            <v>23143</v>
          </cell>
          <cell r="G124">
            <v>3333</v>
          </cell>
          <cell r="H124">
            <v>16959</v>
          </cell>
          <cell r="I124">
            <v>69036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64163</v>
          </cell>
          <cell r="S124">
            <v>0</v>
          </cell>
          <cell r="T124">
            <v>0</v>
          </cell>
          <cell r="U124">
            <v>0</v>
          </cell>
          <cell r="V124">
            <v>1517</v>
          </cell>
          <cell r="W124">
            <v>0</v>
          </cell>
          <cell r="X124"/>
          <cell r="Y124"/>
        </row>
        <row r="125">
          <cell r="D125">
            <v>5265</v>
          </cell>
          <cell r="E125">
            <v>248</v>
          </cell>
          <cell r="F125">
            <v>5293</v>
          </cell>
          <cell r="G125">
            <v>564</v>
          </cell>
          <cell r="H125">
            <v>362</v>
          </cell>
          <cell r="I125">
            <v>11732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</row>
        <row r="126">
          <cell r="D126">
            <v>9141</v>
          </cell>
          <cell r="E126">
            <v>20317</v>
          </cell>
          <cell r="F126">
            <v>28781</v>
          </cell>
          <cell r="G126">
            <v>2953</v>
          </cell>
          <cell r="H126">
            <v>4897</v>
          </cell>
          <cell r="I126">
            <v>66089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852.93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</row>
        <row r="127"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</row>
        <row r="128"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</row>
        <row r="129">
          <cell r="D129">
            <v>9795</v>
          </cell>
          <cell r="E129">
            <v>16756</v>
          </cell>
          <cell r="F129">
            <v>956</v>
          </cell>
          <cell r="G129">
            <v>2897</v>
          </cell>
          <cell r="H129">
            <v>652</v>
          </cell>
          <cell r="I129">
            <v>31056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</row>
        <row r="130">
          <cell r="D130">
            <v>32002</v>
          </cell>
          <cell r="E130">
            <v>26854</v>
          </cell>
          <cell r="F130">
            <v>4039</v>
          </cell>
          <cell r="G130">
            <v>19728</v>
          </cell>
          <cell r="H130">
            <v>12001</v>
          </cell>
          <cell r="I130">
            <v>94624</v>
          </cell>
          <cell r="J130">
            <v>0</v>
          </cell>
          <cell r="K130">
            <v>0</v>
          </cell>
          <cell r="L130">
            <v>8920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</row>
        <row r="131">
          <cell r="D131">
            <v>3239</v>
          </cell>
          <cell r="E131">
            <v>2051</v>
          </cell>
          <cell r="F131">
            <v>8807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</row>
        <row r="132">
          <cell r="D132">
            <v>6004</v>
          </cell>
          <cell r="E132">
            <v>4766</v>
          </cell>
          <cell r="F132">
            <v>736</v>
          </cell>
          <cell r="G132">
            <v>1239</v>
          </cell>
          <cell r="H132">
            <v>304</v>
          </cell>
          <cell r="I132">
            <v>13049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4167</v>
          </cell>
          <cell r="W132">
            <v>0</v>
          </cell>
          <cell r="X132"/>
          <cell r="Y132"/>
        </row>
        <row r="133">
          <cell r="D133">
            <v>22355</v>
          </cell>
          <cell r="E133">
            <v>19125</v>
          </cell>
          <cell r="F133">
            <v>13508</v>
          </cell>
          <cell r="G133">
            <v>28768</v>
          </cell>
          <cell r="H133">
            <v>9761</v>
          </cell>
          <cell r="I133">
            <v>93517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257</v>
          </cell>
          <cell r="H134">
            <v>268</v>
          </cell>
          <cell r="I134">
            <v>6390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</row>
        <row r="135">
          <cell r="D135">
            <v>25296</v>
          </cell>
          <cell r="E135">
            <v>29924</v>
          </cell>
          <cell r="F135">
            <v>7143</v>
          </cell>
          <cell r="G135">
            <v>2103</v>
          </cell>
          <cell r="H135">
            <v>4417</v>
          </cell>
          <cell r="I135">
            <v>68883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</row>
        <row r="136">
          <cell r="D136">
            <v>13038</v>
          </cell>
          <cell r="E136">
            <v>6833</v>
          </cell>
          <cell r="F136">
            <v>4808</v>
          </cell>
          <cell r="G136">
            <v>2512</v>
          </cell>
          <cell r="H136">
            <v>608</v>
          </cell>
          <cell r="I136">
            <v>27799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426.46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</row>
        <row r="137">
          <cell r="D137">
            <v>5920</v>
          </cell>
          <cell r="E137">
            <v>5125</v>
          </cell>
          <cell r="F137">
            <v>446</v>
          </cell>
          <cell r="G137">
            <v>2545</v>
          </cell>
          <cell r="H137">
            <v>325</v>
          </cell>
          <cell r="I137">
            <v>14361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625</v>
          </cell>
          <cell r="T137">
            <v>0</v>
          </cell>
          <cell r="U137">
            <v>0</v>
          </cell>
          <cell r="V137">
            <v>10000</v>
          </cell>
          <cell r="W137">
            <v>0</v>
          </cell>
          <cell r="X137"/>
          <cell r="Y137"/>
        </row>
        <row r="138">
          <cell r="D138">
            <v>148704</v>
          </cell>
          <cell r="E138">
            <v>93149</v>
          </cell>
          <cell r="F138">
            <v>114754</v>
          </cell>
          <cell r="G138">
            <v>84102</v>
          </cell>
          <cell r="H138">
            <v>87694</v>
          </cell>
          <cell r="I138">
            <v>528403</v>
          </cell>
          <cell r="J138">
            <v>0</v>
          </cell>
          <cell r="K138">
            <v>0</v>
          </cell>
          <cell r="L138">
            <v>18067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/>
          <cell r="Y138"/>
        </row>
        <row r="139">
          <cell r="D139">
            <v>24246</v>
          </cell>
          <cell r="E139">
            <v>35394</v>
          </cell>
          <cell r="F139">
            <v>3444</v>
          </cell>
          <cell r="G139">
            <v>6206</v>
          </cell>
          <cell r="H139">
            <v>1744</v>
          </cell>
          <cell r="I139">
            <v>71034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/>
          <cell r="Y139"/>
        </row>
        <row r="140">
          <cell r="D140">
            <v>7312</v>
          </cell>
          <cell r="E140">
            <v>219</v>
          </cell>
          <cell r="F140">
            <v>3922</v>
          </cell>
          <cell r="G140">
            <v>1333</v>
          </cell>
          <cell r="H140">
            <v>875</v>
          </cell>
          <cell r="I140">
            <v>13661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</row>
        <row r="141">
          <cell r="D141">
            <v>18523</v>
          </cell>
          <cell r="E141">
            <v>11800</v>
          </cell>
          <cell r="F141">
            <v>2375</v>
          </cell>
          <cell r="G141">
            <v>2740</v>
          </cell>
          <cell r="H141">
            <v>660</v>
          </cell>
          <cell r="I141">
            <v>36098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</row>
        <row r="142">
          <cell r="D142">
            <v>8640</v>
          </cell>
          <cell r="E142">
            <v>18457</v>
          </cell>
          <cell r="F142">
            <v>34153</v>
          </cell>
          <cell r="G142">
            <v>1379</v>
          </cell>
          <cell r="H142">
            <v>4990</v>
          </cell>
          <cell r="I142">
            <v>67619</v>
          </cell>
          <cell r="J142">
            <v>0</v>
          </cell>
          <cell r="K142">
            <v>0</v>
          </cell>
          <cell r="L142">
            <v>2662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6093</v>
          </cell>
          <cell r="W142">
            <v>0</v>
          </cell>
          <cell r="X142"/>
          <cell r="Y142"/>
        </row>
        <row r="143">
          <cell r="D143">
            <v>56751</v>
          </cell>
          <cell r="E143">
            <v>186340</v>
          </cell>
          <cell r="F143">
            <v>45101</v>
          </cell>
          <cell r="G143">
            <v>159299</v>
          </cell>
          <cell r="H143">
            <v>30295</v>
          </cell>
          <cell r="I143">
            <v>477786</v>
          </cell>
          <cell r="J143">
            <v>0</v>
          </cell>
          <cell r="K143">
            <v>0</v>
          </cell>
          <cell r="L143">
            <v>12811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9924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833</v>
          </cell>
          <cell r="I144">
            <v>12251</v>
          </cell>
          <cell r="J144">
            <v>0</v>
          </cell>
          <cell r="K144">
            <v>0</v>
          </cell>
          <cell r="L144">
            <v>2298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</row>
        <row r="145">
          <cell r="D145">
            <v>11532</v>
          </cell>
          <cell r="E145">
            <v>10134</v>
          </cell>
          <cell r="F145">
            <v>2234</v>
          </cell>
          <cell r="G145">
            <v>1381</v>
          </cell>
          <cell r="H145">
            <v>349</v>
          </cell>
          <cell r="I145">
            <v>25630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</row>
        <row r="146">
          <cell r="D146">
            <v>2717</v>
          </cell>
          <cell r="E146">
            <v>1862</v>
          </cell>
          <cell r="F146">
            <v>1250</v>
          </cell>
          <cell r="G146">
            <v>867</v>
          </cell>
          <cell r="H146">
            <v>333</v>
          </cell>
          <cell r="I146">
            <v>7029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</row>
        <row r="147">
          <cell r="D147">
            <v>13269</v>
          </cell>
          <cell r="E147">
            <v>8926</v>
          </cell>
          <cell r="F147">
            <v>1543</v>
          </cell>
          <cell r="G147">
            <v>528</v>
          </cell>
          <cell r="H147">
            <v>2470</v>
          </cell>
          <cell r="I147">
            <v>26736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</row>
        <row r="148">
          <cell r="D148">
            <v>30626</v>
          </cell>
          <cell r="E148">
            <v>10438</v>
          </cell>
          <cell r="F148">
            <v>0</v>
          </cell>
          <cell r="G148">
            <v>4726</v>
          </cell>
          <cell r="H148">
            <v>5063</v>
          </cell>
          <cell r="I148">
            <v>50853</v>
          </cell>
          <cell r="J148">
            <v>0</v>
          </cell>
          <cell r="K148">
            <v>4063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</row>
        <row r="149">
          <cell r="D149">
            <v>13048</v>
          </cell>
          <cell r="E149">
            <v>863</v>
          </cell>
          <cell r="F149">
            <v>15316</v>
          </cell>
          <cell r="G149">
            <v>5379</v>
          </cell>
          <cell r="H149">
            <v>4781</v>
          </cell>
          <cell r="I149">
            <v>39387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6966</v>
          </cell>
          <cell r="S149">
            <v>0</v>
          </cell>
          <cell r="T149">
            <v>0</v>
          </cell>
          <cell r="U149">
            <v>0</v>
          </cell>
          <cell r="V149">
            <v>11419</v>
          </cell>
          <cell r="W149">
            <v>0</v>
          </cell>
          <cell r="X149"/>
          <cell r="Y149"/>
        </row>
        <row r="150">
          <cell r="D150">
            <v>35410</v>
          </cell>
          <cell r="E150">
            <v>17685</v>
          </cell>
          <cell r="F150">
            <v>186</v>
          </cell>
          <cell r="G150">
            <v>21363</v>
          </cell>
          <cell r="H150">
            <v>2167</v>
          </cell>
          <cell r="I150">
            <v>76811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</row>
        <row r="151">
          <cell r="D151">
            <v>18369</v>
          </cell>
          <cell r="E151">
            <v>8583</v>
          </cell>
          <cell r="F151">
            <v>1500</v>
          </cell>
          <cell r="G151">
            <v>2238</v>
          </cell>
          <cell r="H151">
            <v>2360</v>
          </cell>
          <cell r="I151">
            <v>33050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</row>
        <row r="152">
          <cell r="D152">
            <v>5919</v>
          </cell>
          <cell r="E152">
            <v>11049</v>
          </cell>
          <cell r="F152">
            <v>1471</v>
          </cell>
          <cell r="G152">
            <v>1048</v>
          </cell>
          <cell r="H152">
            <v>279</v>
          </cell>
          <cell r="I152">
            <v>19766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1432</v>
          </cell>
          <cell r="H153">
            <v>1003</v>
          </cell>
          <cell r="I153">
            <v>14709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</row>
        <row r="154">
          <cell r="D154">
            <v>69223</v>
          </cell>
          <cell r="E154">
            <v>44174</v>
          </cell>
          <cell r="F154">
            <v>30834</v>
          </cell>
          <cell r="G154">
            <v>14671</v>
          </cell>
          <cell r="H154">
            <v>16902</v>
          </cell>
          <cell r="I154">
            <v>175804</v>
          </cell>
          <cell r="J154">
            <v>0</v>
          </cell>
          <cell r="K154">
            <v>2191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10543</v>
          </cell>
          <cell r="W154">
            <v>0</v>
          </cell>
          <cell r="X154"/>
          <cell r="Y154"/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14018</v>
          </cell>
          <cell r="W155">
            <v>0</v>
          </cell>
          <cell r="X155"/>
          <cell r="Y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</row>
        <row r="157"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</row>
        <row r="158">
          <cell r="D158">
            <v>9255</v>
          </cell>
          <cell r="E158">
            <v>2597</v>
          </cell>
          <cell r="F158">
            <v>1349</v>
          </cell>
          <cell r="G158">
            <v>482</v>
          </cell>
          <cell r="H158">
            <v>370</v>
          </cell>
          <cell r="I158">
            <v>14053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</row>
        <row r="159">
          <cell r="D159">
            <v>9192</v>
          </cell>
          <cell r="E159">
            <v>5820</v>
          </cell>
          <cell r="F159">
            <v>2906</v>
          </cell>
          <cell r="G159">
            <v>1752</v>
          </cell>
          <cell r="H159">
            <v>1217</v>
          </cell>
          <cell r="I159">
            <v>20887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</row>
        <row r="160">
          <cell r="D160">
            <v>39179</v>
          </cell>
          <cell r="E160">
            <v>22149</v>
          </cell>
          <cell r="F160">
            <v>36505</v>
          </cell>
          <cell r="G160">
            <v>23339</v>
          </cell>
          <cell r="H160">
            <v>29048</v>
          </cell>
          <cell r="I160">
            <v>150220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4000</v>
          </cell>
          <cell r="W160">
            <v>0</v>
          </cell>
          <cell r="X160"/>
          <cell r="Y160"/>
        </row>
        <row r="161">
          <cell r="D161">
            <v>1831</v>
          </cell>
          <cell r="E161">
            <v>1265</v>
          </cell>
          <cell r="F161">
            <v>2083</v>
          </cell>
          <cell r="G161">
            <v>328</v>
          </cell>
          <cell r="H161">
            <v>1556</v>
          </cell>
          <cell r="I161">
            <v>7063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</row>
        <row r="162">
          <cell r="D162">
            <v>9432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</row>
        <row r="163">
          <cell r="D163">
            <v>7111</v>
          </cell>
          <cell r="E163">
            <v>6056</v>
          </cell>
          <cell r="F163">
            <v>2623</v>
          </cell>
          <cell r="G163">
            <v>3354</v>
          </cell>
          <cell r="H163">
            <v>1876</v>
          </cell>
          <cell r="I163">
            <v>21020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</row>
        <row r="164">
          <cell r="D164">
            <v>1222</v>
          </cell>
          <cell r="E164">
            <v>1447</v>
          </cell>
          <cell r="F164">
            <v>3573</v>
          </cell>
          <cell r="G164">
            <v>0</v>
          </cell>
          <cell r="H164">
            <v>91</v>
          </cell>
          <cell r="I164">
            <v>6333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2173</v>
          </cell>
          <cell r="I165">
            <v>21523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</row>
        <row r="166">
          <cell r="D166">
            <v>8555</v>
          </cell>
          <cell r="E166">
            <v>4650</v>
          </cell>
          <cell r="F166">
            <v>2917</v>
          </cell>
          <cell r="G166">
            <v>797</v>
          </cell>
          <cell r="H166">
            <v>95</v>
          </cell>
          <cell r="I166">
            <v>17014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</row>
      </sheetData>
      <sheetData sheetId="3">
        <row r="2">
          <cell r="D2">
            <v>13435</v>
          </cell>
          <cell r="E2">
            <v>10081</v>
          </cell>
          <cell r="F2">
            <v>874</v>
          </cell>
          <cell r="G2">
            <v>1888</v>
          </cell>
          <cell r="H2">
            <v>3034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</row>
        <row r="3">
          <cell r="D3">
            <v>2942</v>
          </cell>
          <cell r="E3">
            <v>2212</v>
          </cell>
          <cell r="F3">
            <v>7700</v>
          </cell>
          <cell r="G3">
            <v>475</v>
          </cell>
          <cell r="H3">
            <v>1129</v>
          </cell>
          <cell r="I3">
            <v>14458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</row>
        <row r="4">
          <cell r="D4">
            <v>15701</v>
          </cell>
          <cell r="E4">
            <v>5727</v>
          </cell>
          <cell r="F4">
            <v>19652</v>
          </cell>
          <cell r="G4">
            <v>7370</v>
          </cell>
          <cell r="H4">
            <v>6961</v>
          </cell>
          <cell r="I4">
            <v>55411</v>
          </cell>
          <cell r="J4">
            <v>0</v>
          </cell>
          <cell r="K4">
            <v>0</v>
          </cell>
          <cell r="L4">
            <v>4708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</row>
        <row r="5">
          <cell r="D5">
            <v>12793</v>
          </cell>
          <cell r="E5">
            <v>11113</v>
          </cell>
          <cell r="F5">
            <v>5514</v>
          </cell>
          <cell r="G5">
            <v>3356</v>
          </cell>
          <cell r="H5">
            <v>7904</v>
          </cell>
          <cell r="I5">
            <v>40680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>
            <v>50000</v>
          </cell>
        </row>
        <row r="6">
          <cell r="D6">
            <v>7833</v>
          </cell>
          <cell r="E6">
            <v>5376</v>
          </cell>
          <cell r="F6">
            <v>3427</v>
          </cell>
          <cell r="G6">
            <v>583</v>
          </cell>
          <cell r="H6">
            <v>257</v>
          </cell>
          <cell r="I6">
            <v>17476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</row>
        <row r="7">
          <cell r="D7">
            <v>6016</v>
          </cell>
          <cell r="E7">
            <v>5576</v>
          </cell>
          <cell r="F7">
            <v>101</v>
          </cell>
          <cell r="G7">
            <v>249</v>
          </cell>
          <cell r="H7">
            <v>149</v>
          </cell>
          <cell r="I7">
            <v>12091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</row>
        <row r="8">
          <cell r="D8">
            <v>728</v>
          </cell>
          <cell r="E8">
            <v>12460</v>
          </cell>
          <cell r="F8">
            <v>0</v>
          </cell>
          <cell r="G8">
            <v>483</v>
          </cell>
          <cell r="H8">
            <v>163</v>
          </cell>
          <cell r="I8">
            <v>13834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20832</v>
          </cell>
          <cell r="W8">
            <v>0</v>
          </cell>
          <cell r="X8"/>
          <cell r="Y8"/>
        </row>
        <row r="9">
          <cell r="D9">
            <v>35952</v>
          </cell>
          <cell r="E9">
            <v>16582</v>
          </cell>
          <cell r="F9">
            <v>9312</v>
          </cell>
          <cell r="G9">
            <v>9350</v>
          </cell>
          <cell r="H9">
            <v>4295</v>
          </cell>
          <cell r="I9">
            <v>75491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</row>
        <row r="10">
          <cell r="D10">
            <v>4395</v>
          </cell>
          <cell r="E10">
            <v>2136</v>
          </cell>
          <cell r="F10">
            <v>0</v>
          </cell>
          <cell r="G10">
            <v>227</v>
          </cell>
          <cell r="H10">
            <v>37</v>
          </cell>
          <cell r="I10">
            <v>6795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</row>
        <row r="11">
          <cell r="D11">
            <v>35649</v>
          </cell>
          <cell r="E11">
            <v>36199</v>
          </cell>
          <cell r="F11">
            <v>15441</v>
          </cell>
          <cell r="G11">
            <v>29208</v>
          </cell>
          <cell r="H11">
            <v>5564</v>
          </cell>
          <cell r="I11">
            <v>122061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1203</v>
          </cell>
          <cell r="T11">
            <v>0</v>
          </cell>
          <cell r="U11">
            <v>0</v>
          </cell>
          <cell r="V11">
            <v>7054</v>
          </cell>
          <cell r="W11">
            <v>0</v>
          </cell>
          <cell r="X11">
            <v>15974</v>
          </cell>
          <cell r="Y11"/>
        </row>
        <row r="12">
          <cell r="D12">
            <v>184199</v>
          </cell>
          <cell r="E12">
            <v>136239</v>
          </cell>
          <cell r="F12">
            <v>65904</v>
          </cell>
          <cell r="G12">
            <v>122933</v>
          </cell>
          <cell r="H12">
            <v>157084</v>
          </cell>
          <cell r="I12">
            <v>666359</v>
          </cell>
          <cell r="J12">
            <v>0</v>
          </cell>
          <cell r="K12">
            <v>0</v>
          </cell>
          <cell r="L12">
            <v>18043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12670</v>
          </cell>
          <cell r="S12">
            <v>0</v>
          </cell>
          <cell r="T12">
            <v>0</v>
          </cell>
          <cell r="U12">
            <v>0</v>
          </cell>
          <cell r="V12">
            <v>36444</v>
          </cell>
          <cell r="W12">
            <v>0</v>
          </cell>
          <cell r="X12">
            <v>76432</v>
          </cell>
          <cell r="Y12"/>
        </row>
        <row r="13">
          <cell r="D13">
            <v>3678</v>
          </cell>
          <cell r="E13">
            <v>41721</v>
          </cell>
          <cell r="F13">
            <v>1453</v>
          </cell>
          <cell r="G13">
            <v>3173</v>
          </cell>
          <cell r="H13">
            <v>2010</v>
          </cell>
          <cell r="I13">
            <v>52035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1825</v>
          </cell>
          <cell r="T13">
            <v>0</v>
          </cell>
          <cell r="U13">
            <v>0</v>
          </cell>
          <cell r="V13">
            <v>20915</v>
          </cell>
          <cell r="W13">
            <v>0</v>
          </cell>
          <cell r="X13"/>
          <cell r="Y13"/>
        </row>
        <row r="14">
          <cell r="D14">
            <v>33747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52030</v>
          </cell>
          <cell r="Y14"/>
        </row>
        <row r="15">
          <cell r="D15">
            <v>21996</v>
          </cell>
          <cell r="E15">
            <v>6974</v>
          </cell>
          <cell r="F15">
            <v>26306</v>
          </cell>
          <cell r="G15">
            <v>22899</v>
          </cell>
          <cell r="H15">
            <v>12672</v>
          </cell>
          <cell r="I15">
            <v>90847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13588</v>
          </cell>
          <cell r="Y15"/>
        </row>
        <row r="16">
          <cell r="D16">
            <v>33655</v>
          </cell>
          <cell r="E16">
            <v>14126</v>
          </cell>
          <cell r="F16">
            <v>0</v>
          </cell>
          <cell r="G16">
            <v>7031</v>
          </cell>
          <cell r="H16">
            <v>710</v>
          </cell>
          <cell r="I16">
            <v>55522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1279.3900000000001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661</v>
          </cell>
          <cell r="H17">
            <v>770</v>
          </cell>
          <cell r="I17">
            <v>9985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</row>
        <row r="18">
          <cell r="D18">
            <v>14786</v>
          </cell>
          <cell r="E18">
            <v>9225</v>
          </cell>
          <cell r="F18">
            <v>1258</v>
          </cell>
          <cell r="G18">
            <v>1109</v>
          </cell>
          <cell r="H18">
            <v>731</v>
          </cell>
          <cell r="I18">
            <v>27109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</row>
        <row r="19">
          <cell r="D19">
            <v>64141</v>
          </cell>
          <cell r="E19">
            <v>85542</v>
          </cell>
          <cell r="F19">
            <v>45737</v>
          </cell>
          <cell r="G19">
            <v>2758</v>
          </cell>
          <cell r="H19">
            <v>35004</v>
          </cell>
          <cell r="I19">
            <v>233182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</row>
        <row r="20">
          <cell r="D20">
            <v>13860</v>
          </cell>
          <cell r="E20">
            <v>8787</v>
          </cell>
          <cell r="F20">
            <v>5532</v>
          </cell>
          <cell r="G20">
            <v>3389</v>
          </cell>
          <cell r="H20">
            <v>1098</v>
          </cell>
          <cell r="I20">
            <v>32666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</row>
        <row r="21">
          <cell r="D21">
            <v>6861</v>
          </cell>
          <cell r="E21">
            <v>4768</v>
          </cell>
          <cell r="F21">
            <v>3062</v>
          </cell>
          <cell r="G21">
            <v>2087</v>
          </cell>
          <cell r="H21">
            <v>2096</v>
          </cell>
          <cell r="I21">
            <v>18874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10423</v>
          </cell>
          <cell r="W21">
            <v>0</v>
          </cell>
          <cell r="X21"/>
          <cell r="Y21"/>
        </row>
        <row r="22">
          <cell r="D22">
            <v>718</v>
          </cell>
          <cell r="E22">
            <v>2607</v>
          </cell>
          <cell r="F22">
            <v>0</v>
          </cell>
          <cell r="G22">
            <v>1511</v>
          </cell>
          <cell r="H22">
            <v>198</v>
          </cell>
          <cell r="I22">
            <v>5034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221945</v>
          </cell>
          <cell r="J23">
            <v>0</v>
          </cell>
          <cell r="K23">
            <v>2080</v>
          </cell>
          <cell r="L23">
            <v>8930</v>
          </cell>
          <cell r="M23">
            <v>0</v>
          </cell>
          <cell r="N23">
            <v>10624</v>
          </cell>
          <cell r="O23">
            <v>0</v>
          </cell>
          <cell r="P23">
            <v>0</v>
          </cell>
          <cell r="Q23">
            <v>0</v>
          </cell>
          <cell r="R23">
            <v>41265</v>
          </cell>
          <cell r="S23">
            <v>0</v>
          </cell>
          <cell r="T23">
            <v>0</v>
          </cell>
          <cell r="U23">
            <v>0</v>
          </cell>
          <cell r="V23">
            <v>10400</v>
          </cell>
          <cell r="W23">
            <v>0</v>
          </cell>
          <cell r="X23">
            <v>120762</v>
          </cell>
          <cell r="Y23"/>
        </row>
        <row r="24">
          <cell r="D24">
            <v>14444</v>
          </cell>
          <cell r="E24">
            <v>6522</v>
          </cell>
          <cell r="F24">
            <v>149</v>
          </cell>
          <cell r="G24">
            <v>591</v>
          </cell>
          <cell r="H24">
            <v>290</v>
          </cell>
          <cell r="I24">
            <v>21996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</row>
        <row r="25">
          <cell r="D25">
            <v>10181</v>
          </cell>
          <cell r="E25">
            <v>4447</v>
          </cell>
          <cell r="F25">
            <v>0</v>
          </cell>
          <cell r="G25">
            <v>0</v>
          </cell>
          <cell r="H25">
            <v>151</v>
          </cell>
          <cell r="I25">
            <v>14779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</row>
        <row r="26">
          <cell r="D26">
            <v>19483</v>
          </cell>
          <cell r="E26">
            <v>17078</v>
          </cell>
          <cell r="F26">
            <v>74</v>
          </cell>
          <cell r="G26">
            <v>3154</v>
          </cell>
          <cell r="H26">
            <v>3248</v>
          </cell>
          <cell r="I26">
            <v>43037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</row>
        <row r="27">
          <cell r="D27">
            <v>7613</v>
          </cell>
          <cell r="E27">
            <v>5689</v>
          </cell>
          <cell r="F27">
            <v>2877</v>
          </cell>
          <cell r="G27">
            <v>495</v>
          </cell>
          <cell r="H27">
            <v>584</v>
          </cell>
          <cell r="I27">
            <v>17258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</row>
        <row r="28"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</row>
        <row r="29">
          <cell r="D29">
            <v>8797</v>
          </cell>
          <cell r="E29">
            <v>3577</v>
          </cell>
          <cell r="F29">
            <v>2679</v>
          </cell>
          <cell r="G29">
            <v>443</v>
          </cell>
          <cell r="H29">
            <v>934</v>
          </cell>
          <cell r="I29">
            <v>16430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</row>
        <row r="30">
          <cell r="D30">
            <v>498</v>
          </cell>
          <cell r="E30">
            <v>2827</v>
          </cell>
          <cell r="F30">
            <v>0</v>
          </cell>
          <cell r="G30">
            <v>1867</v>
          </cell>
          <cell r="H30">
            <v>209</v>
          </cell>
          <cell r="I30">
            <v>5401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</row>
        <row r="31">
          <cell r="D31">
            <v>86355</v>
          </cell>
          <cell r="E31">
            <v>61544</v>
          </cell>
          <cell r="F31">
            <v>3176</v>
          </cell>
          <cell r="G31">
            <v>0</v>
          </cell>
          <cell r="H31">
            <v>15658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11077</v>
          </cell>
          <cell r="T31">
            <v>0</v>
          </cell>
          <cell r="U31">
            <v>0</v>
          </cell>
          <cell r="V31">
            <v>20376</v>
          </cell>
          <cell r="W31">
            <v>0</v>
          </cell>
          <cell r="X31">
            <v>74304</v>
          </cell>
          <cell r="Y31"/>
        </row>
        <row r="32">
          <cell r="D32">
            <v>18377</v>
          </cell>
          <cell r="E32">
            <v>2112</v>
          </cell>
          <cell r="F32">
            <v>20799</v>
          </cell>
          <cell r="G32">
            <v>7249</v>
          </cell>
          <cell r="H32">
            <v>1064</v>
          </cell>
          <cell r="I32">
            <v>49601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4379</v>
          </cell>
          <cell r="W32">
            <v>0</v>
          </cell>
          <cell r="X32"/>
          <cell r="Y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</row>
        <row r="35">
          <cell r="D35">
            <v>28502</v>
          </cell>
          <cell r="E35">
            <v>6068</v>
          </cell>
          <cell r="F35">
            <v>7101</v>
          </cell>
          <cell r="G35">
            <v>7084</v>
          </cell>
          <cell r="H35">
            <v>1443</v>
          </cell>
          <cell r="I35">
            <v>50198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</row>
        <row r="36">
          <cell r="D36">
            <v>1521</v>
          </cell>
          <cell r="E36">
            <v>1581</v>
          </cell>
          <cell r="F36">
            <v>2503</v>
          </cell>
          <cell r="G36">
            <v>241</v>
          </cell>
          <cell r="H36">
            <v>515</v>
          </cell>
          <cell r="I36">
            <v>6361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</row>
        <row r="37">
          <cell r="D37">
            <v>2103</v>
          </cell>
          <cell r="E37">
            <v>1315</v>
          </cell>
          <cell r="F37">
            <v>1212</v>
          </cell>
          <cell r="G37">
            <v>1240</v>
          </cell>
          <cell r="H37">
            <v>834</v>
          </cell>
          <cell r="I37">
            <v>6704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</row>
        <row r="38">
          <cell r="D38">
            <v>15433</v>
          </cell>
          <cell r="E38">
            <v>11768</v>
          </cell>
          <cell r="F38">
            <v>823</v>
          </cell>
          <cell r="G38">
            <v>3997</v>
          </cell>
          <cell r="H38">
            <v>960</v>
          </cell>
          <cell r="I38">
            <v>32981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426.46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</row>
        <row r="39">
          <cell r="D39">
            <v>6511</v>
          </cell>
          <cell r="E39">
            <v>3736</v>
          </cell>
          <cell r="F39">
            <v>820</v>
          </cell>
          <cell r="G39">
            <v>743</v>
          </cell>
          <cell r="H39">
            <v>233</v>
          </cell>
          <cell r="I39">
            <v>12043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</row>
        <row r="40">
          <cell r="D40">
            <v>371615</v>
          </cell>
          <cell r="E40">
            <v>117616</v>
          </cell>
          <cell r="F40">
            <v>128918</v>
          </cell>
          <cell r="G40">
            <v>139845</v>
          </cell>
          <cell r="H40">
            <v>95870</v>
          </cell>
          <cell r="I40">
            <v>853864</v>
          </cell>
          <cell r="J40">
            <v>0</v>
          </cell>
          <cell r="K40">
            <v>0</v>
          </cell>
          <cell r="L40">
            <v>19970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104475</v>
          </cell>
          <cell r="Y40"/>
        </row>
        <row r="41">
          <cell r="D41">
            <v>5147</v>
          </cell>
          <cell r="E41">
            <v>7651</v>
          </cell>
          <cell r="F41">
            <v>2000</v>
          </cell>
          <cell r="G41">
            <v>1266</v>
          </cell>
          <cell r="H41">
            <v>227</v>
          </cell>
          <cell r="I41">
            <v>16291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</row>
        <row r="42">
          <cell r="D42">
            <v>10896</v>
          </cell>
          <cell r="E42">
            <v>2595</v>
          </cell>
          <cell r="F42">
            <v>5834</v>
          </cell>
          <cell r="G42">
            <v>2084</v>
          </cell>
          <cell r="H42">
            <v>2084</v>
          </cell>
          <cell r="I42">
            <v>23493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26540</v>
          </cell>
          <cell r="H43">
            <v>54479</v>
          </cell>
          <cell r="I43">
            <v>188937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4875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76368</v>
          </cell>
          <cell r="Y43"/>
        </row>
        <row r="44">
          <cell r="D44">
            <v>14417</v>
          </cell>
          <cell r="E44">
            <v>17261</v>
          </cell>
          <cell r="F44">
            <v>38843</v>
          </cell>
          <cell r="G44">
            <v>16667</v>
          </cell>
          <cell r="H44">
            <v>4167</v>
          </cell>
          <cell r="I44">
            <v>91355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1277.2</v>
          </cell>
          <cell r="Q44">
            <v>0</v>
          </cell>
          <cell r="R44">
            <v>0</v>
          </cell>
          <cell r="S44">
            <v>12500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</row>
        <row r="45">
          <cell r="D45">
            <v>5797</v>
          </cell>
          <cell r="E45">
            <v>6056</v>
          </cell>
          <cell r="F45">
            <v>5776</v>
          </cell>
          <cell r="G45">
            <v>443</v>
          </cell>
          <cell r="H45">
            <v>1526</v>
          </cell>
          <cell r="I45">
            <v>19598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</row>
        <row r="47">
          <cell r="D47">
            <v>11233</v>
          </cell>
          <cell r="E47">
            <v>20689</v>
          </cell>
          <cell r="F47">
            <v>7970</v>
          </cell>
          <cell r="G47">
            <v>20583</v>
          </cell>
          <cell r="H47">
            <v>17117</v>
          </cell>
          <cell r="I47">
            <v>77592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</row>
        <row r="48">
          <cell r="D48">
            <v>20475</v>
          </cell>
          <cell r="E48">
            <v>11648</v>
          </cell>
          <cell r="F48">
            <v>16382</v>
          </cell>
          <cell r="G48">
            <v>0</v>
          </cell>
          <cell r="H48">
            <v>6414</v>
          </cell>
          <cell r="I48">
            <v>54919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</row>
        <row r="49">
          <cell r="D49">
            <v>77998</v>
          </cell>
          <cell r="E49">
            <v>136626</v>
          </cell>
          <cell r="F49">
            <v>11875</v>
          </cell>
          <cell r="G49">
            <v>39019</v>
          </cell>
          <cell r="H49">
            <v>27199</v>
          </cell>
          <cell r="I49">
            <v>292717</v>
          </cell>
          <cell r="J49">
            <v>0</v>
          </cell>
          <cell r="K49">
            <v>0</v>
          </cell>
          <cell r="L49">
            <v>4196</v>
          </cell>
          <cell r="M49">
            <v>0</v>
          </cell>
          <cell r="N49">
            <v>0</v>
          </cell>
          <cell r="O49">
            <v>41666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/>
          <cell r="Y49"/>
        </row>
        <row r="50">
          <cell r="D50">
            <v>13094</v>
          </cell>
          <cell r="E50">
            <v>4036</v>
          </cell>
          <cell r="F50">
            <v>2682</v>
          </cell>
          <cell r="G50">
            <v>875</v>
          </cell>
          <cell r="H50">
            <v>349</v>
          </cell>
          <cell r="I50">
            <v>21036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</row>
        <row r="51">
          <cell r="D51">
            <v>11587</v>
          </cell>
          <cell r="E51">
            <v>6250</v>
          </cell>
          <cell r="F51">
            <v>364</v>
          </cell>
          <cell r="G51">
            <v>834</v>
          </cell>
          <cell r="H51">
            <v>895</v>
          </cell>
          <cell r="I51">
            <v>19930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</row>
        <row r="52">
          <cell r="D52">
            <v>5936</v>
          </cell>
          <cell r="E52">
            <v>4016</v>
          </cell>
          <cell r="F52">
            <v>1084</v>
          </cell>
          <cell r="G52">
            <v>1249</v>
          </cell>
          <cell r="H52">
            <v>0</v>
          </cell>
          <cell r="I52">
            <v>12285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</row>
        <row r="53">
          <cell r="D53">
            <v>7045</v>
          </cell>
          <cell r="E53">
            <v>2845</v>
          </cell>
          <cell r="F53">
            <v>2717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</row>
        <row r="54">
          <cell r="D54">
            <v>60440</v>
          </cell>
          <cell r="E54">
            <v>55205</v>
          </cell>
          <cell r="F54">
            <v>32116</v>
          </cell>
          <cell r="G54">
            <v>12503</v>
          </cell>
          <cell r="H54">
            <v>31144</v>
          </cell>
          <cell r="I54">
            <v>191408</v>
          </cell>
          <cell r="J54">
            <v>0</v>
          </cell>
          <cell r="K54">
            <v>0</v>
          </cell>
          <cell r="L54">
            <v>4534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16380</v>
          </cell>
          <cell r="W54">
            <v>0</v>
          </cell>
          <cell r="X54">
            <v>33450</v>
          </cell>
          <cell r="Y54"/>
        </row>
        <row r="55">
          <cell r="D55">
            <v>6602</v>
          </cell>
          <cell r="E55">
            <v>6877</v>
          </cell>
          <cell r="F55">
            <v>0</v>
          </cell>
          <cell r="G55">
            <v>746</v>
          </cell>
          <cell r="H55">
            <v>259</v>
          </cell>
          <cell r="I55">
            <v>14484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</row>
        <row r="56">
          <cell r="D56">
            <v>5259</v>
          </cell>
          <cell r="E56">
            <v>4591</v>
          </cell>
          <cell r="F56">
            <v>2294</v>
          </cell>
          <cell r="G56">
            <v>584</v>
          </cell>
          <cell r="H56">
            <v>1500</v>
          </cell>
          <cell r="I56">
            <v>14228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</row>
        <row r="57">
          <cell r="D57">
            <v>18294</v>
          </cell>
          <cell r="E57">
            <v>30629</v>
          </cell>
          <cell r="F57">
            <v>34285</v>
          </cell>
          <cell r="G57">
            <v>23619</v>
          </cell>
          <cell r="H57">
            <v>17444</v>
          </cell>
          <cell r="I57">
            <v>124271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12063</v>
          </cell>
          <cell r="Y57"/>
        </row>
        <row r="58">
          <cell r="D58">
            <v>2289</v>
          </cell>
          <cell r="E58">
            <v>2445</v>
          </cell>
          <cell r="F58">
            <v>1067</v>
          </cell>
          <cell r="G58">
            <v>433</v>
          </cell>
          <cell r="H58">
            <v>590</v>
          </cell>
          <cell r="I58">
            <v>6824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</row>
        <row r="59">
          <cell r="D59">
            <v>29829</v>
          </cell>
          <cell r="E59">
            <v>25410</v>
          </cell>
          <cell r="F59">
            <v>29531</v>
          </cell>
          <cell r="G59">
            <v>0</v>
          </cell>
          <cell r="H59">
            <v>8230</v>
          </cell>
          <cell r="I59">
            <v>93000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1705.87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</row>
        <row r="60">
          <cell r="D60">
            <v>40840</v>
          </cell>
          <cell r="E60">
            <v>59573</v>
          </cell>
          <cell r="F60">
            <v>250000</v>
          </cell>
          <cell r="G60">
            <v>38070</v>
          </cell>
          <cell r="H60">
            <v>33112</v>
          </cell>
          <cell r="I60">
            <v>421595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8174.08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</row>
        <row r="61">
          <cell r="D61">
            <v>17410</v>
          </cell>
          <cell r="E61">
            <v>6419</v>
          </cell>
          <cell r="F61">
            <v>41492</v>
          </cell>
          <cell r="G61">
            <v>4768</v>
          </cell>
          <cell r="H61">
            <v>1048</v>
          </cell>
          <cell r="I61">
            <v>71137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</row>
        <row r="62">
          <cell r="D62">
            <v>11006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17118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</row>
        <row r="63">
          <cell r="D63">
            <v>63214</v>
          </cell>
          <cell r="E63">
            <v>90070</v>
          </cell>
          <cell r="F63">
            <v>19518</v>
          </cell>
          <cell r="G63">
            <v>71103</v>
          </cell>
          <cell r="H63">
            <v>67414</v>
          </cell>
          <cell r="I63">
            <v>311319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5747.4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</row>
        <row r="64">
          <cell r="D64">
            <v>5041</v>
          </cell>
          <cell r="E64">
            <v>9707</v>
          </cell>
          <cell r="F64">
            <v>12271</v>
          </cell>
          <cell r="G64">
            <v>1620</v>
          </cell>
          <cell r="H64">
            <v>784</v>
          </cell>
          <cell r="I64">
            <v>29423</v>
          </cell>
          <cell r="J64">
            <v>0</v>
          </cell>
          <cell r="K64">
            <v>0</v>
          </cell>
          <cell r="L64">
            <v>3545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/>
          <cell r="Y64"/>
        </row>
        <row r="65">
          <cell r="D65">
            <v>22049</v>
          </cell>
          <cell r="E65">
            <v>5296</v>
          </cell>
          <cell r="F65">
            <v>1732</v>
          </cell>
          <cell r="G65">
            <v>3545</v>
          </cell>
          <cell r="H65">
            <v>6179</v>
          </cell>
          <cell r="I65">
            <v>38801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>
            <v>50000</v>
          </cell>
        </row>
        <row r="66">
          <cell r="D66">
            <v>1334</v>
          </cell>
          <cell r="E66">
            <v>709474</v>
          </cell>
          <cell r="F66">
            <v>260242</v>
          </cell>
          <cell r="G66">
            <v>240789</v>
          </cell>
          <cell r="H66">
            <v>142899</v>
          </cell>
          <cell r="I66">
            <v>1354738</v>
          </cell>
          <cell r="J66">
            <v>0</v>
          </cell>
          <cell r="K66">
            <v>0</v>
          </cell>
          <cell r="L66">
            <v>21718</v>
          </cell>
          <cell r="M66">
            <v>83334</v>
          </cell>
          <cell r="N66">
            <v>10210</v>
          </cell>
          <cell r="O66">
            <v>41666</v>
          </cell>
          <cell r="P66">
            <v>0</v>
          </cell>
          <cell r="Q66">
            <v>0</v>
          </cell>
          <cell r="R66">
            <v>29023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187628</v>
          </cell>
          <cell r="Y66"/>
        </row>
        <row r="67">
          <cell r="D67">
            <v>20016</v>
          </cell>
          <cell r="E67">
            <v>11515</v>
          </cell>
          <cell r="F67">
            <v>11101</v>
          </cell>
          <cell r="G67">
            <v>0</v>
          </cell>
          <cell r="H67">
            <v>1799</v>
          </cell>
          <cell r="I67">
            <v>44431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834</v>
          </cell>
          <cell r="I68">
            <v>7214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</row>
        <row r="69">
          <cell r="D69">
            <v>9789</v>
          </cell>
          <cell r="E69">
            <v>25670</v>
          </cell>
          <cell r="F69">
            <v>18824</v>
          </cell>
          <cell r="G69">
            <v>2350</v>
          </cell>
          <cell r="H69">
            <v>11048</v>
          </cell>
          <cell r="I69">
            <v>67681</v>
          </cell>
          <cell r="J69">
            <v>0</v>
          </cell>
          <cell r="K69">
            <v>0</v>
          </cell>
          <cell r="L69">
            <v>4080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/>
          <cell r="Y69"/>
        </row>
        <row r="70">
          <cell r="D70">
            <v>10333</v>
          </cell>
          <cell r="E70">
            <v>7673</v>
          </cell>
          <cell r="F70">
            <v>6310</v>
          </cell>
          <cell r="G70">
            <v>4600</v>
          </cell>
          <cell r="H70">
            <v>3796</v>
          </cell>
          <cell r="I70">
            <v>32712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8116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30581</v>
          </cell>
          <cell r="W71">
            <v>0</v>
          </cell>
          <cell r="X71">
            <v>44271</v>
          </cell>
          <cell r="Y71"/>
        </row>
        <row r="72">
          <cell r="D72">
            <v>12584</v>
          </cell>
          <cell r="E72">
            <v>7030</v>
          </cell>
          <cell r="F72">
            <v>4870</v>
          </cell>
          <cell r="G72">
            <v>3346</v>
          </cell>
          <cell r="H72">
            <v>445</v>
          </cell>
          <cell r="I72">
            <v>28275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2000</v>
          </cell>
          <cell r="W72">
            <v>0</v>
          </cell>
          <cell r="X72"/>
          <cell r="Y72"/>
        </row>
        <row r="73">
          <cell r="D73">
            <v>5497</v>
          </cell>
          <cell r="E73">
            <v>3487</v>
          </cell>
          <cell r="F73">
            <v>6418</v>
          </cell>
          <cell r="G73">
            <v>1536</v>
          </cell>
          <cell r="H73">
            <v>984</v>
          </cell>
          <cell r="I73">
            <v>17922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</row>
        <row r="74">
          <cell r="D74">
            <v>14292</v>
          </cell>
          <cell r="E74">
            <v>11656</v>
          </cell>
          <cell r="F74">
            <v>1457</v>
          </cell>
          <cell r="G74">
            <v>1064</v>
          </cell>
          <cell r="H74">
            <v>671</v>
          </cell>
          <cell r="I74">
            <v>29140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4190</v>
          </cell>
          <cell r="H75">
            <v>2968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</row>
        <row r="76">
          <cell r="D76">
            <v>6489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</row>
        <row r="77">
          <cell r="D77">
            <v>10304</v>
          </cell>
          <cell r="E77">
            <v>6424</v>
          </cell>
          <cell r="F77">
            <v>4924</v>
          </cell>
          <cell r="G77">
            <v>6743</v>
          </cell>
          <cell r="H77">
            <v>1883</v>
          </cell>
          <cell r="I77">
            <v>30278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</row>
        <row r="78">
          <cell r="D78">
            <v>14659</v>
          </cell>
          <cell r="E78">
            <v>8750</v>
          </cell>
          <cell r="F78">
            <v>17001</v>
          </cell>
          <cell r="G78">
            <v>5000</v>
          </cell>
          <cell r="H78">
            <v>6171</v>
          </cell>
          <cell r="I78">
            <v>51581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</row>
        <row r="79">
          <cell r="D79">
            <v>6161</v>
          </cell>
          <cell r="E79">
            <v>7514</v>
          </cell>
          <cell r="F79">
            <v>1898</v>
          </cell>
          <cell r="G79">
            <v>2291</v>
          </cell>
          <cell r="H79">
            <v>449</v>
          </cell>
          <cell r="I79">
            <v>18313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</row>
        <row r="81">
          <cell r="D81">
            <v>20834</v>
          </cell>
          <cell r="E81">
            <v>8332</v>
          </cell>
          <cell r="F81">
            <v>4021</v>
          </cell>
          <cell r="G81">
            <v>4122</v>
          </cell>
          <cell r="H81">
            <v>3250</v>
          </cell>
          <cell r="I81">
            <v>40559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3506</v>
          </cell>
          <cell r="W81">
            <v>0</v>
          </cell>
          <cell r="X81"/>
          <cell r="Y81"/>
        </row>
        <row r="82">
          <cell r="D82">
            <v>31304</v>
          </cell>
          <cell r="E82">
            <v>28862</v>
          </cell>
          <cell r="F82">
            <v>23262</v>
          </cell>
          <cell r="G82">
            <v>20036</v>
          </cell>
          <cell r="H82">
            <v>11853</v>
          </cell>
          <cell r="I82">
            <v>115317</v>
          </cell>
          <cell r="J82">
            <v>0</v>
          </cell>
          <cell r="K82">
            <v>0</v>
          </cell>
          <cell r="L82">
            <v>4559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9733</v>
          </cell>
          <cell r="Y82"/>
        </row>
        <row r="83">
          <cell r="D83">
            <v>27232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44358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</row>
        <row r="84">
          <cell r="D84">
            <v>10534</v>
          </cell>
          <cell r="E84">
            <v>20519</v>
          </cell>
          <cell r="F84">
            <v>12010</v>
          </cell>
          <cell r="G84">
            <v>7000</v>
          </cell>
          <cell r="H84">
            <v>13629</v>
          </cell>
          <cell r="I84">
            <v>63692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32852</v>
          </cell>
          <cell r="Y84"/>
        </row>
        <row r="85">
          <cell r="D85">
            <v>5585</v>
          </cell>
          <cell r="E85">
            <v>5171</v>
          </cell>
          <cell r="F85">
            <v>6044</v>
          </cell>
          <cell r="G85">
            <v>236</v>
          </cell>
          <cell r="H85">
            <v>218</v>
          </cell>
          <cell r="I85">
            <v>17254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</row>
        <row r="86">
          <cell r="D86">
            <v>11904</v>
          </cell>
          <cell r="E86">
            <v>22727</v>
          </cell>
          <cell r="F86">
            <v>0</v>
          </cell>
          <cell r="G86">
            <v>1727</v>
          </cell>
          <cell r="H86">
            <v>4766</v>
          </cell>
          <cell r="I86">
            <v>41124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>
            <v>50000</v>
          </cell>
        </row>
        <row r="87">
          <cell r="D87">
            <v>27141</v>
          </cell>
          <cell r="E87">
            <v>8548</v>
          </cell>
          <cell r="F87">
            <v>0</v>
          </cell>
          <cell r="G87">
            <v>5895</v>
          </cell>
          <cell r="H87">
            <v>3771</v>
          </cell>
          <cell r="I87">
            <v>45355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</row>
        <row r="88">
          <cell r="D88">
            <v>4277</v>
          </cell>
          <cell r="E88">
            <v>6432</v>
          </cell>
          <cell r="F88">
            <v>2715</v>
          </cell>
          <cell r="G88">
            <v>3629</v>
          </cell>
          <cell r="H88">
            <v>1047</v>
          </cell>
          <cell r="I88">
            <v>18100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</row>
        <row r="89">
          <cell r="D89">
            <v>13081</v>
          </cell>
          <cell r="E89">
            <v>12500</v>
          </cell>
          <cell r="F89">
            <v>120869</v>
          </cell>
          <cell r="G89">
            <v>5115</v>
          </cell>
          <cell r="H89">
            <v>8790</v>
          </cell>
          <cell r="I89">
            <v>160355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3193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</row>
        <row r="90">
          <cell r="D90">
            <v>6851</v>
          </cell>
          <cell r="E90">
            <v>5314</v>
          </cell>
          <cell r="F90">
            <v>4582</v>
          </cell>
          <cell r="G90">
            <v>3529</v>
          </cell>
          <cell r="H90">
            <v>916</v>
          </cell>
          <cell r="I90">
            <v>21192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</row>
        <row r="91">
          <cell r="D91">
            <v>15885</v>
          </cell>
          <cell r="E91">
            <v>4918</v>
          </cell>
          <cell r="F91">
            <v>0</v>
          </cell>
          <cell r="G91">
            <v>8846</v>
          </cell>
          <cell r="H91">
            <v>1926</v>
          </cell>
          <cell r="I91">
            <v>31575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</row>
        <row r="92">
          <cell r="D92">
            <v>5427</v>
          </cell>
          <cell r="E92">
            <v>4550</v>
          </cell>
          <cell r="F92">
            <v>537</v>
          </cell>
          <cell r="G92">
            <v>1125</v>
          </cell>
          <cell r="H92">
            <v>803</v>
          </cell>
          <cell r="I92">
            <v>12442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</row>
        <row r="93">
          <cell r="D93">
            <v>2497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1022</v>
          </cell>
          <cell r="H94">
            <v>121</v>
          </cell>
          <cell r="I94">
            <v>7765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</row>
        <row r="95">
          <cell r="D95">
            <v>19516</v>
          </cell>
          <cell r="E95">
            <v>12006</v>
          </cell>
          <cell r="F95">
            <v>1952</v>
          </cell>
          <cell r="G95">
            <v>3081</v>
          </cell>
          <cell r="H95">
            <v>1862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</row>
        <row r="96">
          <cell r="D96">
            <v>4100</v>
          </cell>
          <cell r="E96">
            <v>379</v>
          </cell>
          <cell r="F96">
            <v>682</v>
          </cell>
          <cell r="G96">
            <v>2512</v>
          </cell>
          <cell r="H96">
            <v>110</v>
          </cell>
          <cell r="I96">
            <v>7783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</row>
        <row r="97">
          <cell r="D97">
            <v>17734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</row>
        <row r="99">
          <cell r="D99">
            <v>7850</v>
          </cell>
          <cell r="E99">
            <v>29960</v>
          </cell>
          <cell r="F99">
            <v>52051</v>
          </cell>
          <cell r="G99">
            <v>28110</v>
          </cell>
          <cell r="H99">
            <v>20800</v>
          </cell>
          <cell r="I99">
            <v>138771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11437</v>
          </cell>
          <cell r="Y99"/>
        </row>
        <row r="100">
          <cell r="D100">
            <v>3807</v>
          </cell>
          <cell r="E100">
            <v>1000</v>
          </cell>
          <cell r="F100">
            <v>459</v>
          </cell>
          <cell r="G100">
            <v>627</v>
          </cell>
          <cell r="H100">
            <v>639</v>
          </cell>
          <cell r="I100">
            <v>6532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</row>
        <row r="101">
          <cell r="D101">
            <v>2236</v>
          </cell>
          <cell r="E101">
            <v>8863</v>
          </cell>
          <cell r="F101">
            <v>3432</v>
          </cell>
          <cell r="G101">
            <v>2761</v>
          </cell>
          <cell r="H101">
            <v>209</v>
          </cell>
          <cell r="I101">
            <v>17501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13216</v>
          </cell>
          <cell r="I102">
            <v>117732</v>
          </cell>
          <cell r="J102">
            <v>0</v>
          </cell>
          <cell r="K102">
            <v>0</v>
          </cell>
          <cell r="L102">
            <v>3834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9445</v>
          </cell>
          <cell r="Y102"/>
        </row>
        <row r="103">
          <cell r="D103">
            <v>2157</v>
          </cell>
          <cell r="E103">
            <v>947</v>
          </cell>
          <cell r="F103">
            <v>348</v>
          </cell>
          <cell r="G103">
            <v>1500</v>
          </cell>
          <cell r="H103">
            <v>104</v>
          </cell>
          <cell r="I103">
            <v>5056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</row>
        <row r="104">
          <cell r="D104">
            <v>13093</v>
          </cell>
          <cell r="E104">
            <v>13774</v>
          </cell>
          <cell r="F104">
            <v>1922</v>
          </cell>
          <cell r="G104">
            <v>2848</v>
          </cell>
          <cell r="H104">
            <v>1613</v>
          </cell>
          <cell r="I104">
            <v>33250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</row>
        <row r="105">
          <cell r="D105">
            <v>28774</v>
          </cell>
          <cell r="E105">
            <v>34627</v>
          </cell>
          <cell r="F105">
            <v>0</v>
          </cell>
          <cell r="G105">
            <v>4655</v>
          </cell>
          <cell r="H105">
            <v>2092</v>
          </cell>
          <cell r="I105">
            <v>70148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</row>
        <row r="106">
          <cell r="D106">
            <v>14564</v>
          </cell>
          <cell r="E106">
            <v>7084</v>
          </cell>
          <cell r="F106">
            <v>7127</v>
          </cell>
          <cell r="G106">
            <v>709</v>
          </cell>
          <cell r="H106">
            <v>500</v>
          </cell>
          <cell r="I106">
            <v>29984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</row>
        <row r="107">
          <cell r="D107">
            <v>10625</v>
          </cell>
          <cell r="E107">
            <v>22456</v>
          </cell>
          <cell r="F107">
            <v>19429</v>
          </cell>
          <cell r="G107">
            <v>20258</v>
          </cell>
          <cell r="H107">
            <v>8790</v>
          </cell>
          <cell r="I107">
            <v>81558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</row>
        <row r="108">
          <cell r="D108">
            <v>14799</v>
          </cell>
          <cell r="E108">
            <v>9795</v>
          </cell>
          <cell r="F108">
            <v>11829</v>
          </cell>
          <cell r="G108">
            <v>9606</v>
          </cell>
          <cell r="H108">
            <v>3289</v>
          </cell>
          <cell r="I108">
            <v>49318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/>
          <cell r="Y108"/>
        </row>
        <row r="109">
          <cell r="D109">
            <v>9999</v>
          </cell>
          <cell r="E109">
            <v>3041</v>
          </cell>
          <cell r="F109">
            <v>7228</v>
          </cell>
          <cell r="G109">
            <v>744</v>
          </cell>
          <cell r="H109">
            <v>939</v>
          </cell>
          <cell r="I109">
            <v>21951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</row>
        <row r="110">
          <cell r="D110">
            <v>46824</v>
          </cell>
          <cell r="E110">
            <v>60264</v>
          </cell>
          <cell r="F110">
            <v>16938</v>
          </cell>
          <cell r="G110">
            <v>17456</v>
          </cell>
          <cell r="H110">
            <v>19753</v>
          </cell>
          <cell r="I110">
            <v>161235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205110</v>
          </cell>
          <cell r="Y110"/>
        </row>
        <row r="111">
          <cell r="D111">
            <v>6666</v>
          </cell>
          <cell r="E111">
            <v>968</v>
          </cell>
          <cell r="F111">
            <v>2922</v>
          </cell>
          <cell r="G111">
            <v>1661</v>
          </cell>
          <cell r="H111">
            <v>4871</v>
          </cell>
          <cell r="I111">
            <v>17088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</row>
        <row r="112">
          <cell r="D112">
            <v>11451</v>
          </cell>
          <cell r="E112">
            <v>348</v>
          </cell>
          <cell r="F112">
            <v>11672</v>
          </cell>
          <cell r="G112">
            <v>10744</v>
          </cell>
          <cell r="H112">
            <v>4220</v>
          </cell>
          <cell r="I112">
            <v>38435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</row>
        <row r="113">
          <cell r="D113">
            <v>9371</v>
          </cell>
          <cell r="E113">
            <v>6562</v>
          </cell>
          <cell r="F113">
            <v>7131</v>
          </cell>
          <cell r="G113">
            <v>2259</v>
          </cell>
          <cell r="H113">
            <v>3750</v>
          </cell>
          <cell r="I113">
            <v>29073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</row>
        <row r="114">
          <cell r="D114">
            <v>6216</v>
          </cell>
          <cell r="E114">
            <v>3648</v>
          </cell>
          <cell r="F114">
            <v>9585</v>
          </cell>
          <cell r="G114">
            <v>1834</v>
          </cell>
          <cell r="H114">
            <v>837</v>
          </cell>
          <cell r="I114">
            <v>22120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24139</v>
          </cell>
          <cell r="H115">
            <v>21157</v>
          </cell>
          <cell r="I115">
            <v>195331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</row>
        <row r="116">
          <cell r="D116">
            <v>5282</v>
          </cell>
          <cell r="E116">
            <v>2204</v>
          </cell>
          <cell r="F116">
            <v>2372</v>
          </cell>
          <cell r="G116">
            <v>496</v>
          </cell>
          <cell r="H116">
            <v>117</v>
          </cell>
          <cell r="I116">
            <v>10471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</row>
        <row r="117">
          <cell r="D117">
            <v>8985</v>
          </cell>
          <cell r="E117">
            <v>9699</v>
          </cell>
          <cell r="F117">
            <v>13218</v>
          </cell>
          <cell r="G117">
            <v>11392</v>
          </cell>
          <cell r="H117">
            <v>2816</v>
          </cell>
          <cell r="I117">
            <v>46110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</row>
        <row r="118">
          <cell r="D118">
            <v>7724</v>
          </cell>
          <cell r="E118">
            <v>3041</v>
          </cell>
          <cell r="F118">
            <v>4397</v>
          </cell>
          <cell r="G118">
            <v>2625</v>
          </cell>
          <cell r="H118">
            <v>409</v>
          </cell>
          <cell r="I118">
            <v>18196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584</v>
          </cell>
          <cell r="H119">
            <v>592</v>
          </cell>
          <cell r="I119">
            <v>15466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2203</v>
          </cell>
          <cell r="H120">
            <v>2582</v>
          </cell>
          <cell r="I120">
            <v>49379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13354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/>
          <cell r="Y120"/>
        </row>
        <row r="121">
          <cell r="D121">
            <v>3815</v>
          </cell>
          <cell r="E121">
            <v>2379</v>
          </cell>
          <cell r="F121">
            <v>4539</v>
          </cell>
          <cell r="G121">
            <v>875</v>
          </cell>
          <cell r="H121">
            <v>1016</v>
          </cell>
          <cell r="I121">
            <v>12624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</row>
        <row r="122">
          <cell r="D122">
            <v>27537</v>
          </cell>
          <cell r="E122">
            <v>8450</v>
          </cell>
          <cell r="F122">
            <v>9449</v>
          </cell>
          <cell r="G122">
            <v>2196</v>
          </cell>
          <cell r="H122">
            <v>3034</v>
          </cell>
          <cell r="I122">
            <v>50666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</row>
        <row r="123">
          <cell r="D123">
            <v>15121</v>
          </cell>
          <cell r="E123">
            <v>1193</v>
          </cell>
          <cell r="F123">
            <v>41453</v>
          </cell>
          <cell r="G123">
            <v>15334</v>
          </cell>
          <cell r="H123">
            <v>8342</v>
          </cell>
          <cell r="I123">
            <v>81443</v>
          </cell>
          <cell r="J123">
            <v>0</v>
          </cell>
          <cell r="K123">
            <v>0</v>
          </cell>
          <cell r="L123">
            <v>4643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</row>
        <row r="124">
          <cell r="D124">
            <v>12100</v>
          </cell>
          <cell r="E124">
            <v>13500</v>
          </cell>
          <cell r="F124">
            <v>23143</v>
          </cell>
          <cell r="G124">
            <v>3334</v>
          </cell>
          <cell r="H124">
            <v>16959</v>
          </cell>
          <cell r="I124">
            <v>69036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64164</v>
          </cell>
          <cell r="S124">
            <v>0</v>
          </cell>
          <cell r="T124">
            <v>0</v>
          </cell>
          <cell r="U124">
            <v>0</v>
          </cell>
          <cell r="V124">
            <v>1518</v>
          </cell>
          <cell r="W124">
            <v>0</v>
          </cell>
          <cell r="X124"/>
          <cell r="Y124"/>
        </row>
        <row r="125">
          <cell r="D125">
            <v>5266</v>
          </cell>
          <cell r="E125">
            <v>248</v>
          </cell>
          <cell r="F125">
            <v>5293</v>
          </cell>
          <cell r="G125">
            <v>564</v>
          </cell>
          <cell r="H125">
            <v>363</v>
          </cell>
          <cell r="I125">
            <v>11734</v>
          </cell>
          <cell r="J125">
            <v>4438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</row>
        <row r="126">
          <cell r="D126">
            <v>2285</v>
          </cell>
          <cell r="E126">
            <v>5079</v>
          </cell>
          <cell r="F126">
            <v>7196</v>
          </cell>
          <cell r="G126">
            <v>739</v>
          </cell>
          <cell r="H126">
            <v>1224</v>
          </cell>
          <cell r="I126">
            <v>16523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</row>
        <row r="127"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</row>
        <row r="128"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</row>
        <row r="129">
          <cell r="D129">
            <v>9795</v>
          </cell>
          <cell r="E129">
            <v>16755</v>
          </cell>
          <cell r="F129">
            <v>957</v>
          </cell>
          <cell r="G129">
            <v>2898</v>
          </cell>
          <cell r="H129">
            <v>652</v>
          </cell>
          <cell r="I129">
            <v>31057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</row>
        <row r="130">
          <cell r="D130">
            <v>32002</v>
          </cell>
          <cell r="E130">
            <v>26854</v>
          </cell>
          <cell r="F130">
            <v>4040</v>
          </cell>
          <cell r="G130">
            <v>19728</v>
          </cell>
          <cell r="H130">
            <v>12001</v>
          </cell>
          <cell r="I130">
            <v>94625</v>
          </cell>
          <cell r="J130">
            <v>0</v>
          </cell>
          <cell r="K130">
            <v>0</v>
          </cell>
          <cell r="L130">
            <v>8921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</row>
        <row r="131">
          <cell r="D131">
            <v>3239</v>
          </cell>
          <cell r="E131">
            <v>2050</v>
          </cell>
          <cell r="F131">
            <v>8808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</row>
        <row r="132">
          <cell r="D132">
            <v>6005</v>
          </cell>
          <cell r="E132">
            <v>4766</v>
          </cell>
          <cell r="F132">
            <v>736</v>
          </cell>
          <cell r="G132">
            <v>1239</v>
          </cell>
          <cell r="H132">
            <v>305</v>
          </cell>
          <cell r="I132">
            <v>13051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1041</v>
          </cell>
          <cell r="W132">
            <v>0</v>
          </cell>
          <cell r="X132"/>
          <cell r="Y132"/>
        </row>
        <row r="133">
          <cell r="D133">
            <v>22356</v>
          </cell>
          <cell r="E133">
            <v>19126</v>
          </cell>
          <cell r="F133">
            <v>13508</v>
          </cell>
          <cell r="G133">
            <v>28768</v>
          </cell>
          <cell r="H133">
            <v>9762</v>
          </cell>
          <cell r="I133">
            <v>93520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258</v>
          </cell>
          <cell r="H134">
            <v>267</v>
          </cell>
          <cell r="I134">
            <v>6390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</row>
        <row r="135">
          <cell r="D135">
            <v>25296</v>
          </cell>
          <cell r="E135">
            <v>29925</v>
          </cell>
          <cell r="F135">
            <v>7144</v>
          </cell>
          <cell r="G135">
            <v>2104</v>
          </cell>
          <cell r="H135">
            <v>4416</v>
          </cell>
          <cell r="I135">
            <v>68885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</row>
        <row r="136">
          <cell r="D136">
            <v>3259</v>
          </cell>
          <cell r="E136">
            <v>1709</v>
          </cell>
          <cell r="F136">
            <v>1202</v>
          </cell>
          <cell r="G136">
            <v>628</v>
          </cell>
          <cell r="H136">
            <v>152</v>
          </cell>
          <cell r="I136">
            <v>6950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</row>
        <row r="137">
          <cell r="D137">
            <v>5920</v>
          </cell>
          <cell r="E137">
            <v>5124</v>
          </cell>
          <cell r="F137">
            <v>447</v>
          </cell>
          <cell r="G137">
            <v>2546</v>
          </cell>
          <cell r="H137">
            <v>325</v>
          </cell>
          <cell r="I137">
            <v>14362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625</v>
          </cell>
          <cell r="T137">
            <v>0</v>
          </cell>
          <cell r="U137">
            <v>0</v>
          </cell>
          <cell r="V137">
            <v>10000</v>
          </cell>
          <cell r="W137">
            <v>0</v>
          </cell>
          <cell r="X137"/>
          <cell r="Y137"/>
        </row>
        <row r="138">
          <cell r="D138">
            <v>148704</v>
          </cell>
          <cell r="E138">
            <v>93149</v>
          </cell>
          <cell r="F138">
            <v>114754</v>
          </cell>
          <cell r="G138">
            <v>84103</v>
          </cell>
          <cell r="H138">
            <v>87694</v>
          </cell>
          <cell r="I138">
            <v>528404</v>
          </cell>
          <cell r="J138">
            <v>0</v>
          </cell>
          <cell r="K138">
            <v>0</v>
          </cell>
          <cell r="L138">
            <v>18066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128828</v>
          </cell>
          <cell r="Y138"/>
        </row>
        <row r="139">
          <cell r="D139">
            <v>24247</v>
          </cell>
          <cell r="E139">
            <v>35394</v>
          </cell>
          <cell r="F139">
            <v>3444</v>
          </cell>
          <cell r="G139">
            <v>6207</v>
          </cell>
          <cell r="H139">
            <v>1744</v>
          </cell>
          <cell r="I139">
            <v>71036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7138</v>
          </cell>
          <cell r="Y139"/>
        </row>
        <row r="140">
          <cell r="D140">
            <v>7313</v>
          </cell>
          <cell r="E140">
            <v>219</v>
          </cell>
          <cell r="F140">
            <v>3922</v>
          </cell>
          <cell r="G140">
            <v>1334</v>
          </cell>
          <cell r="H140">
            <v>875</v>
          </cell>
          <cell r="I140">
            <v>13663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</row>
        <row r="141">
          <cell r="D141">
            <v>18524</v>
          </cell>
          <cell r="E141">
            <v>11800</v>
          </cell>
          <cell r="F141">
            <v>2375</v>
          </cell>
          <cell r="G141">
            <v>2741</v>
          </cell>
          <cell r="H141">
            <v>660</v>
          </cell>
          <cell r="I141">
            <v>36100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</row>
        <row r="142">
          <cell r="D142">
            <v>8639</v>
          </cell>
          <cell r="E142">
            <v>18457</v>
          </cell>
          <cell r="F142">
            <v>34154</v>
          </cell>
          <cell r="G142">
            <v>1379</v>
          </cell>
          <cell r="H142">
            <v>4990</v>
          </cell>
          <cell r="I142">
            <v>67619</v>
          </cell>
          <cell r="J142">
            <v>0</v>
          </cell>
          <cell r="K142">
            <v>0</v>
          </cell>
          <cell r="L142">
            <v>2661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6094</v>
          </cell>
          <cell r="W142">
            <v>0</v>
          </cell>
          <cell r="X142"/>
          <cell r="Y142"/>
        </row>
        <row r="143">
          <cell r="D143">
            <v>56751</v>
          </cell>
          <cell r="E143">
            <v>186340</v>
          </cell>
          <cell r="F143">
            <v>45102</v>
          </cell>
          <cell r="G143">
            <v>159298</v>
          </cell>
          <cell r="H143">
            <v>30295</v>
          </cell>
          <cell r="I143">
            <v>477786</v>
          </cell>
          <cell r="J143">
            <v>0</v>
          </cell>
          <cell r="K143">
            <v>0</v>
          </cell>
          <cell r="L143">
            <v>12810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9924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42828</v>
          </cell>
          <cell r="Y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834</v>
          </cell>
          <cell r="I144">
            <v>12252</v>
          </cell>
          <cell r="J144">
            <v>0</v>
          </cell>
          <cell r="K144">
            <v>0</v>
          </cell>
          <cell r="L144">
            <v>2299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</row>
        <row r="145">
          <cell r="D145">
            <v>11533</v>
          </cell>
          <cell r="E145">
            <v>10135</v>
          </cell>
          <cell r="F145">
            <v>2233</v>
          </cell>
          <cell r="G145">
            <v>1380</v>
          </cell>
          <cell r="H145">
            <v>349</v>
          </cell>
          <cell r="I145">
            <v>25630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</row>
        <row r="146">
          <cell r="D146">
            <v>2716</v>
          </cell>
          <cell r="E146">
            <v>1862</v>
          </cell>
          <cell r="F146">
            <v>1250</v>
          </cell>
          <cell r="G146">
            <v>866</v>
          </cell>
          <cell r="H146">
            <v>334</v>
          </cell>
          <cell r="I146">
            <v>7028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</row>
        <row r="147">
          <cell r="D147">
            <v>13270</v>
          </cell>
          <cell r="E147">
            <v>8927</v>
          </cell>
          <cell r="F147">
            <v>1544</v>
          </cell>
          <cell r="G147">
            <v>528</v>
          </cell>
          <cell r="H147">
            <v>2469</v>
          </cell>
          <cell r="I147">
            <v>26738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</row>
        <row r="148">
          <cell r="D148">
            <v>30626</v>
          </cell>
          <cell r="E148">
            <v>10439</v>
          </cell>
          <cell r="F148">
            <v>0</v>
          </cell>
          <cell r="G148">
            <v>4726</v>
          </cell>
          <cell r="H148">
            <v>5063</v>
          </cell>
          <cell r="I148">
            <v>50854</v>
          </cell>
          <cell r="J148">
            <v>0</v>
          </cell>
          <cell r="K148">
            <v>4062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</row>
        <row r="149">
          <cell r="D149">
            <v>13048</v>
          </cell>
          <cell r="E149">
            <v>863</v>
          </cell>
          <cell r="F149">
            <v>15317</v>
          </cell>
          <cell r="G149">
            <v>5380</v>
          </cell>
          <cell r="H149">
            <v>4782</v>
          </cell>
          <cell r="I149">
            <v>39390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6966</v>
          </cell>
          <cell r="S149">
            <v>0</v>
          </cell>
          <cell r="T149">
            <v>0</v>
          </cell>
          <cell r="U149">
            <v>0</v>
          </cell>
          <cell r="V149">
            <v>11419</v>
          </cell>
          <cell r="W149">
            <v>0</v>
          </cell>
          <cell r="X149"/>
          <cell r="Y149"/>
        </row>
        <row r="150">
          <cell r="D150">
            <v>35410</v>
          </cell>
          <cell r="E150">
            <v>17685</v>
          </cell>
          <cell r="F150">
            <v>185</v>
          </cell>
          <cell r="G150">
            <v>21363</v>
          </cell>
          <cell r="H150">
            <v>2166</v>
          </cell>
          <cell r="I150">
            <v>76809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</row>
        <row r="151">
          <cell r="D151">
            <v>18370</v>
          </cell>
          <cell r="E151">
            <v>8583</v>
          </cell>
          <cell r="F151">
            <v>1500</v>
          </cell>
          <cell r="G151">
            <v>2239</v>
          </cell>
          <cell r="H151">
            <v>2360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</row>
        <row r="152">
          <cell r="D152">
            <v>5918</v>
          </cell>
          <cell r="E152">
            <v>11049</v>
          </cell>
          <cell r="F152">
            <v>1472</v>
          </cell>
          <cell r="G152">
            <v>1049</v>
          </cell>
          <cell r="H152">
            <v>279</v>
          </cell>
          <cell r="I152">
            <v>19767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</row>
        <row r="153">
          <cell r="D153">
            <v>4232</v>
          </cell>
          <cell r="E153">
            <v>1596</v>
          </cell>
          <cell r="F153">
            <v>6447</v>
          </cell>
          <cell r="G153">
            <v>1432</v>
          </cell>
          <cell r="H153">
            <v>1002</v>
          </cell>
          <cell r="I153">
            <v>14709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</row>
        <row r="154">
          <cell r="D154">
            <v>69223</v>
          </cell>
          <cell r="E154">
            <v>44175</v>
          </cell>
          <cell r="F154">
            <v>30834</v>
          </cell>
          <cell r="G154">
            <v>14672</v>
          </cell>
          <cell r="H154">
            <v>16903</v>
          </cell>
          <cell r="I154">
            <v>175807</v>
          </cell>
          <cell r="J154">
            <v>0</v>
          </cell>
          <cell r="K154">
            <v>2191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10543</v>
          </cell>
          <cell r="W154">
            <v>0</v>
          </cell>
          <cell r="X154">
            <v>19866</v>
          </cell>
          <cell r="Y154"/>
        </row>
        <row r="155">
          <cell r="D155">
            <v>9996</v>
          </cell>
          <cell r="E155">
            <v>8306</v>
          </cell>
          <cell r="F155">
            <v>2666</v>
          </cell>
          <cell r="G155">
            <v>3592</v>
          </cell>
          <cell r="H155">
            <v>6423</v>
          </cell>
          <cell r="I155">
            <v>30983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14019</v>
          </cell>
          <cell r="W155">
            <v>0</v>
          </cell>
          <cell r="X155"/>
          <cell r="Y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</row>
        <row r="157"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>
            <v>99158</v>
          </cell>
          <cell r="Y157"/>
        </row>
        <row r="158">
          <cell r="D158">
            <v>9256</v>
          </cell>
          <cell r="E158">
            <v>2596</v>
          </cell>
          <cell r="F158">
            <v>1349</v>
          </cell>
          <cell r="G158">
            <v>483</v>
          </cell>
          <cell r="H158">
            <v>370</v>
          </cell>
          <cell r="I158">
            <v>14054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</row>
        <row r="159">
          <cell r="D159">
            <v>9193</v>
          </cell>
          <cell r="E159">
            <v>5821</v>
          </cell>
          <cell r="F159">
            <v>2906</v>
          </cell>
          <cell r="G159">
            <v>1752</v>
          </cell>
          <cell r="H159">
            <v>1216</v>
          </cell>
          <cell r="I159">
            <v>20888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</row>
        <row r="160">
          <cell r="D160">
            <v>39179</v>
          </cell>
          <cell r="E160">
            <v>22150</v>
          </cell>
          <cell r="F160">
            <v>36505</v>
          </cell>
          <cell r="G160">
            <v>23338</v>
          </cell>
          <cell r="H160">
            <v>29048</v>
          </cell>
          <cell r="I160">
            <v>150220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4000</v>
          </cell>
          <cell r="W160">
            <v>0</v>
          </cell>
          <cell r="X160">
            <v>23250</v>
          </cell>
          <cell r="Y160"/>
        </row>
        <row r="161">
          <cell r="D161">
            <v>1832</v>
          </cell>
          <cell r="E161">
            <v>1265</v>
          </cell>
          <cell r="F161">
            <v>2084</v>
          </cell>
          <cell r="G161">
            <v>329</v>
          </cell>
          <cell r="H161">
            <v>1557</v>
          </cell>
          <cell r="I161">
            <v>7067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</row>
        <row r="162">
          <cell r="D162">
            <v>9433</v>
          </cell>
          <cell r="E162">
            <v>7509</v>
          </cell>
          <cell r="F162">
            <v>14041</v>
          </cell>
          <cell r="G162">
            <v>1959</v>
          </cell>
          <cell r="H162">
            <v>2125</v>
          </cell>
          <cell r="I162">
            <v>35067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</row>
        <row r="163">
          <cell r="D163">
            <v>7111</v>
          </cell>
          <cell r="E163">
            <v>6056</v>
          </cell>
          <cell r="F163">
            <v>2624</v>
          </cell>
          <cell r="G163">
            <v>3354</v>
          </cell>
          <cell r="H163">
            <v>1876</v>
          </cell>
          <cell r="I163">
            <v>21021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</row>
        <row r="164">
          <cell r="D164">
            <v>1221</v>
          </cell>
          <cell r="E164">
            <v>1446</v>
          </cell>
          <cell r="F164">
            <v>3574</v>
          </cell>
          <cell r="G164">
            <v>0</v>
          </cell>
          <cell r="H164">
            <v>91</v>
          </cell>
          <cell r="I164">
            <v>6332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2173</v>
          </cell>
          <cell r="I165">
            <v>21523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</row>
        <row r="166">
          <cell r="D166">
            <v>8556</v>
          </cell>
          <cell r="E166">
            <v>4649</v>
          </cell>
          <cell r="F166">
            <v>2916</v>
          </cell>
          <cell r="G166">
            <v>798</v>
          </cell>
          <cell r="H166">
            <v>96</v>
          </cell>
          <cell r="I166">
            <v>17015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</row>
      </sheetData>
      <sheetData sheetId="4"/>
      <sheetData sheetId="5">
        <row r="2">
          <cell r="D2">
            <v>13436</v>
          </cell>
          <cell r="E2">
            <v>10081</v>
          </cell>
          <cell r="F2">
            <v>13174</v>
          </cell>
          <cell r="G2">
            <v>1887</v>
          </cell>
          <cell r="H2">
            <v>-9266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/>
          <cell r="Y2"/>
        </row>
        <row r="3">
          <cell r="D3">
            <v>2943</v>
          </cell>
          <cell r="E3">
            <v>2212</v>
          </cell>
          <cell r="F3">
            <v>7700</v>
          </cell>
          <cell r="G3">
            <v>474</v>
          </cell>
          <cell r="H3">
            <v>1128</v>
          </cell>
          <cell r="I3">
            <v>14457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/>
          <cell r="Y3"/>
        </row>
        <row r="4">
          <cell r="D4">
            <v>15702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55411</v>
          </cell>
          <cell r="J4">
            <v>0</v>
          </cell>
          <cell r="K4">
            <v>0</v>
          </cell>
          <cell r="L4">
            <v>4707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/>
          <cell r="Y4"/>
        </row>
        <row r="5">
          <cell r="D5">
            <v>12793</v>
          </cell>
          <cell r="E5">
            <v>11113</v>
          </cell>
          <cell r="F5">
            <v>5515</v>
          </cell>
          <cell r="G5">
            <v>3356</v>
          </cell>
          <cell r="H5">
            <v>7905</v>
          </cell>
          <cell r="I5">
            <v>40682</v>
          </cell>
          <cell r="J5">
            <v>4348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/>
          <cell r="Y5"/>
        </row>
        <row r="6">
          <cell r="D6">
            <v>7833</v>
          </cell>
          <cell r="E6">
            <v>5375</v>
          </cell>
          <cell r="F6">
            <v>3426</v>
          </cell>
          <cell r="G6">
            <v>583</v>
          </cell>
          <cell r="H6">
            <v>257</v>
          </cell>
          <cell r="I6">
            <v>17474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/>
          <cell r="Y6"/>
        </row>
        <row r="7">
          <cell r="D7">
            <v>6017</v>
          </cell>
          <cell r="E7">
            <v>5577</v>
          </cell>
          <cell r="F7">
            <v>100</v>
          </cell>
          <cell r="G7">
            <v>250</v>
          </cell>
          <cell r="H7">
            <v>150</v>
          </cell>
          <cell r="I7">
            <v>12094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/>
          <cell r="Y7"/>
        </row>
        <row r="8">
          <cell r="D8">
            <v>728</v>
          </cell>
          <cell r="E8">
            <v>12460</v>
          </cell>
          <cell r="F8">
            <v>0</v>
          </cell>
          <cell r="G8">
            <v>482</v>
          </cell>
          <cell r="H8">
            <v>163</v>
          </cell>
          <cell r="I8">
            <v>13833</v>
          </cell>
          <cell r="J8">
            <v>4348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20832</v>
          </cell>
          <cell r="W8">
            <v>0</v>
          </cell>
          <cell r="X8"/>
          <cell r="Y8"/>
        </row>
        <row r="9">
          <cell r="D9">
            <v>35952</v>
          </cell>
          <cell r="E9">
            <v>16581</v>
          </cell>
          <cell r="F9">
            <v>9313</v>
          </cell>
          <cell r="G9">
            <v>9351</v>
          </cell>
          <cell r="H9">
            <v>4296</v>
          </cell>
          <cell r="I9">
            <v>75493</v>
          </cell>
          <cell r="J9">
            <v>4348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/>
          <cell r="Y9"/>
        </row>
        <row r="10">
          <cell r="D10">
            <v>4396</v>
          </cell>
          <cell r="E10">
            <v>2136</v>
          </cell>
          <cell r="F10">
            <v>0</v>
          </cell>
          <cell r="G10">
            <v>228</v>
          </cell>
          <cell r="H10">
            <v>38</v>
          </cell>
          <cell r="I10">
            <v>6798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/>
          <cell r="Y10"/>
        </row>
        <row r="11">
          <cell r="D11">
            <v>35650</v>
          </cell>
          <cell r="E11">
            <v>36200</v>
          </cell>
          <cell r="F11">
            <v>15442</v>
          </cell>
          <cell r="G11">
            <v>29207</v>
          </cell>
          <cell r="H11">
            <v>5565</v>
          </cell>
          <cell r="I11">
            <v>122064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1202</v>
          </cell>
          <cell r="T11">
            <v>0</v>
          </cell>
          <cell r="U11">
            <v>0</v>
          </cell>
          <cell r="V11">
            <v>7054</v>
          </cell>
          <cell r="W11">
            <v>0</v>
          </cell>
          <cell r="X11">
            <v>3868</v>
          </cell>
          <cell r="Y11"/>
        </row>
        <row r="12">
          <cell r="D12">
            <v>184199</v>
          </cell>
          <cell r="E12">
            <v>136240</v>
          </cell>
          <cell r="F12">
            <v>65903</v>
          </cell>
          <cell r="G12">
            <v>122934</v>
          </cell>
          <cell r="H12">
            <v>157083</v>
          </cell>
          <cell r="I12">
            <v>666359</v>
          </cell>
          <cell r="J12">
            <v>0</v>
          </cell>
          <cell r="K12">
            <v>0</v>
          </cell>
          <cell r="L12">
            <v>18043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12671</v>
          </cell>
          <cell r="S12">
            <v>0</v>
          </cell>
          <cell r="T12">
            <v>0</v>
          </cell>
          <cell r="U12">
            <v>0</v>
          </cell>
          <cell r="V12">
            <v>36444</v>
          </cell>
          <cell r="W12">
            <v>0</v>
          </cell>
          <cell r="X12">
            <v>47322</v>
          </cell>
          <cell r="Y12"/>
        </row>
        <row r="13">
          <cell r="D13">
            <v>3678</v>
          </cell>
          <cell r="E13">
            <v>41721</v>
          </cell>
          <cell r="F13">
            <v>1453</v>
          </cell>
          <cell r="G13">
            <v>3173</v>
          </cell>
          <cell r="H13">
            <v>2010</v>
          </cell>
          <cell r="I13">
            <v>52035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1825</v>
          </cell>
          <cell r="T13">
            <v>0</v>
          </cell>
          <cell r="U13">
            <v>0</v>
          </cell>
          <cell r="V13">
            <v>4183</v>
          </cell>
          <cell r="W13">
            <v>0</v>
          </cell>
          <cell r="X13"/>
          <cell r="Y13"/>
        </row>
        <row r="14">
          <cell r="D14">
            <v>33746</v>
          </cell>
          <cell r="E14">
            <v>30941</v>
          </cell>
          <cell r="F14">
            <v>32007</v>
          </cell>
          <cell r="G14">
            <v>0</v>
          </cell>
          <cell r="H14">
            <v>25335</v>
          </cell>
          <cell r="I14">
            <v>122029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19694</v>
          </cell>
          <cell r="Y14"/>
        </row>
        <row r="15">
          <cell r="D15">
            <v>21997</v>
          </cell>
          <cell r="E15">
            <v>6973</v>
          </cell>
          <cell r="F15">
            <v>26306</v>
          </cell>
          <cell r="G15">
            <v>22899</v>
          </cell>
          <cell r="H15">
            <v>12673</v>
          </cell>
          <cell r="I15">
            <v>90848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4644</v>
          </cell>
          <cell r="Y15"/>
        </row>
        <row r="16">
          <cell r="D16">
            <v>6731</v>
          </cell>
          <cell r="E16">
            <v>2826</v>
          </cell>
          <cell r="F16">
            <v>0</v>
          </cell>
          <cell r="G16">
            <v>1407</v>
          </cell>
          <cell r="H16">
            <v>143</v>
          </cell>
          <cell r="I16">
            <v>11107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/>
          <cell r="Y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660</v>
          </cell>
          <cell r="H17">
            <v>769</v>
          </cell>
          <cell r="I17">
            <v>9984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/>
          <cell r="Y17"/>
        </row>
        <row r="18">
          <cell r="D18">
            <v>14786</v>
          </cell>
          <cell r="E18">
            <v>9224</v>
          </cell>
          <cell r="F18">
            <v>1259</v>
          </cell>
          <cell r="G18">
            <v>1110</v>
          </cell>
          <cell r="H18">
            <v>732</v>
          </cell>
          <cell r="I18">
            <v>27111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/>
          <cell r="Y18"/>
        </row>
        <row r="19">
          <cell r="D19">
            <v>12829</v>
          </cell>
          <cell r="E19">
            <v>17109</v>
          </cell>
          <cell r="F19">
            <v>9148</v>
          </cell>
          <cell r="G19">
            <v>552</v>
          </cell>
          <cell r="H19">
            <v>7001</v>
          </cell>
          <cell r="I19">
            <v>46639</v>
          </cell>
          <cell r="J19">
            <v>4348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/>
          <cell r="Y19"/>
        </row>
        <row r="20">
          <cell r="D20">
            <v>13861</v>
          </cell>
          <cell r="E20">
            <v>8788</v>
          </cell>
          <cell r="F20">
            <v>5532</v>
          </cell>
          <cell r="G20">
            <v>3388</v>
          </cell>
          <cell r="H20">
            <v>1097</v>
          </cell>
          <cell r="I20">
            <v>32666</v>
          </cell>
          <cell r="J20">
            <v>4348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/>
          <cell r="Y20"/>
        </row>
        <row r="21">
          <cell r="D21">
            <v>6860</v>
          </cell>
          <cell r="E21">
            <v>4769</v>
          </cell>
          <cell r="F21">
            <v>3063</v>
          </cell>
          <cell r="G21">
            <v>2087</v>
          </cell>
          <cell r="H21">
            <v>2096</v>
          </cell>
          <cell r="I21">
            <v>18875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10423</v>
          </cell>
          <cell r="W21">
            <v>0</v>
          </cell>
          <cell r="X21"/>
          <cell r="Y21"/>
        </row>
        <row r="22">
          <cell r="D22">
            <v>717</v>
          </cell>
          <cell r="E22">
            <v>2607</v>
          </cell>
          <cell r="F22">
            <v>0</v>
          </cell>
          <cell r="G22">
            <v>1511</v>
          </cell>
          <cell r="H22">
            <v>197</v>
          </cell>
          <cell r="I22">
            <v>5032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/>
          <cell r="Y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20466</v>
          </cell>
          <cell r="H23">
            <v>21743</v>
          </cell>
          <cell r="I23">
            <v>221947</v>
          </cell>
          <cell r="J23">
            <v>0</v>
          </cell>
          <cell r="K23">
            <v>2079</v>
          </cell>
          <cell r="L23">
            <v>8931</v>
          </cell>
          <cell r="M23">
            <v>0</v>
          </cell>
          <cell r="N23">
            <v>10624</v>
          </cell>
          <cell r="O23">
            <v>0</v>
          </cell>
          <cell r="P23">
            <v>0</v>
          </cell>
          <cell r="Q23">
            <v>0</v>
          </cell>
          <cell r="R23">
            <v>41265</v>
          </cell>
          <cell r="S23">
            <v>0</v>
          </cell>
          <cell r="T23">
            <v>0</v>
          </cell>
          <cell r="U23">
            <v>0</v>
          </cell>
          <cell r="V23">
            <v>10399</v>
          </cell>
          <cell r="W23">
            <v>0</v>
          </cell>
          <cell r="X23">
            <v>71122</v>
          </cell>
          <cell r="Y23"/>
        </row>
        <row r="24">
          <cell r="D24">
            <v>14444</v>
          </cell>
          <cell r="E24">
            <v>6523</v>
          </cell>
          <cell r="F24">
            <v>149</v>
          </cell>
          <cell r="G24">
            <v>592</v>
          </cell>
          <cell r="H24">
            <v>291</v>
          </cell>
          <cell r="I24">
            <v>21999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/>
          <cell r="Y24"/>
        </row>
        <row r="25">
          <cell r="D25">
            <v>10182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/>
          <cell r="Y25"/>
        </row>
        <row r="26">
          <cell r="D26">
            <v>19483</v>
          </cell>
          <cell r="E26">
            <v>17078</v>
          </cell>
          <cell r="F26">
            <v>73</v>
          </cell>
          <cell r="G26">
            <v>3154</v>
          </cell>
          <cell r="H26">
            <v>3248</v>
          </cell>
          <cell r="I26">
            <v>43036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/>
          <cell r="Y26"/>
        </row>
        <row r="27">
          <cell r="D27">
            <v>7613</v>
          </cell>
          <cell r="E27">
            <v>5690</v>
          </cell>
          <cell r="F27">
            <v>2878</v>
          </cell>
          <cell r="G27">
            <v>496</v>
          </cell>
          <cell r="H27">
            <v>583</v>
          </cell>
          <cell r="I27">
            <v>17260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/>
          <cell r="Y27"/>
        </row>
        <row r="28">
          <cell r="D28">
            <v>12223</v>
          </cell>
          <cell r="E28">
            <v>9911</v>
          </cell>
          <cell r="F28">
            <v>0</v>
          </cell>
          <cell r="G28">
            <v>4156</v>
          </cell>
          <cell r="H28">
            <v>632</v>
          </cell>
          <cell r="I28">
            <v>26922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426.46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28712</v>
          </cell>
          <cell r="W28">
            <v>0</v>
          </cell>
          <cell r="X28"/>
          <cell r="Y28"/>
        </row>
        <row r="29">
          <cell r="D29">
            <v>8797</v>
          </cell>
          <cell r="E29">
            <v>3577</v>
          </cell>
          <cell r="F29">
            <v>2678</v>
          </cell>
          <cell r="G29">
            <v>443</v>
          </cell>
          <cell r="H29">
            <v>933</v>
          </cell>
          <cell r="I29">
            <v>16428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/>
          <cell r="Y29"/>
        </row>
        <row r="30">
          <cell r="D30">
            <v>498</v>
          </cell>
          <cell r="E30">
            <v>2827</v>
          </cell>
          <cell r="F30">
            <v>0</v>
          </cell>
          <cell r="G30">
            <v>1867</v>
          </cell>
          <cell r="H30">
            <v>210</v>
          </cell>
          <cell r="I30">
            <v>5402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/>
          <cell r="Y30"/>
        </row>
        <row r="31">
          <cell r="D31">
            <v>86355</v>
          </cell>
          <cell r="E31">
            <v>61544</v>
          </cell>
          <cell r="F31">
            <v>3177</v>
          </cell>
          <cell r="G31">
            <v>0</v>
          </cell>
          <cell r="H31">
            <v>15657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11076</v>
          </cell>
          <cell r="T31">
            <v>0</v>
          </cell>
          <cell r="U31">
            <v>0</v>
          </cell>
          <cell r="V31">
            <v>20376</v>
          </cell>
          <cell r="W31">
            <v>0</v>
          </cell>
          <cell r="X31">
            <v>36894</v>
          </cell>
          <cell r="Y31"/>
        </row>
        <row r="32">
          <cell r="D32">
            <v>18043</v>
          </cell>
          <cell r="E32">
            <v>12661</v>
          </cell>
          <cell r="F32">
            <v>10750</v>
          </cell>
          <cell r="G32">
            <v>7082</v>
          </cell>
          <cell r="H32">
            <v>1065</v>
          </cell>
          <cell r="I32">
            <v>49601</v>
          </cell>
          <cell r="J32">
            <v>4348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4379</v>
          </cell>
          <cell r="W32">
            <v>0</v>
          </cell>
          <cell r="X32"/>
          <cell r="Y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/>
        </row>
        <row r="35">
          <cell r="D35">
            <v>28501</v>
          </cell>
          <cell r="E35">
            <v>6068</v>
          </cell>
          <cell r="F35">
            <v>7101</v>
          </cell>
          <cell r="G35">
            <v>7083</v>
          </cell>
          <cell r="H35">
            <v>1443</v>
          </cell>
          <cell r="I35">
            <v>50196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/>
          <cell r="Y35"/>
        </row>
        <row r="36">
          <cell r="D36">
            <v>1522</v>
          </cell>
          <cell r="E36">
            <v>1581</v>
          </cell>
          <cell r="F36">
            <v>2504</v>
          </cell>
          <cell r="G36">
            <v>242</v>
          </cell>
          <cell r="H36">
            <v>516</v>
          </cell>
          <cell r="I36">
            <v>6365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/>
          <cell r="Y36"/>
        </row>
        <row r="37">
          <cell r="D37">
            <v>2104</v>
          </cell>
          <cell r="E37">
            <v>1315</v>
          </cell>
          <cell r="F37">
            <v>1212</v>
          </cell>
          <cell r="G37">
            <v>1240</v>
          </cell>
          <cell r="H37">
            <v>833</v>
          </cell>
          <cell r="I37">
            <v>6704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/>
          <cell r="Y37"/>
        </row>
        <row r="38">
          <cell r="D38">
            <v>3087</v>
          </cell>
          <cell r="E38">
            <v>2354</v>
          </cell>
          <cell r="F38">
            <v>165</v>
          </cell>
          <cell r="G38">
            <v>800</v>
          </cell>
          <cell r="H38">
            <v>192</v>
          </cell>
          <cell r="I38">
            <v>6598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/>
          <cell r="Y38"/>
        </row>
        <row r="39">
          <cell r="D39">
            <v>6511</v>
          </cell>
          <cell r="E39">
            <v>3736</v>
          </cell>
          <cell r="F39">
            <v>819</v>
          </cell>
          <cell r="G39">
            <v>743</v>
          </cell>
          <cell r="H39">
            <v>232</v>
          </cell>
          <cell r="I39">
            <v>12041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/>
          <cell r="Y39"/>
        </row>
        <row r="40">
          <cell r="D40">
            <v>371615</v>
          </cell>
          <cell r="E40">
            <v>117617</v>
          </cell>
          <cell r="F40">
            <v>128917</v>
          </cell>
          <cell r="G40">
            <v>139845</v>
          </cell>
          <cell r="H40">
            <v>95869</v>
          </cell>
          <cell r="I40">
            <v>853863</v>
          </cell>
          <cell r="J40">
            <v>0</v>
          </cell>
          <cell r="K40">
            <v>0</v>
          </cell>
          <cell r="L40">
            <v>19969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531</v>
          </cell>
          <cell r="Y40"/>
        </row>
        <row r="41">
          <cell r="D41">
            <v>5148</v>
          </cell>
          <cell r="E41">
            <v>7651</v>
          </cell>
          <cell r="F41">
            <v>2000</v>
          </cell>
          <cell r="G41">
            <v>1267</v>
          </cell>
          <cell r="H41">
            <v>228</v>
          </cell>
          <cell r="I41">
            <v>16294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/>
          <cell r="Y41"/>
        </row>
        <row r="42">
          <cell r="D42">
            <v>10897</v>
          </cell>
          <cell r="E42">
            <v>2596</v>
          </cell>
          <cell r="F42">
            <v>5833</v>
          </cell>
          <cell r="G42">
            <v>2083</v>
          </cell>
          <cell r="H42">
            <v>2083</v>
          </cell>
          <cell r="I42">
            <v>23492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/>
          <cell r="Y42"/>
        </row>
        <row r="43">
          <cell r="D43">
            <v>58840</v>
          </cell>
          <cell r="E43">
            <v>49080</v>
          </cell>
          <cell r="F43">
            <v>0</v>
          </cell>
          <cell r="G43">
            <v>26541</v>
          </cell>
          <cell r="H43">
            <v>54479</v>
          </cell>
          <cell r="I43">
            <v>188940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4875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39302</v>
          </cell>
          <cell r="Y43"/>
        </row>
        <row r="44">
          <cell r="D44">
            <v>2883</v>
          </cell>
          <cell r="E44">
            <v>3452</v>
          </cell>
          <cell r="F44">
            <v>7768</v>
          </cell>
          <cell r="G44">
            <v>3333</v>
          </cell>
          <cell r="H44">
            <v>833</v>
          </cell>
          <cell r="I44">
            <v>18269</v>
          </cell>
          <cell r="J44">
            <v>4348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2500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/>
          <cell r="Y44"/>
        </row>
        <row r="45">
          <cell r="D45">
            <v>5798</v>
          </cell>
          <cell r="E45">
            <v>6056</v>
          </cell>
          <cell r="F45">
            <v>5777</v>
          </cell>
          <cell r="G45">
            <v>444</v>
          </cell>
          <cell r="H45">
            <v>1527</v>
          </cell>
          <cell r="I45">
            <v>19602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/>
          <cell r="Y45"/>
        </row>
        <row r="46">
          <cell r="D46">
            <v>4522</v>
          </cell>
          <cell r="E46">
            <v>6790</v>
          </cell>
          <cell r="F46">
            <v>456</v>
          </cell>
          <cell r="G46">
            <v>1122</v>
          </cell>
          <cell r="H46">
            <v>627</v>
          </cell>
          <cell r="I46">
            <v>13517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/>
          <cell r="Y46"/>
        </row>
        <row r="47">
          <cell r="D47">
            <v>11234</v>
          </cell>
          <cell r="E47">
            <v>20688</v>
          </cell>
          <cell r="F47">
            <v>7971</v>
          </cell>
          <cell r="G47">
            <v>20583</v>
          </cell>
          <cell r="H47">
            <v>17116</v>
          </cell>
          <cell r="I47">
            <v>77592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/>
          <cell r="Y47"/>
        </row>
        <row r="48">
          <cell r="D48">
            <v>20475</v>
          </cell>
          <cell r="E48">
            <v>11647</v>
          </cell>
          <cell r="F48">
            <v>16382</v>
          </cell>
          <cell r="G48">
            <v>0</v>
          </cell>
          <cell r="H48">
            <v>6414</v>
          </cell>
          <cell r="I48">
            <v>54918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6800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/>
          <cell r="Y48"/>
        </row>
        <row r="49">
          <cell r="D49">
            <v>77997</v>
          </cell>
          <cell r="E49">
            <v>136626</v>
          </cell>
          <cell r="F49">
            <v>11875</v>
          </cell>
          <cell r="G49">
            <v>39018</v>
          </cell>
          <cell r="H49">
            <v>27198</v>
          </cell>
          <cell r="I49">
            <v>292714</v>
          </cell>
          <cell r="J49">
            <v>0</v>
          </cell>
          <cell r="K49">
            <v>0</v>
          </cell>
          <cell r="L49">
            <v>4197</v>
          </cell>
          <cell r="M49">
            <v>0</v>
          </cell>
          <cell r="N49">
            <v>0</v>
          </cell>
          <cell r="O49">
            <v>41667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10779</v>
          </cell>
          <cell r="W49">
            <v>0</v>
          </cell>
          <cell r="X49">
            <v>37620</v>
          </cell>
          <cell r="Y49"/>
        </row>
        <row r="50">
          <cell r="D50">
            <v>13095</v>
          </cell>
          <cell r="E50">
            <v>4037</v>
          </cell>
          <cell r="F50">
            <v>2681</v>
          </cell>
          <cell r="G50">
            <v>875</v>
          </cell>
          <cell r="H50">
            <v>350</v>
          </cell>
          <cell r="I50">
            <v>21038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/>
          <cell r="Y50"/>
        </row>
        <row r="51">
          <cell r="D51">
            <v>11587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19930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/>
          <cell r="Y51"/>
        </row>
        <row r="52">
          <cell r="D52">
            <v>5936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12286</v>
          </cell>
          <cell r="J52">
            <v>4348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/>
          <cell r="Y52"/>
        </row>
        <row r="53">
          <cell r="D53">
            <v>7046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/>
        </row>
        <row r="54">
          <cell r="D54">
            <v>60440</v>
          </cell>
          <cell r="E54">
            <v>55205</v>
          </cell>
          <cell r="F54">
            <v>32117</v>
          </cell>
          <cell r="G54">
            <v>12503</v>
          </cell>
          <cell r="H54">
            <v>31144</v>
          </cell>
          <cell r="I54">
            <v>191409</v>
          </cell>
          <cell r="J54">
            <v>0</v>
          </cell>
          <cell r="K54">
            <v>0</v>
          </cell>
          <cell r="L54">
            <v>4535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34943</v>
          </cell>
          <cell r="W54">
            <v>0</v>
          </cell>
          <cell r="X54"/>
          <cell r="Y54"/>
        </row>
        <row r="55">
          <cell r="D55">
            <v>6603</v>
          </cell>
          <cell r="E55">
            <v>6878</v>
          </cell>
          <cell r="F55">
            <v>0</v>
          </cell>
          <cell r="G55">
            <v>746</v>
          </cell>
          <cell r="H55">
            <v>259</v>
          </cell>
          <cell r="I55">
            <v>14486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/>
          <cell r="Y55"/>
        </row>
        <row r="56">
          <cell r="D56">
            <v>6108</v>
          </cell>
          <cell r="E56">
            <v>5342</v>
          </cell>
          <cell r="F56">
            <v>694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/>
          <cell r="Y56"/>
        </row>
        <row r="57">
          <cell r="D57">
            <v>18294</v>
          </cell>
          <cell r="E57">
            <v>30629</v>
          </cell>
          <cell r="F57">
            <v>34286</v>
          </cell>
          <cell r="G57">
            <v>23618</v>
          </cell>
          <cell r="H57">
            <v>17445</v>
          </cell>
          <cell r="I57">
            <v>124272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/>
          <cell r="Y57"/>
        </row>
        <row r="58">
          <cell r="D58">
            <v>2288</v>
          </cell>
          <cell r="E58">
            <v>2445</v>
          </cell>
          <cell r="F58">
            <v>1068</v>
          </cell>
          <cell r="G58">
            <v>433</v>
          </cell>
          <cell r="H58">
            <v>591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/>
          <cell r="Y58"/>
        </row>
        <row r="59">
          <cell r="D59">
            <v>5966</v>
          </cell>
          <cell r="E59">
            <v>5082</v>
          </cell>
          <cell r="F59">
            <v>5906</v>
          </cell>
          <cell r="G59">
            <v>0</v>
          </cell>
          <cell r="H59">
            <v>1646</v>
          </cell>
          <cell r="I59">
            <v>18600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/>
          <cell r="Y59"/>
        </row>
        <row r="60">
          <cell r="D60">
            <v>8168</v>
          </cell>
          <cell r="E60">
            <v>11915</v>
          </cell>
          <cell r="F60">
            <v>50000</v>
          </cell>
          <cell r="G60">
            <v>7614</v>
          </cell>
          <cell r="H60">
            <v>6623</v>
          </cell>
          <cell r="I60">
            <v>84320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/>
          <cell r="Y60"/>
        </row>
        <row r="61">
          <cell r="D61">
            <v>17410</v>
          </cell>
          <cell r="E61">
            <v>6420</v>
          </cell>
          <cell r="F61">
            <v>41492</v>
          </cell>
          <cell r="G61">
            <v>4769</v>
          </cell>
          <cell r="H61">
            <v>1047</v>
          </cell>
          <cell r="I61">
            <v>71138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/>
          <cell r="Y61"/>
        </row>
        <row r="62">
          <cell r="D62">
            <v>11005</v>
          </cell>
          <cell r="E62">
            <v>1252</v>
          </cell>
          <cell r="F62">
            <v>0</v>
          </cell>
          <cell r="G62">
            <v>4448</v>
          </cell>
          <cell r="H62">
            <v>414</v>
          </cell>
          <cell r="I62">
            <v>17119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/>
          <cell r="Y62"/>
        </row>
        <row r="63">
          <cell r="D63">
            <v>12643</v>
          </cell>
          <cell r="E63">
            <v>18015</v>
          </cell>
          <cell r="F63">
            <v>3904</v>
          </cell>
          <cell r="G63">
            <v>14221</v>
          </cell>
          <cell r="H63">
            <v>13483</v>
          </cell>
          <cell r="I63">
            <v>62266</v>
          </cell>
          <cell r="J63">
            <v>4348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/>
          <cell r="Y63"/>
        </row>
        <row r="64">
          <cell r="D64">
            <v>5040</v>
          </cell>
          <cell r="E64">
            <v>9707</v>
          </cell>
          <cell r="F64">
            <v>12271</v>
          </cell>
          <cell r="G64">
            <v>1621</v>
          </cell>
          <cell r="H64">
            <v>784</v>
          </cell>
          <cell r="I64">
            <v>29423</v>
          </cell>
          <cell r="J64">
            <v>0</v>
          </cell>
          <cell r="K64">
            <v>0</v>
          </cell>
          <cell r="L64">
            <v>3546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52500</v>
          </cell>
          <cell r="W64">
            <v>0</v>
          </cell>
          <cell r="X64"/>
          <cell r="Y64">
            <v>50000</v>
          </cell>
        </row>
        <row r="65">
          <cell r="D65">
            <v>22050</v>
          </cell>
          <cell r="E65">
            <v>5297</v>
          </cell>
          <cell r="F65">
            <v>1732</v>
          </cell>
          <cell r="G65">
            <v>3544</v>
          </cell>
          <cell r="H65">
            <v>6179</v>
          </cell>
          <cell r="I65">
            <v>38802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/>
          <cell r="Y65"/>
        </row>
        <row r="66">
          <cell r="D66">
            <v>1333</v>
          </cell>
          <cell r="E66">
            <v>709473</v>
          </cell>
          <cell r="F66">
            <v>260243</v>
          </cell>
          <cell r="G66">
            <v>240788</v>
          </cell>
          <cell r="H66">
            <v>142899</v>
          </cell>
          <cell r="I66">
            <v>1354736</v>
          </cell>
          <cell r="J66">
            <v>0</v>
          </cell>
          <cell r="K66">
            <v>0</v>
          </cell>
          <cell r="L66">
            <v>21719</v>
          </cell>
          <cell r="M66">
            <v>83333</v>
          </cell>
          <cell r="N66">
            <v>10209</v>
          </cell>
          <cell r="O66">
            <v>41667</v>
          </cell>
          <cell r="P66">
            <v>0</v>
          </cell>
          <cell r="Q66">
            <v>0</v>
          </cell>
          <cell r="R66">
            <v>29023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/>
          <cell r="Y66"/>
        </row>
        <row r="67">
          <cell r="D67">
            <v>20016</v>
          </cell>
          <cell r="E67">
            <v>11516</v>
          </cell>
          <cell r="F67">
            <v>11100</v>
          </cell>
          <cell r="G67">
            <v>0</v>
          </cell>
          <cell r="H67">
            <v>1799</v>
          </cell>
          <cell r="I67">
            <v>44431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/>
          <cell r="Y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833</v>
          </cell>
          <cell r="I68">
            <v>7213</v>
          </cell>
          <cell r="J68">
            <v>25000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/>
          <cell r="Y68"/>
        </row>
        <row r="69">
          <cell r="D69">
            <v>9788</v>
          </cell>
          <cell r="E69">
            <v>25669</v>
          </cell>
          <cell r="F69">
            <v>18824</v>
          </cell>
          <cell r="G69">
            <v>2350</v>
          </cell>
          <cell r="H69">
            <v>11048</v>
          </cell>
          <cell r="I69">
            <v>67679</v>
          </cell>
          <cell r="J69">
            <v>4348</v>
          </cell>
          <cell r="K69">
            <v>0</v>
          </cell>
          <cell r="L69">
            <v>4081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/>
          <cell r="Y69"/>
        </row>
        <row r="70">
          <cell r="D70">
            <v>10334</v>
          </cell>
          <cell r="E70">
            <v>7673</v>
          </cell>
          <cell r="F70">
            <v>6311</v>
          </cell>
          <cell r="G70">
            <v>4600</v>
          </cell>
          <cell r="H70">
            <v>3797</v>
          </cell>
          <cell r="I70">
            <v>32715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/>
          <cell r="Y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8115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30582</v>
          </cell>
          <cell r="W71">
            <v>0</v>
          </cell>
          <cell r="X71"/>
          <cell r="Y71"/>
        </row>
        <row r="72">
          <cell r="D72">
            <v>12585</v>
          </cell>
          <cell r="E72">
            <v>7030</v>
          </cell>
          <cell r="F72">
            <v>4871</v>
          </cell>
          <cell r="G72">
            <v>3346</v>
          </cell>
          <cell r="H72">
            <v>444</v>
          </cell>
          <cell r="I72">
            <v>28276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2000</v>
          </cell>
          <cell r="W72">
            <v>0</v>
          </cell>
          <cell r="X72"/>
          <cell r="Y72"/>
        </row>
        <row r="73">
          <cell r="D73">
            <v>5497</v>
          </cell>
          <cell r="E73">
            <v>3487</v>
          </cell>
          <cell r="F73">
            <v>6418</v>
          </cell>
          <cell r="G73">
            <v>1536</v>
          </cell>
          <cell r="H73">
            <v>983</v>
          </cell>
          <cell r="I73">
            <v>17921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/>
          <cell r="Y73"/>
        </row>
        <row r="74">
          <cell r="D74">
            <v>14292</v>
          </cell>
          <cell r="E74">
            <v>11657</v>
          </cell>
          <cell r="F74">
            <v>1457</v>
          </cell>
          <cell r="G74">
            <v>1065</v>
          </cell>
          <cell r="H74">
            <v>671</v>
          </cell>
          <cell r="I74">
            <v>29142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/>
          <cell r="Y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4190</v>
          </cell>
          <cell r="H75">
            <v>2968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/>
          <cell r="Y75"/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242</v>
          </cell>
          <cell r="H76">
            <v>1600</v>
          </cell>
          <cell r="I76">
            <v>13114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/>
          <cell r="Y76"/>
        </row>
        <row r="77">
          <cell r="D77">
            <v>10305</v>
          </cell>
          <cell r="E77">
            <v>6424</v>
          </cell>
          <cell r="F77">
            <v>4923</v>
          </cell>
          <cell r="G77">
            <v>6744</v>
          </cell>
          <cell r="H77">
            <v>1884</v>
          </cell>
          <cell r="I77">
            <v>30280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/>
          <cell r="Y77"/>
        </row>
        <row r="78">
          <cell r="D78">
            <v>14659</v>
          </cell>
          <cell r="E78">
            <v>8750</v>
          </cell>
          <cell r="F78">
            <v>17001</v>
          </cell>
          <cell r="G78">
            <v>5000</v>
          </cell>
          <cell r="H78">
            <v>6171</v>
          </cell>
          <cell r="I78">
            <v>51581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/>
          <cell r="Y78"/>
        </row>
        <row r="79">
          <cell r="D79">
            <v>6161</v>
          </cell>
          <cell r="E79">
            <v>7515</v>
          </cell>
          <cell r="F79">
            <v>1898</v>
          </cell>
          <cell r="G79">
            <v>2290</v>
          </cell>
          <cell r="H79">
            <v>450</v>
          </cell>
          <cell r="I79">
            <v>18314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/>
          <cell r="Y79"/>
        </row>
        <row r="80">
          <cell r="D80">
            <v>3039</v>
          </cell>
          <cell r="E80">
            <v>3039</v>
          </cell>
          <cell r="F80">
            <v>2166</v>
          </cell>
          <cell r="G80">
            <v>2000</v>
          </cell>
          <cell r="H80">
            <v>640</v>
          </cell>
          <cell r="I80">
            <v>10884</v>
          </cell>
          <cell r="J80">
            <v>4348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/>
          <cell r="Y80"/>
        </row>
        <row r="81">
          <cell r="D81">
            <v>20833</v>
          </cell>
          <cell r="E81">
            <v>8333</v>
          </cell>
          <cell r="F81">
            <v>4021</v>
          </cell>
          <cell r="G81">
            <v>4122</v>
          </cell>
          <cell r="H81">
            <v>3251</v>
          </cell>
          <cell r="I81">
            <v>40560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3507</v>
          </cell>
          <cell r="W81">
            <v>0</v>
          </cell>
          <cell r="X81"/>
          <cell r="Y81"/>
        </row>
        <row r="82">
          <cell r="D82">
            <v>31305</v>
          </cell>
          <cell r="E82">
            <v>28862</v>
          </cell>
          <cell r="F82">
            <v>23261</v>
          </cell>
          <cell r="G82">
            <v>23632</v>
          </cell>
          <cell r="H82">
            <v>8257</v>
          </cell>
          <cell r="I82">
            <v>115317</v>
          </cell>
          <cell r="J82">
            <v>0</v>
          </cell>
          <cell r="K82">
            <v>0</v>
          </cell>
          <cell r="L82">
            <v>4559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1963</v>
          </cell>
          <cell r="Y82"/>
        </row>
        <row r="83">
          <cell r="D83">
            <v>27233</v>
          </cell>
          <cell r="E83">
            <v>8934</v>
          </cell>
          <cell r="F83">
            <v>2001</v>
          </cell>
          <cell r="G83">
            <v>3820</v>
          </cell>
          <cell r="H83">
            <v>2371</v>
          </cell>
          <cell r="I83">
            <v>44359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/>
          <cell r="Y83"/>
        </row>
        <row r="84">
          <cell r="D84">
            <v>10534</v>
          </cell>
          <cell r="E84">
            <v>20519</v>
          </cell>
          <cell r="F84">
            <v>12011</v>
          </cell>
          <cell r="G84">
            <v>7000</v>
          </cell>
          <cell r="H84">
            <v>13629</v>
          </cell>
          <cell r="I84">
            <v>63693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17372</v>
          </cell>
          <cell r="Y84"/>
        </row>
        <row r="85">
          <cell r="D85">
            <v>5584</v>
          </cell>
          <cell r="E85">
            <v>5171</v>
          </cell>
          <cell r="F85">
            <v>6045</v>
          </cell>
          <cell r="G85">
            <v>235</v>
          </cell>
          <cell r="H85">
            <v>219</v>
          </cell>
          <cell r="I85">
            <v>17254</v>
          </cell>
          <cell r="J85">
            <v>25000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/>
          <cell r="Y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1727</v>
          </cell>
          <cell r="H86">
            <v>4765</v>
          </cell>
          <cell r="I86">
            <v>41121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/>
          <cell r="Y86"/>
        </row>
        <row r="87">
          <cell r="D87">
            <v>27142</v>
          </cell>
          <cell r="E87">
            <v>8549</v>
          </cell>
          <cell r="F87">
            <v>0</v>
          </cell>
          <cell r="G87">
            <v>5894</v>
          </cell>
          <cell r="H87">
            <v>3771</v>
          </cell>
          <cell r="I87">
            <v>45356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/>
          <cell r="Y87"/>
        </row>
        <row r="88">
          <cell r="D88">
            <v>10438</v>
          </cell>
          <cell r="E88">
            <v>272</v>
          </cell>
          <cell r="F88">
            <v>2715</v>
          </cell>
          <cell r="G88">
            <v>3628</v>
          </cell>
          <cell r="H88">
            <v>1046</v>
          </cell>
          <cell r="I88">
            <v>18099</v>
          </cell>
          <cell r="J88">
            <v>4348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/>
          <cell r="Y88"/>
        </row>
        <row r="89">
          <cell r="D89">
            <v>2617</v>
          </cell>
          <cell r="E89">
            <v>2500</v>
          </cell>
          <cell r="F89">
            <v>24174</v>
          </cell>
          <cell r="G89">
            <v>1023</v>
          </cell>
          <cell r="H89">
            <v>1759</v>
          </cell>
          <cell r="I89">
            <v>32073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/>
        </row>
        <row r="90">
          <cell r="D90">
            <v>6851</v>
          </cell>
          <cell r="E90">
            <v>5314</v>
          </cell>
          <cell r="F90">
            <v>4583</v>
          </cell>
          <cell r="G90">
            <v>3529</v>
          </cell>
          <cell r="H90">
            <v>917</v>
          </cell>
          <cell r="I90">
            <v>21194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/>
        </row>
        <row r="91">
          <cell r="D91">
            <v>15885</v>
          </cell>
          <cell r="E91">
            <v>4919</v>
          </cell>
          <cell r="F91">
            <v>0</v>
          </cell>
          <cell r="G91">
            <v>8845</v>
          </cell>
          <cell r="H91">
            <v>1926</v>
          </cell>
          <cell r="I91">
            <v>31575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/>
          <cell r="Y91"/>
        </row>
        <row r="92">
          <cell r="D92">
            <v>5427</v>
          </cell>
          <cell r="E92">
            <v>4551</v>
          </cell>
          <cell r="F92">
            <v>538</v>
          </cell>
          <cell r="G92">
            <v>1125</v>
          </cell>
          <cell r="H92">
            <v>803</v>
          </cell>
          <cell r="I92">
            <v>12444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/>
          <cell r="Y92"/>
        </row>
        <row r="93">
          <cell r="D93">
            <v>2497</v>
          </cell>
          <cell r="E93">
            <v>7339</v>
          </cell>
          <cell r="F93">
            <v>2262</v>
          </cell>
          <cell r="G93">
            <v>2051</v>
          </cell>
          <cell r="H93">
            <v>868</v>
          </cell>
          <cell r="I93">
            <v>15017</v>
          </cell>
          <cell r="J93">
            <v>4348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/>
          <cell r="Y93"/>
        </row>
        <row r="94">
          <cell r="D94">
            <v>3985</v>
          </cell>
          <cell r="E94">
            <v>2639</v>
          </cell>
          <cell r="F94">
            <v>0</v>
          </cell>
          <cell r="G94">
            <v>1021</v>
          </cell>
          <cell r="H94">
            <v>121</v>
          </cell>
          <cell r="I94">
            <v>7766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/>
          <cell r="Y94"/>
        </row>
        <row r="95">
          <cell r="D95">
            <v>19517</v>
          </cell>
          <cell r="E95">
            <v>12005</v>
          </cell>
          <cell r="F95">
            <v>1952</v>
          </cell>
          <cell r="G95">
            <v>3081</v>
          </cell>
          <cell r="H95">
            <v>1863</v>
          </cell>
          <cell r="I95">
            <v>38418</v>
          </cell>
          <cell r="J95">
            <v>4348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/>
          <cell r="Y95"/>
        </row>
        <row r="96">
          <cell r="D96">
            <v>4101</v>
          </cell>
          <cell r="E96">
            <v>380</v>
          </cell>
          <cell r="F96">
            <v>682</v>
          </cell>
          <cell r="G96">
            <v>2511</v>
          </cell>
          <cell r="H96">
            <v>110</v>
          </cell>
          <cell r="I96">
            <v>7784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/>
          <cell r="Y96"/>
        </row>
        <row r="97">
          <cell r="D97">
            <v>17734</v>
          </cell>
          <cell r="E97">
            <v>10152</v>
          </cell>
          <cell r="F97">
            <v>0</v>
          </cell>
          <cell r="G97">
            <v>3902</v>
          </cell>
          <cell r="H97">
            <v>1421</v>
          </cell>
          <cell r="I97">
            <v>33209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/>
          <cell r="Y97"/>
        </row>
        <row r="98">
          <cell r="D98">
            <v>70319</v>
          </cell>
          <cell r="E98">
            <v>27170</v>
          </cell>
          <cell r="F98">
            <v>75813</v>
          </cell>
          <cell r="G98">
            <v>5870</v>
          </cell>
          <cell r="H98">
            <v>7051</v>
          </cell>
          <cell r="I98">
            <v>186223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3831.6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/>
          <cell r="Y98"/>
        </row>
        <row r="99">
          <cell r="D99">
            <v>7850</v>
          </cell>
          <cell r="E99">
            <v>29960</v>
          </cell>
          <cell r="F99">
            <v>52052</v>
          </cell>
          <cell r="G99">
            <v>28111</v>
          </cell>
          <cell r="H99">
            <v>20800</v>
          </cell>
          <cell r="I99">
            <v>138773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33000</v>
          </cell>
          <cell r="W99">
            <v>0</v>
          </cell>
          <cell r="X99"/>
          <cell r="Y99"/>
        </row>
        <row r="100">
          <cell r="D100">
            <v>3807</v>
          </cell>
          <cell r="E100">
            <v>1000</v>
          </cell>
          <cell r="F100">
            <v>459</v>
          </cell>
          <cell r="G100">
            <v>628</v>
          </cell>
          <cell r="H100">
            <v>639</v>
          </cell>
          <cell r="I100">
            <v>6533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/>
          <cell r="Y100"/>
        </row>
        <row r="101">
          <cell r="D101">
            <v>2235</v>
          </cell>
          <cell r="E101">
            <v>8862</v>
          </cell>
          <cell r="F101">
            <v>3433</v>
          </cell>
          <cell r="G101">
            <v>2761</v>
          </cell>
          <cell r="H101">
            <v>210</v>
          </cell>
          <cell r="I101">
            <v>17501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/>
          <cell r="Y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36149</v>
          </cell>
          <cell r="H102">
            <v>13217</v>
          </cell>
          <cell r="I102">
            <v>117734</v>
          </cell>
          <cell r="J102">
            <v>4348</v>
          </cell>
          <cell r="K102">
            <v>0</v>
          </cell>
          <cell r="L102">
            <v>3834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1391</v>
          </cell>
          <cell r="Y102"/>
        </row>
        <row r="103">
          <cell r="D103">
            <v>2156</v>
          </cell>
          <cell r="E103">
            <v>947</v>
          </cell>
          <cell r="F103">
            <v>348</v>
          </cell>
          <cell r="G103">
            <v>1500</v>
          </cell>
          <cell r="H103">
            <v>105</v>
          </cell>
          <cell r="I103">
            <v>5056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/>
          <cell r="Y103"/>
        </row>
        <row r="104">
          <cell r="D104">
            <v>13094</v>
          </cell>
          <cell r="E104">
            <v>13774</v>
          </cell>
          <cell r="F104">
            <v>1922</v>
          </cell>
          <cell r="G104">
            <v>2849</v>
          </cell>
          <cell r="H104">
            <v>1614</v>
          </cell>
          <cell r="I104">
            <v>33253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/>
          <cell r="Y104"/>
        </row>
        <row r="105">
          <cell r="D105">
            <v>28775</v>
          </cell>
          <cell r="E105">
            <v>34626</v>
          </cell>
          <cell r="F105">
            <v>0</v>
          </cell>
          <cell r="G105">
            <v>4656</v>
          </cell>
          <cell r="H105">
            <v>2093</v>
          </cell>
          <cell r="I105">
            <v>70150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/>
          <cell r="Y105"/>
        </row>
        <row r="106">
          <cell r="D106">
            <v>14565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29983</v>
          </cell>
          <cell r="J106">
            <v>4348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/>
          <cell r="Y106"/>
        </row>
        <row r="107">
          <cell r="D107">
            <v>10626</v>
          </cell>
          <cell r="E107">
            <v>22456</v>
          </cell>
          <cell r="F107">
            <v>19429</v>
          </cell>
          <cell r="G107">
            <v>20257</v>
          </cell>
          <cell r="H107">
            <v>8789</v>
          </cell>
          <cell r="I107">
            <v>81557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/>
          <cell r="Y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3289</v>
          </cell>
          <cell r="I108">
            <v>49318</v>
          </cell>
          <cell r="J108">
            <v>4348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7800</v>
          </cell>
          <cell r="W108">
            <v>0</v>
          </cell>
          <cell r="X108"/>
          <cell r="Y108"/>
        </row>
        <row r="109">
          <cell r="D109">
            <v>10000</v>
          </cell>
          <cell r="E109">
            <v>3042</v>
          </cell>
          <cell r="F109">
            <v>7229</v>
          </cell>
          <cell r="G109">
            <v>744</v>
          </cell>
          <cell r="H109">
            <v>940</v>
          </cell>
          <cell r="I109">
            <v>21955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/>
          <cell r="Y109"/>
        </row>
        <row r="110">
          <cell r="D110">
            <v>46825</v>
          </cell>
          <cell r="E110">
            <v>60263</v>
          </cell>
          <cell r="F110">
            <v>16938</v>
          </cell>
          <cell r="G110">
            <v>17457</v>
          </cell>
          <cell r="H110">
            <v>19754</v>
          </cell>
          <cell r="I110">
            <v>161237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111800</v>
          </cell>
          <cell r="Y110"/>
        </row>
        <row r="111">
          <cell r="D111">
            <v>6667</v>
          </cell>
          <cell r="E111">
            <v>968</v>
          </cell>
          <cell r="F111">
            <v>2921</v>
          </cell>
          <cell r="G111">
            <v>1660</v>
          </cell>
          <cell r="H111">
            <v>4870</v>
          </cell>
          <cell r="I111">
            <v>17086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/>
          <cell r="Y111"/>
        </row>
        <row r="112">
          <cell r="D112">
            <v>11451</v>
          </cell>
          <cell r="E112">
            <v>348</v>
          </cell>
          <cell r="F112">
            <v>11673</v>
          </cell>
          <cell r="G112">
            <v>10743</v>
          </cell>
          <cell r="H112">
            <v>4221</v>
          </cell>
          <cell r="I112">
            <v>38436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/>
          <cell r="Y112"/>
        </row>
        <row r="113">
          <cell r="D113">
            <v>9372</v>
          </cell>
          <cell r="E113">
            <v>6562</v>
          </cell>
          <cell r="F113">
            <v>7132</v>
          </cell>
          <cell r="G113">
            <v>2260</v>
          </cell>
          <cell r="H113">
            <v>3750</v>
          </cell>
          <cell r="I113">
            <v>29076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/>
          <cell r="Y113"/>
        </row>
        <row r="114">
          <cell r="D114">
            <v>6216</v>
          </cell>
          <cell r="E114">
            <v>3648</v>
          </cell>
          <cell r="F114">
            <v>9586</v>
          </cell>
          <cell r="G114">
            <v>1833</v>
          </cell>
          <cell r="H114">
            <v>838</v>
          </cell>
          <cell r="I114">
            <v>22121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/>
          <cell r="Y114"/>
        </row>
        <row r="115">
          <cell r="D115">
            <v>52630</v>
          </cell>
          <cell r="E115">
            <v>57762</v>
          </cell>
          <cell r="F115">
            <v>39645</v>
          </cell>
          <cell r="G115">
            <v>24140</v>
          </cell>
          <cell r="H115">
            <v>21158</v>
          </cell>
          <cell r="I115">
            <v>195335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/>
          <cell r="Y115"/>
        </row>
        <row r="116">
          <cell r="D116">
            <v>5282</v>
          </cell>
          <cell r="E116">
            <v>2204</v>
          </cell>
          <cell r="F116">
            <v>2372</v>
          </cell>
          <cell r="G116">
            <v>496</v>
          </cell>
          <cell r="H116">
            <v>117</v>
          </cell>
          <cell r="I116">
            <v>10471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/>
          <cell r="Y116"/>
        </row>
        <row r="117">
          <cell r="D117">
            <v>8984</v>
          </cell>
          <cell r="E117">
            <v>9698</v>
          </cell>
          <cell r="F117">
            <v>13218</v>
          </cell>
          <cell r="G117">
            <v>11391</v>
          </cell>
          <cell r="H117">
            <v>2817</v>
          </cell>
          <cell r="I117">
            <v>46108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/>
          <cell r="Y117"/>
        </row>
        <row r="118">
          <cell r="D118">
            <v>7725</v>
          </cell>
          <cell r="E118">
            <v>3042</v>
          </cell>
          <cell r="F118">
            <v>4397</v>
          </cell>
          <cell r="G118">
            <v>2625</v>
          </cell>
          <cell r="H118">
            <v>408</v>
          </cell>
          <cell r="I118">
            <v>18197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/>
          <cell r="Y118"/>
        </row>
        <row r="119">
          <cell r="D119">
            <v>3971</v>
          </cell>
          <cell r="E119">
            <v>4578</v>
          </cell>
          <cell r="F119">
            <v>5744</v>
          </cell>
          <cell r="G119">
            <v>583</v>
          </cell>
          <cell r="H119">
            <v>592</v>
          </cell>
          <cell r="I119">
            <v>15468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/>
          <cell r="Y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2204</v>
          </cell>
          <cell r="H120">
            <v>2581</v>
          </cell>
          <cell r="I120">
            <v>49379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13354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/>
          <cell r="Y120"/>
        </row>
        <row r="121">
          <cell r="D121">
            <v>3815</v>
          </cell>
          <cell r="E121">
            <v>2379</v>
          </cell>
          <cell r="F121">
            <v>4539</v>
          </cell>
          <cell r="G121">
            <v>875</v>
          </cell>
          <cell r="H121">
            <v>1017</v>
          </cell>
          <cell r="I121">
            <v>12625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/>
          <cell r="Y121"/>
        </row>
        <row r="122">
          <cell r="D122">
            <v>27536</v>
          </cell>
          <cell r="E122">
            <v>8451</v>
          </cell>
          <cell r="F122">
            <v>9449</v>
          </cell>
          <cell r="G122">
            <v>2196</v>
          </cell>
          <cell r="H122">
            <v>3033</v>
          </cell>
          <cell r="I122">
            <v>50665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/>
          <cell r="Y122"/>
        </row>
        <row r="123">
          <cell r="D123">
            <v>15121</v>
          </cell>
          <cell r="E123">
            <v>1192</v>
          </cell>
          <cell r="F123">
            <v>41453</v>
          </cell>
          <cell r="G123">
            <v>15333</v>
          </cell>
          <cell r="H123">
            <v>8342</v>
          </cell>
          <cell r="I123">
            <v>81441</v>
          </cell>
          <cell r="J123">
            <v>0</v>
          </cell>
          <cell r="K123">
            <v>0</v>
          </cell>
          <cell r="L123">
            <v>4643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4125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/>
          <cell r="Y123"/>
        </row>
        <row r="124">
          <cell r="D124">
            <v>12101</v>
          </cell>
          <cell r="E124">
            <v>13500</v>
          </cell>
          <cell r="F124">
            <v>23143</v>
          </cell>
          <cell r="G124">
            <v>3333</v>
          </cell>
          <cell r="H124">
            <v>16959</v>
          </cell>
          <cell r="I124">
            <v>69036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64163</v>
          </cell>
          <cell r="S124">
            <v>0</v>
          </cell>
          <cell r="T124">
            <v>0</v>
          </cell>
          <cell r="U124">
            <v>0</v>
          </cell>
          <cell r="V124">
            <v>1517</v>
          </cell>
          <cell r="W124">
            <v>0</v>
          </cell>
          <cell r="X124"/>
          <cell r="Y124"/>
        </row>
        <row r="125">
          <cell r="D125">
            <v>5265</v>
          </cell>
          <cell r="E125">
            <v>248</v>
          </cell>
          <cell r="F125">
            <v>5294</v>
          </cell>
          <cell r="G125">
            <v>564</v>
          </cell>
          <cell r="H125">
            <v>362</v>
          </cell>
          <cell r="I125">
            <v>11733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/>
          <cell r="Y125"/>
        </row>
        <row r="126">
          <cell r="D126">
            <v>2285</v>
          </cell>
          <cell r="E126">
            <v>5079</v>
          </cell>
          <cell r="F126">
            <v>7195</v>
          </cell>
          <cell r="G126">
            <v>738</v>
          </cell>
          <cell r="H126">
            <v>1224</v>
          </cell>
          <cell r="I126">
            <v>16521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/>
          <cell r="Y126"/>
        </row>
        <row r="127"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</row>
        <row r="128">
          <cell r="D128">
            <v>96269</v>
          </cell>
          <cell r="E128">
            <v>65514</v>
          </cell>
          <cell r="F128">
            <v>33986</v>
          </cell>
          <cell r="G128">
            <v>10486</v>
          </cell>
          <cell r="H128">
            <v>6340</v>
          </cell>
          <cell r="I128">
            <v>212595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5747.4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/>
          <cell r="Y128"/>
        </row>
        <row r="129">
          <cell r="D129">
            <v>9796</v>
          </cell>
          <cell r="E129">
            <v>16756</v>
          </cell>
          <cell r="F129">
            <v>956</v>
          </cell>
          <cell r="G129">
            <v>2898</v>
          </cell>
          <cell r="H129">
            <v>653</v>
          </cell>
          <cell r="I129">
            <v>31059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/>
          <cell r="Y129"/>
        </row>
        <row r="130">
          <cell r="D130">
            <v>32003</v>
          </cell>
          <cell r="E130">
            <v>26854</v>
          </cell>
          <cell r="F130">
            <v>4040</v>
          </cell>
          <cell r="G130">
            <v>19728</v>
          </cell>
          <cell r="H130">
            <v>12001</v>
          </cell>
          <cell r="I130">
            <v>94626</v>
          </cell>
          <cell r="J130">
            <v>0</v>
          </cell>
          <cell r="K130">
            <v>0</v>
          </cell>
          <cell r="L130">
            <v>8921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/>
          <cell r="Y130"/>
        </row>
        <row r="131">
          <cell r="D131">
            <v>3239</v>
          </cell>
          <cell r="E131">
            <v>2051</v>
          </cell>
          <cell r="F131">
            <v>8807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/>
          <cell r="Y131"/>
        </row>
        <row r="132">
          <cell r="D132">
            <v>6005</v>
          </cell>
          <cell r="E132">
            <v>4767</v>
          </cell>
          <cell r="F132">
            <v>737</v>
          </cell>
          <cell r="G132">
            <v>1239</v>
          </cell>
          <cell r="H132">
            <v>305</v>
          </cell>
          <cell r="I132">
            <v>13053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1042</v>
          </cell>
          <cell r="W132">
            <v>0</v>
          </cell>
          <cell r="X132"/>
          <cell r="Y132"/>
        </row>
        <row r="133">
          <cell r="D133">
            <v>22356</v>
          </cell>
          <cell r="E133">
            <v>19125</v>
          </cell>
          <cell r="F133">
            <v>13509</v>
          </cell>
          <cell r="G133">
            <v>28769</v>
          </cell>
          <cell r="H133">
            <v>9762</v>
          </cell>
          <cell r="I133">
            <v>93521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/>
          <cell r="Y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258</v>
          </cell>
          <cell r="H134">
            <v>268</v>
          </cell>
          <cell r="I134">
            <v>6391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/>
          <cell r="Y134"/>
        </row>
        <row r="135">
          <cell r="D135">
            <v>25297</v>
          </cell>
          <cell r="E135">
            <v>29925</v>
          </cell>
          <cell r="F135">
            <v>7143</v>
          </cell>
          <cell r="G135">
            <v>2104</v>
          </cell>
          <cell r="H135">
            <v>4417</v>
          </cell>
          <cell r="I135">
            <v>68886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/>
          <cell r="Y135"/>
        </row>
        <row r="136">
          <cell r="D136">
            <v>3260</v>
          </cell>
          <cell r="E136">
            <v>1708</v>
          </cell>
          <cell r="F136">
            <v>1203</v>
          </cell>
          <cell r="G136">
            <v>628</v>
          </cell>
          <cell r="H136">
            <v>153</v>
          </cell>
          <cell r="I136">
            <v>6952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/>
          <cell r="Y136"/>
        </row>
        <row r="137">
          <cell r="D137">
            <v>5920</v>
          </cell>
          <cell r="E137">
            <v>5125</v>
          </cell>
          <cell r="F137">
            <v>447</v>
          </cell>
          <cell r="G137">
            <v>2546</v>
          </cell>
          <cell r="H137">
            <v>325</v>
          </cell>
          <cell r="I137">
            <v>14363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625</v>
          </cell>
          <cell r="T137">
            <v>0</v>
          </cell>
          <cell r="U137">
            <v>0</v>
          </cell>
          <cell r="V137">
            <v>10000</v>
          </cell>
          <cell r="W137">
            <v>0</v>
          </cell>
          <cell r="X137"/>
          <cell r="Y137"/>
        </row>
        <row r="138">
          <cell r="D138">
            <v>148704</v>
          </cell>
          <cell r="E138">
            <v>93150</v>
          </cell>
          <cell r="F138">
            <v>114754</v>
          </cell>
          <cell r="G138">
            <v>84102</v>
          </cell>
          <cell r="H138">
            <v>87694</v>
          </cell>
          <cell r="I138">
            <v>528404</v>
          </cell>
          <cell r="J138">
            <v>0</v>
          </cell>
          <cell r="K138">
            <v>0</v>
          </cell>
          <cell r="L138">
            <v>18067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65446</v>
          </cell>
          <cell r="Y138"/>
        </row>
        <row r="139">
          <cell r="D139">
            <v>24247</v>
          </cell>
          <cell r="E139">
            <v>35394</v>
          </cell>
          <cell r="F139">
            <v>3444</v>
          </cell>
          <cell r="G139">
            <v>6207</v>
          </cell>
          <cell r="H139">
            <v>1744</v>
          </cell>
          <cell r="I139">
            <v>71036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5332</v>
          </cell>
          <cell r="Y139"/>
        </row>
        <row r="140">
          <cell r="D140">
            <v>7312</v>
          </cell>
          <cell r="E140">
            <v>219</v>
          </cell>
          <cell r="F140">
            <v>3923</v>
          </cell>
          <cell r="G140">
            <v>1333</v>
          </cell>
          <cell r="H140">
            <v>875</v>
          </cell>
          <cell r="I140">
            <v>13662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/>
          <cell r="Y140"/>
        </row>
        <row r="141">
          <cell r="D141">
            <v>18523</v>
          </cell>
          <cell r="E141">
            <v>11801</v>
          </cell>
          <cell r="F141">
            <v>2375</v>
          </cell>
          <cell r="G141">
            <v>2740</v>
          </cell>
          <cell r="H141">
            <v>660</v>
          </cell>
          <cell r="I141">
            <v>36099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/>
          <cell r="Y141"/>
        </row>
        <row r="142">
          <cell r="D142">
            <v>8640</v>
          </cell>
          <cell r="E142">
            <v>18457</v>
          </cell>
          <cell r="F142">
            <v>34153</v>
          </cell>
          <cell r="G142">
            <v>1379</v>
          </cell>
          <cell r="H142">
            <v>4991</v>
          </cell>
          <cell r="I142">
            <v>67620</v>
          </cell>
          <cell r="J142">
            <v>0</v>
          </cell>
          <cell r="K142">
            <v>0</v>
          </cell>
          <cell r="L142">
            <v>2662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6093</v>
          </cell>
          <cell r="W142">
            <v>0</v>
          </cell>
          <cell r="X142"/>
          <cell r="Y142"/>
        </row>
        <row r="143">
          <cell r="D143">
            <v>56751</v>
          </cell>
          <cell r="E143">
            <v>186340</v>
          </cell>
          <cell r="F143">
            <v>45101</v>
          </cell>
          <cell r="G143">
            <v>159299</v>
          </cell>
          <cell r="H143">
            <v>30295</v>
          </cell>
          <cell r="I143">
            <v>477786</v>
          </cell>
          <cell r="J143">
            <v>0</v>
          </cell>
          <cell r="K143">
            <v>0</v>
          </cell>
          <cell r="L143">
            <v>12811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9924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/>
          <cell r="Y143"/>
        </row>
        <row r="144">
          <cell r="D144">
            <v>6420</v>
          </cell>
          <cell r="E144">
            <v>3749</v>
          </cell>
          <cell r="F144">
            <v>0</v>
          </cell>
          <cell r="G144">
            <v>1250</v>
          </cell>
          <cell r="H144">
            <v>833</v>
          </cell>
          <cell r="I144">
            <v>12252</v>
          </cell>
          <cell r="J144">
            <v>0</v>
          </cell>
          <cell r="K144">
            <v>0</v>
          </cell>
          <cell r="L144">
            <v>2298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/>
          <cell r="Y144"/>
        </row>
        <row r="145">
          <cell r="D145">
            <v>11533</v>
          </cell>
          <cell r="E145">
            <v>10134</v>
          </cell>
          <cell r="F145">
            <v>2234</v>
          </cell>
          <cell r="G145">
            <v>1381</v>
          </cell>
          <cell r="H145">
            <v>349</v>
          </cell>
          <cell r="I145">
            <v>25631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/>
          <cell r="Y145"/>
        </row>
        <row r="146">
          <cell r="D146">
            <v>2717</v>
          </cell>
          <cell r="E146">
            <v>1862</v>
          </cell>
          <cell r="F146">
            <v>1250</v>
          </cell>
          <cell r="G146">
            <v>867</v>
          </cell>
          <cell r="H146">
            <v>333</v>
          </cell>
          <cell r="I146">
            <v>7029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/>
          <cell r="Y146"/>
        </row>
        <row r="147">
          <cell r="D147">
            <v>13269</v>
          </cell>
          <cell r="E147">
            <v>8927</v>
          </cell>
          <cell r="F147">
            <v>1544</v>
          </cell>
          <cell r="G147">
            <v>529</v>
          </cell>
          <cell r="H147">
            <v>2470</v>
          </cell>
          <cell r="I147">
            <v>26739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/>
          <cell r="Y147"/>
        </row>
        <row r="148">
          <cell r="D148">
            <v>30626</v>
          </cell>
          <cell r="E148">
            <v>10438</v>
          </cell>
          <cell r="F148">
            <v>0</v>
          </cell>
          <cell r="G148">
            <v>4727</v>
          </cell>
          <cell r="H148">
            <v>5063</v>
          </cell>
          <cell r="I148">
            <v>50854</v>
          </cell>
          <cell r="J148">
            <v>0</v>
          </cell>
          <cell r="K148">
            <v>4063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/>
          <cell r="Y148"/>
        </row>
        <row r="149">
          <cell r="D149">
            <v>13048</v>
          </cell>
          <cell r="E149">
            <v>863</v>
          </cell>
          <cell r="F149">
            <v>15317</v>
          </cell>
          <cell r="G149">
            <v>5380</v>
          </cell>
          <cell r="H149">
            <v>4782</v>
          </cell>
          <cell r="I149">
            <v>39390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6967</v>
          </cell>
          <cell r="S149">
            <v>0</v>
          </cell>
          <cell r="T149">
            <v>0</v>
          </cell>
          <cell r="U149">
            <v>0</v>
          </cell>
          <cell r="V149">
            <v>11419</v>
          </cell>
          <cell r="W149">
            <v>0</v>
          </cell>
          <cell r="X149"/>
          <cell r="Y149"/>
        </row>
        <row r="150">
          <cell r="D150">
            <v>35410</v>
          </cell>
          <cell r="E150">
            <v>17685</v>
          </cell>
          <cell r="F150">
            <v>186</v>
          </cell>
          <cell r="G150">
            <v>21364</v>
          </cell>
          <cell r="H150">
            <v>2167</v>
          </cell>
          <cell r="I150">
            <v>76812</v>
          </cell>
          <cell r="J150">
            <v>4348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/>
          <cell r="Y150"/>
        </row>
        <row r="151">
          <cell r="D151">
            <v>18370</v>
          </cell>
          <cell r="E151">
            <v>8583</v>
          </cell>
          <cell r="F151">
            <v>1500</v>
          </cell>
          <cell r="G151">
            <v>2239</v>
          </cell>
          <cell r="H151">
            <v>2360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/>
          <cell r="Y151"/>
        </row>
        <row r="152">
          <cell r="D152">
            <v>5919</v>
          </cell>
          <cell r="E152">
            <v>11049</v>
          </cell>
          <cell r="F152">
            <v>1472</v>
          </cell>
          <cell r="G152">
            <v>1048</v>
          </cell>
          <cell r="H152">
            <v>279</v>
          </cell>
          <cell r="I152">
            <v>19767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/>
          <cell r="Y152"/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1432</v>
          </cell>
          <cell r="H153">
            <v>1003</v>
          </cell>
          <cell r="I153">
            <v>14709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/>
          <cell r="Y153"/>
        </row>
        <row r="154">
          <cell r="D154">
            <v>69223</v>
          </cell>
          <cell r="E154">
            <v>44175</v>
          </cell>
          <cell r="F154">
            <v>30835</v>
          </cell>
          <cell r="G154">
            <v>14671</v>
          </cell>
          <cell r="H154">
            <v>16902</v>
          </cell>
          <cell r="I154">
            <v>175806</v>
          </cell>
          <cell r="J154">
            <v>0</v>
          </cell>
          <cell r="K154">
            <v>2191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10543</v>
          </cell>
          <cell r="W154">
            <v>0</v>
          </cell>
          <cell r="X154">
            <v>10922</v>
          </cell>
          <cell r="Y154"/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3593</v>
          </cell>
          <cell r="H155">
            <v>6424</v>
          </cell>
          <cell r="I155">
            <v>30986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14018</v>
          </cell>
          <cell r="W155">
            <v>0</v>
          </cell>
          <cell r="X155"/>
          <cell r="Y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494</v>
          </cell>
          <cell r="H156">
            <v>153</v>
          </cell>
          <cell r="I156">
            <v>10612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/>
          <cell r="Y156"/>
        </row>
        <row r="157">
          <cell r="D157">
            <v>155511</v>
          </cell>
          <cell r="E157">
            <v>216055</v>
          </cell>
          <cell r="F157">
            <v>31677</v>
          </cell>
          <cell r="G157">
            <v>35394</v>
          </cell>
          <cell r="H157">
            <v>79251</v>
          </cell>
          <cell r="I157">
            <v>517888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9994.09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41968</v>
          </cell>
          <cell r="Y157"/>
        </row>
        <row r="158">
          <cell r="D158">
            <v>9255</v>
          </cell>
          <cell r="E158">
            <v>2597</v>
          </cell>
          <cell r="F158">
            <v>1350</v>
          </cell>
          <cell r="G158">
            <v>482</v>
          </cell>
          <cell r="H158">
            <v>371</v>
          </cell>
          <cell r="I158">
            <v>14055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/>
          <cell r="Y158"/>
        </row>
        <row r="159">
          <cell r="D159">
            <v>9193</v>
          </cell>
          <cell r="E159">
            <v>5820</v>
          </cell>
          <cell r="F159">
            <v>2907</v>
          </cell>
          <cell r="G159">
            <v>1753</v>
          </cell>
          <cell r="H159">
            <v>1217</v>
          </cell>
          <cell r="I159">
            <v>20890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/>
          <cell r="Y159"/>
        </row>
        <row r="160">
          <cell r="D160">
            <v>39180</v>
          </cell>
          <cell r="E160">
            <v>22149</v>
          </cell>
          <cell r="F160">
            <v>36505</v>
          </cell>
          <cell r="G160">
            <v>23339</v>
          </cell>
          <cell r="H160">
            <v>29048</v>
          </cell>
          <cell r="I160">
            <v>150221</v>
          </cell>
          <cell r="J160">
            <v>4348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4000</v>
          </cell>
          <cell r="W160">
            <v>0</v>
          </cell>
          <cell r="X160"/>
          <cell r="Y160"/>
        </row>
        <row r="161">
          <cell r="D161">
            <v>1832</v>
          </cell>
          <cell r="E161">
            <v>1266</v>
          </cell>
          <cell r="F161">
            <v>2083</v>
          </cell>
          <cell r="G161">
            <v>329</v>
          </cell>
          <cell r="H161">
            <v>1557</v>
          </cell>
          <cell r="I161">
            <v>7067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/>
          <cell r="Y161"/>
        </row>
        <row r="162">
          <cell r="D162">
            <v>9432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/>
          <cell r="Y162"/>
        </row>
        <row r="163">
          <cell r="D163">
            <v>7112</v>
          </cell>
          <cell r="E163">
            <v>6056</v>
          </cell>
          <cell r="F163">
            <v>2624</v>
          </cell>
          <cell r="G163">
            <v>3354</v>
          </cell>
          <cell r="H163">
            <v>1876</v>
          </cell>
          <cell r="I163">
            <v>21022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/>
          <cell r="Y163"/>
        </row>
        <row r="164">
          <cell r="D164">
            <v>1222</v>
          </cell>
          <cell r="E164">
            <v>1447</v>
          </cell>
          <cell r="F164">
            <v>3574</v>
          </cell>
          <cell r="G164">
            <v>0</v>
          </cell>
          <cell r="H164">
            <v>92</v>
          </cell>
          <cell r="I164">
            <v>6335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/>
          <cell r="Y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2174</v>
          </cell>
          <cell r="I165">
            <v>21524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/>
          <cell r="Y165"/>
        </row>
        <row r="166">
          <cell r="D166">
            <v>8555</v>
          </cell>
          <cell r="E166">
            <v>4650</v>
          </cell>
          <cell r="F166">
            <v>2917</v>
          </cell>
          <cell r="G166">
            <v>798</v>
          </cell>
          <cell r="H166">
            <v>96</v>
          </cell>
          <cell r="I166">
            <v>17016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/>
          <cell r="Y166"/>
        </row>
      </sheetData>
      <sheetData sheetId="6">
        <row r="2">
          <cell r="D2">
            <v>13435</v>
          </cell>
          <cell r="E2">
            <v>10080</v>
          </cell>
          <cell r="F2">
            <v>2924</v>
          </cell>
          <cell r="G2">
            <v>1888</v>
          </cell>
          <cell r="H2">
            <v>985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/>
          <cell r="Z2"/>
        </row>
        <row r="3">
          <cell r="D3">
            <v>2942</v>
          </cell>
          <cell r="E3">
            <v>5533</v>
          </cell>
          <cell r="F3">
            <v>7699</v>
          </cell>
          <cell r="G3">
            <v>-2847</v>
          </cell>
          <cell r="H3">
            <v>1129</v>
          </cell>
          <cell r="I3">
            <v>14456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/>
          <cell r="Z3"/>
        </row>
        <row r="4">
          <cell r="D4">
            <v>15701</v>
          </cell>
          <cell r="E4">
            <v>5726</v>
          </cell>
          <cell r="F4">
            <v>19652</v>
          </cell>
          <cell r="G4">
            <v>7371</v>
          </cell>
          <cell r="H4">
            <v>6960</v>
          </cell>
          <cell r="I4">
            <v>55410</v>
          </cell>
          <cell r="J4">
            <v>2979</v>
          </cell>
          <cell r="K4">
            <v>0</v>
          </cell>
          <cell r="L4">
            <v>0</v>
          </cell>
          <cell r="M4">
            <v>4708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/>
          <cell r="Z4"/>
        </row>
        <row r="5">
          <cell r="D5">
            <v>12792</v>
          </cell>
          <cell r="E5">
            <v>11112</v>
          </cell>
          <cell r="F5">
            <v>5514</v>
          </cell>
          <cell r="G5">
            <v>3355</v>
          </cell>
          <cell r="H5">
            <v>7905</v>
          </cell>
          <cell r="I5">
            <v>40678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/>
          <cell r="Z5"/>
        </row>
        <row r="6">
          <cell r="D6">
            <v>7832</v>
          </cell>
          <cell r="E6">
            <v>5376</v>
          </cell>
          <cell r="F6">
            <v>3426</v>
          </cell>
          <cell r="G6">
            <v>582</v>
          </cell>
          <cell r="H6">
            <v>256</v>
          </cell>
          <cell r="I6">
            <v>17472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/>
          <cell r="Z6"/>
        </row>
        <row r="7">
          <cell r="D7">
            <v>6016</v>
          </cell>
          <cell r="E7">
            <v>5577</v>
          </cell>
          <cell r="F7">
            <v>100</v>
          </cell>
          <cell r="G7">
            <v>249</v>
          </cell>
          <cell r="H7">
            <v>149</v>
          </cell>
          <cell r="I7">
            <v>12091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/>
          <cell r="Z7"/>
        </row>
        <row r="8">
          <cell r="D8">
            <v>727</v>
          </cell>
          <cell r="E8">
            <v>12459</v>
          </cell>
          <cell r="F8">
            <v>0</v>
          </cell>
          <cell r="G8">
            <v>483</v>
          </cell>
          <cell r="H8">
            <v>163</v>
          </cell>
          <cell r="I8">
            <v>13832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20832</v>
          </cell>
          <cell r="X8">
            <v>0</v>
          </cell>
          <cell r="Y8"/>
          <cell r="Z8"/>
        </row>
        <row r="9">
          <cell r="D9">
            <v>35951</v>
          </cell>
          <cell r="E9">
            <v>16581</v>
          </cell>
          <cell r="F9">
            <v>9312</v>
          </cell>
          <cell r="G9">
            <v>9351</v>
          </cell>
          <cell r="H9">
            <v>4296</v>
          </cell>
          <cell r="I9">
            <v>75491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/>
          <cell r="Z9"/>
        </row>
        <row r="10">
          <cell r="D10">
            <v>4395</v>
          </cell>
          <cell r="E10">
            <v>2135</v>
          </cell>
          <cell r="F10">
            <v>0</v>
          </cell>
          <cell r="G10">
            <v>227</v>
          </cell>
          <cell r="H10">
            <v>37</v>
          </cell>
          <cell r="I10">
            <v>6794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/>
          <cell r="Z10"/>
        </row>
        <row r="11">
          <cell r="D11">
            <v>35649</v>
          </cell>
          <cell r="E11">
            <v>36200</v>
          </cell>
          <cell r="F11">
            <v>15441</v>
          </cell>
          <cell r="G11">
            <v>29208</v>
          </cell>
          <cell r="H11">
            <v>5565</v>
          </cell>
          <cell r="I11">
            <v>122063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1202</v>
          </cell>
          <cell r="U11">
            <v>0</v>
          </cell>
          <cell r="V11">
            <v>0</v>
          </cell>
          <cell r="W11">
            <v>7053</v>
          </cell>
          <cell r="X11">
            <v>0</v>
          </cell>
          <cell r="Y11">
            <v>6622</v>
          </cell>
          <cell r="Z11"/>
        </row>
        <row r="12">
          <cell r="D12">
            <v>184198</v>
          </cell>
          <cell r="E12">
            <v>136239</v>
          </cell>
          <cell r="F12">
            <v>65903</v>
          </cell>
          <cell r="G12">
            <v>122934</v>
          </cell>
          <cell r="H12">
            <v>157083</v>
          </cell>
          <cell r="I12">
            <v>666357</v>
          </cell>
          <cell r="J12">
            <v>0</v>
          </cell>
          <cell r="K12">
            <v>0</v>
          </cell>
          <cell r="L12">
            <v>0</v>
          </cell>
          <cell r="M12">
            <v>18042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12670</v>
          </cell>
          <cell r="T12">
            <v>0</v>
          </cell>
          <cell r="U12">
            <v>0</v>
          </cell>
          <cell r="V12">
            <v>0</v>
          </cell>
          <cell r="W12">
            <v>36443</v>
          </cell>
          <cell r="X12">
            <v>0</v>
          </cell>
          <cell r="Y12">
            <v>45838</v>
          </cell>
          <cell r="Z12"/>
        </row>
        <row r="13">
          <cell r="D13">
            <v>3678</v>
          </cell>
          <cell r="E13">
            <v>41721</v>
          </cell>
          <cell r="F13">
            <v>1452</v>
          </cell>
          <cell r="G13">
            <v>3173</v>
          </cell>
          <cell r="H13">
            <v>2009</v>
          </cell>
          <cell r="I13">
            <v>52033</v>
          </cell>
          <cell r="J13">
            <v>0</v>
          </cell>
          <cell r="K13">
            <v>19840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>
            <v>0</v>
          </cell>
          <cell r="V13">
            <v>0</v>
          </cell>
          <cell r="W13">
            <v>4182</v>
          </cell>
          <cell r="X13">
            <v>0</v>
          </cell>
          <cell r="Y13"/>
          <cell r="Z13"/>
        </row>
        <row r="14">
          <cell r="D14">
            <v>33747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15652</v>
          </cell>
          <cell r="Z14"/>
        </row>
        <row r="15">
          <cell r="D15">
            <v>21997</v>
          </cell>
          <cell r="E15">
            <v>6973</v>
          </cell>
          <cell r="F15">
            <v>26306</v>
          </cell>
          <cell r="G15">
            <v>22898</v>
          </cell>
          <cell r="H15">
            <v>12672</v>
          </cell>
          <cell r="I15">
            <v>90846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4300</v>
          </cell>
          <cell r="Z15"/>
        </row>
        <row r="16">
          <cell r="D16">
            <v>6730</v>
          </cell>
          <cell r="E16">
            <v>2825</v>
          </cell>
          <cell r="F16">
            <v>0</v>
          </cell>
          <cell r="G16">
            <v>1406</v>
          </cell>
          <cell r="H16">
            <v>142</v>
          </cell>
          <cell r="I16">
            <v>11103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/>
          <cell r="Z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770</v>
          </cell>
          <cell r="I17">
            <v>9984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/>
          <cell r="Z17"/>
        </row>
        <row r="18">
          <cell r="D18">
            <v>14785</v>
          </cell>
          <cell r="E18">
            <v>9225</v>
          </cell>
          <cell r="F18">
            <v>1258</v>
          </cell>
          <cell r="G18">
            <v>1110</v>
          </cell>
          <cell r="H18">
            <v>732</v>
          </cell>
          <cell r="I18">
            <v>27110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/>
          <cell r="Z18"/>
        </row>
        <row r="19">
          <cell r="D19">
            <v>12828</v>
          </cell>
          <cell r="E19">
            <v>17108</v>
          </cell>
          <cell r="F19">
            <v>9147</v>
          </cell>
          <cell r="G19">
            <v>551</v>
          </cell>
          <cell r="H19">
            <v>7000</v>
          </cell>
          <cell r="I19">
            <v>46634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/>
          <cell r="Z19"/>
        </row>
        <row r="20">
          <cell r="D20">
            <v>13860</v>
          </cell>
          <cell r="E20">
            <v>8787</v>
          </cell>
          <cell r="F20">
            <v>5531</v>
          </cell>
          <cell r="G20">
            <v>3389</v>
          </cell>
          <cell r="H20">
            <v>1097</v>
          </cell>
          <cell r="I20">
            <v>32664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/>
          <cell r="Z20"/>
        </row>
        <row r="21">
          <cell r="D21">
            <v>6861</v>
          </cell>
          <cell r="E21">
            <v>4768</v>
          </cell>
          <cell r="F21">
            <v>3062</v>
          </cell>
          <cell r="G21">
            <v>2087</v>
          </cell>
          <cell r="H21">
            <v>2095</v>
          </cell>
          <cell r="I21">
            <v>18873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10423</v>
          </cell>
          <cell r="X21">
            <v>0</v>
          </cell>
          <cell r="Y21"/>
          <cell r="Z21"/>
        </row>
        <row r="22">
          <cell r="D22">
            <v>717</v>
          </cell>
          <cell r="E22">
            <v>2607</v>
          </cell>
          <cell r="F22">
            <v>0</v>
          </cell>
          <cell r="G22">
            <v>1510</v>
          </cell>
          <cell r="H22">
            <v>197</v>
          </cell>
          <cell r="I22">
            <v>5031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/>
          <cell r="Z22"/>
        </row>
        <row r="23">
          <cell r="D23">
            <v>34707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221944</v>
          </cell>
          <cell r="J23">
            <v>0</v>
          </cell>
          <cell r="K23">
            <v>0</v>
          </cell>
          <cell r="L23">
            <v>2080</v>
          </cell>
          <cell r="M23">
            <v>8930</v>
          </cell>
          <cell r="N23">
            <v>0</v>
          </cell>
          <cell r="O23">
            <v>10624</v>
          </cell>
          <cell r="P23">
            <v>0</v>
          </cell>
          <cell r="Q23">
            <v>0</v>
          </cell>
          <cell r="R23">
            <v>0</v>
          </cell>
          <cell r="S23">
            <v>41264</v>
          </cell>
          <cell r="T23">
            <v>0</v>
          </cell>
          <cell r="U23">
            <v>0</v>
          </cell>
          <cell r="V23">
            <v>0</v>
          </cell>
          <cell r="W23">
            <v>10399</v>
          </cell>
          <cell r="X23">
            <v>0</v>
          </cell>
          <cell r="Y23">
            <v>70778</v>
          </cell>
          <cell r="Z23"/>
        </row>
        <row r="24">
          <cell r="D24">
            <v>14443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/>
          <cell r="Z24"/>
        </row>
        <row r="25">
          <cell r="D25">
            <v>10181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/>
          <cell r="Z25"/>
        </row>
        <row r="26">
          <cell r="D26">
            <v>19483</v>
          </cell>
          <cell r="E26">
            <v>17077</v>
          </cell>
          <cell r="F26">
            <v>73</v>
          </cell>
          <cell r="G26">
            <v>3153</v>
          </cell>
          <cell r="H26">
            <v>3248</v>
          </cell>
          <cell r="I26">
            <v>43034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/>
          <cell r="Z26"/>
        </row>
        <row r="27">
          <cell r="D27">
            <v>7612</v>
          </cell>
          <cell r="E27">
            <v>5690</v>
          </cell>
          <cell r="F27">
            <v>2877</v>
          </cell>
          <cell r="G27">
            <v>496</v>
          </cell>
          <cell r="H27">
            <v>583</v>
          </cell>
          <cell r="I27">
            <v>17258</v>
          </cell>
          <cell r="J27">
            <v>15000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/>
          <cell r="Z27"/>
        </row>
        <row r="28">
          <cell r="D28">
            <v>2037</v>
          </cell>
          <cell r="E28">
            <v>1652</v>
          </cell>
          <cell r="F28">
            <v>0</v>
          </cell>
          <cell r="G28">
            <v>693</v>
          </cell>
          <cell r="H28">
            <v>105</v>
          </cell>
          <cell r="I28">
            <v>4487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4785</v>
          </cell>
          <cell r="X28">
            <v>0</v>
          </cell>
          <cell r="Y28"/>
          <cell r="Z28"/>
        </row>
        <row r="29">
          <cell r="D29">
            <v>8796</v>
          </cell>
          <cell r="E29">
            <v>3577</v>
          </cell>
          <cell r="F29">
            <v>2678</v>
          </cell>
          <cell r="G29">
            <v>443</v>
          </cell>
          <cell r="H29">
            <v>934</v>
          </cell>
          <cell r="I29">
            <v>16428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/>
          <cell r="Z29"/>
        </row>
        <row r="30">
          <cell r="D30">
            <v>497</v>
          </cell>
          <cell r="E30">
            <v>2826</v>
          </cell>
          <cell r="F30">
            <v>0</v>
          </cell>
          <cell r="G30">
            <v>1867</v>
          </cell>
          <cell r="H30">
            <v>209</v>
          </cell>
          <cell r="I30">
            <v>5399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/>
          <cell r="Z30"/>
        </row>
        <row r="31">
          <cell r="D31">
            <v>86355</v>
          </cell>
          <cell r="E31">
            <v>61543</v>
          </cell>
          <cell r="F31">
            <v>3177</v>
          </cell>
          <cell r="G31">
            <v>0</v>
          </cell>
          <cell r="H31">
            <v>15657</v>
          </cell>
          <cell r="I31">
            <v>166732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11077</v>
          </cell>
          <cell r="U31">
            <v>0</v>
          </cell>
          <cell r="V31">
            <v>0</v>
          </cell>
          <cell r="W31">
            <v>20375</v>
          </cell>
          <cell r="X31">
            <v>0</v>
          </cell>
          <cell r="Y31">
            <v>32422</v>
          </cell>
          <cell r="Z31"/>
        </row>
        <row r="32">
          <cell r="D32">
            <v>18044</v>
          </cell>
          <cell r="E32">
            <v>12661</v>
          </cell>
          <cell r="F32">
            <v>10750</v>
          </cell>
          <cell r="G32">
            <v>7081</v>
          </cell>
          <cell r="H32">
            <v>1064</v>
          </cell>
          <cell r="I32">
            <v>49600</v>
          </cell>
          <cell r="J32">
            <v>0</v>
          </cell>
          <cell r="K32">
            <v>7200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4379</v>
          </cell>
          <cell r="X32">
            <v>0</v>
          </cell>
          <cell r="Y32"/>
          <cell r="Z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D34">
            <v>14695</v>
          </cell>
          <cell r="E34">
            <v>2858</v>
          </cell>
          <cell r="F34">
            <v>2990</v>
          </cell>
          <cell r="G34">
            <v>1004</v>
          </cell>
          <cell r="H34">
            <v>2636</v>
          </cell>
          <cell r="I34">
            <v>24183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/>
          <cell r="Z34"/>
        </row>
        <row r="35">
          <cell r="D35">
            <v>28501</v>
          </cell>
          <cell r="E35">
            <v>6068</v>
          </cell>
          <cell r="F35">
            <v>7100</v>
          </cell>
          <cell r="G35">
            <v>7083</v>
          </cell>
          <cell r="H35">
            <v>1442</v>
          </cell>
          <cell r="I35">
            <v>50194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/>
          <cell r="Z35"/>
        </row>
        <row r="36">
          <cell r="D36">
            <v>1522</v>
          </cell>
          <cell r="E36">
            <v>1581</v>
          </cell>
          <cell r="F36">
            <v>2503</v>
          </cell>
          <cell r="G36">
            <v>242</v>
          </cell>
          <cell r="H36">
            <v>516</v>
          </cell>
          <cell r="I36">
            <v>6364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/>
          <cell r="Z36"/>
        </row>
        <row r="37">
          <cell r="D37">
            <v>2103</v>
          </cell>
          <cell r="E37">
            <v>1315</v>
          </cell>
          <cell r="F37">
            <v>1211</v>
          </cell>
          <cell r="G37">
            <v>1240</v>
          </cell>
          <cell r="H37">
            <v>833</v>
          </cell>
          <cell r="I37">
            <v>6702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/>
          <cell r="Z37"/>
        </row>
        <row r="38">
          <cell r="D38">
            <v>3086</v>
          </cell>
          <cell r="E38">
            <v>2354</v>
          </cell>
          <cell r="F38">
            <v>165</v>
          </cell>
          <cell r="G38">
            <v>799</v>
          </cell>
          <cell r="H38">
            <v>191</v>
          </cell>
          <cell r="I38">
            <v>6595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/>
          <cell r="Z38"/>
        </row>
        <row r="39">
          <cell r="D39">
            <v>6511</v>
          </cell>
          <cell r="E39">
            <v>3735</v>
          </cell>
          <cell r="F39">
            <v>819</v>
          </cell>
          <cell r="G39">
            <v>743</v>
          </cell>
          <cell r="H39">
            <v>233</v>
          </cell>
          <cell r="I39">
            <v>12041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/>
          <cell r="Z39"/>
        </row>
        <row r="40">
          <cell r="D40">
            <v>371614</v>
          </cell>
          <cell r="E40">
            <v>117617</v>
          </cell>
          <cell r="F40">
            <v>128917</v>
          </cell>
          <cell r="G40">
            <v>139844</v>
          </cell>
          <cell r="H40">
            <v>95870</v>
          </cell>
          <cell r="I40">
            <v>853862</v>
          </cell>
          <cell r="J40">
            <v>0</v>
          </cell>
          <cell r="K40">
            <v>0</v>
          </cell>
          <cell r="L40">
            <v>0</v>
          </cell>
          <cell r="M40">
            <v>19969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28294</v>
          </cell>
          <cell r="Z40"/>
        </row>
        <row r="41">
          <cell r="D41">
            <v>5148</v>
          </cell>
          <cell r="E41">
            <v>7651</v>
          </cell>
          <cell r="F41">
            <v>2000</v>
          </cell>
          <cell r="G41">
            <v>1267</v>
          </cell>
          <cell r="H41">
            <v>227</v>
          </cell>
          <cell r="I41">
            <v>16293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/>
          <cell r="Z41"/>
        </row>
        <row r="42">
          <cell r="D42">
            <v>10896</v>
          </cell>
          <cell r="E42">
            <v>2595</v>
          </cell>
          <cell r="F42">
            <v>5833</v>
          </cell>
          <cell r="G42">
            <v>2083</v>
          </cell>
          <cell r="H42">
            <v>2083</v>
          </cell>
          <cell r="I42">
            <v>23490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26540</v>
          </cell>
          <cell r="H43">
            <v>54478</v>
          </cell>
          <cell r="I43">
            <v>188936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43430</v>
          </cell>
          <cell r="Z43"/>
        </row>
        <row r="44">
          <cell r="D44">
            <v>2883</v>
          </cell>
          <cell r="E44">
            <v>3452</v>
          </cell>
          <cell r="F44">
            <v>7769</v>
          </cell>
          <cell r="G44">
            <v>3333</v>
          </cell>
          <cell r="H44">
            <v>833</v>
          </cell>
          <cell r="I44">
            <v>18270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/>
          <cell r="Z44"/>
        </row>
        <row r="45">
          <cell r="D45">
            <v>5797</v>
          </cell>
          <cell r="E45">
            <v>6055</v>
          </cell>
          <cell r="F45">
            <v>5777</v>
          </cell>
          <cell r="G45">
            <v>443</v>
          </cell>
          <cell r="H45">
            <v>1526</v>
          </cell>
          <cell r="I45">
            <v>19598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/>
          <cell r="Z45"/>
        </row>
        <row r="46">
          <cell r="D46">
            <v>4521</v>
          </cell>
          <cell r="E46">
            <v>6789</v>
          </cell>
          <cell r="F46">
            <v>456</v>
          </cell>
          <cell r="G46">
            <v>1121</v>
          </cell>
          <cell r="H46">
            <v>626</v>
          </cell>
          <cell r="I46">
            <v>13513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/>
          <cell r="Z46"/>
        </row>
        <row r="47">
          <cell r="D47">
            <v>11233</v>
          </cell>
          <cell r="E47">
            <v>20688</v>
          </cell>
          <cell r="F47">
            <v>7971</v>
          </cell>
          <cell r="G47">
            <v>20582</v>
          </cell>
          <cell r="H47">
            <v>17117</v>
          </cell>
          <cell r="I47">
            <v>77591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/>
          <cell r="Z47"/>
        </row>
        <row r="48">
          <cell r="D48">
            <v>20475</v>
          </cell>
          <cell r="E48">
            <v>11648</v>
          </cell>
          <cell r="F48">
            <v>16382</v>
          </cell>
          <cell r="G48">
            <v>0</v>
          </cell>
          <cell r="H48">
            <v>6414</v>
          </cell>
          <cell r="I48">
            <v>54919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6800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8953</v>
          </cell>
          <cell r="Z48"/>
        </row>
        <row r="49">
          <cell r="D49">
            <v>77998</v>
          </cell>
          <cell r="E49">
            <v>136625</v>
          </cell>
          <cell r="F49">
            <v>11875</v>
          </cell>
          <cell r="G49">
            <v>39019</v>
          </cell>
          <cell r="H49">
            <v>27198</v>
          </cell>
          <cell r="I49">
            <v>292715</v>
          </cell>
          <cell r="J49">
            <v>0</v>
          </cell>
          <cell r="K49">
            <v>0</v>
          </cell>
          <cell r="L49">
            <v>0</v>
          </cell>
          <cell r="M49">
            <v>4197</v>
          </cell>
          <cell r="N49">
            <v>0</v>
          </cell>
          <cell r="O49">
            <v>0</v>
          </cell>
          <cell r="P49">
            <v>41667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1797</v>
          </cell>
          <cell r="X49">
            <v>0</v>
          </cell>
          <cell r="Y49">
            <v>2800</v>
          </cell>
          <cell r="Z49"/>
        </row>
        <row r="50">
          <cell r="D50">
            <v>13094</v>
          </cell>
          <cell r="E50">
            <v>4037</v>
          </cell>
          <cell r="F50">
            <v>2681</v>
          </cell>
          <cell r="G50">
            <v>875</v>
          </cell>
          <cell r="H50">
            <v>350</v>
          </cell>
          <cell r="I50">
            <v>21037</v>
          </cell>
          <cell r="J50">
            <v>4347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/>
          <cell r="Z50"/>
        </row>
        <row r="51">
          <cell r="D51">
            <v>11586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19927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/>
          <cell r="Z51"/>
        </row>
        <row r="52">
          <cell r="D52">
            <v>5935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/>
          <cell r="Z52"/>
        </row>
        <row r="53">
          <cell r="D53">
            <v>7046</v>
          </cell>
          <cell r="E53">
            <v>2844</v>
          </cell>
          <cell r="F53">
            <v>2716</v>
          </cell>
          <cell r="G53">
            <v>455</v>
          </cell>
          <cell r="H53">
            <v>824</v>
          </cell>
          <cell r="I53">
            <v>13885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/>
          <cell r="Z53"/>
        </row>
        <row r="54">
          <cell r="D54">
            <v>60439</v>
          </cell>
          <cell r="E54">
            <v>55204</v>
          </cell>
          <cell r="F54">
            <v>32116</v>
          </cell>
          <cell r="G54">
            <v>12502</v>
          </cell>
          <cell r="H54">
            <v>31144</v>
          </cell>
          <cell r="I54">
            <v>191405</v>
          </cell>
          <cell r="J54">
            <v>0</v>
          </cell>
          <cell r="K54">
            <v>0</v>
          </cell>
          <cell r="L54">
            <v>0</v>
          </cell>
          <cell r="M54">
            <v>4534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19474</v>
          </cell>
          <cell r="X54">
            <v>0</v>
          </cell>
          <cell r="Y54">
            <v>5766</v>
          </cell>
          <cell r="Z54"/>
        </row>
        <row r="55">
          <cell r="D55">
            <v>6602</v>
          </cell>
          <cell r="E55">
            <v>6877</v>
          </cell>
          <cell r="F55">
            <v>0</v>
          </cell>
          <cell r="G55">
            <v>746</v>
          </cell>
          <cell r="H55">
            <v>259</v>
          </cell>
          <cell r="I55">
            <v>14484</v>
          </cell>
          <cell r="J55">
            <v>4347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/>
          <cell r="Z55"/>
        </row>
        <row r="56">
          <cell r="D56">
            <v>5400</v>
          </cell>
          <cell r="E56">
            <v>4717</v>
          </cell>
          <cell r="F56">
            <v>2027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/>
          <cell r="Z56"/>
        </row>
        <row r="57">
          <cell r="D57">
            <v>18293</v>
          </cell>
          <cell r="E57">
            <v>30629</v>
          </cell>
          <cell r="F57">
            <v>34285</v>
          </cell>
          <cell r="G57">
            <v>23619</v>
          </cell>
          <cell r="H57">
            <v>17445</v>
          </cell>
          <cell r="I57">
            <v>124271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/>
          <cell r="Z57"/>
        </row>
        <row r="58">
          <cell r="D58">
            <v>2289</v>
          </cell>
          <cell r="E58">
            <v>2445</v>
          </cell>
          <cell r="F58">
            <v>1068</v>
          </cell>
          <cell r="G58">
            <v>433</v>
          </cell>
          <cell r="H58">
            <v>590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/>
          <cell r="Z58"/>
        </row>
        <row r="59">
          <cell r="D59">
            <v>5965</v>
          </cell>
          <cell r="E59">
            <v>5081</v>
          </cell>
          <cell r="F59">
            <v>5906</v>
          </cell>
          <cell r="G59">
            <v>0</v>
          </cell>
          <cell r="H59">
            <v>1646</v>
          </cell>
          <cell r="I59">
            <v>18598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/>
          <cell r="Z59"/>
        </row>
        <row r="60">
          <cell r="D60">
            <v>8168</v>
          </cell>
          <cell r="E60">
            <v>11915</v>
          </cell>
          <cell r="F60">
            <v>50000</v>
          </cell>
          <cell r="G60">
            <v>7613</v>
          </cell>
          <cell r="H60">
            <v>6622</v>
          </cell>
          <cell r="I60">
            <v>84318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/>
          <cell r="Z60"/>
        </row>
        <row r="61">
          <cell r="D61">
            <v>17410</v>
          </cell>
          <cell r="E61">
            <v>6419</v>
          </cell>
          <cell r="F61">
            <v>41491</v>
          </cell>
          <cell r="G61">
            <v>4768</v>
          </cell>
          <cell r="H61">
            <v>1048</v>
          </cell>
          <cell r="I61">
            <v>71136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/>
          <cell r="Z61"/>
        </row>
        <row r="62">
          <cell r="D62">
            <v>11005</v>
          </cell>
          <cell r="E62">
            <v>1251</v>
          </cell>
          <cell r="F62">
            <v>0</v>
          </cell>
          <cell r="G62">
            <v>4447</v>
          </cell>
          <cell r="H62">
            <v>413</v>
          </cell>
          <cell r="I62">
            <v>17116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/>
          <cell r="Z62"/>
        </row>
        <row r="63">
          <cell r="D63">
            <v>12643</v>
          </cell>
          <cell r="E63">
            <v>18014</v>
          </cell>
          <cell r="F63">
            <v>3903</v>
          </cell>
          <cell r="G63">
            <v>14221</v>
          </cell>
          <cell r="H63">
            <v>13482</v>
          </cell>
          <cell r="I63">
            <v>62263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/>
          <cell r="Z63"/>
        </row>
        <row r="64">
          <cell r="D64">
            <v>5041</v>
          </cell>
          <cell r="E64">
            <v>9707</v>
          </cell>
          <cell r="F64">
            <v>12270</v>
          </cell>
          <cell r="G64">
            <v>1621</v>
          </cell>
          <cell r="H64">
            <v>784</v>
          </cell>
          <cell r="I64">
            <v>29423</v>
          </cell>
          <cell r="J64">
            <v>0</v>
          </cell>
          <cell r="K64">
            <v>0</v>
          </cell>
          <cell r="L64">
            <v>0</v>
          </cell>
          <cell r="M64">
            <v>3545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8750</v>
          </cell>
          <cell r="X64">
            <v>0</v>
          </cell>
          <cell r="Y64"/>
          <cell r="Z64"/>
        </row>
        <row r="65">
          <cell r="D65">
            <v>22049</v>
          </cell>
          <cell r="E65">
            <v>5296</v>
          </cell>
          <cell r="F65">
            <v>1732</v>
          </cell>
          <cell r="G65">
            <v>3544</v>
          </cell>
          <cell r="H65">
            <v>6179</v>
          </cell>
          <cell r="I65">
            <v>38800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/>
          <cell r="Z65"/>
        </row>
        <row r="66">
          <cell r="D66">
            <v>1333</v>
          </cell>
          <cell r="E66">
            <v>709473</v>
          </cell>
          <cell r="F66">
            <v>260243</v>
          </cell>
          <cell r="G66">
            <v>240789</v>
          </cell>
          <cell r="H66">
            <v>142898</v>
          </cell>
          <cell r="I66">
            <v>1354736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83333</v>
          </cell>
          <cell r="O66">
            <v>10210</v>
          </cell>
          <cell r="P66">
            <v>41667</v>
          </cell>
          <cell r="Q66">
            <v>0</v>
          </cell>
          <cell r="R66">
            <v>0</v>
          </cell>
          <cell r="S66">
            <v>29023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/>
          <cell r="Z66"/>
        </row>
        <row r="67">
          <cell r="D67">
            <v>20016</v>
          </cell>
          <cell r="E67">
            <v>11515</v>
          </cell>
          <cell r="F67">
            <v>13434</v>
          </cell>
          <cell r="G67">
            <v>0</v>
          </cell>
          <cell r="H67">
            <v>-535</v>
          </cell>
          <cell r="I67">
            <v>44430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/>
          <cell r="Z67"/>
        </row>
        <row r="68">
          <cell r="D68">
            <v>3185</v>
          </cell>
          <cell r="E68">
            <v>1808</v>
          </cell>
          <cell r="F68">
            <v>1386</v>
          </cell>
          <cell r="G68">
            <v>0</v>
          </cell>
          <cell r="H68">
            <v>833</v>
          </cell>
          <cell r="I68">
            <v>7212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/>
          <cell r="Z68"/>
        </row>
        <row r="69">
          <cell r="D69">
            <v>9789</v>
          </cell>
          <cell r="E69">
            <v>25669</v>
          </cell>
          <cell r="F69">
            <v>18824</v>
          </cell>
          <cell r="G69">
            <v>2350</v>
          </cell>
          <cell r="H69">
            <v>11048</v>
          </cell>
          <cell r="I69">
            <v>67680</v>
          </cell>
          <cell r="J69">
            <v>0</v>
          </cell>
          <cell r="K69">
            <v>0</v>
          </cell>
          <cell r="L69">
            <v>0</v>
          </cell>
          <cell r="M69">
            <v>4080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6000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/>
          <cell r="Z69"/>
        </row>
        <row r="70">
          <cell r="D70">
            <v>10333</v>
          </cell>
          <cell r="E70">
            <v>7672</v>
          </cell>
          <cell r="F70">
            <v>6311</v>
          </cell>
          <cell r="G70">
            <v>4600</v>
          </cell>
          <cell r="H70">
            <v>3797</v>
          </cell>
          <cell r="I70">
            <v>32713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/>
          <cell r="Z70"/>
        </row>
        <row r="71">
          <cell r="D71">
            <v>108813</v>
          </cell>
          <cell r="E71">
            <v>14309</v>
          </cell>
          <cell r="F71">
            <v>67974</v>
          </cell>
          <cell r="G71">
            <v>35003</v>
          </cell>
          <cell r="H71">
            <v>33784</v>
          </cell>
          <cell r="I71">
            <v>259883</v>
          </cell>
          <cell r="J71">
            <v>0</v>
          </cell>
          <cell r="K71">
            <v>0</v>
          </cell>
          <cell r="L71">
            <v>0</v>
          </cell>
          <cell r="M71">
            <v>8115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30582</v>
          </cell>
          <cell r="X71">
            <v>0</v>
          </cell>
          <cell r="Y71">
            <v>793</v>
          </cell>
          <cell r="Z71"/>
        </row>
        <row r="72">
          <cell r="D72">
            <v>12584</v>
          </cell>
          <cell r="E72">
            <v>7030</v>
          </cell>
          <cell r="F72">
            <v>4870</v>
          </cell>
          <cell r="G72">
            <v>3345</v>
          </cell>
          <cell r="H72">
            <v>444</v>
          </cell>
          <cell r="I72">
            <v>28273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2000</v>
          </cell>
          <cell r="X72">
            <v>0</v>
          </cell>
          <cell r="Y72"/>
          <cell r="Z72"/>
        </row>
        <row r="73">
          <cell r="D73">
            <v>5496</v>
          </cell>
          <cell r="E73">
            <v>3487</v>
          </cell>
          <cell r="F73">
            <v>6417</v>
          </cell>
          <cell r="G73">
            <v>1536</v>
          </cell>
          <cell r="H73">
            <v>984</v>
          </cell>
          <cell r="I73">
            <v>17920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/>
          <cell r="Z73"/>
        </row>
        <row r="74">
          <cell r="D74">
            <v>14292</v>
          </cell>
          <cell r="E74">
            <v>11657</v>
          </cell>
          <cell r="F74">
            <v>1456</v>
          </cell>
          <cell r="G74">
            <v>1064</v>
          </cell>
          <cell r="H74">
            <v>671</v>
          </cell>
          <cell r="I74">
            <v>29140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/>
          <cell r="Z74"/>
        </row>
        <row r="75">
          <cell r="D75">
            <v>20714</v>
          </cell>
          <cell r="E75">
            <v>11354</v>
          </cell>
          <cell r="F75">
            <v>0</v>
          </cell>
          <cell r="G75">
            <v>4189</v>
          </cell>
          <cell r="H75">
            <v>2968</v>
          </cell>
          <cell r="I75">
            <v>39225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/>
          <cell r="Z75"/>
        </row>
        <row r="76">
          <cell r="D76">
            <v>6488</v>
          </cell>
          <cell r="E76">
            <v>4123</v>
          </cell>
          <cell r="F76">
            <v>660</v>
          </cell>
          <cell r="G76">
            <v>241</v>
          </cell>
          <cell r="H76">
            <v>1600</v>
          </cell>
          <cell r="I76">
            <v>13112</v>
          </cell>
          <cell r="J76">
            <v>0</v>
          </cell>
          <cell r="K76">
            <v>1400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/>
          <cell r="Z76"/>
        </row>
        <row r="77">
          <cell r="D77">
            <v>10304</v>
          </cell>
          <cell r="E77">
            <v>6424</v>
          </cell>
          <cell r="F77">
            <v>4923</v>
          </cell>
          <cell r="G77">
            <v>6743</v>
          </cell>
          <cell r="H77">
            <v>1883</v>
          </cell>
          <cell r="I77">
            <v>30277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/>
          <cell r="Z77"/>
        </row>
        <row r="78">
          <cell r="D78">
            <v>14658</v>
          </cell>
          <cell r="E78">
            <v>8750</v>
          </cell>
          <cell r="F78">
            <v>17000</v>
          </cell>
          <cell r="G78">
            <v>5000</v>
          </cell>
          <cell r="H78">
            <v>6171</v>
          </cell>
          <cell r="I78">
            <v>51579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/>
          <cell r="Z78"/>
        </row>
        <row r="79">
          <cell r="D79">
            <v>6161</v>
          </cell>
          <cell r="E79">
            <v>7514</v>
          </cell>
          <cell r="F79">
            <v>1897</v>
          </cell>
          <cell r="G79">
            <v>2291</v>
          </cell>
          <cell r="H79">
            <v>449</v>
          </cell>
          <cell r="I79">
            <v>18312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/>
          <cell r="Z79"/>
        </row>
        <row r="80">
          <cell r="D80">
            <v>3038</v>
          </cell>
          <cell r="E80">
            <v>3038</v>
          </cell>
          <cell r="F80">
            <v>2165</v>
          </cell>
          <cell r="G80">
            <v>2000</v>
          </cell>
          <cell r="H80">
            <v>639</v>
          </cell>
          <cell r="I80">
            <v>10880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/>
          <cell r="Z80"/>
        </row>
        <row r="81">
          <cell r="D81">
            <v>20833</v>
          </cell>
          <cell r="E81">
            <v>8332</v>
          </cell>
          <cell r="F81">
            <v>4021</v>
          </cell>
          <cell r="G81">
            <v>4121</v>
          </cell>
          <cell r="H81">
            <v>3250</v>
          </cell>
          <cell r="I81">
            <v>40557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3506</v>
          </cell>
          <cell r="X81">
            <v>0</v>
          </cell>
          <cell r="Y81"/>
          <cell r="Z81"/>
        </row>
        <row r="82">
          <cell r="D82">
            <v>31304</v>
          </cell>
          <cell r="E82">
            <v>28862</v>
          </cell>
          <cell r="F82">
            <v>23262</v>
          </cell>
          <cell r="G82">
            <v>20636</v>
          </cell>
          <cell r="H82">
            <v>11253</v>
          </cell>
          <cell r="I82">
            <v>115317</v>
          </cell>
          <cell r="J82">
            <v>0</v>
          </cell>
          <cell r="K82">
            <v>0</v>
          </cell>
          <cell r="L82">
            <v>0</v>
          </cell>
          <cell r="M82">
            <v>4558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1118</v>
          </cell>
          <cell r="Z82"/>
        </row>
        <row r="83">
          <cell r="D83">
            <v>27232</v>
          </cell>
          <cell r="E83">
            <v>8935</v>
          </cell>
          <cell r="F83">
            <v>2000</v>
          </cell>
          <cell r="G83">
            <v>3819</v>
          </cell>
          <cell r="H83">
            <v>2370</v>
          </cell>
          <cell r="I83">
            <v>44356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/>
          <cell r="Z83"/>
        </row>
        <row r="84">
          <cell r="D84">
            <v>10533</v>
          </cell>
          <cell r="E84">
            <v>20519</v>
          </cell>
          <cell r="F84">
            <v>12010</v>
          </cell>
          <cell r="G84">
            <v>7000</v>
          </cell>
          <cell r="H84">
            <v>13629</v>
          </cell>
          <cell r="I84">
            <v>63691</v>
          </cell>
          <cell r="J84">
            <v>0</v>
          </cell>
          <cell r="K84">
            <v>3720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15566</v>
          </cell>
          <cell r="Z84"/>
        </row>
        <row r="85">
          <cell r="D85">
            <v>5584</v>
          </cell>
          <cell r="E85">
            <v>5171</v>
          </cell>
          <cell r="F85">
            <v>6044</v>
          </cell>
          <cell r="G85">
            <v>236</v>
          </cell>
          <cell r="H85">
            <v>219</v>
          </cell>
          <cell r="I85">
            <v>17254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/>
          <cell r="Z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1726</v>
          </cell>
          <cell r="H86">
            <v>4765</v>
          </cell>
          <cell r="I86">
            <v>41120</v>
          </cell>
          <cell r="J86">
            <v>4347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/>
          <cell r="Z86"/>
        </row>
        <row r="87">
          <cell r="D87">
            <v>27141</v>
          </cell>
          <cell r="E87">
            <v>8548</v>
          </cell>
          <cell r="F87">
            <v>0</v>
          </cell>
          <cell r="G87">
            <v>5894</v>
          </cell>
          <cell r="H87">
            <v>3770</v>
          </cell>
          <cell r="I87">
            <v>45353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/>
          <cell r="Z87"/>
        </row>
        <row r="88">
          <cell r="D88">
            <v>5303</v>
          </cell>
          <cell r="E88">
            <v>5405</v>
          </cell>
          <cell r="F88">
            <v>2715</v>
          </cell>
          <cell r="G88">
            <v>3628</v>
          </cell>
          <cell r="H88">
            <v>1046</v>
          </cell>
          <cell r="I88">
            <v>18097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/>
          <cell r="Z88"/>
        </row>
        <row r="89">
          <cell r="D89">
            <v>2616</v>
          </cell>
          <cell r="E89">
            <v>2500</v>
          </cell>
          <cell r="F89">
            <v>24174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/>
          <cell r="Z89"/>
        </row>
        <row r="90">
          <cell r="D90">
            <v>6850</v>
          </cell>
          <cell r="E90">
            <v>5314</v>
          </cell>
          <cell r="F90">
            <v>4582</v>
          </cell>
          <cell r="G90">
            <v>3528</v>
          </cell>
          <cell r="H90">
            <v>917</v>
          </cell>
          <cell r="I90">
            <v>21191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4200</v>
          </cell>
          <cell r="X90">
            <v>0</v>
          </cell>
          <cell r="Y90"/>
          <cell r="Z90"/>
        </row>
        <row r="91">
          <cell r="D91">
            <v>15884</v>
          </cell>
          <cell r="E91">
            <v>4919</v>
          </cell>
          <cell r="F91">
            <v>0</v>
          </cell>
          <cell r="G91">
            <v>8845</v>
          </cell>
          <cell r="H91">
            <v>1925</v>
          </cell>
          <cell r="I91">
            <v>31573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/>
          <cell r="Z91"/>
        </row>
        <row r="92">
          <cell r="D92">
            <v>5426</v>
          </cell>
          <cell r="E92">
            <v>4551</v>
          </cell>
          <cell r="F92">
            <v>537</v>
          </cell>
          <cell r="G92">
            <v>1125</v>
          </cell>
          <cell r="H92">
            <v>803</v>
          </cell>
          <cell r="I92">
            <v>12442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/>
          <cell r="Z92"/>
        </row>
        <row r="93">
          <cell r="D93">
            <v>2496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1021</v>
          </cell>
          <cell r="H94">
            <v>120</v>
          </cell>
          <cell r="I94">
            <v>7763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/>
          <cell r="Z94"/>
        </row>
        <row r="95">
          <cell r="D95">
            <v>19517</v>
          </cell>
          <cell r="E95">
            <v>12005</v>
          </cell>
          <cell r="F95">
            <v>1951</v>
          </cell>
          <cell r="G95">
            <v>3081</v>
          </cell>
          <cell r="H95">
            <v>1862</v>
          </cell>
          <cell r="I95">
            <v>38416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/>
          <cell r="Z95"/>
        </row>
        <row r="96">
          <cell r="D96">
            <v>4100</v>
          </cell>
          <cell r="E96">
            <v>379</v>
          </cell>
          <cell r="F96">
            <v>682</v>
          </cell>
          <cell r="G96">
            <v>2512</v>
          </cell>
          <cell r="H96">
            <v>110</v>
          </cell>
          <cell r="I96">
            <v>7783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/>
          <cell r="Z96"/>
        </row>
        <row r="97">
          <cell r="D97">
            <v>17733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/>
          <cell r="Z97"/>
        </row>
        <row r="98">
          <cell r="D98">
            <v>11720</v>
          </cell>
          <cell r="E98">
            <v>4528</v>
          </cell>
          <cell r="F98">
            <v>12636</v>
          </cell>
          <cell r="G98">
            <v>978</v>
          </cell>
          <cell r="H98">
            <v>1175</v>
          </cell>
          <cell r="I98">
            <v>31037</v>
          </cell>
          <cell r="J98">
            <v>0</v>
          </cell>
          <cell r="K98">
            <v>3410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/>
          <cell r="Z98"/>
        </row>
        <row r="99">
          <cell r="D99">
            <v>7850</v>
          </cell>
          <cell r="E99">
            <v>29959</v>
          </cell>
          <cell r="F99">
            <v>52051</v>
          </cell>
          <cell r="G99">
            <v>28110</v>
          </cell>
          <cell r="H99">
            <v>20799</v>
          </cell>
          <cell r="I99">
            <v>138769</v>
          </cell>
          <cell r="J99">
            <v>25000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5500</v>
          </cell>
          <cell r="X99">
            <v>0</v>
          </cell>
          <cell r="Y99"/>
          <cell r="Z99"/>
        </row>
        <row r="100">
          <cell r="D100">
            <v>3807</v>
          </cell>
          <cell r="E100">
            <v>999</v>
          </cell>
          <cell r="F100">
            <v>458</v>
          </cell>
          <cell r="G100">
            <v>628</v>
          </cell>
          <cell r="H100">
            <v>639</v>
          </cell>
          <cell r="I100">
            <v>6531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/>
          <cell r="Z100"/>
        </row>
        <row r="101">
          <cell r="D101">
            <v>2235</v>
          </cell>
          <cell r="E101">
            <v>8863</v>
          </cell>
          <cell r="F101">
            <v>3432</v>
          </cell>
          <cell r="G101">
            <v>2761</v>
          </cell>
          <cell r="H101">
            <v>209</v>
          </cell>
          <cell r="I101">
            <v>17500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/>
          <cell r="Z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13217</v>
          </cell>
          <cell r="I102">
            <v>117733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1720</v>
          </cell>
          <cell r="Z102"/>
        </row>
        <row r="103">
          <cell r="D103">
            <v>2156</v>
          </cell>
          <cell r="E103">
            <v>947</v>
          </cell>
          <cell r="F103">
            <v>347</v>
          </cell>
          <cell r="G103">
            <v>1500</v>
          </cell>
          <cell r="H103">
            <v>105</v>
          </cell>
          <cell r="I103">
            <v>5055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/>
          <cell r="Z103"/>
        </row>
        <row r="104">
          <cell r="D104">
            <v>13093</v>
          </cell>
          <cell r="E104">
            <v>13773</v>
          </cell>
          <cell r="F104">
            <v>1922</v>
          </cell>
          <cell r="G104">
            <v>2848</v>
          </cell>
          <cell r="H104">
            <v>1613</v>
          </cell>
          <cell r="I104">
            <v>33249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/>
          <cell r="Z104"/>
        </row>
        <row r="105">
          <cell r="D105">
            <v>28774</v>
          </cell>
          <cell r="E105">
            <v>34627</v>
          </cell>
          <cell r="F105">
            <v>0</v>
          </cell>
          <cell r="G105">
            <v>4655</v>
          </cell>
          <cell r="H105">
            <v>2093</v>
          </cell>
          <cell r="I105">
            <v>70149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/>
          <cell r="Z105"/>
        </row>
        <row r="106">
          <cell r="D106">
            <v>14564</v>
          </cell>
          <cell r="E106">
            <v>7083</v>
          </cell>
          <cell r="F106">
            <v>7126</v>
          </cell>
          <cell r="G106">
            <v>708</v>
          </cell>
          <cell r="H106">
            <v>500</v>
          </cell>
          <cell r="I106">
            <v>29981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/>
          <cell r="Z106"/>
        </row>
        <row r="107">
          <cell r="D107">
            <v>10626</v>
          </cell>
          <cell r="E107">
            <v>22456</v>
          </cell>
          <cell r="F107">
            <v>19429</v>
          </cell>
          <cell r="G107">
            <v>20258</v>
          </cell>
          <cell r="H107">
            <v>8789</v>
          </cell>
          <cell r="I107">
            <v>81558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/>
          <cell r="Z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3289</v>
          </cell>
          <cell r="I108">
            <v>49318</v>
          </cell>
          <cell r="J108">
            <v>0</v>
          </cell>
          <cell r="K108">
            <v>7440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1300</v>
          </cell>
          <cell r="X108">
            <v>0</v>
          </cell>
          <cell r="Y108"/>
          <cell r="Z108"/>
        </row>
        <row r="109">
          <cell r="D109">
            <v>10174</v>
          </cell>
          <cell r="E109">
            <v>2867</v>
          </cell>
          <cell r="F109">
            <v>7228</v>
          </cell>
          <cell r="G109">
            <v>744</v>
          </cell>
          <cell r="H109">
            <v>940</v>
          </cell>
          <cell r="I109">
            <v>21953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/>
          <cell r="Z109"/>
        </row>
        <row r="110">
          <cell r="D110">
            <v>46824</v>
          </cell>
          <cell r="E110">
            <v>60264</v>
          </cell>
          <cell r="F110">
            <v>16937</v>
          </cell>
          <cell r="G110">
            <v>17457</v>
          </cell>
          <cell r="H110">
            <v>19753</v>
          </cell>
          <cell r="I110">
            <v>161235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73960</v>
          </cell>
          <cell r="Z110"/>
        </row>
        <row r="111">
          <cell r="D111">
            <v>-5821</v>
          </cell>
          <cell r="E111">
            <v>967</v>
          </cell>
          <cell r="F111">
            <v>2922</v>
          </cell>
          <cell r="G111">
            <v>1660</v>
          </cell>
          <cell r="H111">
            <v>17359</v>
          </cell>
          <cell r="I111">
            <v>17087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/>
          <cell r="Z111"/>
        </row>
        <row r="112">
          <cell r="D112">
            <v>11450</v>
          </cell>
          <cell r="E112">
            <v>348</v>
          </cell>
          <cell r="F112">
            <v>11672</v>
          </cell>
          <cell r="G112">
            <v>10743</v>
          </cell>
          <cell r="H112">
            <v>4220</v>
          </cell>
          <cell r="I112">
            <v>38433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/>
          <cell r="Z112"/>
        </row>
        <row r="113">
          <cell r="D113">
            <v>9371</v>
          </cell>
          <cell r="E113">
            <v>12395</v>
          </cell>
          <cell r="F113">
            <v>18797</v>
          </cell>
          <cell r="G113">
            <v>2260</v>
          </cell>
          <cell r="H113">
            <v>-13750</v>
          </cell>
          <cell r="I113">
            <v>29073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/>
          <cell r="Z113"/>
        </row>
        <row r="114">
          <cell r="D114">
            <v>6215</v>
          </cell>
          <cell r="E114">
            <v>3647</v>
          </cell>
          <cell r="F114">
            <v>9586</v>
          </cell>
          <cell r="G114">
            <v>1833</v>
          </cell>
          <cell r="H114">
            <v>837</v>
          </cell>
          <cell r="I114">
            <v>22118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/>
          <cell r="Z114"/>
        </row>
        <row r="115">
          <cell r="D115">
            <v>52629</v>
          </cell>
          <cell r="E115">
            <v>57761</v>
          </cell>
          <cell r="F115">
            <v>39644</v>
          </cell>
          <cell r="G115">
            <v>24139</v>
          </cell>
          <cell r="H115">
            <v>21157</v>
          </cell>
          <cell r="I115">
            <v>195330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/>
          <cell r="Z115"/>
        </row>
        <row r="116">
          <cell r="D116">
            <v>5282</v>
          </cell>
          <cell r="E116">
            <v>2203</v>
          </cell>
          <cell r="F116">
            <v>2372</v>
          </cell>
          <cell r="G116">
            <v>495</v>
          </cell>
          <cell r="H116">
            <v>116</v>
          </cell>
          <cell r="I116">
            <v>10468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/>
          <cell r="Z116"/>
        </row>
        <row r="117">
          <cell r="D117">
            <v>8984</v>
          </cell>
          <cell r="E117">
            <v>9698</v>
          </cell>
          <cell r="F117">
            <v>13218</v>
          </cell>
          <cell r="G117">
            <v>11392</v>
          </cell>
          <cell r="H117">
            <v>2817</v>
          </cell>
          <cell r="I117">
            <v>46109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/>
          <cell r="Z117"/>
        </row>
        <row r="118">
          <cell r="D118">
            <v>7725</v>
          </cell>
          <cell r="E118">
            <v>3042</v>
          </cell>
          <cell r="F118">
            <v>4396</v>
          </cell>
          <cell r="G118">
            <v>2625</v>
          </cell>
          <cell r="H118">
            <v>408</v>
          </cell>
          <cell r="I118">
            <v>18196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/>
          <cell r="Z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591</v>
          </cell>
          <cell r="I119">
            <v>15465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/>
          <cell r="Z119"/>
        </row>
        <row r="120">
          <cell r="D120">
            <v>27378</v>
          </cell>
          <cell r="E120">
            <v>17215</v>
          </cell>
          <cell r="F120">
            <v>0</v>
          </cell>
          <cell r="G120">
            <v>2203</v>
          </cell>
          <cell r="H120">
            <v>2581</v>
          </cell>
          <cell r="I120">
            <v>49377</v>
          </cell>
          <cell r="J120">
            <v>0</v>
          </cell>
          <cell r="K120">
            <v>3720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13354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/>
          <cell r="Z120"/>
        </row>
        <row r="121">
          <cell r="D121">
            <v>3815</v>
          </cell>
          <cell r="E121">
            <v>2379</v>
          </cell>
          <cell r="F121">
            <v>4538</v>
          </cell>
          <cell r="G121">
            <v>875</v>
          </cell>
          <cell r="H121">
            <v>1017</v>
          </cell>
          <cell r="I121">
            <v>12624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/>
          <cell r="Z121"/>
        </row>
        <row r="122">
          <cell r="D122">
            <v>27537</v>
          </cell>
          <cell r="E122">
            <v>8450</v>
          </cell>
          <cell r="F122">
            <v>9449</v>
          </cell>
          <cell r="G122">
            <v>2195</v>
          </cell>
          <cell r="H122">
            <v>3033</v>
          </cell>
          <cell r="I122">
            <v>50664</v>
          </cell>
          <cell r="J122">
            <v>0</v>
          </cell>
          <cell r="K122">
            <v>3720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/>
          <cell r="Z122"/>
        </row>
        <row r="123">
          <cell r="D123">
            <v>15120</v>
          </cell>
          <cell r="E123">
            <v>1192</v>
          </cell>
          <cell r="F123">
            <v>41452</v>
          </cell>
          <cell r="G123">
            <v>15333</v>
          </cell>
          <cell r="H123">
            <v>8341</v>
          </cell>
          <cell r="I123">
            <v>81438</v>
          </cell>
          <cell r="J123">
            <v>0</v>
          </cell>
          <cell r="K123">
            <v>0</v>
          </cell>
          <cell r="L123">
            <v>0</v>
          </cell>
          <cell r="M123">
            <v>4642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/>
          <cell r="Z123"/>
        </row>
        <row r="124">
          <cell r="D124">
            <v>12100</v>
          </cell>
          <cell r="E124">
            <v>13499</v>
          </cell>
          <cell r="F124">
            <v>23142</v>
          </cell>
          <cell r="G124">
            <v>3333</v>
          </cell>
          <cell r="H124">
            <v>16958</v>
          </cell>
          <cell r="I124">
            <v>69032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64164</v>
          </cell>
          <cell r="T124">
            <v>0</v>
          </cell>
          <cell r="U124">
            <v>0</v>
          </cell>
          <cell r="V124">
            <v>0</v>
          </cell>
          <cell r="W124">
            <v>1518</v>
          </cell>
          <cell r="X124">
            <v>0</v>
          </cell>
          <cell r="Y124"/>
          <cell r="Z124"/>
        </row>
        <row r="125">
          <cell r="D125">
            <v>5266</v>
          </cell>
          <cell r="E125">
            <v>247</v>
          </cell>
          <cell r="F125">
            <v>5293</v>
          </cell>
          <cell r="G125">
            <v>563</v>
          </cell>
          <cell r="H125">
            <v>363</v>
          </cell>
          <cell r="I125">
            <v>11732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/>
          <cell r="Z125"/>
        </row>
        <row r="126">
          <cell r="D126">
            <v>2285</v>
          </cell>
          <cell r="E126">
            <v>5079</v>
          </cell>
          <cell r="F126">
            <v>7195</v>
          </cell>
          <cell r="G126">
            <v>738</v>
          </cell>
          <cell r="H126">
            <v>1224</v>
          </cell>
          <cell r="I126">
            <v>16521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/>
          <cell r="Z126"/>
        </row>
        <row r="127">
          <cell r="D127">
            <v>27361</v>
          </cell>
          <cell r="E127">
            <v>5250</v>
          </cell>
          <cell r="F127">
            <v>11131</v>
          </cell>
          <cell r="G127">
            <v>0</v>
          </cell>
          <cell r="H127">
            <v>4258</v>
          </cell>
          <cell r="I127">
            <v>48000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453.77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/>
          <cell r="Z127"/>
        </row>
        <row r="128">
          <cell r="D128">
            <v>16045</v>
          </cell>
          <cell r="E128">
            <v>10918</v>
          </cell>
          <cell r="F128">
            <v>5664</v>
          </cell>
          <cell r="G128">
            <v>1747</v>
          </cell>
          <cell r="H128">
            <v>1057</v>
          </cell>
          <cell r="I128">
            <v>35431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/>
          <cell r="Z128"/>
        </row>
        <row r="129">
          <cell r="D129">
            <v>9795</v>
          </cell>
          <cell r="E129">
            <v>16755</v>
          </cell>
          <cell r="F129">
            <v>956</v>
          </cell>
          <cell r="G129">
            <v>2898</v>
          </cell>
          <cell r="H129">
            <v>652</v>
          </cell>
          <cell r="I129">
            <v>31056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/>
          <cell r="Z129"/>
        </row>
        <row r="130">
          <cell r="D130">
            <v>32002</v>
          </cell>
          <cell r="E130">
            <v>26853</v>
          </cell>
          <cell r="F130">
            <v>4039</v>
          </cell>
          <cell r="G130">
            <v>19727</v>
          </cell>
          <cell r="H130">
            <v>12000</v>
          </cell>
          <cell r="I130">
            <v>94621</v>
          </cell>
          <cell r="J130">
            <v>0</v>
          </cell>
          <cell r="K130">
            <v>0</v>
          </cell>
          <cell r="L130">
            <v>0</v>
          </cell>
          <cell r="M130">
            <v>8920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/>
          <cell r="Z130"/>
        </row>
        <row r="131">
          <cell r="D131">
            <v>3239</v>
          </cell>
          <cell r="E131">
            <v>2051</v>
          </cell>
          <cell r="F131">
            <v>8807</v>
          </cell>
          <cell r="G131">
            <v>0</v>
          </cell>
          <cell r="H131">
            <v>438</v>
          </cell>
          <cell r="I131">
            <v>14535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/>
          <cell r="Z131"/>
        </row>
        <row r="132">
          <cell r="D132">
            <v>6005</v>
          </cell>
          <cell r="E132">
            <v>4766</v>
          </cell>
          <cell r="F132">
            <v>736</v>
          </cell>
          <cell r="G132">
            <v>1238</v>
          </cell>
          <cell r="H132">
            <v>304</v>
          </cell>
          <cell r="I132">
            <v>13049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1042</v>
          </cell>
          <cell r="X132">
            <v>0</v>
          </cell>
          <cell r="Y132"/>
          <cell r="Z132"/>
        </row>
        <row r="133">
          <cell r="D133">
            <v>22356</v>
          </cell>
          <cell r="E133">
            <v>19125</v>
          </cell>
          <cell r="F133">
            <v>13508</v>
          </cell>
          <cell r="G133">
            <v>28768</v>
          </cell>
          <cell r="H133">
            <v>9762</v>
          </cell>
          <cell r="I133">
            <v>93519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/>
          <cell r="Z133"/>
        </row>
        <row r="134">
          <cell r="D134">
            <v>1492</v>
          </cell>
          <cell r="E134">
            <v>1156</v>
          </cell>
          <cell r="F134">
            <v>3216</v>
          </cell>
          <cell r="G134">
            <v>258</v>
          </cell>
          <cell r="H134">
            <v>268</v>
          </cell>
          <cell r="I134">
            <v>6390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/>
          <cell r="Z134"/>
        </row>
        <row r="135">
          <cell r="D135">
            <v>25296</v>
          </cell>
          <cell r="E135">
            <v>29924</v>
          </cell>
          <cell r="F135">
            <v>7143</v>
          </cell>
          <cell r="G135">
            <v>2104</v>
          </cell>
          <cell r="H135">
            <v>4417</v>
          </cell>
          <cell r="I135">
            <v>68884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/>
          <cell r="Z135"/>
        </row>
        <row r="136">
          <cell r="D136">
            <v>3259</v>
          </cell>
          <cell r="E136">
            <v>1708</v>
          </cell>
          <cell r="F136">
            <v>1202</v>
          </cell>
          <cell r="G136">
            <v>628</v>
          </cell>
          <cell r="H136">
            <v>152</v>
          </cell>
          <cell r="I136">
            <v>6949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/>
          <cell r="Z136"/>
        </row>
        <row r="137">
          <cell r="D137">
            <v>5919</v>
          </cell>
          <cell r="E137">
            <v>5125</v>
          </cell>
          <cell r="F137">
            <v>446</v>
          </cell>
          <cell r="G137">
            <v>2545</v>
          </cell>
          <cell r="H137">
            <v>325</v>
          </cell>
          <cell r="I137">
            <v>14360</v>
          </cell>
          <cell r="J137">
            <v>12000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>
            <v>0</v>
          </cell>
          <cell r="V137">
            <v>0</v>
          </cell>
          <cell r="W137">
            <v>10000</v>
          </cell>
          <cell r="X137">
            <v>0</v>
          </cell>
          <cell r="Y137"/>
          <cell r="Z137"/>
        </row>
        <row r="138">
          <cell r="D138">
            <v>148703</v>
          </cell>
          <cell r="E138">
            <v>93149</v>
          </cell>
          <cell r="F138">
            <v>114754</v>
          </cell>
          <cell r="G138">
            <v>84103</v>
          </cell>
          <cell r="H138">
            <v>87693</v>
          </cell>
          <cell r="I138">
            <v>528402</v>
          </cell>
          <cell r="J138">
            <v>0</v>
          </cell>
          <cell r="K138">
            <v>0</v>
          </cell>
          <cell r="L138">
            <v>0</v>
          </cell>
          <cell r="M138">
            <v>18067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54008</v>
          </cell>
          <cell r="Z138"/>
        </row>
        <row r="139">
          <cell r="D139">
            <v>24246</v>
          </cell>
          <cell r="E139">
            <v>35394</v>
          </cell>
          <cell r="F139">
            <v>3443</v>
          </cell>
          <cell r="G139">
            <v>6207</v>
          </cell>
          <cell r="H139">
            <v>1743</v>
          </cell>
          <cell r="I139">
            <v>71033</v>
          </cell>
          <cell r="J139">
            <v>68372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4042</v>
          </cell>
          <cell r="Z139"/>
        </row>
        <row r="140">
          <cell r="D140">
            <v>7313</v>
          </cell>
          <cell r="E140">
            <v>218</v>
          </cell>
          <cell r="F140">
            <v>3922</v>
          </cell>
          <cell r="G140">
            <v>1333</v>
          </cell>
          <cell r="H140">
            <v>875</v>
          </cell>
          <cell r="I140">
            <v>13661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/>
          <cell r="Z140"/>
        </row>
        <row r="141">
          <cell r="D141">
            <v>18524</v>
          </cell>
          <cell r="E141">
            <v>11800</v>
          </cell>
          <cell r="F141">
            <v>2375</v>
          </cell>
          <cell r="G141">
            <v>2740</v>
          </cell>
          <cell r="H141">
            <v>660</v>
          </cell>
          <cell r="I141">
            <v>36099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/>
          <cell r="Z141"/>
        </row>
        <row r="142">
          <cell r="D142">
            <v>8639</v>
          </cell>
          <cell r="E142">
            <v>18456</v>
          </cell>
          <cell r="F142">
            <v>34153</v>
          </cell>
          <cell r="G142">
            <v>1378</v>
          </cell>
          <cell r="H142">
            <v>4990</v>
          </cell>
          <cell r="I142">
            <v>67616</v>
          </cell>
          <cell r="J142">
            <v>0</v>
          </cell>
          <cell r="K142">
            <v>0</v>
          </cell>
          <cell r="L142">
            <v>0</v>
          </cell>
          <cell r="M142">
            <v>2662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6093</v>
          </cell>
          <cell r="X142">
            <v>0</v>
          </cell>
          <cell r="Y142"/>
          <cell r="Z142"/>
        </row>
        <row r="143">
          <cell r="D143">
            <v>56751</v>
          </cell>
          <cell r="E143">
            <v>186340</v>
          </cell>
          <cell r="F143">
            <v>45102</v>
          </cell>
          <cell r="G143">
            <v>159298</v>
          </cell>
          <cell r="H143">
            <v>30294</v>
          </cell>
          <cell r="I143">
            <v>477785</v>
          </cell>
          <cell r="J143">
            <v>0</v>
          </cell>
          <cell r="K143">
            <v>0</v>
          </cell>
          <cell r="L143">
            <v>0</v>
          </cell>
          <cell r="M143">
            <v>12810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9923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/>
          <cell r="Z143"/>
        </row>
        <row r="144">
          <cell r="D144">
            <v>6419</v>
          </cell>
          <cell r="E144">
            <v>3748</v>
          </cell>
          <cell r="F144">
            <v>0</v>
          </cell>
          <cell r="G144">
            <v>1250</v>
          </cell>
          <cell r="H144">
            <v>833</v>
          </cell>
          <cell r="I144">
            <v>12250</v>
          </cell>
          <cell r="J144">
            <v>0</v>
          </cell>
          <cell r="K144">
            <v>0</v>
          </cell>
          <cell r="L144">
            <v>0</v>
          </cell>
          <cell r="M144">
            <v>2298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/>
          <cell r="Z144"/>
        </row>
        <row r="145">
          <cell r="D145">
            <v>11533</v>
          </cell>
          <cell r="E145">
            <v>10135</v>
          </cell>
          <cell r="F145">
            <v>2234</v>
          </cell>
          <cell r="G145">
            <v>1380</v>
          </cell>
          <cell r="H145">
            <v>348</v>
          </cell>
          <cell r="I145">
            <v>25630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/>
          <cell r="Z145"/>
        </row>
        <row r="146">
          <cell r="D146">
            <v>2717</v>
          </cell>
          <cell r="E146">
            <v>1861</v>
          </cell>
          <cell r="F146">
            <v>1250</v>
          </cell>
          <cell r="G146">
            <v>867</v>
          </cell>
          <cell r="H146">
            <v>333</v>
          </cell>
          <cell r="I146">
            <v>7028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/>
          <cell r="Z146"/>
        </row>
        <row r="147">
          <cell r="D147">
            <v>13269</v>
          </cell>
          <cell r="E147">
            <v>8926</v>
          </cell>
          <cell r="F147">
            <v>1543</v>
          </cell>
          <cell r="G147">
            <v>528</v>
          </cell>
          <cell r="H147">
            <v>2470</v>
          </cell>
          <cell r="I147">
            <v>26736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/>
          <cell r="Z147"/>
        </row>
        <row r="148">
          <cell r="D148">
            <v>30625</v>
          </cell>
          <cell r="E148">
            <v>10439</v>
          </cell>
          <cell r="F148">
            <v>0</v>
          </cell>
          <cell r="G148">
            <v>4726</v>
          </cell>
          <cell r="H148">
            <v>5063</v>
          </cell>
          <cell r="I148">
            <v>50853</v>
          </cell>
          <cell r="J148">
            <v>0</v>
          </cell>
          <cell r="K148">
            <v>0</v>
          </cell>
          <cell r="L148">
            <v>4063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/>
          <cell r="Z148"/>
        </row>
        <row r="149">
          <cell r="D149">
            <v>13048</v>
          </cell>
          <cell r="E149">
            <v>862</v>
          </cell>
          <cell r="F149">
            <v>15317</v>
          </cell>
          <cell r="G149">
            <v>5379</v>
          </cell>
          <cell r="H149">
            <v>4782</v>
          </cell>
          <cell r="I149">
            <v>39388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6966</v>
          </cell>
          <cell r="T149">
            <v>0</v>
          </cell>
          <cell r="U149">
            <v>0</v>
          </cell>
          <cell r="V149">
            <v>0</v>
          </cell>
          <cell r="W149">
            <v>11419</v>
          </cell>
          <cell r="X149">
            <v>0</v>
          </cell>
          <cell r="Y149"/>
          <cell r="Z149"/>
        </row>
        <row r="150">
          <cell r="D150">
            <v>35410</v>
          </cell>
          <cell r="E150">
            <v>17684</v>
          </cell>
          <cell r="F150">
            <v>185</v>
          </cell>
          <cell r="G150">
            <v>21363</v>
          </cell>
          <cell r="H150">
            <v>2167</v>
          </cell>
          <cell r="I150">
            <v>76809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/>
          <cell r="Z150"/>
        </row>
        <row r="151">
          <cell r="D151">
            <v>18369</v>
          </cell>
          <cell r="E151">
            <v>8583</v>
          </cell>
          <cell r="F151">
            <v>1500</v>
          </cell>
          <cell r="G151">
            <v>2238</v>
          </cell>
          <cell r="H151">
            <v>2359</v>
          </cell>
          <cell r="I151">
            <v>33049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/>
          <cell r="Z151"/>
        </row>
        <row r="152">
          <cell r="D152">
            <v>5918</v>
          </cell>
          <cell r="E152">
            <v>11048</v>
          </cell>
          <cell r="F152">
            <v>1471</v>
          </cell>
          <cell r="G152">
            <v>1049</v>
          </cell>
          <cell r="H152">
            <v>279</v>
          </cell>
          <cell r="I152">
            <v>19765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/>
          <cell r="Z152"/>
        </row>
        <row r="153">
          <cell r="D153">
            <v>4231</v>
          </cell>
          <cell r="E153">
            <v>1595</v>
          </cell>
          <cell r="F153">
            <v>6446</v>
          </cell>
          <cell r="G153">
            <v>1432</v>
          </cell>
          <cell r="H153">
            <v>1002</v>
          </cell>
          <cell r="I153">
            <v>14706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/>
          <cell r="Z153"/>
        </row>
        <row r="154">
          <cell r="D154">
            <v>69222</v>
          </cell>
          <cell r="E154">
            <v>44175</v>
          </cell>
          <cell r="F154">
            <v>30834</v>
          </cell>
          <cell r="G154">
            <v>14671</v>
          </cell>
          <cell r="H154">
            <v>16902</v>
          </cell>
          <cell r="I154">
            <v>175804</v>
          </cell>
          <cell r="J154">
            <v>0</v>
          </cell>
          <cell r="K154">
            <v>0</v>
          </cell>
          <cell r="L154">
            <v>2191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10542</v>
          </cell>
          <cell r="X154">
            <v>0</v>
          </cell>
          <cell r="Y154">
            <v>11180</v>
          </cell>
          <cell r="Z154"/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14018</v>
          </cell>
          <cell r="X155">
            <v>0</v>
          </cell>
          <cell r="Y155"/>
          <cell r="Z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/>
          <cell r="Z156"/>
        </row>
        <row r="157">
          <cell r="D157">
            <v>25918</v>
          </cell>
          <cell r="E157">
            <v>36009</v>
          </cell>
          <cell r="F157">
            <v>5280</v>
          </cell>
          <cell r="G157">
            <v>5899</v>
          </cell>
          <cell r="H157">
            <v>13208</v>
          </cell>
          <cell r="I157">
            <v>86314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36464</v>
          </cell>
          <cell r="Z157"/>
        </row>
        <row r="158">
          <cell r="D158">
            <v>9255</v>
          </cell>
          <cell r="E158">
            <v>2597</v>
          </cell>
          <cell r="F158">
            <v>1349</v>
          </cell>
          <cell r="G158">
            <v>483</v>
          </cell>
          <cell r="H158">
            <v>370</v>
          </cell>
          <cell r="I158">
            <v>14054</v>
          </cell>
          <cell r="J158">
            <v>15000</v>
          </cell>
          <cell r="K158">
            <v>3720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/>
          <cell r="Z158"/>
        </row>
        <row r="159">
          <cell r="D159">
            <v>9192</v>
          </cell>
          <cell r="E159">
            <v>5821</v>
          </cell>
          <cell r="F159">
            <v>2906</v>
          </cell>
          <cell r="G159">
            <v>1752</v>
          </cell>
          <cell r="H159">
            <v>1217</v>
          </cell>
          <cell r="I159">
            <v>20888</v>
          </cell>
          <cell r="J159">
            <v>0</v>
          </cell>
          <cell r="K159">
            <v>1200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/>
          <cell r="Z159"/>
        </row>
        <row r="160">
          <cell r="D160">
            <v>39179</v>
          </cell>
          <cell r="E160">
            <v>22149</v>
          </cell>
          <cell r="F160">
            <v>36505</v>
          </cell>
          <cell r="G160">
            <v>23338</v>
          </cell>
          <cell r="H160">
            <v>29047</v>
          </cell>
          <cell r="I160">
            <v>150218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4000</v>
          </cell>
          <cell r="X160">
            <v>0</v>
          </cell>
          <cell r="Y160"/>
          <cell r="Z160"/>
        </row>
        <row r="161">
          <cell r="D161">
            <v>1831</v>
          </cell>
          <cell r="E161">
            <v>1265</v>
          </cell>
          <cell r="F161">
            <v>2083</v>
          </cell>
          <cell r="G161">
            <v>329</v>
          </cell>
          <cell r="H161">
            <v>1557</v>
          </cell>
          <cell r="I161">
            <v>7065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/>
          <cell r="Z161"/>
        </row>
        <row r="162">
          <cell r="D162">
            <v>9433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/>
          <cell r="Z162"/>
        </row>
        <row r="163">
          <cell r="D163">
            <v>7111</v>
          </cell>
          <cell r="E163">
            <v>6056</v>
          </cell>
          <cell r="F163">
            <v>2623</v>
          </cell>
          <cell r="G163">
            <v>3354</v>
          </cell>
          <cell r="H163">
            <v>1876</v>
          </cell>
          <cell r="I163">
            <v>21020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/>
          <cell r="Z163"/>
        </row>
        <row r="164">
          <cell r="D164">
            <v>1221</v>
          </cell>
          <cell r="E164">
            <v>1446</v>
          </cell>
          <cell r="F164">
            <v>3574</v>
          </cell>
          <cell r="G164">
            <v>0</v>
          </cell>
          <cell r="H164">
            <v>91</v>
          </cell>
          <cell r="I164">
            <v>6332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/>
          <cell r="Z164"/>
        </row>
        <row r="165">
          <cell r="D165">
            <v>11637</v>
          </cell>
          <cell r="E165">
            <v>6000</v>
          </cell>
          <cell r="F165">
            <v>0</v>
          </cell>
          <cell r="G165">
            <v>1711</v>
          </cell>
          <cell r="H165">
            <v>2173</v>
          </cell>
          <cell r="I165">
            <v>21521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/>
          <cell r="Z165"/>
        </row>
        <row r="166">
          <cell r="D166">
            <v>8555</v>
          </cell>
          <cell r="E166">
            <v>4650</v>
          </cell>
          <cell r="F166">
            <v>2917</v>
          </cell>
          <cell r="G166">
            <v>797</v>
          </cell>
          <cell r="H166">
            <v>95</v>
          </cell>
          <cell r="I166">
            <v>17014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/>
          <cell r="Z166"/>
        </row>
      </sheetData>
      <sheetData sheetId="7">
        <row r="2">
          <cell r="D2">
            <v>13435</v>
          </cell>
          <cell r="E2">
            <v>10081</v>
          </cell>
          <cell r="F2">
            <v>2924</v>
          </cell>
          <cell r="G2">
            <v>1887</v>
          </cell>
          <cell r="H2">
            <v>984</v>
          </cell>
          <cell r="I2">
            <v>29311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/>
          <cell r="Z2"/>
        </row>
        <row r="3">
          <cell r="D3">
            <v>2942</v>
          </cell>
          <cell r="E3">
            <v>0</v>
          </cell>
          <cell r="F3">
            <v>7700</v>
          </cell>
          <cell r="G3">
            <v>2686</v>
          </cell>
          <cell r="H3">
            <v>1128</v>
          </cell>
          <cell r="I3">
            <v>14456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/>
          <cell r="Z3"/>
        </row>
        <row r="4">
          <cell r="D4">
            <v>15701</v>
          </cell>
          <cell r="E4">
            <v>5727</v>
          </cell>
          <cell r="F4">
            <v>19651</v>
          </cell>
          <cell r="G4">
            <v>7370</v>
          </cell>
          <cell r="H4">
            <v>6961</v>
          </cell>
          <cell r="I4">
            <v>55410</v>
          </cell>
          <cell r="J4">
            <v>0</v>
          </cell>
          <cell r="K4">
            <v>0</v>
          </cell>
          <cell r="L4">
            <v>0</v>
          </cell>
          <cell r="M4">
            <v>4707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/>
          <cell r="Z4"/>
        </row>
        <row r="5">
          <cell r="D5">
            <v>12793</v>
          </cell>
          <cell r="E5">
            <v>11113</v>
          </cell>
          <cell r="F5">
            <v>5514</v>
          </cell>
          <cell r="G5">
            <v>3356</v>
          </cell>
          <cell r="H5">
            <v>7904</v>
          </cell>
          <cell r="I5">
            <v>40680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/>
          <cell r="Z5"/>
        </row>
        <row r="6">
          <cell r="D6">
            <v>7833</v>
          </cell>
          <cell r="E6">
            <v>5375</v>
          </cell>
          <cell r="F6">
            <v>3427</v>
          </cell>
          <cell r="G6">
            <v>583</v>
          </cell>
          <cell r="H6">
            <v>257</v>
          </cell>
          <cell r="I6">
            <v>17475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/>
          <cell r="Z6"/>
        </row>
        <row r="7">
          <cell r="D7">
            <v>6016</v>
          </cell>
          <cell r="E7">
            <v>5576</v>
          </cell>
          <cell r="F7">
            <v>101</v>
          </cell>
          <cell r="G7">
            <v>249</v>
          </cell>
          <cell r="H7">
            <v>149</v>
          </cell>
          <cell r="I7">
            <v>12091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/>
          <cell r="Z7"/>
        </row>
        <row r="8">
          <cell r="D8">
            <v>728</v>
          </cell>
          <cell r="E8">
            <v>12460</v>
          </cell>
          <cell r="F8">
            <v>0</v>
          </cell>
          <cell r="G8">
            <v>482</v>
          </cell>
          <cell r="H8">
            <v>163</v>
          </cell>
          <cell r="I8">
            <v>13833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20832</v>
          </cell>
          <cell r="X8">
            <v>0</v>
          </cell>
          <cell r="Y8"/>
          <cell r="Z8"/>
        </row>
        <row r="9">
          <cell r="D9">
            <v>35952</v>
          </cell>
          <cell r="E9">
            <v>16582</v>
          </cell>
          <cell r="F9">
            <v>9312</v>
          </cell>
          <cell r="G9">
            <v>9350</v>
          </cell>
          <cell r="H9">
            <v>4295</v>
          </cell>
          <cell r="I9">
            <v>75491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/>
          <cell r="Z9"/>
        </row>
        <row r="10">
          <cell r="D10">
            <v>4395</v>
          </cell>
          <cell r="E10">
            <v>2136</v>
          </cell>
          <cell r="F10">
            <v>0</v>
          </cell>
          <cell r="G10">
            <v>227</v>
          </cell>
          <cell r="H10">
            <v>37</v>
          </cell>
          <cell r="I10">
            <v>6795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/>
          <cell r="Z10"/>
        </row>
        <row r="11">
          <cell r="D11">
            <v>35649</v>
          </cell>
          <cell r="E11">
            <v>36199</v>
          </cell>
          <cell r="F11">
            <v>15441</v>
          </cell>
          <cell r="G11">
            <v>29207</v>
          </cell>
          <cell r="H11">
            <v>5564</v>
          </cell>
          <cell r="I11">
            <v>122060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1203</v>
          </cell>
          <cell r="U11">
            <v>0</v>
          </cell>
          <cell r="V11">
            <v>0</v>
          </cell>
          <cell r="W11">
            <v>7054</v>
          </cell>
          <cell r="X11">
            <v>0</v>
          </cell>
          <cell r="Y11">
            <v>7826</v>
          </cell>
          <cell r="Z11"/>
        </row>
        <row r="12">
          <cell r="D12">
            <v>184199</v>
          </cell>
          <cell r="E12">
            <v>136239</v>
          </cell>
          <cell r="F12">
            <v>65904</v>
          </cell>
          <cell r="G12">
            <v>122933</v>
          </cell>
          <cell r="H12">
            <v>157084</v>
          </cell>
          <cell r="I12">
            <v>666359</v>
          </cell>
          <cell r="J12">
            <v>0</v>
          </cell>
          <cell r="K12">
            <v>0</v>
          </cell>
          <cell r="L12">
            <v>0</v>
          </cell>
          <cell r="M12">
            <v>18043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12670</v>
          </cell>
          <cell r="T12">
            <v>0</v>
          </cell>
          <cell r="U12">
            <v>0</v>
          </cell>
          <cell r="V12">
            <v>0</v>
          </cell>
          <cell r="W12">
            <v>36444</v>
          </cell>
          <cell r="X12">
            <v>0</v>
          </cell>
          <cell r="Y12">
            <v>71982</v>
          </cell>
          <cell r="Z12"/>
        </row>
        <row r="13">
          <cell r="D13">
            <v>3678</v>
          </cell>
          <cell r="E13">
            <v>41721</v>
          </cell>
          <cell r="F13">
            <v>1453</v>
          </cell>
          <cell r="G13">
            <v>3173</v>
          </cell>
          <cell r="H13">
            <v>2010</v>
          </cell>
          <cell r="I13">
            <v>52035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>
            <v>0</v>
          </cell>
          <cell r="V13">
            <v>0</v>
          </cell>
          <cell r="W13">
            <v>4183</v>
          </cell>
          <cell r="X13">
            <v>0</v>
          </cell>
          <cell r="Y13"/>
          <cell r="Z13"/>
        </row>
        <row r="14">
          <cell r="D14">
            <v>33746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22876</v>
          </cell>
          <cell r="Z14"/>
        </row>
        <row r="15">
          <cell r="D15">
            <v>21996</v>
          </cell>
          <cell r="E15">
            <v>6974</v>
          </cell>
          <cell r="F15">
            <v>26306</v>
          </cell>
          <cell r="G15">
            <v>22899</v>
          </cell>
          <cell r="H15">
            <v>12672</v>
          </cell>
          <cell r="I15">
            <v>90847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602</v>
          </cell>
          <cell r="Z15"/>
        </row>
        <row r="16">
          <cell r="D16">
            <v>6731</v>
          </cell>
          <cell r="E16">
            <v>2825</v>
          </cell>
          <cell r="F16">
            <v>0</v>
          </cell>
          <cell r="G16">
            <v>1406</v>
          </cell>
          <cell r="H16">
            <v>142</v>
          </cell>
          <cell r="I16">
            <v>11104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/>
          <cell r="Z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661</v>
          </cell>
          <cell r="H17">
            <v>769</v>
          </cell>
          <cell r="I17">
            <v>9984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/>
          <cell r="Z17"/>
        </row>
        <row r="18">
          <cell r="D18">
            <v>14786</v>
          </cell>
          <cell r="E18">
            <v>9224</v>
          </cell>
          <cell r="F18">
            <v>1258</v>
          </cell>
          <cell r="G18">
            <v>1109</v>
          </cell>
          <cell r="H18">
            <v>731</v>
          </cell>
          <cell r="I18">
            <v>27108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/>
          <cell r="Z18"/>
        </row>
        <row r="19">
          <cell r="D19">
            <v>12828</v>
          </cell>
          <cell r="E19">
            <v>17108</v>
          </cell>
          <cell r="F19">
            <v>9147</v>
          </cell>
          <cell r="G19">
            <v>552</v>
          </cell>
          <cell r="H19">
            <v>7001</v>
          </cell>
          <cell r="I19">
            <v>46636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/>
          <cell r="Z19"/>
        </row>
        <row r="20">
          <cell r="D20">
            <v>13860</v>
          </cell>
          <cell r="E20">
            <v>8787</v>
          </cell>
          <cell r="F20">
            <v>5532</v>
          </cell>
          <cell r="G20">
            <v>3388</v>
          </cell>
          <cell r="H20">
            <v>1098</v>
          </cell>
          <cell r="I20">
            <v>32665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/>
          <cell r="Z20"/>
        </row>
        <row r="21">
          <cell r="D21">
            <v>6860</v>
          </cell>
          <cell r="E21">
            <v>4768</v>
          </cell>
          <cell r="F21">
            <v>3062</v>
          </cell>
          <cell r="G21">
            <v>2087</v>
          </cell>
          <cell r="H21">
            <v>2096</v>
          </cell>
          <cell r="I21">
            <v>18873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10423</v>
          </cell>
          <cell r="X21">
            <v>0</v>
          </cell>
          <cell r="Y21"/>
          <cell r="Z21"/>
        </row>
        <row r="22">
          <cell r="D22">
            <v>1534</v>
          </cell>
          <cell r="E22">
            <v>2607</v>
          </cell>
          <cell r="F22">
            <v>0</v>
          </cell>
          <cell r="G22">
            <v>695</v>
          </cell>
          <cell r="H22">
            <v>198</v>
          </cell>
          <cell r="I22">
            <v>5034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/>
          <cell r="Z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221945</v>
          </cell>
          <cell r="J23">
            <v>0</v>
          </cell>
          <cell r="K23">
            <v>0</v>
          </cell>
          <cell r="L23">
            <v>2079</v>
          </cell>
          <cell r="M23">
            <v>8930</v>
          </cell>
          <cell r="N23">
            <v>0</v>
          </cell>
          <cell r="O23">
            <v>10624</v>
          </cell>
          <cell r="P23">
            <v>0</v>
          </cell>
          <cell r="Q23">
            <v>0</v>
          </cell>
          <cell r="R23">
            <v>0</v>
          </cell>
          <cell r="S23">
            <v>41265</v>
          </cell>
          <cell r="T23">
            <v>0</v>
          </cell>
          <cell r="U23">
            <v>0</v>
          </cell>
          <cell r="V23">
            <v>0</v>
          </cell>
          <cell r="W23">
            <v>10400</v>
          </cell>
          <cell r="X23">
            <v>0</v>
          </cell>
          <cell r="Y23">
            <v>96664</v>
          </cell>
          <cell r="Z23"/>
        </row>
        <row r="24">
          <cell r="D24">
            <v>14444</v>
          </cell>
          <cell r="E24">
            <v>6522</v>
          </cell>
          <cell r="F24">
            <v>149</v>
          </cell>
          <cell r="G24">
            <v>591</v>
          </cell>
          <cell r="H24">
            <v>290</v>
          </cell>
          <cell r="I24">
            <v>21996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/>
          <cell r="Z24"/>
        </row>
        <row r="25">
          <cell r="D25">
            <v>10181</v>
          </cell>
          <cell r="E25">
            <v>4447</v>
          </cell>
          <cell r="F25">
            <v>0</v>
          </cell>
          <cell r="G25">
            <v>0</v>
          </cell>
          <cell r="H25">
            <v>151</v>
          </cell>
          <cell r="I25">
            <v>14779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/>
          <cell r="Z25"/>
        </row>
        <row r="26">
          <cell r="D26">
            <v>19483</v>
          </cell>
          <cell r="E26">
            <v>17078</v>
          </cell>
          <cell r="F26">
            <v>74</v>
          </cell>
          <cell r="G26">
            <v>3154</v>
          </cell>
          <cell r="H26">
            <v>3248</v>
          </cell>
          <cell r="I26">
            <v>43037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/>
          <cell r="Z26"/>
        </row>
        <row r="27">
          <cell r="D27">
            <v>7613</v>
          </cell>
          <cell r="E27">
            <v>5689</v>
          </cell>
          <cell r="F27">
            <v>2877</v>
          </cell>
          <cell r="G27">
            <v>495</v>
          </cell>
          <cell r="H27">
            <v>584</v>
          </cell>
          <cell r="I27">
            <v>17258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/>
          <cell r="Z27"/>
        </row>
        <row r="28">
          <cell r="D28">
            <v>2037</v>
          </cell>
          <cell r="E28">
            <v>1652</v>
          </cell>
          <cell r="F28">
            <v>0</v>
          </cell>
          <cell r="G28">
            <v>692</v>
          </cell>
          <cell r="H28">
            <v>106</v>
          </cell>
          <cell r="I28">
            <v>4487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4786</v>
          </cell>
          <cell r="X28">
            <v>0</v>
          </cell>
          <cell r="Y28"/>
          <cell r="Z28"/>
        </row>
        <row r="29">
          <cell r="D29">
            <v>8797</v>
          </cell>
          <cell r="E29">
            <v>3577</v>
          </cell>
          <cell r="F29">
            <v>2679</v>
          </cell>
          <cell r="G29">
            <v>443</v>
          </cell>
          <cell r="H29">
            <v>933</v>
          </cell>
          <cell r="I29">
            <v>16429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/>
          <cell r="Z29"/>
        </row>
        <row r="30">
          <cell r="D30">
            <v>1314</v>
          </cell>
          <cell r="E30">
            <v>2827</v>
          </cell>
          <cell r="F30">
            <v>0</v>
          </cell>
          <cell r="G30">
            <v>1050</v>
          </cell>
          <cell r="H30">
            <v>209</v>
          </cell>
          <cell r="I30">
            <v>5400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/>
          <cell r="Z30"/>
        </row>
        <row r="31">
          <cell r="D31">
            <v>86355</v>
          </cell>
          <cell r="E31">
            <v>61544</v>
          </cell>
          <cell r="F31">
            <v>3176</v>
          </cell>
          <cell r="G31">
            <v>0</v>
          </cell>
          <cell r="H31">
            <v>15658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4950</v>
          </cell>
          <cell r="S31">
            <v>0</v>
          </cell>
          <cell r="T31">
            <v>11076</v>
          </cell>
          <cell r="U31">
            <v>0</v>
          </cell>
          <cell r="V31">
            <v>0</v>
          </cell>
          <cell r="W31">
            <v>20376</v>
          </cell>
          <cell r="X31">
            <v>0</v>
          </cell>
          <cell r="Y31">
            <v>53234</v>
          </cell>
          <cell r="Z31"/>
        </row>
        <row r="32">
          <cell r="D32">
            <v>18043</v>
          </cell>
          <cell r="E32">
            <v>12661</v>
          </cell>
          <cell r="F32">
            <v>10750</v>
          </cell>
          <cell r="G32">
            <v>7082</v>
          </cell>
          <cell r="H32">
            <v>1064</v>
          </cell>
          <cell r="I32">
            <v>49600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4379</v>
          </cell>
          <cell r="X32">
            <v>0</v>
          </cell>
          <cell r="Y32"/>
          <cell r="Z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/>
          <cell r="Z34"/>
        </row>
        <row r="35">
          <cell r="D35">
            <v>28502</v>
          </cell>
          <cell r="E35">
            <v>6068</v>
          </cell>
          <cell r="F35">
            <v>7101</v>
          </cell>
          <cell r="G35">
            <v>7084</v>
          </cell>
          <cell r="H35">
            <v>1443</v>
          </cell>
          <cell r="I35">
            <v>50198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/>
          <cell r="Z35"/>
        </row>
        <row r="36">
          <cell r="D36">
            <v>1521</v>
          </cell>
          <cell r="E36">
            <v>1581</v>
          </cell>
          <cell r="F36">
            <v>2503</v>
          </cell>
          <cell r="G36">
            <v>241</v>
          </cell>
          <cell r="H36">
            <v>515</v>
          </cell>
          <cell r="I36">
            <v>6361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/>
          <cell r="Z36"/>
        </row>
        <row r="37">
          <cell r="D37">
            <v>2103</v>
          </cell>
          <cell r="E37">
            <v>1315</v>
          </cell>
          <cell r="F37">
            <v>1212</v>
          </cell>
          <cell r="G37">
            <v>1240</v>
          </cell>
          <cell r="H37">
            <v>834</v>
          </cell>
          <cell r="I37">
            <v>6704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/>
          <cell r="Z37"/>
        </row>
        <row r="38">
          <cell r="D38">
            <v>3087</v>
          </cell>
          <cell r="E38">
            <v>2353</v>
          </cell>
          <cell r="F38">
            <v>164</v>
          </cell>
          <cell r="G38">
            <v>799</v>
          </cell>
          <cell r="H38">
            <v>192</v>
          </cell>
          <cell r="I38">
            <v>6595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/>
          <cell r="Z38"/>
        </row>
        <row r="39">
          <cell r="D39">
            <v>6511</v>
          </cell>
          <cell r="E39">
            <v>3736</v>
          </cell>
          <cell r="F39">
            <v>820</v>
          </cell>
          <cell r="G39">
            <v>743</v>
          </cell>
          <cell r="H39">
            <v>232</v>
          </cell>
          <cell r="I39">
            <v>12042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/>
          <cell r="Z39"/>
        </row>
        <row r="40">
          <cell r="D40">
            <v>371615</v>
          </cell>
          <cell r="E40">
            <v>117616</v>
          </cell>
          <cell r="F40">
            <v>128918</v>
          </cell>
          <cell r="G40">
            <v>139845</v>
          </cell>
          <cell r="H40">
            <v>95869</v>
          </cell>
          <cell r="I40">
            <v>853863</v>
          </cell>
          <cell r="J40">
            <v>0</v>
          </cell>
          <cell r="K40">
            <v>0</v>
          </cell>
          <cell r="L40">
            <v>0</v>
          </cell>
          <cell r="M40">
            <v>19970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39560</v>
          </cell>
          <cell r="Z40"/>
        </row>
        <row r="41">
          <cell r="D41">
            <v>5147</v>
          </cell>
          <cell r="E41">
            <v>7651</v>
          </cell>
          <cell r="F41">
            <v>2000</v>
          </cell>
          <cell r="G41">
            <v>1266</v>
          </cell>
          <cell r="H41">
            <v>227</v>
          </cell>
          <cell r="I41">
            <v>16291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/>
          <cell r="Z41"/>
        </row>
        <row r="42">
          <cell r="D42">
            <v>10896</v>
          </cell>
          <cell r="E42">
            <v>2595</v>
          </cell>
          <cell r="F42">
            <v>5834</v>
          </cell>
          <cell r="G42">
            <v>2084</v>
          </cell>
          <cell r="H42">
            <v>2084</v>
          </cell>
          <cell r="I42">
            <v>23493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26540</v>
          </cell>
          <cell r="H43">
            <v>54479</v>
          </cell>
          <cell r="I43">
            <v>188937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66306</v>
          </cell>
          <cell r="Z43"/>
        </row>
        <row r="44">
          <cell r="D44">
            <v>2884</v>
          </cell>
          <cell r="E44">
            <v>3452</v>
          </cell>
          <cell r="F44">
            <v>7768</v>
          </cell>
          <cell r="G44">
            <v>3334</v>
          </cell>
          <cell r="H44">
            <v>834</v>
          </cell>
          <cell r="I44">
            <v>18272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/>
          <cell r="Z44"/>
        </row>
        <row r="45">
          <cell r="D45">
            <v>5797</v>
          </cell>
          <cell r="E45">
            <v>6056</v>
          </cell>
          <cell r="F45">
            <v>5776</v>
          </cell>
          <cell r="G45">
            <v>443</v>
          </cell>
          <cell r="H45">
            <v>1526</v>
          </cell>
          <cell r="I45">
            <v>19598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/>
          <cell r="Z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/>
          <cell r="Z46"/>
        </row>
        <row r="47">
          <cell r="D47">
            <v>11233</v>
          </cell>
          <cell r="E47">
            <v>20689</v>
          </cell>
          <cell r="F47">
            <v>7970</v>
          </cell>
          <cell r="G47">
            <v>20583</v>
          </cell>
          <cell r="H47">
            <v>17116</v>
          </cell>
          <cell r="I47">
            <v>77591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/>
          <cell r="Z47"/>
        </row>
        <row r="48">
          <cell r="D48">
            <v>20475</v>
          </cell>
          <cell r="E48">
            <v>11647</v>
          </cell>
          <cell r="F48">
            <v>16382</v>
          </cell>
          <cell r="G48">
            <v>0</v>
          </cell>
          <cell r="H48">
            <v>6414</v>
          </cell>
          <cell r="I48">
            <v>54918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6800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4214</v>
          </cell>
          <cell r="Z48"/>
        </row>
        <row r="49">
          <cell r="D49">
            <v>77997</v>
          </cell>
          <cell r="E49">
            <v>136626</v>
          </cell>
          <cell r="F49">
            <v>11875</v>
          </cell>
          <cell r="G49">
            <v>39018</v>
          </cell>
          <cell r="H49">
            <v>27199</v>
          </cell>
          <cell r="I49">
            <v>292715</v>
          </cell>
          <cell r="J49">
            <v>0</v>
          </cell>
          <cell r="K49">
            <v>0</v>
          </cell>
          <cell r="L49">
            <v>0</v>
          </cell>
          <cell r="M49">
            <v>4196</v>
          </cell>
          <cell r="N49">
            <v>0</v>
          </cell>
          <cell r="O49">
            <v>0</v>
          </cell>
          <cell r="P49">
            <v>41666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1796</v>
          </cell>
          <cell r="X49">
            <v>0</v>
          </cell>
          <cell r="Y49">
            <v>19608</v>
          </cell>
          <cell r="Z49"/>
        </row>
        <row r="50">
          <cell r="D50">
            <v>13094</v>
          </cell>
          <cell r="E50">
            <v>4036</v>
          </cell>
          <cell r="F50">
            <v>2682</v>
          </cell>
          <cell r="G50">
            <v>875</v>
          </cell>
          <cell r="H50">
            <v>349</v>
          </cell>
          <cell r="I50">
            <v>21036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/>
          <cell r="Z50"/>
        </row>
        <row r="51">
          <cell r="D51">
            <v>11587</v>
          </cell>
          <cell r="E51">
            <v>6250</v>
          </cell>
          <cell r="F51">
            <v>364</v>
          </cell>
          <cell r="G51">
            <v>834</v>
          </cell>
          <cell r="H51">
            <v>895</v>
          </cell>
          <cell r="I51">
            <v>19930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/>
          <cell r="Z51"/>
        </row>
        <row r="52">
          <cell r="D52">
            <v>5936</v>
          </cell>
          <cell r="E52">
            <v>4016</v>
          </cell>
          <cell r="F52">
            <v>1084</v>
          </cell>
          <cell r="G52">
            <v>1249</v>
          </cell>
          <cell r="H52">
            <v>0</v>
          </cell>
          <cell r="I52">
            <v>12285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/>
          <cell r="Z52"/>
        </row>
        <row r="53">
          <cell r="D53">
            <v>7045</v>
          </cell>
          <cell r="E53">
            <v>2845</v>
          </cell>
          <cell r="F53">
            <v>2717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/>
          <cell r="Z53"/>
        </row>
        <row r="54">
          <cell r="D54">
            <v>60440</v>
          </cell>
          <cell r="E54">
            <v>55205</v>
          </cell>
          <cell r="F54">
            <v>32116</v>
          </cell>
          <cell r="G54">
            <v>12503</v>
          </cell>
          <cell r="H54">
            <v>31144</v>
          </cell>
          <cell r="I54">
            <v>191408</v>
          </cell>
          <cell r="J54">
            <v>0</v>
          </cell>
          <cell r="K54">
            <v>0</v>
          </cell>
          <cell r="L54">
            <v>0</v>
          </cell>
          <cell r="M54">
            <v>4534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5995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19473</v>
          </cell>
          <cell r="X54">
            <v>0</v>
          </cell>
          <cell r="Y54">
            <v>21586</v>
          </cell>
          <cell r="Z54"/>
        </row>
        <row r="55">
          <cell r="D55">
            <v>6602</v>
          </cell>
          <cell r="E55">
            <v>6877</v>
          </cell>
          <cell r="F55">
            <v>0</v>
          </cell>
          <cell r="G55">
            <v>746</v>
          </cell>
          <cell r="H55">
            <v>259</v>
          </cell>
          <cell r="I55">
            <v>14484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/>
          <cell r="Z55"/>
        </row>
        <row r="56">
          <cell r="D56">
            <v>5400</v>
          </cell>
          <cell r="E56">
            <v>4716</v>
          </cell>
          <cell r="F56">
            <v>2028</v>
          </cell>
          <cell r="G56">
            <v>584</v>
          </cell>
          <cell r="H56">
            <v>1500</v>
          </cell>
          <cell r="I56">
            <v>14228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/>
          <cell r="Z56"/>
        </row>
        <row r="57">
          <cell r="D57">
            <v>18294</v>
          </cell>
          <cell r="E57">
            <v>30629</v>
          </cell>
          <cell r="F57">
            <v>34285</v>
          </cell>
          <cell r="G57">
            <v>23618</v>
          </cell>
          <cell r="H57">
            <v>17444</v>
          </cell>
          <cell r="I57">
            <v>124270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/>
          <cell r="Z57"/>
        </row>
        <row r="58">
          <cell r="D58">
            <v>2288</v>
          </cell>
          <cell r="E58">
            <v>2445</v>
          </cell>
          <cell r="F58">
            <v>1067</v>
          </cell>
          <cell r="G58">
            <v>433</v>
          </cell>
          <cell r="H58">
            <v>590</v>
          </cell>
          <cell r="I58">
            <v>6823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/>
          <cell r="Z58"/>
        </row>
        <row r="59">
          <cell r="D59">
            <v>5966</v>
          </cell>
          <cell r="E59">
            <v>5082</v>
          </cell>
          <cell r="F59">
            <v>5906</v>
          </cell>
          <cell r="G59">
            <v>0</v>
          </cell>
          <cell r="H59">
            <v>1646</v>
          </cell>
          <cell r="I59">
            <v>18600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/>
          <cell r="Z59"/>
        </row>
        <row r="60">
          <cell r="D60">
            <v>8168</v>
          </cell>
          <cell r="E60">
            <v>11914</v>
          </cell>
          <cell r="F60">
            <v>50000</v>
          </cell>
          <cell r="G60">
            <v>7614</v>
          </cell>
          <cell r="H60">
            <v>6622</v>
          </cell>
          <cell r="I60">
            <v>84318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/>
          <cell r="Z60"/>
        </row>
        <row r="61">
          <cell r="D61">
            <v>17410</v>
          </cell>
          <cell r="E61">
            <v>6419</v>
          </cell>
          <cell r="F61">
            <v>41492</v>
          </cell>
          <cell r="G61">
            <v>4768</v>
          </cell>
          <cell r="H61">
            <v>1047</v>
          </cell>
          <cell r="I61">
            <v>71136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/>
          <cell r="Z61"/>
        </row>
        <row r="62">
          <cell r="D62">
            <v>11006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17118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/>
          <cell r="Z62"/>
        </row>
        <row r="63">
          <cell r="D63">
            <v>12643</v>
          </cell>
          <cell r="E63">
            <v>18014</v>
          </cell>
          <cell r="F63">
            <v>3904</v>
          </cell>
          <cell r="G63">
            <v>14220</v>
          </cell>
          <cell r="H63">
            <v>13483</v>
          </cell>
          <cell r="I63">
            <v>62264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/>
          <cell r="Z63"/>
        </row>
        <row r="64">
          <cell r="D64">
            <v>5040</v>
          </cell>
          <cell r="E64">
            <v>9707</v>
          </cell>
          <cell r="F64">
            <v>12271</v>
          </cell>
          <cell r="G64">
            <v>1620</v>
          </cell>
          <cell r="H64">
            <v>784</v>
          </cell>
          <cell r="I64">
            <v>29422</v>
          </cell>
          <cell r="J64">
            <v>0</v>
          </cell>
          <cell r="K64">
            <v>0</v>
          </cell>
          <cell r="L64">
            <v>0</v>
          </cell>
          <cell r="M64">
            <v>3545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8750</v>
          </cell>
          <cell r="X64">
            <v>0</v>
          </cell>
          <cell r="Y64"/>
          <cell r="Z64"/>
        </row>
        <row r="65">
          <cell r="D65">
            <v>22049</v>
          </cell>
          <cell r="E65">
            <v>5296</v>
          </cell>
          <cell r="F65">
            <v>1732</v>
          </cell>
          <cell r="G65">
            <v>3545</v>
          </cell>
          <cell r="H65">
            <v>6179</v>
          </cell>
          <cell r="I65">
            <v>38801</v>
          </cell>
          <cell r="J65">
            <v>10516.75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/>
          <cell r="Z65"/>
        </row>
        <row r="66">
          <cell r="D66">
            <v>1334</v>
          </cell>
          <cell r="E66">
            <v>709474</v>
          </cell>
          <cell r="F66">
            <v>260242</v>
          </cell>
          <cell r="G66">
            <v>240788</v>
          </cell>
          <cell r="H66">
            <v>142899</v>
          </cell>
          <cell r="I66">
            <v>1354737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83334</v>
          </cell>
          <cell r="O66">
            <v>10209</v>
          </cell>
          <cell r="P66">
            <v>41666</v>
          </cell>
          <cell r="Q66">
            <v>0</v>
          </cell>
          <cell r="R66">
            <v>0</v>
          </cell>
          <cell r="S66">
            <v>29023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/>
          <cell r="Z66"/>
        </row>
        <row r="67">
          <cell r="D67">
            <v>20016</v>
          </cell>
          <cell r="E67">
            <v>11515</v>
          </cell>
          <cell r="F67">
            <v>11434</v>
          </cell>
          <cell r="G67">
            <v>0</v>
          </cell>
          <cell r="H67">
            <v>1465</v>
          </cell>
          <cell r="I67">
            <v>44430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/>
          <cell r="Z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834</v>
          </cell>
          <cell r="I68">
            <v>7214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/>
          <cell r="Z68"/>
        </row>
        <row r="69">
          <cell r="D69">
            <v>9788</v>
          </cell>
          <cell r="E69">
            <v>25670</v>
          </cell>
          <cell r="F69">
            <v>18824</v>
          </cell>
          <cell r="G69">
            <v>2350</v>
          </cell>
          <cell r="H69">
            <v>11048</v>
          </cell>
          <cell r="I69">
            <v>67680</v>
          </cell>
          <cell r="J69">
            <v>0</v>
          </cell>
          <cell r="K69">
            <v>0</v>
          </cell>
          <cell r="L69">
            <v>0</v>
          </cell>
          <cell r="M69">
            <v>4080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6000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/>
          <cell r="Z69"/>
        </row>
        <row r="70">
          <cell r="D70">
            <v>10333</v>
          </cell>
          <cell r="E70">
            <v>7673</v>
          </cell>
          <cell r="F70">
            <v>6310</v>
          </cell>
          <cell r="G70">
            <v>4600</v>
          </cell>
          <cell r="H70">
            <v>3796</v>
          </cell>
          <cell r="I70">
            <v>32712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/>
          <cell r="Z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0</v>
          </cell>
          <cell r="M71">
            <v>8116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30581</v>
          </cell>
          <cell r="X71">
            <v>0</v>
          </cell>
          <cell r="Y71">
            <v>23478</v>
          </cell>
          <cell r="Z71"/>
        </row>
        <row r="72">
          <cell r="D72">
            <v>12584</v>
          </cell>
          <cell r="E72">
            <v>7030</v>
          </cell>
          <cell r="F72">
            <v>4870</v>
          </cell>
          <cell r="G72">
            <v>3346</v>
          </cell>
          <cell r="H72">
            <v>445</v>
          </cell>
          <cell r="I72">
            <v>28275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2000</v>
          </cell>
          <cell r="X72">
            <v>0</v>
          </cell>
          <cell r="Y72"/>
          <cell r="Z72">
            <v>50000</v>
          </cell>
        </row>
        <row r="73">
          <cell r="D73">
            <v>5497</v>
          </cell>
          <cell r="E73">
            <v>3487</v>
          </cell>
          <cell r="F73">
            <v>6418</v>
          </cell>
          <cell r="G73">
            <v>1536</v>
          </cell>
          <cell r="H73">
            <v>983</v>
          </cell>
          <cell r="I73">
            <v>17921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/>
          <cell r="Z73"/>
        </row>
        <row r="74">
          <cell r="D74">
            <v>14292</v>
          </cell>
          <cell r="E74">
            <v>11656</v>
          </cell>
          <cell r="F74">
            <v>1457</v>
          </cell>
          <cell r="G74">
            <v>1064</v>
          </cell>
          <cell r="H74">
            <v>671</v>
          </cell>
          <cell r="I74">
            <v>29140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/>
          <cell r="Z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4190</v>
          </cell>
          <cell r="H75">
            <v>2968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/>
          <cell r="Z75"/>
        </row>
        <row r="76">
          <cell r="D76">
            <v>6489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13114</v>
          </cell>
          <cell r="J76">
            <v>0</v>
          </cell>
          <cell r="K76">
            <v>2800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/>
          <cell r="Z76"/>
        </row>
        <row r="77">
          <cell r="D77">
            <v>10304</v>
          </cell>
          <cell r="E77">
            <v>6424</v>
          </cell>
          <cell r="F77">
            <v>4924</v>
          </cell>
          <cell r="G77">
            <v>6743</v>
          </cell>
          <cell r="H77">
            <v>1883</v>
          </cell>
          <cell r="I77">
            <v>30278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/>
          <cell r="Z77"/>
        </row>
        <row r="78">
          <cell r="D78">
            <v>14659</v>
          </cell>
          <cell r="E78">
            <v>8750</v>
          </cell>
          <cell r="F78">
            <v>17001</v>
          </cell>
          <cell r="G78">
            <v>5000</v>
          </cell>
          <cell r="H78">
            <v>6171</v>
          </cell>
          <cell r="I78">
            <v>51581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/>
          <cell r="Z78"/>
        </row>
        <row r="79">
          <cell r="D79">
            <v>6161</v>
          </cell>
          <cell r="E79">
            <v>7514</v>
          </cell>
          <cell r="F79">
            <v>1898</v>
          </cell>
          <cell r="G79">
            <v>2290</v>
          </cell>
          <cell r="H79">
            <v>449</v>
          </cell>
          <cell r="I79">
            <v>18312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/>
          <cell r="Z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/>
          <cell r="Z80"/>
        </row>
        <row r="81">
          <cell r="D81">
            <v>20834</v>
          </cell>
          <cell r="E81">
            <v>8332</v>
          </cell>
          <cell r="F81">
            <v>4021</v>
          </cell>
          <cell r="G81">
            <v>4122</v>
          </cell>
          <cell r="H81">
            <v>3250</v>
          </cell>
          <cell r="I81">
            <v>40559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3506</v>
          </cell>
          <cell r="X81">
            <v>0</v>
          </cell>
          <cell r="Y81"/>
          <cell r="Z81"/>
        </row>
        <row r="82">
          <cell r="D82">
            <v>31304</v>
          </cell>
          <cell r="E82">
            <v>28862</v>
          </cell>
          <cell r="F82">
            <v>23261</v>
          </cell>
          <cell r="G82">
            <v>20635</v>
          </cell>
          <cell r="H82">
            <v>11253</v>
          </cell>
          <cell r="I82">
            <v>115315</v>
          </cell>
          <cell r="J82">
            <v>0</v>
          </cell>
          <cell r="K82">
            <v>0</v>
          </cell>
          <cell r="L82">
            <v>0</v>
          </cell>
          <cell r="M82">
            <v>4559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1978</v>
          </cell>
          <cell r="Z82"/>
        </row>
        <row r="83">
          <cell r="D83">
            <v>27232</v>
          </cell>
          <cell r="E83">
            <v>8934</v>
          </cell>
          <cell r="F83">
            <v>2001</v>
          </cell>
          <cell r="G83">
            <v>3820</v>
          </cell>
          <cell r="H83">
            <v>2370</v>
          </cell>
          <cell r="I83">
            <v>44357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/>
          <cell r="Z83"/>
        </row>
        <row r="84">
          <cell r="D84">
            <v>10534</v>
          </cell>
          <cell r="E84">
            <v>20519</v>
          </cell>
          <cell r="F84">
            <v>12010</v>
          </cell>
          <cell r="G84">
            <v>7000</v>
          </cell>
          <cell r="H84">
            <v>13629</v>
          </cell>
          <cell r="I84">
            <v>63692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22446</v>
          </cell>
          <cell r="Z84"/>
        </row>
        <row r="85">
          <cell r="D85">
            <v>5585</v>
          </cell>
          <cell r="E85">
            <v>5171</v>
          </cell>
          <cell r="F85">
            <v>6044</v>
          </cell>
          <cell r="G85">
            <v>235</v>
          </cell>
          <cell r="H85">
            <v>218</v>
          </cell>
          <cell r="I85">
            <v>17253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/>
          <cell r="Z85"/>
        </row>
        <row r="86">
          <cell r="D86">
            <v>11904</v>
          </cell>
          <cell r="E86">
            <v>22727</v>
          </cell>
          <cell r="F86">
            <v>0</v>
          </cell>
          <cell r="G86">
            <v>1727</v>
          </cell>
          <cell r="H86">
            <v>4766</v>
          </cell>
          <cell r="I86">
            <v>41124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/>
          <cell r="Z86"/>
        </row>
        <row r="87">
          <cell r="D87">
            <v>27141</v>
          </cell>
          <cell r="E87">
            <v>8548</v>
          </cell>
          <cell r="F87">
            <v>0</v>
          </cell>
          <cell r="G87">
            <v>5895</v>
          </cell>
          <cell r="H87">
            <v>3771</v>
          </cell>
          <cell r="I87">
            <v>45355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/>
          <cell r="Z87"/>
        </row>
        <row r="88">
          <cell r="D88">
            <v>5304</v>
          </cell>
          <cell r="E88">
            <v>5405</v>
          </cell>
          <cell r="F88">
            <v>2715</v>
          </cell>
          <cell r="G88">
            <v>3629</v>
          </cell>
          <cell r="H88">
            <v>1047</v>
          </cell>
          <cell r="I88">
            <v>18100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/>
          <cell r="Z88"/>
        </row>
        <row r="89">
          <cell r="D89">
            <v>2616</v>
          </cell>
          <cell r="E89">
            <v>2500</v>
          </cell>
          <cell r="F89">
            <v>24174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/>
          <cell r="Z89"/>
        </row>
        <row r="90">
          <cell r="D90">
            <v>6851</v>
          </cell>
          <cell r="E90">
            <v>5314</v>
          </cell>
          <cell r="F90">
            <v>4582</v>
          </cell>
          <cell r="G90">
            <v>3529</v>
          </cell>
          <cell r="H90">
            <v>916</v>
          </cell>
          <cell r="I90">
            <v>21192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600</v>
          </cell>
          <cell r="X90">
            <v>0</v>
          </cell>
          <cell r="Y90"/>
          <cell r="Z90"/>
        </row>
        <row r="91">
          <cell r="D91">
            <v>15885</v>
          </cell>
          <cell r="E91">
            <v>4918</v>
          </cell>
          <cell r="F91">
            <v>0</v>
          </cell>
          <cell r="G91">
            <v>8846</v>
          </cell>
          <cell r="H91">
            <v>1926</v>
          </cell>
          <cell r="I91">
            <v>31575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/>
          <cell r="Z91"/>
        </row>
        <row r="92">
          <cell r="D92">
            <v>5427</v>
          </cell>
          <cell r="E92">
            <v>4550</v>
          </cell>
          <cell r="F92">
            <v>537</v>
          </cell>
          <cell r="G92">
            <v>1125</v>
          </cell>
          <cell r="H92">
            <v>803</v>
          </cell>
          <cell r="I92">
            <v>12442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/>
          <cell r="Z92"/>
        </row>
        <row r="93">
          <cell r="D93">
            <v>2497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1022</v>
          </cell>
          <cell r="H94">
            <v>121</v>
          </cell>
          <cell r="I94">
            <v>7765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/>
          <cell r="Z94"/>
        </row>
        <row r="95">
          <cell r="D95">
            <v>19516</v>
          </cell>
          <cell r="E95">
            <v>12006</v>
          </cell>
          <cell r="F95">
            <v>1952</v>
          </cell>
          <cell r="G95">
            <v>3081</v>
          </cell>
          <cell r="H95">
            <v>1862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/>
          <cell r="Z95"/>
        </row>
        <row r="96">
          <cell r="D96">
            <v>4100</v>
          </cell>
          <cell r="E96">
            <v>379</v>
          </cell>
          <cell r="F96">
            <v>682</v>
          </cell>
          <cell r="G96">
            <v>2511</v>
          </cell>
          <cell r="H96">
            <v>110</v>
          </cell>
          <cell r="I96">
            <v>7782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/>
          <cell r="Z96"/>
        </row>
        <row r="97">
          <cell r="D97">
            <v>17734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/>
          <cell r="Z97"/>
        </row>
        <row r="98">
          <cell r="D98">
            <v>11720</v>
          </cell>
          <cell r="E98">
            <v>4528</v>
          </cell>
          <cell r="F98">
            <v>12635</v>
          </cell>
          <cell r="G98">
            <v>979</v>
          </cell>
          <cell r="H98">
            <v>1175</v>
          </cell>
          <cell r="I98">
            <v>31037</v>
          </cell>
          <cell r="J98">
            <v>0</v>
          </cell>
          <cell r="K98">
            <v>3080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/>
          <cell r="Z98"/>
        </row>
        <row r="99">
          <cell r="D99">
            <v>7850</v>
          </cell>
          <cell r="E99">
            <v>29960</v>
          </cell>
          <cell r="F99">
            <v>52051</v>
          </cell>
          <cell r="G99">
            <v>28110</v>
          </cell>
          <cell r="H99">
            <v>20800</v>
          </cell>
          <cell r="I99">
            <v>138771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7000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5500</v>
          </cell>
          <cell r="X99">
            <v>0</v>
          </cell>
          <cell r="Y99"/>
          <cell r="Z99"/>
        </row>
        <row r="100">
          <cell r="D100">
            <v>3807</v>
          </cell>
          <cell r="E100">
            <v>1000</v>
          </cell>
          <cell r="F100">
            <v>459</v>
          </cell>
          <cell r="G100">
            <v>627</v>
          </cell>
          <cell r="H100">
            <v>639</v>
          </cell>
          <cell r="I100">
            <v>6532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/>
          <cell r="Z100"/>
        </row>
        <row r="101">
          <cell r="D101">
            <v>2236</v>
          </cell>
          <cell r="E101">
            <v>8862</v>
          </cell>
          <cell r="F101">
            <v>3432</v>
          </cell>
          <cell r="G101">
            <v>2761</v>
          </cell>
          <cell r="H101">
            <v>209</v>
          </cell>
          <cell r="I101">
            <v>17500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/>
          <cell r="Z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13216</v>
          </cell>
          <cell r="I102">
            <v>117732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4200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2236</v>
          </cell>
          <cell r="Z102"/>
        </row>
        <row r="103">
          <cell r="D103">
            <v>2157</v>
          </cell>
          <cell r="E103">
            <v>947</v>
          </cell>
          <cell r="F103">
            <v>348</v>
          </cell>
          <cell r="G103">
            <v>1500</v>
          </cell>
          <cell r="H103">
            <v>104</v>
          </cell>
          <cell r="I103">
            <v>5056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/>
          <cell r="Z103"/>
        </row>
        <row r="104">
          <cell r="D104">
            <v>13093</v>
          </cell>
          <cell r="E104">
            <v>13774</v>
          </cell>
          <cell r="F104">
            <v>1922</v>
          </cell>
          <cell r="G104">
            <v>2848</v>
          </cell>
          <cell r="H104">
            <v>1613</v>
          </cell>
          <cell r="I104">
            <v>33250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/>
          <cell r="Z104"/>
        </row>
        <row r="105">
          <cell r="D105">
            <v>28774</v>
          </cell>
          <cell r="E105">
            <v>34626</v>
          </cell>
          <cell r="F105">
            <v>0</v>
          </cell>
          <cell r="G105">
            <v>4655</v>
          </cell>
          <cell r="H105">
            <v>2092</v>
          </cell>
          <cell r="I105">
            <v>70147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/>
          <cell r="Z105"/>
        </row>
        <row r="106">
          <cell r="D106">
            <v>14564</v>
          </cell>
          <cell r="E106">
            <v>7084</v>
          </cell>
          <cell r="F106">
            <v>7127</v>
          </cell>
          <cell r="G106">
            <v>709</v>
          </cell>
          <cell r="H106">
            <v>500</v>
          </cell>
          <cell r="I106">
            <v>29984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/>
          <cell r="Z106"/>
        </row>
        <row r="107">
          <cell r="D107">
            <v>31959</v>
          </cell>
          <cell r="E107">
            <v>14456</v>
          </cell>
          <cell r="F107">
            <v>19429</v>
          </cell>
          <cell r="G107">
            <v>6924</v>
          </cell>
          <cell r="H107">
            <v>8790</v>
          </cell>
          <cell r="I107">
            <v>81558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/>
          <cell r="Z107"/>
        </row>
        <row r="108">
          <cell r="D108">
            <v>14799</v>
          </cell>
          <cell r="E108">
            <v>9795</v>
          </cell>
          <cell r="F108">
            <v>11829</v>
          </cell>
          <cell r="G108">
            <v>9606</v>
          </cell>
          <cell r="H108">
            <v>3289</v>
          </cell>
          <cell r="I108">
            <v>49318</v>
          </cell>
          <cell r="J108">
            <v>0</v>
          </cell>
          <cell r="K108">
            <v>3720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1300</v>
          </cell>
          <cell r="X108">
            <v>0</v>
          </cell>
          <cell r="Y108"/>
          <cell r="Z108"/>
        </row>
        <row r="109">
          <cell r="D109">
            <v>10024</v>
          </cell>
          <cell r="E109">
            <v>3016</v>
          </cell>
          <cell r="F109">
            <v>7228</v>
          </cell>
          <cell r="G109">
            <v>744</v>
          </cell>
          <cell r="H109">
            <v>939</v>
          </cell>
          <cell r="I109">
            <v>21951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/>
          <cell r="Z109"/>
        </row>
        <row r="110">
          <cell r="D110">
            <v>46824</v>
          </cell>
          <cell r="E110">
            <v>60263</v>
          </cell>
          <cell r="F110">
            <v>16938</v>
          </cell>
          <cell r="G110">
            <v>17456</v>
          </cell>
          <cell r="H110">
            <v>19753</v>
          </cell>
          <cell r="I110">
            <v>161234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80926</v>
          </cell>
          <cell r="Z110"/>
        </row>
        <row r="111">
          <cell r="D111">
            <v>6929</v>
          </cell>
          <cell r="E111">
            <v>968</v>
          </cell>
          <cell r="F111">
            <v>2921</v>
          </cell>
          <cell r="G111">
            <v>1661</v>
          </cell>
          <cell r="H111">
            <v>4607</v>
          </cell>
          <cell r="I111">
            <v>17086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/>
          <cell r="Z111"/>
        </row>
        <row r="112">
          <cell r="D112">
            <v>11451</v>
          </cell>
          <cell r="E112">
            <v>348</v>
          </cell>
          <cell r="F112">
            <v>11672</v>
          </cell>
          <cell r="G112">
            <v>10744</v>
          </cell>
          <cell r="H112">
            <v>4220</v>
          </cell>
          <cell r="I112">
            <v>38435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/>
          <cell r="Z112"/>
        </row>
        <row r="113">
          <cell r="D113">
            <v>9371</v>
          </cell>
          <cell r="E113">
            <v>7395</v>
          </cell>
          <cell r="F113">
            <v>8798</v>
          </cell>
          <cell r="G113">
            <v>2259</v>
          </cell>
          <cell r="H113">
            <v>1250</v>
          </cell>
          <cell r="I113">
            <v>29073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/>
          <cell r="Z113"/>
        </row>
        <row r="114">
          <cell r="D114">
            <v>6216</v>
          </cell>
          <cell r="E114">
            <v>3648</v>
          </cell>
          <cell r="F114">
            <v>9585</v>
          </cell>
          <cell r="G114">
            <v>1834</v>
          </cell>
          <cell r="H114">
            <v>837</v>
          </cell>
          <cell r="I114">
            <v>22120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/>
          <cell r="Z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24139</v>
          </cell>
          <cell r="H115">
            <v>21157</v>
          </cell>
          <cell r="I115">
            <v>195331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/>
          <cell r="Z115"/>
        </row>
        <row r="116">
          <cell r="D116">
            <v>5282</v>
          </cell>
          <cell r="E116">
            <v>2204</v>
          </cell>
          <cell r="F116">
            <v>2372</v>
          </cell>
          <cell r="G116">
            <v>496</v>
          </cell>
          <cell r="H116">
            <v>117</v>
          </cell>
          <cell r="I116">
            <v>10471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/>
          <cell r="Z116"/>
        </row>
        <row r="117">
          <cell r="D117">
            <v>8985</v>
          </cell>
          <cell r="E117">
            <v>9699</v>
          </cell>
          <cell r="F117">
            <v>13218</v>
          </cell>
          <cell r="G117">
            <v>11391</v>
          </cell>
          <cell r="H117">
            <v>2816</v>
          </cell>
          <cell r="I117">
            <v>46109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/>
          <cell r="Z117"/>
        </row>
        <row r="118">
          <cell r="D118">
            <v>7724</v>
          </cell>
          <cell r="E118">
            <v>3041</v>
          </cell>
          <cell r="F118">
            <v>4397</v>
          </cell>
          <cell r="G118">
            <v>2625</v>
          </cell>
          <cell r="H118">
            <v>409</v>
          </cell>
          <cell r="I118">
            <v>18196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/>
          <cell r="Z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584</v>
          </cell>
          <cell r="H119">
            <v>592</v>
          </cell>
          <cell r="I119">
            <v>15466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/>
          <cell r="Z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2203</v>
          </cell>
          <cell r="H120">
            <v>2582</v>
          </cell>
          <cell r="I120">
            <v>49379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13354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/>
          <cell r="Z120"/>
        </row>
        <row r="121">
          <cell r="D121">
            <v>3815</v>
          </cell>
          <cell r="E121">
            <v>2379</v>
          </cell>
          <cell r="F121">
            <v>4539</v>
          </cell>
          <cell r="G121">
            <v>875</v>
          </cell>
          <cell r="H121">
            <v>1016</v>
          </cell>
          <cell r="I121">
            <v>12624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/>
          <cell r="Z121"/>
        </row>
        <row r="122">
          <cell r="D122">
            <v>27536</v>
          </cell>
          <cell r="E122">
            <v>8450</v>
          </cell>
          <cell r="F122">
            <v>9449</v>
          </cell>
          <cell r="G122">
            <v>2196</v>
          </cell>
          <cell r="H122">
            <v>3034</v>
          </cell>
          <cell r="I122">
            <v>50665</v>
          </cell>
          <cell r="J122">
            <v>0</v>
          </cell>
          <cell r="K122">
            <v>840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/>
          <cell r="Z122"/>
        </row>
        <row r="123">
          <cell r="D123">
            <v>15121</v>
          </cell>
          <cell r="E123">
            <v>1193</v>
          </cell>
          <cell r="F123">
            <v>41453</v>
          </cell>
          <cell r="G123">
            <v>15334</v>
          </cell>
          <cell r="H123">
            <v>8342</v>
          </cell>
          <cell r="I123">
            <v>81443</v>
          </cell>
          <cell r="J123">
            <v>0</v>
          </cell>
          <cell r="K123">
            <v>0</v>
          </cell>
          <cell r="L123">
            <v>0</v>
          </cell>
          <cell r="M123">
            <v>4643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/>
          <cell r="Z123"/>
        </row>
        <row r="124">
          <cell r="D124">
            <v>12100</v>
          </cell>
          <cell r="E124">
            <v>13500</v>
          </cell>
          <cell r="F124">
            <v>23143</v>
          </cell>
          <cell r="G124">
            <v>3334</v>
          </cell>
          <cell r="H124">
            <v>16959</v>
          </cell>
          <cell r="I124">
            <v>69036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5650</v>
          </cell>
          <cell r="S124">
            <v>64163</v>
          </cell>
          <cell r="T124">
            <v>0</v>
          </cell>
          <cell r="U124">
            <v>0</v>
          </cell>
          <cell r="V124">
            <v>0</v>
          </cell>
          <cell r="W124">
            <v>1517</v>
          </cell>
          <cell r="X124">
            <v>0</v>
          </cell>
          <cell r="Y124"/>
          <cell r="Z124"/>
        </row>
        <row r="125">
          <cell r="D125">
            <v>5265</v>
          </cell>
          <cell r="E125">
            <v>248</v>
          </cell>
          <cell r="F125">
            <v>5293</v>
          </cell>
          <cell r="G125">
            <v>564</v>
          </cell>
          <cell r="H125">
            <v>362</v>
          </cell>
          <cell r="I125">
            <v>11732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/>
          <cell r="Z125"/>
        </row>
        <row r="126">
          <cell r="D126">
            <v>2285</v>
          </cell>
          <cell r="E126">
            <v>5079</v>
          </cell>
          <cell r="F126">
            <v>7196</v>
          </cell>
          <cell r="G126">
            <v>739</v>
          </cell>
          <cell r="H126">
            <v>1224</v>
          </cell>
          <cell r="I126">
            <v>16523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/>
          <cell r="Z126"/>
        </row>
        <row r="127">
          <cell r="D127">
            <v>3909</v>
          </cell>
          <cell r="E127">
            <v>750</v>
          </cell>
          <cell r="F127">
            <v>1590</v>
          </cell>
          <cell r="G127">
            <v>0</v>
          </cell>
          <cell r="H127">
            <v>609</v>
          </cell>
          <cell r="I127">
            <v>6858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/>
          <cell r="Z127"/>
        </row>
        <row r="128">
          <cell r="D128">
            <v>16045</v>
          </cell>
          <cell r="E128">
            <v>10919</v>
          </cell>
          <cell r="F128">
            <v>5665</v>
          </cell>
          <cell r="G128">
            <v>1748</v>
          </cell>
          <cell r="H128">
            <v>1056</v>
          </cell>
          <cell r="I128">
            <v>35433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/>
          <cell r="Z128"/>
        </row>
        <row r="129">
          <cell r="D129">
            <v>9795</v>
          </cell>
          <cell r="E129">
            <v>16755</v>
          </cell>
          <cell r="F129">
            <v>957</v>
          </cell>
          <cell r="G129">
            <v>2898</v>
          </cell>
          <cell r="H129">
            <v>652</v>
          </cell>
          <cell r="I129">
            <v>31057</v>
          </cell>
          <cell r="J129">
            <v>0</v>
          </cell>
          <cell r="K129">
            <v>2380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/>
          <cell r="Z129"/>
        </row>
        <row r="130">
          <cell r="D130">
            <v>32002</v>
          </cell>
          <cell r="E130">
            <v>26854</v>
          </cell>
          <cell r="F130">
            <v>4040</v>
          </cell>
          <cell r="G130">
            <v>19728</v>
          </cell>
          <cell r="H130">
            <v>12001</v>
          </cell>
          <cell r="I130">
            <v>94625</v>
          </cell>
          <cell r="J130">
            <v>0</v>
          </cell>
          <cell r="K130">
            <v>0</v>
          </cell>
          <cell r="L130">
            <v>0</v>
          </cell>
          <cell r="M130">
            <v>8921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/>
          <cell r="Z130"/>
        </row>
        <row r="131">
          <cell r="D131">
            <v>3239</v>
          </cell>
          <cell r="E131">
            <v>2050</v>
          </cell>
          <cell r="F131">
            <v>8808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/>
          <cell r="Z131"/>
        </row>
        <row r="132">
          <cell r="D132">
            <v>6005</v>
          </cell>
          <cell r="E132">
            <v>4766</v>
          </cell>
          <cell r="F132">
            <v>736</v>
          </cell>
          <cell r="G132">
            <v>1239</v>
          </cell>
          <cell r="H132">
            <v>305</v>
          </cell>
          <cell r="I132">
            <v>13051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1041</v>
          </cell>
          <cell r="X132">
            <v>0</v>
          </cell>
          <cell r="Y132"/>
          <cell r="Z132"/>
        </row>
        <row r="133">
          <cell r="D133">
            <v>22356</v>
          </cell>
          <cell r="E133">
            <v>19126</v>
          </cell>
          <cell r="F133">
            <v>13508</v>
          </cell>
          <cell r="G133">
            <v>28768</v>
          </cell>
          <cell r="H133">
            <v>9762</v>
          </cell>
          <cell r="I133">
            <v>93520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/>
          <cell r="Z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258</v>
          </cell>
          <cell r="H134">
            <v>267</v>
          </cell>
          <cell r="I134">
            <v>6390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/>
          <cell r="Z134"/>
        </row>
        <row r="135">
          <cell r="D135">
            <v>25296</v>
          </cell>
          <cell r="E135">
            <v>29925</v>
          </cell>
          <cell r="F135">
            <v>7144</v>
          </cell>
          <cell r="G135">
            <v>2104</v>
          </cell>
          <cell r="H135">
            <v>4416</v>
          </cell>
          <cell r="I135">
            <v>68885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/>
          <cell r="Z135"/>
        </row>
        <row r="136">
          <cell r="D136">
            <v>3259</v>
          </cell>
          <cell r="E136">
            <v>1709</v>
          </cell>
          <cell r="F136">
            <v>1202</v>
          </cell>
          <cell r="G136">
            <v>628</v>
          </cell>
          <cell r="H136">
            <v>152</v>
          </cell>
          <cell r="I136">
            <v>6950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/>
          <cell r="Z136"/>
        </row>
        <row r="137">
          <cell r="D137">
            <v>5920</v>
          </cell>
          <cell r="E137">
            <v>5124</v>
          </cell>
          <cell r="F137">
            <v>447</v>
          </cell>
          <cell r="G137">
            <v>2546</v>
          </cell>
          <cell r="H137">
            <v>325</v>
          </cell>
          <cell r="I137">
            <v>14362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>
            <v>0</v>
          </cell>
          <cell r="V137">
            <v>0</v>
          </cell>
          <cell r="W137">
            <v>10000</v>
          </cell>
          <cell r="X137">
            <v>0</v>
          </cell>
          <cell r="Y137"/>
          <cell r="Z137"/>
        </row>
        <row r="138">
          <cell r="D138">
            <v>148704</v>
          </cell>
          <cell r="E138">
            <v>93149</v>
          </cell>
          <cell r="F138">
            <v>114754</v>
          </cell>
          <cell r="G138">
            <v>84102</v>
          </cell>
          <cell r="H138">
            <v>87694</v>
          </cell>
          <cell r="I138">
            <v>528403</v>
          </cell>
          <cell r="J138">
            <v>0</v>
          </cell>
          <cell r="K138">
            <v>0</v>
          </cell>
          <cell r="L138">
            <v>0</v>
          </cell>
          <cell r="M138">
            <v>18066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73272</v>
          </cell>
          <cell r="Z138"/>
        </row>
        <row r="139">
          <cell r="D139">
            <v>24247</v>
          </cell>
          <cell r="E139">
            <v>35394</v>
          </cell>
          <cell r="F139">
            <v>3444</v>
          </cell>
          <cell r="G139">
            <v>6207</v>
          </cell>
          <cell r="H139">
            <v>1744</v>
          </cell>
          <cell r="I139">
            <v>71036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4730</v>
          </cell>
          <cell r="Z139"/>
        </row>
        <row r="140">
          <cell r="D140">
            <v>7312</v>
          </cell>
          <cell r="E140">
            <v>219</v>
          </cell>
          <cell r="F140">
            <v>3922</v>
          </cell>
          <cell r="G140">
            <v>1334</v>
          </cell>
          <cell r="H140">
            <v>875</v>
          </cell>
          <cell r="I140">
            <v>13662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/>
          <cell r="Z140"/>
        </row>
        <row r="141">
          <cell r="D141">
            <v>18523</v>
          </cell>
          <cell r="E141">
            <v>11800</v>
          </cell>
          <cell r="F141">
            <v>2375</v>
          </cell>
          <cell r="G141">
            <v>2741</v>
          </cell>
          <cell r="H141">
            <v>660</v>
          </cell>
          <cell r="I141">
            <v>36099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/>
          <cell r="Z141"/>
        </row>
        <row r="142">
          <cell r="D142">
            <v>8639</v>
          </cell>
          <cell r="E142">
            <v>18457</v>
          </cell>
          <cell r="F142">
            <v>34154</v>
          </cell>
          <cell r="G142">
            <v>1379</v>
          </cell>
          <cell r="H142">
            <v>4990</v>
          </cell>
          <cell r="I142">
            <v>67619</v>
          </cell>
          <cell r="J142">
            <v>0</v>
          </cell>
          <cell r="K142">
            <v>0</v>
          </cell>
          <cell r="L142">
            <v>0</v>
          </cell>
          <cell r="M142">
            <v>2661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6093</v>
          </cell>
          <cell r="X142">
            <v>0</v>
          </cell>
          <cell r="Y142"/>
          <cell r="Z142"/>
        </row>
        <row r="143">
          <cell r="D143">
            <v>56751</v>
          </cell>
          <cell r="E143">
            <v>186340</v>
          </cell>
          <cell r="F143">
            <v>45101</v>
          </cell>
          <cell r="G143">
            <v>159298</v>
          </cell>
          <cell r="H143">
            <v>30295</v>
          </cell>
          <cell r="I143">
            <v>477785</v>
          </cell>
          <cell r="J143">
            <v>0</v>
          </cell>
          <cell r="K143">
            <v>0</v>
          </cell>
          <cell r="L143">
            <v>0</v>
          </cell>
          <cell r="M143">
            <v>12810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/>
          <cell r="Z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834</v>
          </cell>
          <cell r="I144">
            <v>12252</v>
          </cell>
          <cell r="J144">
            <v>0</v>
          </cell>
          <cell r="K144">
            <v>0</v>
          </cell>
          <cell r="L144">
            <v>0</v>
          </cell>
          <cell r="M144">
            <v>2299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/>
          <cell r="Z144"/>
        </row>
        <row r="145">
          <cell r="D145">
            <v>11533</v>
          </cell>
          <cell r="E145">
            <v>10134</v>
          </cell>
          <cell r="F145">
            <v>2233</v>
          </cell>
          <cell r="G145">
            <v>1380</v>
          </cell>
          <cell r="H145">
            <v>349</v>
          </cell>
          <cell r="I145">
            <v>25629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/>
          <cell r="Z145"/>
        </row>
        <row r="146">
          <cell r="D146">
            <v>2716</v>
          </cell>
          <cell r="E146">
            <v>1862</v>
          </cell>
          <cell r="F146">
            <v>1250</v>
          </cell>
          <cell r="G146">
            <v>866</v>
          </cell>
          <cell r="H146">
            <v>334</v>
          </cell>
          <cell r="I146">
            <v>7028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/>
          <cell r="Z146"/>
        </row>
        <row r="147">
          <cell r="D147">
            <v>13270</v>
          </cell>
          <cell r="E147">
            <v>8927</v>
          </cell>
          <cell r="F147">
            <v>1544</v>
          </cell>
          <cell r="G147">
            <v>528</v>
          </cell>
          <cell r="H147">
            <v>2469</v>
          </cell>
          <cell r="I147">
            <v>26738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/>
          <cell r="Z147"/>
        </row>
        <row r="148">
          <cell r="D148">
            <v>30626</v>
          </cell>
          <cell r="E148">
            <v>10438</v>
          </cell>
          <cell r="F148">
            <v>0</v>
          </cell>
          <cell r="G148">
            <v>4726</v>
          </cell>
          <cell r="H148">
            <v>5063</v>
          </cell>
          <cell r="I148">
            <v>50853</v>
          </cell>
          <cell r="J148">
            <v>0</v>
          </cell>
          <cell r="K148">
            <v>0</v>
          </cell>
          <cell r="L148">
            <v>4062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/>
          <cell r="Z148"/>
        </row>
        <row r="149">
          <cell r="D149">
            <v>13048</v>
          </cell>
          <cell r="E149">
            <v>863</v>
          </cell>
          <cell r="F149">
            <v>15317</v>
          </cell>
          <cell r="G149">
            <v>5380</v>
          </cell>
          <cell r="H149">
            <v>4782</v>
          </cell>
          <cell r="I149">
            <v>39390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6966</v>
          </cell>
          <cell r="T149">
            <v>0</v>
          </cell>
          <cell r="U149">
            <v>0</v>
          </cell>
          <cell r="V149">
            <v>0</v>
          </cell>
          <cell r="W149">
            <v>11419</v>
          </cell>
          <cell r="X149">
            <v>0</v>
          </cell>
          <cell r="Y149"/>
          <cell r="Z149"/>
        </row>
        <row r="150">
          <cell r="D150">
            <v>35410</v>
          </cell>
          <cell r="E150">
            <v>17685</v>
          </cell>
          <cell r="F150">
            <v>185</v>
          </cell>
          <cell r="G150">
            <v>21363</v>
          </cell>
          <cell r="H150">
            <v>2166</v>
          </cell>
          <cell r="I150">
            <v>76809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/>
          <cell r="Z150"/>
        </row>
        <row r="151">
          <cell r="D151">
            <v>18370</v>
          </cell>
          <cell r="E151">
            <v>8583</v>
          </cell>
          <cell r="F151">
            <v>1500</v>
          </cell>
          <cell r="G151">
            <v>2239</v>
          </cell>
          <cell r="H151">
            <v>2360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/>
          <cell r="Z151"/>
        </row>
        <row r="152">
          <cell r="D152">
            <v>5918</v>
          </cell>
          <cell r="E152">
            <v>11049</v>
          </cell>
          <cell r="F152">
            <v>1472</v>
          </cell>
          <cell r="G152">
            <v>1048</v>
          </cell>
          <cell r="H152">
            <v>279</v>
          </cell>
          <cell r="I152">
            <v>19766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/>
          <cell r="Z152"/>
        </row>
        <row r="153">
          <cell r="D153">
            <v>4232</v>
          </cell>
          <cell r="E153">
            <v>1596</v>
          </cell>
          <cell r="F153">
            <v>6447</v>
          </cell>
          <cell r="G153">
            <v>1432</v>
          </cell>
          <cell r="H153">
            <v>1002</v>
          </cell>
          <cell r="I153">
            <v>14709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/>
          <cell r="Z153"/>
        </row>
        <row r="154">
          <cell r="D154">
            <v>69223</v>
          </cell>
          <cell r="E154">
            <v>44175</v>
          </cell>
          <cell r="F154">
            <v>30834</v>
          </cell>
          <cell r="G154">
            <v>14672</v>
          </cell>
          <cell r="H154">
            <v>16903</v>
          </cell>
          <cell r="I154">
            <v>175807</v>
          </cell>
          <cell r="J154">
            <v>0</v>
          </cell>
          <cell r="K154">
            <v>0</v>
          </cell>
          <cell r="L154">
            <v>2191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10543</v>
          </cell>
          <cell r="X154">
            <v>0</v>
          </cell>
          <cell r="Y154">
            <v>11782</v>
          </cell>
          <cell r="Z154"/>
        </row>
        <row r="155">
          <cell r="D155">
            <v>9996</v>
          </cell>
          <cell r="E155">
            <v>8306</v>
          </cell>
          <cell r="F155">
            <v>2666</v>
          </cell>
          <cell r="G155">
            <v>3592</v>
          </cell>
          <cell r="H155">
            <v>6423</v>
          </cell>
          <cell r="I155">
            <v>30983</v>
          </cell>
          <cell r="J155">
            <v>0</v>
          </cell>
          <cell r="K155">
            <v>3360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14018</v>
          </cell>
          <cell r="X155">
            <v>0</v>
          </cell>
          <cell r="Y155"/>
          <cell r="Z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/>
          <cell r="Z156"/>
        </row>
        <row r="157">
          <cell r="D157">
            <v>25918</v>
          </cell>
          <cell r="E157">
            <v>36009</v>
          </cell>
          <cell r="F157">
            <v>5279</v>
          </cell>
          <cell r="G157">
            <v>5899</v>
          </cell>
          <cell r="H157">
            <v>13208</v>
          </cell>
          <cell r="I157">
            <v>86313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45494</v>
          </cell>
          <cell r="Z157"/>
        </row>
        <row r="158">
          <cell r="D158">
            <v>9256</v>
          </cell>
          <cell r="E158">
            <v>2596</v>
          </cell>
          <cell r="F158">
            <v>1349</v>
          </cell>
          <cell r="G158">
            <v>482</v>
          </cell>
          <cell r="H158">
            <v>370</v>
          </cell>
          <cell r="I158">
            <v>14053</v>
          </cell>
          <cell r="J158">
            <v>0</v>
          </cell>
          <cell r="K158">
            <v>3360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/>
          <cell r="Z158"/>
        </row>
        <row r="159">
          <cell r="D159">
            <v>9193</v>
          </cell>
          <cell r="E159">
            <v>5820</v>
          </cell>
          <cell r="F159">
            <v>2906</v>
          </cell>
          <cell r="G159">
            <v>1752</v>
          </cell>
          <cell r="H159">
            <v>1216</v>
          </cell>
          <cell r="I159">
            <v>20887</v>
          </cell>
          <cell r="J159">
            <v>0</v>
          </cell>
          <cell r="K159">
            <v>1800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/>
          <cell r="Z159"/>
        </row>
        <row r="160">
          <cell r="D160">
            <v>39179</v>
          </cell>
          <cell r="E160">
            <v>22150</v>
          </cell>
          <cell r="F160">
            <v>36505</v>
          </cell>
          <cell r="G160">
            <v>23338</v>
          </cell>
          <cell r="H160">
            <v>29048</v>
          </cell>
          <cell r="I160">
            <v>150220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4000</v>
          </cell>
          <cell r="X160">
            <v>0</v>
          </cell>
          <cell r="Y160"/>
          <cell r="Z160"/>
        </row>
        <row r="161">
          <cell r="D161">
            <v>1832</v>
          </cell>
          <cell r="E161">
            <v>1265</v>
          </cell>
          <cell r="F161">
            <v>2084</v>
          </cell>
          <cell r="G161">
            <v>329</v>
          </cell>
          <cell r="H161">
            <v>1557</v>
          </cell>
          <cell r="I161">
            <v>7067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/>
          <cell r="Z161"/>
        </row>
        <row r="162">
          <cell r="D162">
            <v>9432</v>
          </cell>
          <cell r="E162">
            <v>7509</v>
          </cell>
          <cell r="F162">
            <v>14041</v>
          </cell>
          <cell r="G162">
            <v>1959</v>
          </cell>
          <cell r="H162">
            <v>2125</v>
          </cell>
          <cell r="I162">
            <v>35066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/>
          <cell r="Z162"/>
        </row>
        <row r="163">
          <cell r="D163">
            <v>7111</v>
          </cell>
          <cell r="E163">
            <v>6056</v>
          </cell>
          <cell r="F163">
            <v>2624</v>
          </cell>
          <cell r="G163">
            <v>3354</v>
          </cell>
          <cell r="H163">
            <v>1876</v>
          </cell>
          <cell r="I163">
            <v>21021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/>
          <cell r="Z163"/>
        </row>
        <row r="164">
          <cell r="D164">
            <v>1221</v>
          </cell>
          <cell r="E164">
            <v>1446</v>
          </cell>
          <cell r="F164">
            <v>3574</v>
          </cell>
          <cell r="G164">
            <v>0</v>
          </cell>
          <cell r="H164">
            <v>91</v>
          </cell>
          <cell r="I164">
            <v>6332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/>
          <cell r="Z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2173</v>
          </cell>
          <cell r="I165">
            <v>21523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/>
          <cell r="Z165"/>
        </row>
        <row r="166">
          <cell r="D166">
            <v>8556</v>
          </cell>
          <cell r="E166">
            <v>4649</v>
          </cell>
          <cell r="F166">
            <v>2916</v>
          </cell>
          <cell r="G166">
            <v>798</v>
          </cell>
          <cell r="H166">
            <v>96</v>
          </cell>
          <cell r="I166">
            <v>17015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/>
          <cell r="Z166"/>
        </row>
      </sheetData>
      <sheetData sheetId="8">
        <row r="2">
          <cell r="D2">
            <v>13435</v>
          </cell>
          <cell r="E2">
            <v>10081</v>
          </cell>
          <cell r="F2">
            <v>2924</v>
          </cell>
          <cell r="G2">
            <v>2872</v>
          </cell>
          <cell r="H2">
            <v>0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95.789999999999964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2942</v>
          </cell>
          <cell r="E3">
            <v>1102</v>
          </cell>
          <cell r="F3">
            <v>7700</v>
          </cell>
          <cell r="G3">
            <v>1585</v>
          </cell>
          <cell r="H3">
            <v>1129</v>
          </cell>
          <cell r="I3">
            <v>14458</v>
          </cell>
          <cell r="J3">
            <v>6628</v>
          </cell>
          <cell r="K3">
            <v>2520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15702</v>
          </cell>
          <cell r="E4">
            <v>5726</v>
          </cell>
          <cell r="F4">
            <v>19652</v>
          </cell>
          <cell r="G4">
            <v>7371</v>
          </cell>
          <cell r="H4">
            <v>6961</v>
          </cell>
          <cell r="I4">
            <v>55412</v>
          </cell>
          <cell r="J4">
            <v>2495</v>
          </cell>
          <cell r="K4">
            <v>0</v>
          </cell>
          <cell r="L4">
            <v>0</v>
          </cell>
          <cell r="M4">
            <v>4708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12793</v>
          </cell>
          <cell r="E5">
            <v>11113</v>
          </cell>
          <cell r="F5">
            <v>13418</v>
          </cell>
          <cell r="G5">
            <v>3356</v>
          </cell>
          <cell r="H5"/>
          <cell r="I5">
            <v>40680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191.57999999999993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7833</v>
          </cell>
          <cell r="E6">
            <v>5376</v>
          </cell>
          <cell r="F6">
            <v>3426</v>
          </cell>
          <cell r="G6">
            <v>583</v>
          </cell>
          <cell r="H6">
            <v>257</v>
          </cell>
          <cell r="I6">
            <v>17475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6016</v>
          </cell>
          <cell r="E7">
            <v>5577</v>
          </cell>
          <cell r="F7">
            <v>100</v>
          </cell>
          <cell r="G7">
            <v>250</v>
          </cell>
          <cell r="H7">
            <v>149</v>
          </cell>
          <cell r="I7">
            <v>12092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727</v>
          </cell>
          <cell r="E8">
            <v>12459</v>
          </cell>
          <cell r="F8">
            <v>0</v>
          </cell>
          <cell r="G8">
            <v>483</v>
          </cell>
          <cell r="H8">
            <v>163</v>
          </cell>
          <cell r="I8">
            <v>13832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127.7199999999998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20832</v>
          </cell>
          <cell r="X8"/>
          <cell r="Y8"/>
          <cell r="Z8"/>
        </row>
        <row r="9">
          <cell r="D9">
            <v>35952</v>
          </cell>
          <cell r="E9">
            <v>16581</v>
          </cell>
          <cell r="F9">
            <v>9313</v>
          </cell>
          <cell r="G9">
            <v>9351</v>
          </cell>
          <cell r="H9">
            <v>4296</v>
          </cell>
          <cell r="I9">
            <v>75493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439.04000000000087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4396</v>
          </cell>
          <cell r="E10">
            <v>2136</v>
          </cell>
          <cell r="F10">
            <v>0</v>
          </cell>
          <cell r="G10">
            <v>228</v>
          </cell>
          <cell r="H10">
            <v>37</v>
          </cell>
          <cell r="I10">
            <v>6797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35649</v>
          </cell>
          <cell r="E11">
            <v>36200</v>
          </cell>
          <cell r="F11">
            <v>15441</v>
          </cell>
          <cell r="G11">
            <v>29208</v>
          </cell>
          <cell r="H11">
            <v>5565</v>
          </cell>
          <cell r="I11">
            <v>122063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1056.6800000000003</v>
          </cell>
          <cell r="R11">
            <v>0</v>
          </cell>
          <cell r="S11">
            <v>0</v>
          </cell>
          <cell r="T11">
            <v>1202</v>
          </cell>
          <cell r="U11"/>
          <cell r="V11"/>
          <cell r="W11">
            <v>7053</v>
          </cell>
          <cell r="X11"/>
          <cell r="Y11">
            <v>9546</v>
          </cell>
          <cell r="Z11"/>
        </row>
        <row r="12">
          <cell r="D12">
            <v>184199</v>
          </cell>
          <cell r="E12">
            <v>136239</v>
          </cell>
          <cell r="F12">
            <v>65903</v>
          </cell>
          <cell r="G12">
            <v>122934</v>
          </cell>
          <cell r="H12">
            <v>157083</v>
          </cell>
          <cell r="I12">
            <v>666358</v>
          </cell>
          <cell r="J12">
            <v>0</v>
          </cell>
          <cell r="K12">
            <v>0</v>
          </cell>
          <cell r="L12">
            <v>0</v>
          </cell>
          <cell r="M12">
            <v>18042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12671</v>
          </cell>
          <cell r="T12">
            <v>0</v>
          </cell>
          <cell r="U12"/>
          <cell r="V12"/>
          <cell r="W12">
            <v>36444</v>
          </cell>
          <cell r="X12"/>
          <cell r="Y12">
            <v>83678</v>
          </cell>
          <cell r="Z12"/>
        </row>
        <row r="13">
          <cell r="D13">
            <v>3679</v>
          </cell>
          <cell r="E13">
            <v>41721</v>
          </cell>
          <cell r="F13">
            <v>1452</v>
          </cell>
          <cell r="G13">
            <v>3173</v>
          </cell>
          <cell r="H13">
            <v>2009</v>
          </cell>
          <cell r="I13">
            <v>52034</v>
          </cell>
          <cell r="J13">
            <v>0</v>
          </cell>
          <cell r="K13">
            <v>11380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/>
          <cell r="V13"/>
          <cell r="W13">
            <v>4183</v>
          </cell>
          <cell r="X13"/>
          <cell r="Y13"/>
          <cell r="Z13"/>
        </row>
        <row r="14">
          <cell r="D14">
            <v>33747</v>
          </cell>
          <cell r="E14">
            <v>30942</v>
          </cell>
          <cell r="F14">
            <v>32006</v>
          </cell>
          <cell r="G14">
            <v>0</v>
          </cell>
          <cell r="H14">
            <v>25334</v>
          </cell>
          <cell r="I14">
            <v>122029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>
            <v>24940</v>
          </cell>
          <cell r="Z14"/>
        </row>
        <row r="15">
          <cell r="D15">
            <v>21997</v>
          </cell>
          <cell r="E15">
            <v>6973</v>
          </cell>
          <cell r="F15">
            <v>26306</v>
          </cell>
          <cell r="G15">
            <v>22899</v>
          </cell>
          <cell r="H15">
            <v>12672</v>
          </cell>
          <cell r="I15">
            <v>90847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857.31999999999971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>
            <v>516</v>
          </cell>
          <cell r="Z15"/>
        </row>
        <row r="16">
          <cell r="D16">
            <v>6731</v>
          </cell>
          <cell r="E16">
            <v>2825</v>
          </cell>
          <cell r="F16">
            <v>0</v>
          </cell>
          <cell r="G16">
            <v>1406</v>
          </cell>
          <cell r="H16">
            <v>142</v>
          </cell>
          <cell r="I16">
            <v>11104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3480</v>
          </cell>
          <cell r="E17">
            <v>1955</v>
          </cell>
          <cell r="F17">
            <v>3121</v>
          </cell>
          <cell r="G17">
            <v>660</v>
          </cell>
          <cell r="H17">
            <v>770</v>
          </cell>
          <cell r="I17">
            <v>9986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14785</v>
          </cell>
          <cell r="E18">
            <v>9225</v>
          </cell>
          <cell r="F18">
            <v>1259</v>
          </cell>
          <cell r="G18">
            <v>1110</v>
          </cell>
          <cell r="H18">
            <v>732</v>
          </cell>
          <cell r="I18">
            <v>27111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12828</v>
          </cell>
          <cell r="E19">
            <v>17109</v>
          </cell>
          <cell r="F19">
            <v>9148</v>
          </cell>
          <cell r="G19">
            <v>551</v>
          </cell>
          <cell r="H19">
            <v>7001</v>
          </cell>
          <cell r="I19">
            <v>46637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13860</v>
          </cell>
          <cell r="E20">
            <v>8788</v>
          </cell>
          <cell r="F20">
            <v>5532</v>
          </cell>
          <cell r="G20">
            <v>3389</v>
          </cell>
          <cell r="H20">
            <v>1097</v>
          </cell>
          <cell r="I20">
            <v>32666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255.4399999999996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6861</v>
          </cell>
          <cell r="E21">
            <v>4769</v>
          </cell>
          <cell r="F21">
            <v>3063</v>
          </cell>
          <cell r="G21">
            <v>2088</v>
          </cell>
          <cell r="H21">
            <v>2096</v>
          </cell>
          <cell r="I21">
            <v>18877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10424</v>
          </cell>
          <cell r="X21"/>
          <cell r="Y21"/>
          <cell r="Z21"/>
        </row>
        <row r="22">
          <cell r="D22">
            <v>820</v>
          </cell>
          <cell r="E22">
            <v>2608</v>
          </cell>
          <cell r="F22">
            <v>0</v>
          </cell>
          <cell r="G22">
            <v>1409</v>
          </cell>
          <cell r="H22">
            <v>197</v>
          </cell>
          <cell r="I22">
            <v>5034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221945</v>
          </cell>
          <cell r="J23">
            <v>0</v>
          </cell>
          <cell r="K23">
            <v>0</v>
          </cell>
          <cell r="L23">
            <v>2080</v>
          </cell>
          <cell r="M23">
            <v>8930</v>
          </cell>
          <cell r="N23">
            <v>0</v>
          </cell>
          <cell r="O23">
            <v>10624</v>
          </cell>
          <cell r="P23">
            <v>0</v>
          </cell>
          <cell r="Q23">
            <v>0</v>
          </cell>
          <cell r="R23">
            <v>0</v>
          </cell>
          <cell r="S23">
            <v>41265</v>
          </cell>
          <cell r="T23">
            <v>0</v>
          </cell>
          <cell r="U23"/>
          <cell r="V23"/>
          <cell r="W23">
            <v>10399</v>
          </cell>
          <cell r="X23"/>
          <cell r="Y23">
            <v>121690</v>
          </cell>
          <cell r="Z23"/>
        </row>
        <row r="24">
          <cell r="D24">
            <v>14443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10181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15733</v>
          </cell>
          <cell r="E26">
            <v>17078</v>
          </cell>
          <cell r="F26">
            <v>73</v>
          </cell>
          <cell r="G26">
            <v>6904</v>
          </cell>
          <cell r="H26">
            <v>3248</v>
          </cell>
          <cell r="I26">
            <v>43036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7613</v>
          </cell>
          <cell r="E27">
            <v>5690</v>
          </cell>
          <cell r="F27">
            <v>2877</v>
          </cell>
          <cell r="G27">
            <v>496</v>
          </cell>
          <cell r="H27">
            <v>583</v>
          </cell>
          <cell r="I27">
            <v>17259</v>
          </cell>
          <cell r="J27">
            <v>0</v>
          </cell>
          <cell r="K27">
            <v>5000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2038</v>
          </cell>
          <cell r="E28">
            <v>1652</v>
          </cell>
          <cell r="F28">
            <v>0</v>
          </cell>
          <cell r="G28">
            <v>693</v>
          </cell>
          <cell r="H28">
            <v>105</v>
          </cell>
          <cell r="I28">
            <v>4488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4785</v>
          </cell>
          <cell r="X28"/>
          <cell r="Y28"/>
          <cell r="Z28"/>
        </row>
        <row r="29">
          <cell r="D29">
            <v>8797</v>
          </cell>
          <cell r="E29">
            <v>3578</v>
          </cell>
          <cell r="F29">
            <v>2678</v>
          </cell>
          <cell r="G29">
            <v>444</v>
          </cell>
          <cell r="H29">
            <v>934</v>
          </cell>
          <cell r="I29">
            <v>16431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600</v>
          </cell>
          <cell r="E30">
            <v>2827</v>
          </cell>
          <cell r="F30">
            <v>0</v>
          </cell>
          <cell r="G30">
            <v>1765</v>
          </cell>
          <cell r="H30">
            <v>209</v>
          </cell>
          <cell r="I30">
            <v>5401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86355</v>
          </cell>
          <cell r="E31">
            <v>61544</v>
          </cell>
          <cell r="F31">
            <v>3177</v>
          </cell>
          <cell r="G31">
            <v>0</v>
          </cell>
          <cell r="H31">
            <v>15657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1486.3499999999985</v>
          </cell>
          <cell r="R31">
            <v>0</v>
          </cell>
          <cell r="S31">
            <v>0</v>
          </cell>
          <cell r="T31">
            <v>11077</v>
          </cell>
          <cell r="U31"/>
          <cell r="V31"/>
          <cell r="W31">
            <v>20375</v>
          </cell>
          <cell r="X31"/>
          <cell r="Y31">
            <v>44978</v>
          </cell>
          <cell r="Z31"/>
        </row>
        <row r="32">
          <cell r="D32">
            <v>18044</v>
          </cell>
          <cell r="E32">
            <v>12662</v>
          </cell>
          <cell r="F32">
            <v>10750</v>
          </cell>
          <cell r="G32">
            <v>7082</v>
          </cell>
          <cell r="H32">
            <v>1065</v>
          </cell>
          <cell r="I32">
            <v>49603</v>
          </cell>
          <cell r="J32">
            <v>0</v>
          </cell>
          <cell r="K32">
            <v>5960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317.69999999999982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4379</v>
          </cell>
          <cell r="X32"/>
          <cell r="Y32"/>
          <cell r="Z32"/>
        </row>
        <row r="33">
          <cell r="D33">
            <v>149761</v>
          </cell>
          <cell r="E33">
            <v>64115</v>
          </cell>
          <cell r="F33">
            <v>1587</v>
          </cell>
          <cell r="G33">
            <v>5542</v>
          </cell>
          <cell r="H33">
            <v>2615</v>
          </cell>
          <cell r="I33">
            <v>223620</v>
          </cell>
          <cell r="J33">
            <v>4347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3352.65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28501</v>
          </cell>
          <cell r="E35">
            <v>6069</v>
          </cell>
          <cell r="F35">
            <v>7101</v>
          </cell>
          <cell r="G35">
            <v>7083</v>
          </cell>
          <cell r="H35">
            <v>1443</v>
          </cell>
          <cell r="I35">
            <v>50197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1522</v>
          </cell>
          <cell r="E36">
            <v>1581</v>
          </cell>
          <cell r="F36">
            <v>2503</v>
          </cell>
          <cell r="G36">
            <v>242</v>
          </cell>
          <cell r="H36">
            <v>516</v>
          </cell>
          <cell r="I36">
            <v>6364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2103</v>
          </cell>
          <cell r="E37">
            <v>1315</v>
          </cell>
          <cell r="F37">
            <v>1212</v>
          </cell>
          <cell r="G37">
            <v>1240</v>
          </cell>
          <cell r="H37">
            <v>833</v>
          </cell>
          <cell r="I37">
            <v>6703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3086</v>
          </cell>
          <cell r="E38">
            <v>2354</v>
          </cell>
          <cell r="F38">
            <v>165</v>
          </cell>
          <cell r="G38">
            <v>800</v>
          </cell>
          <cell r="H38">
            <v>192</v>
          </cell>
          <cell r="I38">
            <v>6597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6511</v>
          </cell>
          <cell r="E39">
            <v>3735</v>
          </cell>
          <cell r="F39">
            <v>819</v>
          </cell>
          <cell r="G39">
            <v>743</v>
          </cell>
          <cell r="H39">
            <v>233</v>
          </cell>
          <cell r="I39">
            <v>12041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371614</v>
          </cell>
          <cell r="E40">
            <v>117617</v>
          </cell>
          <cell r="F40">
            <v>128917</v>
          </cell>
          <cell r="G40">
            <v>139845</v>
          </cell>
          <cell r="H40">
            <v>95870</v>
          </cell>
          <cell r="I40">
            <v>853863</v>
          </cell>
          <cell r="J40">
            <v>0</v>
          </cell>
          <cell r="K40">
            <v>0</v>
          </cell>
          <cell r="L40">
            <v>0</v>
          </cell>
          <cell r="M40">
            <v>19969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>
            <v>50224</v>
          </cell>
          <cell r="Z40"/>
        </row>
        <row r="41">
          <cell r="D41">
            <v>5148</v>
          </cell>
          <cell r="E41">
            <v>7652</v>
          </cell>
          <cell r="F41">
            <v>2000</v>
          </cell>
          <cell r="G41">
            <v>1267</v>
          </cell>
          <cell r="H41">
            <v>227</v>
          </cell>
          <cell r="I41">
            <v>16294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10897</v>
          </cell>
          <cell r="E42">
            <v>2595</v>
          </cell>
          <cell r="F42">
            <v>5833</v>
          </cell>
          <cell r="G42">
            <v>2083</v>
          </cell>
          <cell r="H42">
            <v>2083</v>
          </cell>
          <cell r="I42">
            <v>23491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26541</v>
          </cell>
          <cell r="H43">
            <v>54478</v>
          </cell>
          <cell r="I43">
            <v>188937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4875</v>
          </cell>
          <cell r="U43"/>
          <cell r="V43"/>
          <cell r="W43">
            <v>0</v>
          </cell>
          <cell r="X43"/>
          <cell r="Y43">
            <v>65360</v>
          </cell>
          <cell r="Z43"/>
        </row>
        <row r="44">
          <cell r="D44">
            <v>2883</v>
          </cell>
          <cell r="E44">
            <v>3453</v>
          </cell>
          <cell r="F44">
            <v>7769</v>
          </cell>
          <cell r="G44">
            <v>3333</v>
          </cell>
          <cell r="H44">
            <v>833</v>
          </cell>
          <cell r="I44">
            <v>18271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5798</v>
          </cell>
          <cell r="E45">
            <v>6055</v>
          </cell>
          <cell r="F45">
            <v>5777</v>
          </cell>
          <cell r="G45">
            <v>443</v>
          </cell>
          <cell r="H45">
            <v>1526</v>
          </cell>
          <cell r="I45">
            <v>19599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63.8599999999999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11233</v>
          </cell>
          <cell r="E47">
            <v>20688</v>
          </cell>
          <cell r="F47">
            <v>7971</v>
          </cell>
          <cell r="G47">
            <v>20583</v>
          </cell>
          <cell r="H47">
            <v>17117</v>
          </cell>
          <cell r="I47">
            <v>77592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20475</v>
          </cell>
          <cell r="E48">
            <v>11648</v>
          </cell>
          <cell r="F48">
            <v>16382</v>
          </cell>
          <cell r="G48">
            <v>0</v>
          </cell>
          <cell r="H48">
            <v>6415</v>
          </cell>
          <cell r="I48">
            <v>54920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348.03999999999996</v>
          </cell>
          <cell r="R48">
            <v>0</v>
          </cell>
          <cell r="S48">
            <v>0</v>
          </cell>
          <cell r="T48">
            <v>6800</v>
          </cell>
          <cell r="U48"/>
          <cell r="V48"/>
          <cell r="W48">
            <v>0</v>
          </cell>
          <cell r="X48"/>
          <cell r="Y48">
            <v>4128</v>
          </cell>
          <cell r="Z48"/>
        </row>
        <row r="49">
          <cell r="D49">
            <v>77998</v>
          </cell>
          <cell r="E49">
            <v>136625</v>
          </cell>
          <cell r="F49">
            <v>11875</v>
          </cell>
          <cell r="G49">
            <v>39019</v>
          </cell>
          <cell r="H49">
            <v>27198</v>
          </cell>
          <cell r="I49">
            <v>292715</v>
          </cell>
          <cell r="J49">
            <v>0</v>
          </cell>
          <cell r="K49">
            <v>0</v>
          </cell>
          <cell r="L49">
            <v>0</v>
          </cell>
          <cell r="M49">
            <v>4197</v>
          </cell>
          <cell r="N49">
            <v>0</v>
          </cell>
          <cell r="O49">
            <v>0</v>
          </cell>
          <cell r="P49">
            <v>41667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1797</v>
          </cell>
          <cell r="X49"/>
          <cell r="Y49">
            <v>31218</v>
          </cell>
          <cell r="Z49"/>
        </row>
        <row r="50">
          <cell r="D50">
            <v>13094</v>
          </cell>
          <cell r="E50">
            <v>4037</v>
          </cell>
          <cell r="F50">
            <v>2681</v>
          </cell>
          <cell r="G50">
            <v>876</v>
          </cell>
          <cell r="H50">
            <v>350</v>
          </cell>
          <cell r="I50">
            <v>21038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95.789999999999964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11587</v>
          </cell>
          <cell r="E51">
            <v>6250</v>
          </cell>
          <cell r="F51">
            <v>365</v>
          </cell>
          <cell r="G51">
            <v>833</v>
          </cell>
          <cell r="H51">
            <v>895</v>
          </cell>
          <cell r="I51">
            <v>19930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5935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7046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60440</v>
          </cell>
          <cell r="E54">
            <v>55204</v>
          </cell>
          <cell r="F54">
            <v>32117</v>
          </cell>
          <cell r="G54">
            <v>12502</v>
          </cell>
          <cell r="H54">
            <v>31144</v>
          </cell>
          <cell r="I54">
            <v>191407</v>
          </cell>
          <cell r="J54">
            <v>0</v>
          </cell>
          <cell r="K54">
            <v>0</v>
          </cell>
          <cell r="L54">
            <v>0</v>
          </cell>
          <cell r="M54">
            <v>4535</v>
          </cell>
          <cell r="N54">
            <v>0</v>
          </cell>
          <cell r="O54">
            <v>0</v>
          </cell>
          <cell r="P54">
            <v>0</v>
          </cell>
          <cell r="Q54">
            <v>1486.3499999999985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19474</v>
          </cell>
          <cell r="X54"/>
          <cell r="Y54">
            <v>24510</v>
          </cell>
          <cell r="Z54"/>
        </row>
        <row r="55">
          <cell r="D55">
            <v>6603</v>
          </cell>
          <cell r="E55">
            <v>6878</v>
          </cell>
          <cell r="F55">
            <v>0</v>
          </cell>
          <cell r="G55">
            <v>746</v>
          </cell>
          <cell r="H55">
            <v>259</v>
          </cell>
          <cell r="I55">
            <v>14486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159.65000000000009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5400</v>
          </cell>
          <cell r="E56">
            <v>4717</v>
          </cell>
          <cell r="F56">
            <v>2027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18294</v>
          </cell>
          <cell r="E57">
            <v>30630</v>
          </cell>
          <cell r="F57">
            <v>34285</v>
          </cell>
          <cell r="G57">
            <v>23619</v>
          </cell>
          <cell r="H57">
            <v>17445</v>
          </cell>
          <cell r="I57">
            <v>124273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/>
          <cell r="Z57"/>
        </row>
        <row r="58">
          <cell r="D58">
            <v>2289</v>
          </cell>
          <cell r="E58">
            <v>2445</v>
          </cell>
          <cell r="F58">
            <v>1068</v>
          </cell>
          <cell r="G58">
            <v>433</v>
          </cell>
          <cell r="H58">
            <v>590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5966</v>
          </cell>
          <cell r="E59">
            <v>5082</v>
          </cell>
          <cell r="F59">
            <v>5907</v>
          </cell>
          <cell r="G59">
            <v>0</v>
          </cell>
          <cell r="H59">
            <v>1646</v>
          </cell>
          <cell r="I59">
            <v>18601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8168</v>
          </cell>
          <cell r="E60">
            <v>11915</v>
          </cell>
          <cell r="F60">
            <v>50000</v>
          </cell>
          <cell r="G60">
            <v>7614</v>
          </cell>
          <cell r="H60">
            <v>6623</v>
          </cell>
          <cell r="I60">
            <v>84320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408.70000000000073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17410</v>
          </cell>
          <cell r="E61">
            <v>6419</v>
          </cell>
          <cell r="F61">
            <v>41491</v>
          </cell>
          <cell r="G61">
            <v>4769</v>
          </cell>
          <cell r="H61">
            <v>1048</v>
          </cell>
          <cell r="I61">
            <v>71137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287.36999999999989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11005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17117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12643</v>
          </cell>
          <cell r="E63">
            <v>18014</v>
          </cell>
          <cell r="F63">
            <v>3903</v>
          </cell>
          <cell r="G63">
            <v>14221</v>
          </cell>
          <cell r="H63">
            <v>13483</v>
          </cell>
          <cell r="I63">
            <v>62264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287.36999999999989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5041</v>
          </cell>
          <cell r="E64">
            <v>9707</v>
          </cell>
          <cell r="F64">
            <v>12271</v>
          </cell>
          <cell r="G64">
            <v>1621</v>
          </cell>
          <cell r="H64">
            <v>784</v>
          </cell>
          <cell r="I64">
            <v>29424</v>
          </cell>
          <cell r="J64">
            <v>0</v>
          </cell>
          <cell r="K64">
            <v>0</v>
          </cell>
          <cell r="L64">
            <v>0</v>
          </cell>
          <cell r="M64">
            <v>3546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8750</v>
          </cell>
          <cell r="X64"/>
          <cell r="Y64"/>
          <cell r="Z64"/>
        </row>
        <row r="65">
          <cell r="D65">
            <v>21484</v>
          </cell>
          <cell r="E65">
            <v>5296</v>
          </cell>
          <cell r="F65">
            <v>2297</v>
          </cell>
          <cell r="G65">
            <v>3544</v>
          </cell>
          <cell r="H65">
            <v>6179</v>
          </cell>
          <cell r="I65">
            <v>38800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1333</v>
          </cell>
          <cell r="E66">
            <v>709473</v>
          </cell>
          <cell r="F66">
            <v>260243</v>
          </cell>
          <cell r="G66">
            <v>240789</v>
          </cell>
          <cell r="H66">
            <v>142899</v>
          </cell>
          <cell r="I66">
            <v>1354737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83333</v>
          </cell>
          <cell r="O66">
            <v>10210</v>
          </cell>
          <cell r="P66">
            <v>41667</v>
          </cell>
          <cell r="Q66">
            <v>2856.5</v>
          </cell>
          <cell r="R66">
            <v>0</v>
          </cell>
          <cell r="S66">
            <v>29023</v>
          </cell>
          <cell r="T66">
            <v>0</v>
          </cell>
          <cell r="U66"/>
          <cell r="V66"/>
          <cell r="W66">
            <v>0</v>
          </cell>
          <cell r="X66"/>
          <cell r="Y66"/>
          <cell r="Z66"/>
        </row>
        <row r="67">
          <cell r="D67">
            <v>20017</v>
          </cell>
          <cell r="E67">
            <v>11516</v>
          </cell>
          <cell r="F67">
            <v>11434</v>
          </cell>
          <cell r="G67">
            <v>0</v>
          </cell>
          <cell r="H67">
            <v>1465</v>
          </cell>
          <cell r="I67">
            <v>44432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255.4399999999996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833</v>
          </cell>
          <cell r="I68">
            <v>7213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9789</v>
          </cell>
          <cell r="E69">
            <v>25669</v>
          </cell>
          <cell r="F69">
            <v>18825</v>
          </cell>
          <cell r="G69">
            <v>2350</v>
          </cell>
          <cell r="H69">
            <v>11048</v>
          </cell>
          <cell r="I69">
            <v>67681</v>
          </cell>
          <cell r="J69">
            <v>0</v>
          </cell>
          <cell r="K69">
            <v>0</v>
          </cell>
          <cell r="L69">
            <v>0</v>
          </cell>
          <cell r="M69">
            <v>4081</v>
          </cell>
          <cell r="N69">
            <v>0</v>
          </cell>
          <cell r="O69">
            <v>0</v>
          </cell>
          <cell r="P69">
            <v>0</v>
          </cell>
          <cell r="Q69">
            <v>252.25</v>
          </cell>
          <cell r="R69">
            <v>0</v>
          </cell>
          <cell r="S69">
            <v>6000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10333</v>
          </cell>
          <cell r="E70">
            <v>7673</v>
          </cell>
          <cell r="F70">
            <v>6311</v>
          </cell>
          <cell r="G70">
            <v>4600</v>
          </cell>
          <cell r="H70">
            <v>3797</v>
          </cell>
          <cell r="I70">
            <v>32714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191.57999999999993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108813</v>
          </cell>
          <cell r="E71">
            <v>14310</v>
          </cell>
          <cell r="F71">
            <v>67975</v>
          </cell>
          <cell r="G71">
            <v>35004</v>
          </cell>
          <cell r="H71">
            <v>33785</v>
          </cell>
          <cell r="I71">
            <v>259887</v>
          </cell>
          <cell r="J71">
            <v>0</v>
          </cell>
          <cell r="K71">
            <v>0</v>
          </cell>
          <cell r="L71">
            <v>0</v>
          </cell>
          <cell r="M71">
            <v>8115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30582</v>
          </cell>
          <cell r="X71"/>
          <cell r="Y71">
            <v>15394</v>
          </cell>
          <cell r="Z71"/>
        </row>
        <row r="72">
          <cell r="D72">
            <v>12584</v>
          </cell>
          <cell r="E72">
            <v>7030</v>
          </cell>
          <cell r="F72">
            <v>4871</v>
          </cell>
          <cell r="G72">
            <v>3346</v>
          </cell>
          <cell r="H72">
            <v>444</v>
          </cell>
          <cell r="I72">
            <v>28275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2000</v>
          </cell>
          <cell r="X72"/>
          <cell r="Y72"/>
          <cell r="Z72"/>
        </row>
        <row r="73">
          <cell r="D73">
            <v>5497</v>
          </cell>
          <cell r="E73">
            <v>3488</v>
          </cell>
          <cell r="F73">
            <v>6417</v>
          </cell>
          <cell r="G73">
            <v>1537</v>
          </cell>
          <cell r="H73">
            <v>984</v>
          </cell>
          <cell r="I73">
            <v>17923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14292</v>
          </cell>
          <cell r="E74">
            <v>11657</v>
          </cell>
          <cell r="F74">
            <v>1457</v>
          </cell>
          <cell r="G74">
            <v>1064</v>
          </cell>
          <cell r="H74">
            <v>672</v>
          </cell>
          <cell r="I74">
            <v>29142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127.7199999999998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4189</v>
          </cell>
          <cell r="H75">
            <v>2969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13113</v>
          </cell>
          <cell r="J76">
            <v>0</v>
          </cell>
          <cell r="K76">
            <v>4500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10305</v>
          </cell>
          <cell r="E77">
            <v>6424</v>
          </cell>
          <cell r="F77">
            <v>4923</v>
          </cell>
          <cell r="G77">
            <v>6743</v>
          </cell>
          <cell r="H77">
            <v>1884</v>
          </cell>
          <cell r="I77">
            <v>30279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14659</v>
          </cell>
          <cell r="E78">
            <v>8750</v>
          </cell>
          <cell r="F78">
            <v>17000</v>
          </cell>
          <cell r="G78">
            <v>5000</v>
          </cell>
          <cell r="H78">
            <v>6171</v>
          </cell>
          <cell r="I78">
            <v>51580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6162</v>
          </cell>
          <cell r="E79">
            <v>7514</v>
          </cell>
          <cell r="F79">
            <v>1898</v>
          </cell>
          <cell r="G79">
            <v>2291</v>
          </cell>
          <cell r="H79">
            <v>450</v>
          </cell>
          <cell r="I79">
            <v>18315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63.8599999999999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20833</v>
          </cell>
          <cell r="E81">
            <v>8332</v>
          </cell>
          <cell r="F81">
            <v>4021</v>
          </cell>
          <cell r="G81">
            <v>4122</v>
          </cell>
          <cell r="H81">
            <v>3250</v>
          </cell>
          <cell r="I81">
            <v>40558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3506</v>
          </cell>
          <cell r="X81"/>
          <cell r="Y81"/>
          <cell r="Z81"/>
        </row>
        <row r="82">
          <cell r="D82">
            <v>31304</v>
          </cell>
          <cell r="E82">
            <v>28862</v>
          </cell>
          <cell r="F82">
            <v>23262</v>
          </cell>
          <cell r="G82">
            <v>20636</v>
          </cell>
          <cell r="H82">
            <v>11253</v>
          </cell>
          <cell r="I82">
            <v>115317</v>
          </cell>
          <cell r="J82">
            <v>0</v>
          </cell>
          <cell r="K82">
            <v>0</v>
          </cell>
          <cell r="L82">
            <v>0</v>
          </cell>
          <cell r="M82">
            <v>4558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>
            <v>3526</v>
          </cell>
          <cell r="Z82"/>
        </row>
        <row r="83">
          <cell r="D83">
            <v>27232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44358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10533</v>
          </cell>
          <cell r="E84">
            <v>20519</v>
          </cell>
          <cell r="F84">
            <v>12011</v>
          </cell>
          <cell r="G84">
            <v>7000</v>
          </cell>
          <cell r="H84">
            <v>13629</v>
          </cell>
          <cell r="I84">
            <v>63692</v>
          </cell>
          <cell r="J84">
            <v>0</v>
          </cell>
          <cell r="K84">
            <v>2760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>
            <v>24682</v>
          </cell>
          <cell r="Z84"/>
        </row>
        <row r="85">
          <cell r="D85">
            <v>5584</v>
          </cell>
          <cell r="E85">
            <v>5171</v>
          </cell>
          <cell r="F85">
            <v>6045</v>
          </cell>
          <cell r="G85">
            <v>236</v>
          </cell>
          <cell r="H85">
            <v>219</v>
          </cell>
          <cell r="I85">
            <v>17255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1726</v>
          </cell>
          <cell r="H86">
            <v>4765</v>
          </cell>
          <cell r="I86">
            <v>41120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27142</v>
          </cell>
          <cell r="E87">
            <v>8548</v>
          </cell>
          <cell r="F87">
            <v>0</v>
          </cell>
          <cell r="G87">
            <v>5894</v>
          </cell>
          <cell r="H87">
            <v>3770</v>
          </cell>
          <cell r="I87">
            <v>45354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255.4399999999996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5303</v>
          </cell>
          <cell r="E88">
            <v>5406</v>
          </cell>
          <cell r="F88">
            <v>2716</v>
          </cell>
          <cell r="G88">
            <v>3628</v>
          </cell>
          <cell r="H88">
            <v>1046</v>
          </cell>
          <cell r="I88">
            <v>18099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2616</v>
          </cell>
          <cell r="E89">
            <v>2500</v>
          </cell>
          <cell r="F89">
            <v>24174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159.65000000000009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6851</v>
          </cell>
          <cell r="E90">
            <v>5315</v>
          </cell>
          <cell r="F90">
            <v>4583</v>
          </cell>
          <cell r="G90">
            <v>3529</v>
          </cell>
          <cell r="H90">
            <v>917</v>
          </cell>
          <cell r="I90">
            <v>21195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600</v>
          </cell>
          <cell r="X90"/>
          <cell r="Y90"/>
          <cell r="Z90"/>
        </row>
        <row r="91">
          <cell r="D91">
            <v>15884</v>
          </cell>
          <cell r="E91">
            <v>4919</v>
          </cell>
          <cell r="F91">
            <v>0</v>
          </cell>
          <cell r="G91">
            <v>8845</v>
          </cell>
          <cell r="H91">
            <v>1925</v>
          </cell>
          <cell r="I91">
            <v>31573</v>
          </cell>
          <cell r="J91">
            <v>0</v>
          </cell>
          <cell r="K91">
            <v>3480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63.8599999999999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5427</v>
          </cell>
          <cell r="E92">
            <v>4551</v>
          </cell>
          <cell r="F92">
            <v>537</v>
          </cell>
          <cell r="G92">
            <v>1125</v>
          </cell>
          <cell r="H92">
            <v>804</v>
          </cell>
          <cell r="I92">
            <v>12444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2496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127.7199999999998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1021</v>
          </cell>
          <cell r="H94">
            <v>120</v>
          </cell>
          <cell r="I94">
            <v>7763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19517</v>
          </cell>
          <cell r="E95">
            <v>12005</v>
          </cell>
          <cell r="F95">
            <v>1951</v>
          </cell>
          <cell r="G95">
            <v>3081</v>
          </cell>
          <cell r="H95">
            <v>1863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191.57999999999993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4100</v>
          </cell>
          <cell r="E96">
            <v>380</v>
          </cell>
          <cell r="F96">
            <v>682</v>
          </cell>
          <cell r="G96">
            <v>2512</v>
          </cell>
          <cell r="H96">
            <v>110</v>
          </cell>
          <cell r="I96">
            <v>7784</v>
          </cell>
          <cell r="J96">
            <v>9673.2200000000012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17733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11720</v>
          </cell>
          <cell r="E98">
            <v>4528</v>
          </cell>
          <cell r="F98">
            <v>12636</v>
          </cell>
          <cell r="G98">
            <v>978</v>
          </cell>
          <cell r="H98">
            <v>1175</v>
          </cell>
          <cell r="I98">
            <v>31037</v>
          </cell>
          <cell r="J98">
            <v>0</v>
          </cell>
          <cell r="K98">
            <v>1100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191.57999999999993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7851</v>
          </cell>
          <cell r="E99">
            <v>29960</v>
          </cell>
          <cell r="F99">
            <v>52052</v>
          </cell>
          <cell r="G99">
            <v>28110</v>
          </cell>
          <cell r="H99">
            <v>20800</v>
          </cell>
          <cell r="I99">
            <v>138773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5500</v>
          </cell>
          <cell r="X99"/>
          <cell r="Y99">
            <v>6451</v>
          </cell>
          <cell r="Z99"/>
        </row>
        <row r="100">
          <cell r="D100">
            <v>3807</v>
          </cell>
          <cell r="E100">
            <v>1000</v>
          </cell>
          <cell r="F100">
            <v>459</v>
          </cell>
          <cell r="G100">
            <v>628</v>
          </cell>
          <cell r="H100">
            <v>639</v>
          </cell>
          <cell r="I100">
            <v>6533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2235</v>
          </cell>
          <cell r="E101">
            <v>8863</v>
          </cell>
          <cell r="F101">
            <v>3432</v>
          </cell>
          <cell r="G101">
            <v>2761</v>
          </cell>
          <cell r="H101">
            <v>209</v>
          </cell>
          <cell r="I101">
            <v>17500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13217</v>
          </cell>
          <cell r="I102">
            <v>117733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914.79000000000087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>
            <v>5676</v>
          </cell>
          <cell r="Z102"/>
        </row>
        <row r="103">
          <cell r="D103">
            <v>2156</v>
          </cell>
          <cell r="E103">
            <v>947</v>
          </cell>
          <cell r="F103">
            <v>347</v>
          </cell>
          <cell r="G103">
            <v>1500</v>
          </cell>
          <cell r="H103">
            <v>105</v>
          </cell>
          <cell r="I103">
            <v>5055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13093</v>
          </cell>
          <cell r="E104">
            <v>13773</v>
          </cell>
          <cell r="F104">
            <v>1922</v>
          </cell>
          <cell r="G104">
            <v>2848</v>
          </cell>
          <cell r="H104">
            <v>1613</v>
          </cell>
          <cell r="I104">
            <v>33249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28775</v>
          </cell>
          <cell r="E105">
            <v>34627</v>
          </cell>
          <cell r="F105">
            <v>0</v>
          </cell>
          <cell r="G105">
            <v>4655</v>
          </cell>
          <cell r="H105">
            <v>2093</v>
          </cell>
          <cell r="I105">
            <v>70150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14564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154.5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13292</v>
          </cell>
          <cell r="E107">
            <v>21457</v>
          </cell>
          <cell r="F107">
            <v>19430</v>
          </cell>
          <cell r="G107">
            <v>18591</v>
          </cell>
          <cell r="H107">
            <v>8789</v>
          </cell>
          <cell r="I107">
            <v>81559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3290</v>
          </cell>
          <cell r="I108">
            <v>49319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223.5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1300</v>
          </cell>
          <cell r="X108"/>
          <cell r="Y108"/>
          <cell r="Z108"/>
        </row>
        <row r="109">
          <cell r="D109">
            <v>10025</v>
          </cell>
          <cell r="E109">
            <v>3017</v>
          </cell>
          <cell r="F109">
            <v>7229</v>
          </cell>
          <cell r="G109">
            <v>744</v>
          </cell>
          <cell r="H109">
            <v>940</v>
          </cell>
          <cell r="I109">
            <v>21955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63.8599999999999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46824</v>
          </cell>
          <cell r="E110">
            <v>60264</v>
          </cell>
          <cell r="F110">
            <v>16938</v>
          </cell>
          <cell r="G110">
            <v>17457</v>
          </cell>
          <cell r="H110">
            <v>19754</v>
          </cell>
          <cell r="I110">
            <v>161237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>
            <v>86086</v>
          </cell>
          <cell r="Z110"/>
        </row>
        <row r="111">
          <cell r="D111">
            <v>5139</v>
          </cell>
          <cell r="E111">
            <v>968</v>
          </cell>
          <cell r="F111">
            <v>2922</v>
          </cell>
          <cell r="G111">
            <v>1660</v>
          </cell>
          <cell r="H111">
            <v>6399</v>
          </cell>
          <cell r="I111">
            <v>17088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11451</v>
          </cell>
          <cell r="E112">
            <v>348</v>
          </cell>
          <cell r="F112">
            <v>11672</v>
          </cell>
          <cell r="G112">
            <v>10743</v>
          </cell>
          <cell r="H112">
            <v>4221</v>
          </cell>
          <cell r="I112">
            <v>38435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159.65000000000009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9372</v>
          </cell>
          <cell r="E113">
            <v>7396</v>
          </cell>
          <cell r="F113">
            <v>8798</v>
          </cell>
          <cell r="G113">
            <v>2260</v>
          </cell>
          <cell r="H113">
            <v>1250</v>
          </cell>
          <cell r="I113">
            <v>29076</v>
          </cell>
          <cell r="J113">
            <v>0</v>
          </cell>
          <cell r="K113">
            <v>720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95.789999999999964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6216</v>
          </cell>
          <cell r="E114">
            <v>3648</v>
          </cell>
          <cell r="F114">
            <v>9586</v>
          </cell>
          <cell r="G114">
            <v>1833</v>
          </cell>
          <cell r="H114">
            <v>837</v>
          </cell>
          <cell r="I114">
            <v>22120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24140</v>
          </cell>
          <cell r="H115">
            <v>21157</v>
          </cell>
          <cell r="I115">
            <v>195332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/>
          <cell r="Z115"/>
        </row>
        <row r="116">
          <cell r="D116">
            <v>5283</v>
          </cell>
          <cell r="E116">
            <v>2204</v>
          </cell>
          <cell r="F116">
            <v>2372</v>
          </cell>
          <cell r="G116">
            <v>495</v>
          </cell>
          <cell r="H116">
            <v>117</v>
          </cell>
          <cell r="I116">
            <v>10471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8984</v>
          </cell>
          <cell r="E117">
            <v>9698</v>
          </cell>
          <cell r="F117">
            <v>13218</v>
          </cell>
          <cell r="G117">
            <v>11392</v>
          </cell>
          <cell r="H117">
            <v>2817</v>
          </cell>
          <cell r="I117">
            <v>46109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7725</v>
          </cell>
          <cell r="E118">
            <v>3042</v>
          </cell>
          <cell r="F118">
            <v>4396</v>
          </cell>
          <cell r="G118">
            <v>2625</v>
          </cell>
          <cell r="H118">
            <v>408</v>
          </cell>
          <cell r="I118">
            <v>18196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583</v>
          </cell>
          <cell r="H119">
            <v>592</v>
          </cell>
          <cell r="I119">
            <v>15466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63.8599999999999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27379</v>
          </cell>
          <cell r="E120">
            <v>17216</v>
          </cell>
          <cell r="F120">
            <v>0</v>
          </cell>
          <cell r="G120">
            <v>2204</v>
          </cell>
          <cell r="H120">
            <v>2581</v>
          </cell>
          <cell r="I120">
            <v>49380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191.57999999999993</v>
          </cell>
          <cell r="R120">
            <v>0</v>
          </cell>
          <cell r="S120">
            <v>0</v>
          </cell>
          <cell r="T120">
            <v>13355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3815</v>
          </cell>
          <cell r="E121">
            <v>2380</v>
          </cell>
          <cell r="F121">
            <v>4539</v>
          </cell>
          <cell r="G121">
            <v>875</v>
          </cell>
          <cell r="H121">
            <v>1017</v>
          </cell>
          <cell r="I121">
            <v>12626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95.789999999999964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27537</v>
          </cell>
          <cell r="E122">
            <v>8450</v>
          </cell>
          <cell r="F122">
            <v>9450</v>
          </cell>
          <cell r="G122">
            <v>2196</v>
          </cell>
          <cell r="H122">
            <v>3033</v>
          </cell>
          <cell r="I122">
            <v>50666</v>
          </cell>
          <cell r="J122">
            <v>0</v>
          </cell>
          <cell r="K122">
            <v>720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15121</v>
          </cell>
          <cell r="E123">
            <v>1192</v>
          </cell>
          <cell r="F123">
            <v>41452</v>
          </cell>
          <cell r="G123">
            <v>15333</v>
          </cell>
          <cell r="H123">
            <v>8341</v>
          </cell>
          <cell r="I123">
            <v>81439</v>
          </cell>
          <cell r="J123">
            <v>0</v>
          </cell>
          <cell r="K123">
            <v>0</v>
          </cell>
          <cell r="L123">
            <v>0</v>
          </cell>
          <cell r="M123">
            <v>4642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12101</v>
          </cell>
          <cell r="E124">
            <v>13500</v>
          </cell>
          <cell r="F124">
            <v>23143</v>
          </cell>
          <cell r="G124">
            <v>3333</v>
          </cell>
          <cell r="H124">
            <v>16959</v>
          </cell>
          <cell r="I124">
            <v>69036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64164</v>
          </cell>
          <cell r="T124">
            <v>0</v>
          </cell>
          <cell r="U124"/>
          <cell r="V124"/>
          <cell r="W124">
            <v>1518</v>
          </cell>
          <cell r="X124"/>
          <cell r="Y124"/>
          <cell r="Z124"/>
        </row>
        <row r="125">
          <cell r="D125">
            <v>5266</v>
          </cell>
          <cell r="E125">
            <v>248</v>
          </cell>
          <cell r="F125">
            <v>5293</v>
          </cell>
          <cell r="G125">
            <v>564</v>
          </cell>
          <cell r="H125">
            <v>363</v>
          </cell>
          <cell r="I125">
            <v>11734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63.8599999999999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2286</v>
          </cell>
          <cell r="E126">
            <v>5080</v>
          </cell>
          <cell r="F126">
            <v>7195</v>
          </cell>
          <cell r="G126">
            <v>738</v>
          </cell>
          <cell r="H126">
            <v>1225</v>
          </cell>
          <cell r="I126">
            <v>16524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3909</v>
          </cell>
          <cell r="E127">
            <v>750</v>
          </cell>
          <cell r="F127">
            <v>1591</v>
          </cell>
          <cell r="G127">
            <v>0</v>
          </cell>
          <cell r="H127">
            <v>608</v>
          </cell>
          <cell r="I127">
            <v>6858</v>
          </cell>
          <cell r="J127">
            <v>0</v>
          </cell>
          <cell r="K127">
            <v>3720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16045</v>
          </cell>
          <cell r="E128">
            <v>10919</v>
          </cell>
          <cell r="F128">
            <v>5664</v>
          </cell>
          <cell r="G128">
            <v>1747</v>
          </cell>
          <cell r="H128">
            <v>1057</v>
          </cell>
          <cell r="I128">
            <v>35432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9795</v>
          </cell>
          <cell r="E129">
            <v>16756</v>
          </cell>
          <cell r="F129">
            <v>956</v>
          </cell>
          <cell r="G129">
            <v>2898</v>
          </cell>
          <cell r="H129">
            <v>652</v>
          </cell>
          <cell r="I129">
            <v>31057</v>
          </cell>
          <cell r="J129">
            <v>0</v>
          </cell>
          <cell r="K129">
            <v>1785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287.36999999999989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32002</v>
          </cell>
          <cell r="E130">
            <v>26854</v>
          </cell>
          <cell r="F130">
            <v>4039</v>
          </cell>
          <cell r="G130">
            <v>19728</v>
          </cell>
          <cell r="H130">
            <v>12001</v>
          </cell>
          <cell r="I130">
            <v>94624</v>
          </cell>
          <cell r="J130">
            <v>0</v>
          </cell>
          <cell r="K130">
            <v>0</v>
          </cell>
          <cell r="L130">
            <v>0</v>
          </cell>
          <cell r="M130">
            <v>8920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3239</v>
          </cell>
          <cell r="E131">
            <v>2051</v>
          </cell>
          <cell r="F131">
            <v>8807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6005</v>
          </cell>
          <cell r="E132">
            <v>3908</v>
          </cell>
          <cell r="F132">
            <v>736</v>
          </cell>
          <cell r="G132">
            <v>1239</v>
          </cell>
          <cell r="H132">
            <v>1163</v>
          </cell>
          <cell r="I132">
            <v>13051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63.8599999999999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1042</v>
          </cell>
          <cell r="X132"/>
          <cell r="Y132"/>
          <cell r="Z132"/>
        </row>
        <row r="133">
          <cell r="D133">
            <v>22356</v>
          </cell>
          <cell r="E133">
            <v>19125</v>
          </cell>
          <cell r="F133">
            <v>13508</v>
          </cell>
          <cell r="G133">
            <v>28768</v>
          </cell>
          <cell r="H133">
            <v>9762</v>
          </cell>
          <cell r="I133">
            <v>93519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771.11000000000058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258</v>
          </cell>
          <cell r="H134">
            <v>268</v>
          </cell>
          <cell r="I134">
            <v>6391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25296</v>
          </cell>
          <cell r="E135">
            <v>29924</v>
          </cell>
          <cell r="F135">
            <v>7143</v>
          </cell>
          <cell r="G135">
            <v>2104</v>
          </cell>
          <cell r="H135">
            <v>4417</v>
          </cell>
          <cell r="I135">
            <v>68884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3260</v>
          </cell>
          <cell r="E136">
            <v>1708</v>
          </cell>
          <cell r="F136">
            <v>1202</v>
          </cell>
          <cell r="G136">
            <v>628</v>
          </cell>
          <cell r="H136">
            <v>152</v>
          </cell>
          <cell r="I136">
            <v>6950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5920</v>
          </cell>
          <cell r="E137">
            <v>5125</v>
          </cell>
          <cell r="F137">
            <v>446</v>
          </cell>
          <cell r="G137">
            <v>2545</v>
          </cell>
          <cell r="H137">
            <v>326</v>
          </cell>
          <cell r="I137">
            <v>14362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/>
          <cell r="V137"/>
          <cell r="W137">
            <v>10000</v>
          </cell>
          <cell r="X137"/>
          <cell r="Y137"/>
          <cell r="Z137"/>
        </row>
        <row r="138">
          <cell r="D138">
            <v>148704</v>
          </cell>
          <cell r="E138">
            <v>93149</v>
          </cell>
          <cell r="F138">
            <v>114754</v>
          </cell>
          <cell r="G138">
            <v>84103</v>
          </cell>
          <cell r="H138">
            <v>87694</v>
          </cell>
          <cell r="I138">
            <v>528404</v>
          </cell>
          <cell r="J138">
            <v>0</v>
          </cell>
          <cell r="K138">
            <v>0</v>
          </cell>
          <cell r="L138">
            <v>0</v>
          </cell>
          <cell r="M138">
            <v>18067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>
            <v>76196</v>
          </cell>
          <cell r="Z138"/>
        </row>
        <row r="139">
          <cell r="D139">
            <v>24246</v>
          </cell>
          <cell r="E139">
            <v>35394</v>
          </cell>
          <cell r="F139">
            <v>3444</v>
          </cell>
          <cell r="G139">
            <v>6207</v>
          </cell>
          <cell r="H139">
            <v>1744</v>
          </cell>
          <cell r="I139">
            <v>71035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>
            <v>3870</v>
          </cell>
          <cell r="Z139"/>
        </row>
        <row r="140">
          <cell r="D140">
            <v>7313</v>
          </cell>
          <cell r="E140">
            <v>219</v>
          </cell>
          <cell r="F140">
            <v>3922</v>
          </cell>
          <cell r="G140">
            <v>1333</v>
          </cell>
          <cell r="H140">
            <v>875</v>
          </cell>
          <cell r="I140">
            <v>13662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18524</v>
          </cell>
          <cell r="E141">
            <v>11800</v>
          </cell>
          <cell r="F141">
            <v>2375</v>
          </cell>
          <cell r="G141">
            <v>2740</v>
          </cell>
          <cell r="H141">
            <v>660</v>
          </cell>
          <cell r="I141">
            <v>36099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127.7199999999998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8640</v>
          </cell>
          <cell r="E142">
            <v>18457</v>
          </cell>
          <cell r="F142">
            <v>34153</v>
          </cell>
          <cell r="G142">
            <v>1379</v>
          </cell>
          <cell r="H142">
            <v>4990</v>
          </cell>
          <cell r="I142">
            <v>67619</v>
          </cell>
          <cell r="J142">
            <v>0</v>
          </cell>
          <cell r="K142">
            <v>0</v>
          </cell>
          <cell r="L142">
            <v>0</v>
          </cell>
          <cell r="M142">
            <v>2662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/>
          <cell r="W142">
            <v>6093</v>
          </cell>
          <cell r="X142"/>
          <cell r="Y142"/>
          <cell r="Z142"/>
        </row>
        <row r="143">
          <cell r="D143">
            <v>56751</v>
          </cell>
          <cell r="E143">
            <v>197591</v>
          </cell>
          <cell r="F143">
            <v>45102</v>
          </cell>
          <cell r="G143">
            <v>148049</v>
          </cell>
          <cell r="H143">
            <v>30295</v>
          </cell>
          <cell r="I143">
            <v>477788</v>
          </cell>
          <cell r="J143">
            <v>0</v>
          </cell>
          <cell r="K143">
            <v>0</v>
          </cell>
          <cell r="L143">
            <v>0</v>
          </cell>
          <cell r="M143">
            <v>12811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9924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833</v>
          </cell>
          <cell r="I144">
            <v>12251</v>
          </cell>
          <cell r="J144">
            <v>0</v>
          </cell>
          <cell r="K144">
            <v>0</v>
          </cell>
          <cell r="L144">
            <v>0</v>
          </cell>
          <cell r="M144">
            <v>2298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11533</v>
          </cell>
          <cell r="E145">
            <v>10135</v>
          </cell>
          <cell r="F145">
            <v>2234</v>
          </cell>
          <cell r="G145">
            <v>1381</v>
          </cell>
          <cell r="H145">
            <v>349</v>
          </cell>
          <cell r="I145">
            <v>25632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2717</v>
          </cell>
          <cell r="E146">
            <v>1862</v>
          </cell>
          <cell r="F146">
            <v>1250</v>
          </cell>
          <cell r="G146">
            <v>867</v>
          </cell>
          <cell r="H146">
            <v>333</v>
          </cell>
          <cell r="I146">
            <v>7029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63.8599999999999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13269</v>
          </cell>
          <cell r="E147">
            <v>8926</v>
          </cell>
          <cell r="F147">
            <v>1543</v>
          </cell>
          <cell r="G147">
            <v>528</v>
          </cell>
          <cell r="H147">
            <v>2470</v>
          </cell>
          <cell r="I147">
            <v>26736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30626</v>
          </cell>
          <cell r="E148">
            <v>10439</v>
          </cell>
          <cell r="F148">
            <v>0</v>
          </cell>
          <cell r="G148">
            <v>4726</v>
          </cell>
          <cell r="H148">
            <v>5064</v>
          </cell>
          <cell r="I148">
            <v>50855</v>
          </cell>
          <cell r="J148">
            <v>0</v>
          </cell>
          <cell r="K148">
            <v>0</v>
          </cell>
          <cell r="L148">
            <v>4063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13048</v>
          </cell>
          <cell r="E149">
            <v>863</v>
          </cell>
          <cell r="F149">
            <v>15317</v>
          </cell>
          <cell r="G149">
            <v>5379</v>
          </cell>
          <cell r="H149">
            <v>4782</v>
          </cell>
          <cell r="I149">
            <v>39389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255.4399999999996</v>
          </cell>
          <cell r="R149">
            <v>0</v>
          </cell>
          <cell r="S149">
            <v>6966</v>
          </cell>
          <cell r="T149">
            <v>0</v>
          </cell>
          <cell r="U149"/>
          <cell r="V149"/>
          <cell r="W149">
            <v>11419</v>
          </cell>
          <cell r="X149"/>
          <cell r="Y149"/>
          <cell r="Z149"/>
        </row>
        <row r="150">
          <cell r="D150">
            <v>35411</v>
          </cell>
          <cell r="E150">
            <v>17685</v>
          </cell>
          <cell r="F150">
            <v>186</v>
          </cell>
          <cell r="G150">
            <v>21363</v>
          </cell>
          <cell r="H150">
            <v>2167</v>
          </cell>
          <cell r="I150">
            <v>76812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18369</v>
          </cell>
          <cell r="E151">
            <v>8584</v>
          </cell>
          <cell r="F151">
            <v>1500</v>
          </cell>
          <cell r="G151">
            <v>2238</v>
          </cell>
          <cell r="H151">
            <v>2360</v>
          </cell>
          <cell r="I151">
            <v>33051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5919</v>
          </cell>
          <cell r="E152">
            <v>11049</v>
          </cell>
          <cell r="F152">
            <v>1471</v>
          </cell>
          <cell r="G152">
            <v>1049</v>
          </cell>
          <cell r="H152">
            <v>279</v>
          </cell>
          <cell r="I152">
            <v>19767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1433</v>
          </cell>
          <cell r="H153">
            <v>1003</v>
          </cell>
          <cell r="I153">
            <v>14710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69223</v>
          </cell>
          <cell r="E154">
            <v>44175</v>
          </cell>
          <cell r="F154">
            <v>30834</v>
          </cell>
          <cell r="G154">
            <v>14671</v>
          </cell>
          <cell r="H154">
            <v>16902</v>
          </cell>
          <cell r="I154">
            <v>175805</v>
          </cell>
          <cell r="J154">
            <v>0</v>
          </cell>
          <cell r="K154">
            <v>0</v>
          </cell>
          <cell r="L154">
            <v>2192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10543</v>
          </cell>
          <cell r="X154"/>
          <cell r="Y154">
            <v>17458</v>
          </cell>
          <cell r="Z154"/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30984</v>
          </cell>
          <cell r="J155">
            <v>0</v>
          </cell>
          <cell r="K155">
            <v>4920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14018</v>
          </cell>
          <cell r="X155"/>
          <cell r="Y155"/>
          <cell r="Z155"/>
        </row>
        <row r="156">
          <cell r="D156">
            <v>5251</v>
          </cell>
          <cell r="E156">
            <v>4086</v>
          </cell>
          <cell r="F156">
            <v>630</v>
          </cell>
          <cell r="G156">
            <v>493</v>
          </cell>
          <cell r="H156">
            <v>154</v>
          </cell>
          <cell r="I156">
            <v>10614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25919</v>
          </cell>
          <cell r="E157">
            <v>36009</v>
          </cell>
          <cell r="F157">
            <v>5280</v>
          </cell>
          <cell r="G157">
            <v>5899</v>
          </cell>
          <cell r="H157">
            <v>13209</v>
          </cell>
          <cell r="I157">
            <v>86316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>
            <v>33024</v>
          </cell>
          <cell r="Z157"/>
        </row>
        <row r="158">
          <cell r="D158">
            <v>9255</v>
          </cell>
          <cell r="E158">
            <v>2597</v>
          </cell>
          <cell r="F158">
            <v>1349</v>
          </cell>
          <cell r="G158">
            <v>483</v>
          </cell>
          <cell r="H158">
            <v>370</v>
          </cell>
          <cell r="I158">
            <v>14054</v>
          </cell>
          <cell r="J158">
            <v>0</v>
          </cell>
          <cell r="K158">
            <v>2760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9192</v>
          </cell>
          <cell r="E159">
            <v>5821</v>
          </cell>
          <cell r="F159">
            <v>2906</v>
          </cell>
          <cell r="G159">
            <v>1752</v>
          </cell>
          <cell r="H159">
            <v>1217</v>
          </cell>
          <cell r="I159">
            <v>20888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39179</v>
          </cell>
          <cell r="E160">
            <v>22149</v>
          </cell>
          <cell r="F160">
            <v>36506</v>
          </cell>
          <cell r="G160">
            <v>23339</v>
          </cell>
          <cell r="H160">
            <v>29048</v>
          </cell>
          <cell r="I160">
            <v>150221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4000</v>
          </cell>
          <cell r="X160"/>
          <cell r="Y160">
            <v>400</v>
          </cell>
          <cell r="Z160"/>
        </row>
        <row r="161">
          <cell r="D161">
            <v>1831</v>
          </cell>
          <cell r="E161">
            <v>1265</v>
          </cell>
          <cell r="F161">
            <v>2083</v>
          </cell>
          <cell r="G161">
            <v>329</v>
          </cell>
          <cell r="H161">
            <v>1557</v>
          </cell>
          <cell r="I161">
            <v>7065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9433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7111</v>
          </cell>
          <cell r="E163">
            <v>6056</v>
          </cell>
          <cell r="F163">
            <v>2623</v>
          </cell>
          <cell r="G163">
            <v>3355</v>
          </cell>
          <cell r="H163">
            <v>1877</v>
          </cell>
          <cell r="I163">
            <v>21022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1222</v>
          </cell>
          <cell r="E164">
            <v>1447</v>
          </cell>
          <cell r="F164">
            <v>3574</v>
          </cell>
          <cell r="G164">
            <v>0</v>
          </cell>
          <cell r="H164">
            <v>91</v>
          </cell>
          <cell r="I164">
            <v>6334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2173</v>
          </cell>
          <cell r="I165">
            <v>21523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127.7199999999998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8555</v>
          </cell>
          <cell r="E166">
            <v>4650</v>
          </cell>
          <cell r="F166">
            <v>2917</v>
          </cell>
          <cell r="G166">
            <v>797</v>
          </cell>
          <cell r="H166">
            <v>95</v>
          </cell>
          <cell r="I166">
            <v>17014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9">
        <row r="2">
          <cell r="D2">
            <v>13435</v>
          </cell>
          <cell r="E2">
            <v>10081</v>
          </cell>
          <cell r="F2">
            <v>2923</v>
          </cell>
          <cell r="G2">
            <v>2871</v>
          </cell>
          <cell r="H2">
            <v>0</v>
          </cell>
          <cell r="I2">
            <v>29310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2942</v>
          </cell>
          <cell r="E3">
            <v>2212</v>
          </cell>
          <cell r="F3">
            <v>7700</v>
          </cell>
          <cell r="G3">
            <v>474</v>
          </cell>
          <cell r="H3">
            <v>1128</v>
          </cell>
          <cell r="I3">
            <v>14456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15701</v>
          </cell>
          <cell r="E4">
            <v>5726</v>
          </cell>
          <cell r="F4">
            <v>19651</v>
          </cell>
          <cell r="G4">
            <v>7371</v>
          </cell>
          <cell r="H4">
            <v>6961</v>
          </cell>
          <cell r="I4">
            <v>55410</v>
          </cell>
          <cell r="J4">
            <v>9875.2000000000007</v>
          </cell>
          <cell r="K4">
            <v>0</v>
          </cell>
          <cell r="L4">
            <v>0</v>
          </cell>
          <cell r="M4">
            <v>4707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12793</v>
          </cell>
          <cell r="E5">
            <v>11113</v>
          </cell>
          <cell r="F5">
            <v>10648</v>
          </cell>
          <cell r="G5">
            <v>3356</v>
          </cell>
          <cell r="H5">
            <v>2771</v>
          </cell>
          <cell r="I5">
            <v>40681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7833</v>
          </cell>
          <cell r="E6">
            <v>5375</v>
          </cell>
          <cell r="F6">
            <v>3426</v>
          </cell>
          <cell r="G6">
            <v>583</v>
          </cell>
          <cell r="H6">
            <v>257</v>
          </cell>
          <cell r="I6">
            <v>17474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6016</v>
          </cell>
          <cell r="E7">
            <v>5577</v>
          </cell>
          <cell r="F7">
            <v>100</v>
          </cell>
          <cell r="G7">
            <v>249</v>
          </cell>
          <cell r="H7">
            <v>149</v>
          </cell>
          <cell r="I7">
            <v>12091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728</v>
          </cell>
          <cell r="E8">
            <v>12460</v>
          </cell>
          <cell r="F8">
            <v>0</v>
          </cell>
          <cell r="G8">
            <v>482</v>
          </cell>
          <cell r="H8">
            <v>163</v>
          </cell>
          <cell r="I8">
            <v>13833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20831</v>
          </cell>
          <cell r="X8"/>
          <cell r="Y8"/>
          <cell r="Z8"/>
        </row>
        <row r="9">
          <cell r="D9">
            <v>35952</v>
          </cell>
          <cell r="E9">
            <v>16581</v>
          </cell>
          <cell r="F9">
            <v>9312</v>
          </cell>
          <cell r="G9">
            <v>9351</v>
          </cell>
          <cell r="H9">
            <v>4296</v>
          </cell>
          <cell r="I9">
            <v>75492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4395</v>
          </cell>
          <cell r="E10">
            <v>2136</v>
          </cell>
          <cell r="F10">
            <v>0</v>
          </cell>
          <cell r="G10">
            <v>227</v>
          </cell>
          <cell r="H10">
            <v>37</v>
          </cell>
          <cell r="I10">
            <v>6795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35650</v>
          </cell>
          <cell r="E11">
            <v>36200</v>
          </cell>
          <cell r="F11">
            <v>15441</v>
          </cell>
          <cell r="G11">
            <v>29207</v>
          </cell>
          <cell r="H11">
            <v>5565</v>
          </cell>
          <cell r="I11">
            <v>122063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1202</v>
          </cell>
          <cell r="U11"/>
          <cell r="V11"/>
          <cell r="W11">
            <v>7054</v>
          </cell>
          <cell r="X11"/>
          <cell r="Y11">
            <v>11610</v>
          </cell>
          <cell r="Z11"/>
        </row>
        <row r="12">
          <cell r="D12">
            <v>184199</v>
          </cell>
          <cell r="E12">
            <v>136239</v>
          </cell>
          <cell r="F12">
            <v>65903</v>
          </cell>
          <cell r="G12">
            <v>122934</v>
          </cell>
          <cell r="H12">
            <v>157083</v>
          </cell>
          <cell r="I12">
            <v>666358</v>
          </cell>
          <cell r="J12">
            <v>0</v>
          </cell>
          <cell r="K12">
            <v>0</v>
          </cell>
          <cell r="L12">
            <v>0</v>
          </cell>
          <cell r="M12">
            <v>18043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12670</v>
          </cell>
          <cell r="T12">
            <v>0</v>
          </cell>
          <cell r="U12"/>
          <cell r="V12"/>
          <cell r="W12">
            <v>36444</v>
          </cell>
          <cell r="X12"/>
          <cell r="Y12">
            <v>88408</v>
          </cell>
          <cell r="Z12"/>
        </row>
        <row r="13">
          <cell r="D13">
            <v>3678</v>
          </cell>
          <cell r="E13">
            <v>41721</v>
          </cell>
          <cell r="F13">
            <v>1453</v>
          </cell>
          <cell r="G13">
            <v>3172</v>
          </cell>
          <cell r="H13">
            <v>2010</v>
          </cell>
          <cell r="I13">
            <v>52034</v>
          </cell>
          <cell r="J13">
            <v>0</v>
          </cell>
          <cell r="K13">
            <v>7060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/>
          <cell r="V13"/>
          <cell r="W13">
            <v>4183</v>
          </cell>
          <cell r="X13"/>
          <cell r="Y13"/>
          <cell r="Z13"/>
        </row>
        <row r="14">
          <cell r="D14">
            <v>33746</v>
          </cell>
          <cell r="E14">
            <v>30941</v>
          </cell>
          <cell r="F14">
            <v>32007</v>
          </cell>
          <cell r="G14">
            <v>0</v>
          </cell>
          <cell r="H14">
            <v>25334</v>
          </cell>
          <cell r="I14">
            <v>122028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>
            <v>39646</v>
          </cell>
          <cell r="Z14"/>
        </row>
        <row r="15">
          <cell r="D15">
            <v>21997</v>
          </cell>
          <cell r="E15">
            <v>6973</v>
          </cell>
          <cell r="F15">
            <v>26305</v>
          </cell>
          <cell r="G15">
            <v>22899</v>
          </cell>
          <cell r="H15">
            <v>12672</v>
          </cell>
          <cell r="I15">
            <v>90846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>
            <v>1290</v>
          </cell>
          <cell r="Z15"/>
        </row>
        <row r="16">
          <cell r="D16">
            <v>6731</v>
          </cell>
          <cell r="E16">
            <v>2826</v>
          </cell>
          <cell r="F16">
            <v>0</v>
          </cell>
          <cell r="G16">
            <v>1407</v>
          </cell>
          <cell r="H16">
            <v>142</v>
          </cell>
          <cell r="I16">
            <v>11106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769</v>
          </cell>
          <cell r="I17">
            <v>9983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14786</v>
          </cell>
          <cell r="E18">
            <v>9224</v>
          </cell>
          <cell r="F18">
            <v>1258</v>
          </cell>
          <cell r="G18">
            <v>1110</v>
          </cell>
          <cell r="H18">
            <v>732</v>
          </cell>
          <cell r="I18">
            <v>27110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12829</v>
          </cell>
          <cell r="E19">
            <v>17108</v>
          </cell>
          <cell r="F19">
            <v>9147</v>
          </cell>
          <cell r="G19">
            <v>552</v>
          </cell>
          <cell r="H19">
            <v>7001</v>
          </cell>
          <cell r="I19">
            <v>46637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13860</v>
          </cell>
          <cell r="E20">
            <v>8787</v>
          </cell>
          <cell r="F20">
            <v>5532</v>
          </cell>
          <cell r="G20">
            <v>3388</v>
          </cell>
          <cell r="H20">
            <v>1097</v>
          </cell>
          <cell r="I20">
            <v>32664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6860</v>
          </cell>
          <cell r="E21">
            <v>4768</v>
          </cell>
          <cell r="F21">
            <v>3062</v>
          </cell>
          <cell r="G21">
            <v>2087</v>
          </cell>
          <cell r="H21">
            <v>2096</v>
          </cell>
          <cell r="I21">
            <v>18873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10423</v>
          </cell>
          <cell r="X21"/>
          <cell r="Y21"/>
          <cell r="Z21"/>
        </row>
        <row r="22">
          <cell r="D22">
            <v>819</v>
          </cell>
          <cell r="E22">
            <v>2607</v>
          </cell>
          <cell r="F22">
            <v>0</v>
          </cell>
          <cell r="G22">
            <v>1408</v>
          </cell>
          <cell r="H22">
            <v>197</v>
          </cell>
          <cell r="I22">
            <v>5031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20466</v>
          </cell>
          <cell r="H23">
            <v>21743</v>
          </cell>
          <cell r="I23">
            <v>221947</v>
          </cell>
          <cell r="J23">
            <v>0</v>
          </cell>
          <cell r="K23">
            <v>0</v>
          </cell>
          <cell r="L23">
            <v>2079</v>
          </cell>
          <cell r="M23">
            <v>8931</v>
          </cell>
          <cell r="N23">
            <v>0</v>
          </cell>
          <cell r="O23">
            <v>10623</v>
          </cell>
          <cell r="P23">
            <v>0</v>
          </cell>
          <cell r="Q23">
            <v>0</v>
          </cell>
          <cell r="R23">
            <v>0</v>
          </cell>
          <cell r="S23">
            <v>41265</v>
          </cell>
          <cell r="T23">
            <v>0</v>
          </cell>
          <cell r="U23"/>
          <cell r="V23"/>
          <cell r="W23">
            <v>10399</v>
          </cell>
          <cell r="X23"/>
          <cell r="Y23">
            <v>121002</v>
          </cell>
          <cell r="Z23"/>
        </row>
        <row r="24">
          <cell r="D24">
            <v>14444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10182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17066</v>
          </cell>
          <cell r="E26">
            <v>19078</v>
          </cell>
          <cell r="F26">
            <v>73</v>
          </cell>
          <cell r="G26">
            <v>3570</v>
          </cell>
          <cell r="H26">
            <v>3248</v>
          </cell>
          <cell r="I26">
            <v>43035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7613</v>
          </cell>
          <cell r="E27">
            <v>5690</v>
          </cell>
          <cell r="F27">
            <v>2877</v>
          </cell>
          <cell r="G27">
            <v>496</v>
          </cell>
          <cell r="H27">
            <v>583</v>
          </cell>
          <cell r="I27">
            <v>17259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2037</v>
          </cell>
          <cell r="E28">
            <v>1651</v>
          </cell>
          <cell r="F28">
            <v>0</v>
          </cell>
          <cell r="G28">
            <v>693</v>
          </cell>
          <cell r="H28">
            <v>105</v>
          </cell>
          <cell r="I28">
            <v>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4785</v>
          </cell>
          <cell r="X28"/>
          <cell r="Y28"/>
          <cell r="Z28"/>
        </row>
        <row r="29">
          <cell r="D29">
            <v>8880</v>
          </cell>
          <cell r="E29">
            <v>3577</v>
          </cell>
          <cell r="F29">
            <v>2595</v>
          </cell>
          <cell r="G29">
            <v>443</v>
          </cell>
          <cell r="H29">
            <v>933</v>
          </cell>
          <cell r="I29">
            <v>16428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600</v>
          </cell>
          <cell r="E30">
            <v>2827</v>
          </cell>
          <cell r="F30">
            <v>0</v>
          </cell>
          <cell r="G30">
            <v>1765</v>
          </cell>
          <cell r="H30">
            <v>210</v>
          </cell>
          <cell r="I30">
            <v>5402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86355</v>
          </cell>
          <cell r="E31">
            <v>61544</v>
          </cell>
          <cell r="F31">
            <v>3177</v>
          </cell>
          <cell r="G31">
            <v>0</v>
          </cell>
          <cell r="H31">
            <v>15657</v>
          </cell>
          <cell r="I31">
            <v>166733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11076</v>
          </cell>
          <cell r="U31"/>
          <cell r="V31"/>
          <cell r="W31">
            <v>20376</v>
          </cell>
          <cell r="X31"/>
          <cell r="Y31">
            <v>36550</v>
          </cell>
          <cell r="Z31"/>
        </row>
        <row r="32">
          <cell r="D32">
            <v>18043</v>
          </cell>
          <cell r="E32">
            <v>12661</v>
          </cell>
          <cell r="F32">
            <v>10750</v>
          </cell>
          <cell r="G32">
            <v>7082</v>
          </cell>
          <cell r="H32">
            <v>1064</v>
          </cell>
          <cell r="I32">
            <v>49600</v>
          </cell>
          <cell r="J32">
            <v>0</v>
          </cell>
          <cell r="K32">
            <v>5100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4379</v>
          </cell>
          <cell r="X32"/>
          <cell r="Y32"/>
          <cell r="Z32"/>
        </row>
        <row r="33">
          <cell r="D33">
            <v>16640</v>
          </cell>
          <cell r="E33">
            <v>7124</v>
          </cell>
          <cell r="F33">
            <v>176</v>
          </cell>
          <cell r="G33">
            <v>616</v>
          </cell>
          <cell r="H33">
            <v>290</v>
          </cell>
          <cell r="I33">
            <v>24846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14694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28501</v>
          </cell>
          <cell r="E35">
            <v>6068</v>
          </cell>
          <cell r="F35">
            <v>7101</v>
          </cell>
          <cell r="G35">
            <v>7083</v>
          </cell>
          <cell r="H35">
            <v>1443</v>
          </cell>
          <cell r="I35">
            <v>50196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1522</v>
          </cell>
          <cell r="E36">
            <v>1581</v>
          </cell>
          <cell r="F36">
            <v>2504</v>
          </cell>
          <cell r="G36">
            <v>242</v>
          </cell>
          <cell r="H36">
            <v>516</v>
          </cell>
          <cell r="I36">
            <v>6365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2103</v>
          </cell>
          <cell r="E37">
            <v>1315</v>
          </cell>
          <cell r="F37">
            <v>1212</v>
          </cell>
          <cell r="G37">
            <v>1239</v>
          </cell>
          <cell r="H37">
            <v>833</v>
          </cell>
          <cell r="I37">
            <v>6702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3087</v>
          </cell>
          <cell r="E38">
            <v>2354</v>
          </cell>
          <cell r="F38">
            <v>165</v>
          </cell>
          <cell r="G38">
            <v>799</v>
          </cell>
          <cell r="H38">
            <v>192</v>
          </cell>
          <cell r="I38">
            <v>6597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6511</v>
          </cell>
          <cell r="E39">
            <v>3736</v>
          </cell>
          <cell r="F39">
            <v>819</v>
          </cell>
          <cell r="G39">
            <v>743</v>
          </cell>
          <cell r="H39">
            <v>232</v>
          </cell>
          <cell r="I39">
            <v>12041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371615</v>
          </cell>
          <cell r="E40">
            <v>117617</v>
          </cell>
          <cell r="F40">
            <v>128917</v>
          </cell>
          <cell r="G40">
            <v>139845</v>
          </cell>
          <cell r="H40">
            <v>95869</v>
          </cell>
          <cell r="I40">
            <v>853863</v>
          </cell>
          <cell r="J40">
            <v>0</v>
          </cell>
          <cell r="K40">
            <v>0</v>
          </cell>
          <cell r="L40">
            <v>0</v>
          </cell>
          <cell r="M40">
            <v>19969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>
            <v>60286</v>
          </cell>
          <cell r="Z40"/>
        </row>
        <row r="41">
          <cell r="D41">
            <v>5148</v>
          </cell>
          <cell r="E41">
            <v>7651</v>
          </cell>
          <cell r="F41">
            <v>2000</v>
          </cell>
          <cell r="G41">
            <v>1267</v>
          </cell>
          <cell r="H41">
            <v>227</v>
          </cell>
          <cell r="I41">
            <v>16293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10896</v>
          </cell>
          <cell r="E42">
            <v>2596</v>
          </cell>
          <cell r="F42">
            <v>5833</v>
          </cell>
          <cell r="G42">
            <v>2083</v>
          </cell>
          <cell r="H42">
            <v>2083</v>
          </cell>
          <cell r="I42">
            <v>23491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26540</v>
          </cell>
          <cell r="H43">
            <v>54479</v>
          </cell>
          <cell r="I43">
            <v>188937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4874</v>
          </cell>
          <cell r="U43"/>
          <cell r="V43"/>
          <cell r="W43">
            <v>0</v>
          </cell>
          <cell r="X43"/>
          <cell r="Y43">
            <v>61834</v>
          </cell>
          <cell r="Z43"/>
        </row>
        <row r="44">
          <cell r="D44">
            <v>2883</v>
          </cell>
          <cell r="E44">
            <v>3452</v>
          </cell>
          <cell r="F44">
            <v>7768</v>
          </cell>
          <cell r="G44">
            <v>3333</v>
          </cell>
          <cell r="H44">
            <v>833</v>
          </cell>
          <cell r="I44">
            <v>18269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5797</v>
          </cell>
          <cell r="E45">
            <v>6056</v>
          </cell>
          <cell r="F45">
            <v>5777</v>
          </cell>
          <cell r="G45">
            <v>443</v>
          </cell>
          <cell r="H45">
            <v>1526</v>
          </cell>
          <cell r="I45">
            <v>19599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4522</v>
          </cell>
          <cell r="E46">
            <v>6790</v>
          </cell>
          <cell r="F46">
            <v>456</v>
          </cell>
          <cell r="G46">
            <v>1122</v>
          </cell>
          <cell r="H46">
            <v>627</v>
          </cell>
          <cell r="I46">
            <v>13517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11233</v>
          </cell>
          <cell r="E47">
            <v>20688</v>
          </cell>
          <cell r="F47">
            <v>7971</v>
          </cell>
          <cell r="G47">
            <v>20583</v>
          </cell>
          <cell r="H47">
            <v>17116</v>
          </cell>
          <cell r="I47">
            <v>77591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20475</v>
          </cell>
          <cell r="E48">
            <v>11647</v>
          </cell>
          <cell r="F48">
            <v>16382</v>
          </cell>
          <cell r="G48">
            <v>0</v>
          </cell>
          <cell r="H48">
            <v>6414</v>
          </cell>
          <cell r="I48">
            <v>54918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6800</v>
          </cell>
          <cell r="U48"/>
          <cell r="V48"/>
          <cell r="W48">
            <v>0</v>
          </cell>
          <cell r="X48"/>
          <cell r="Y48">
            <v>4214</v>
          </cell>
          <cell r="Z48"/>
        </row>
        <row r="49">
          <cell r="D49">
            <v>77997</v>
          </cell>
          <cell r="E49">
            <v>136626</v>
          </cell>
          <cell r="F49">
            <v>11875</v>
          </cell>
          <cell r="G49">
            <v>39018</v>
          </cell>
          <cell r="H49">
            <v>27198</v>
          </cell>
          <cell r="I49">
            <v>292714</v>
          </cell>
          <cell r="J49">
            <v>0</v>
          </cell>
          <cell r="K49">
            <v>0</v>
          </cell>
          <cell r="L49">
            <v>0</v>
          </cell>
          <cell r="M49">
            <v>4197</v>
          </cell>
          <cell r="N49">
            <v>0</v>
          </cell>
          <cell r="O49">
            <v>0</v>
          </cell>
          <cell r="P49">
            <v>41667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1796</v>
          </cell>
          <cell r="X49"/>
          <cell r="Y49">
            <v>22446</v>
          </cell>
          <cell r="Z49"/>
        </row>
        <row r="50">
          <cell r="D50">
            <v>13094</v>
          </cell>
          <cell r="E50">
            <v>4037</v>
          </cell>
          <cell r="F50">
            <v>2681</v>
          </cell>
          <cell r="G50">
            <v>875</v>
          </cell>
          <cell r="H50">
            <v>350</v>
          </cell>
          <cell r="I50">
            <v>21037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11587</v>
          </cell>
          <cell r="E51">
            <v>6250</v>
          </cell>
          <cell r="F51">
            <v>364</v>
          </cell>
          <cell r="G51">
            <v>833</v>
          </cell>
          <cell r="H51">
            <v>895</v>
          </cell>
          <cell r="I51">
            <v>19929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5936</v>
          </cell>
          <cell r="E52">
            <v>4017</v>
          </cell>
          <cell r="F52">
            <v>1083</v>
          </cell>
          <cell r="G52">
            <v>1250</v>
          </cell>
          <cell r="H52">
            <v>0</v>
          </cell>
          <cell r="I52">
            <v>12286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7046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60440</v>
          </cell>
          <cell r="E54">
            <v>55205</v>
          </cell>
          <cell r="F54">
            <v>32116</v>
          </cell>
          <cell r="G54">
            <v>12503</v>
          </cell>
          <cell r="H54">
            <v>31143</v>
          </cell>
          <cell r="I54">
            <v>191407</v>
          </cell>
          <cell r="J54">
            <v>0</v>
          </cell>
          <cell r="K54">
            <v>0</v>
          </cell>
          <cell r="L54">
            <v>0</v>
          </cell>
          <cell r="M54">
            <v>4534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19474</v>
          </cell>
          <cell r="X54"/>
          <cell r="Y54">
            <v>23564</v>
          </cell>
          <cell r="Z54"/>
        </row>
        <row r="55">
          <cell r="D55">
            <v>6602</v>
          </cell>
          <cell r="E55">
            <v>6877</v>
          </cell>
          <cell r="F55">
            <v>0</v>
          </cell>
          <cell r="G55">
            <v>746</v>
          </cell>
          <cell r="H55">
            <v>258</v>
          </cell>
          <cell r="I55">
            <v>14483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5400</v>
          </cell>
          <cell r="E56">
            <v>4717</v>
          </cell>
          <cell r="F56">
            <v>2027</v>
          </cell>
          <cell r="G56">
            <v>583</v>
          </cell>
          <cell r="H56">
            <v>1500</v>
          </cell>
          <cell r="I56">
            <v>14227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18294</v>
          </cell>
          <cell r="E57">
            <v>30629</v>
          </cell>
          <cell r="F57">
            <v>34286</v>
          </cell>
          <cell r="G57">
            <v>23618</v>
          </cell>
          <cell r="H57">
            <v>17445</v>
          </cell>
          <cell r="I57">
            <v>124272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>
            <v>6880</v>
          </cell>
          <cell r="Z57"/>
        </row>
        <row r="58">
          <cell r="D58">
            <v>2288</v>
          </cell>
          <cell r="E58">
            <v>2445</v>
          </cell>
          <cell r="F58">
            <v>1068</v>
          </cell>
          <cell r="G58">
            <v>433</v>
          </cell>
          <cell r="H58">
            <v>591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5966</v>
          </cell>
          <cell r="E59">
            <v>5082</v>
          </cell>
          <cell r="F59">
            <v>5906</v>
          </cell>
          <cell r="G59">
            <v>0</v>
          </cell>
          <cell r="H59">
            <v>1646</v>
          </cell>
          <cell r="I59">
            <v>18600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8168</v>
          </cell>
          <cell r="E60">
            <v>11915</v>
          </cell>
          <cell r="F60">
            <v>50000</v>
          </cell>
          <cell r="G60">
            <v>7614</v>
          </cell>
          <cell r="H60">
            <v>6622</v>
          </cell>
          <cell r="I60">
            <v>84319</v>
          </cell>
          <cell r="J60">
            <v>39984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17410</v>
          </cell>
          <cell r="E61">
            <v>6419</v>
          </cell>
          <cell r="F61">
            <v>41492</v>
          </cell>
          <cell r="G61">
            <v>4768</v>
          </cell>
          <cell r="H61">
            <v>1047</v>
          </cell>
          <cell r="I61">
            <v>71136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11005</v>
          </cell>
          <cell r="E62">
            <v>1252</v>
          </cell>
          <cell r="F62">
            <v>0</v>
          </cell>
          <cell r="G62">
            <v>4447</v>
          </cell>
          <cell r="H62">
            <v>413</v>
          </cell>
          <cell r="I62">
            <v>17117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12642</v>
          </cell>
          <cell r="E63">
            <v>18014</v>
          </cell>
          <cell r="F63">
            <v>3904</v>
          </cell>
          <cell r="G63">
            <v>14221</v>
          </cell>
          <cell r="H63">
            <v>13483</v>
          </cell>
          <cell r="I63">
            <v>62264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5040</v>
          </cell>
          <cell r="E64">
            <v>9706</v>
          </cell>
          <cell r="F64">
            <v>12271</v>
          </cell>
          <cell r="G64">
            <v>1621</v>
          </cell>
          <cell r="H64">
            <v>784</v>
          </cell>
          <cell r="I64">
            <v>29422</v>
          </cell>
          <cell r="J64">
            <v>0</v>
          </cell>
          <cell r="K64">
            <v>0</v>
          </cell>
          <cell r="L64">
            <v>0</v>
          </cell>
          <cell r="M64">
            <v>3545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8750</v>
          </cell>
          <cell r="X64"/>
          <cell r="Y64"/>
          <cell r="Z64"/>
        </row>
        <row r="65">
          <cell r="D65">
            <v>21987</v>
          </cell>
          <cell r="E65">
            <v>5296</v>
          </cell>
          <cell r="F65">
            <v>1795</v>
          </cell>
          <cell r="G65">
            <v>3544</v>
          </cell>
          <cell r="H65">
            <v>6178</v>
          </cell>
          <cell r="I65">
            <v>38800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1333</v>
          </cell>
          <cell r="E66">
            <v>709473</v>
          </cell>
          <cell r="F66">
            <v>260243</v>
          </cell>
          <cell r="G66">
            <v>240788</v>
          </cell>
          <cell r="H66">
            <v>142899</v>
          </cell>
          <cell r="I66">
            <v>1354736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83333</v>
          </cell>
          <cell r="O66">
            <v>10209</v>
          </cell>
          <cell r="P66">
            <v>41667</v>
          </cell>
          <cell r="Q66">
            <v>0</v>
          </cell>
          <cell r="R66">
            <v>0</v>
          </cell>
          <cell r="S66">
            <v>29023</v>
          </cell>
          <cell r="T66">
            <v>0</v>
          </cell>
          <cell r="U66"/>
          <cell r="V66"/>
          <cell r="W66">
            <v>0</v>
          </cell>
          <cell r="X66"/>
          <cell r="Y66"/>
          <cell r="Z66"/>
        </row>
        <row r="67">
          <cell r="D67">
            <v>20016</v>
          </cell>
          <cell r="E67">
            <v>11515</v>
          </cell>
          <cell r="F67">
            <v>11433</v>
          </cell>
          <cell r="G67">
            <v>0</v>
          </cell>
          <cell r="H67">
            <v>1466</v>
          </cell>
          <cell r="I67">
            <v>44430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3186</v>
          </cell>
          <cell r="E68">
            <v>1807</v>
          </cell>
          <cell r="F68">
            <v>1385</v>
          </cell>
          <cell r="G68">
            <v>0</v>
          </cell>
          <cell r="H68">
            <v>833</v>
          </cell>
          <cell r="I68">
            <v>7211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9788</v>
          </cell>
          <cell r="E69">
            <v>25669</v>
          </cell>
          <cell r="F69">
            <v>18824</v>
          </cell>
          <cell r="G69">
            <v>2349</v>
          </cell>
          <cell r="H69">
            <v>11048</v>
          </cell>
          <cell r="I69">
            <v>67678</v>
          </cell>
          <cell r="J69">
            <v>0</v>
          </cell>
          <cell r="K69">
            <v>0</v>
          </cell>
          <cell r="L69">
            <v>0</v>
          </cell>
          <cell r="M69">
            <v>4080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6000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10333</v>
          </cell>
          <cell r="E70">
            <v>7673</v>
          </cell>
          <cell r="F70">
            <v>6311</v>
          </cell>
          <cell r="G70">
            <v>4600</v>
          </cell>
          <cell r="H70">
            <v>3797</v>
          </cell>
          <cell r="I70">
            <v>32714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0</v>
          </cell>
          <cell r="M71">
            <v>8115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30582</v>
          </cell>
          <cell r="X71"/>
          <cell r="Y71">
            <v>21156</v>
          </cell>
          <cell r="Z71"/>
        </row>
        <row r="72">
          <cell r="D72">
            <v>12585</v>
          </cell>
          <cell r="E72">
            <v>7030</v>
          </cell>
          <cell r="F72">
            <v>4870</v>
          </cell>
          <cell r="G72">
            <v>3346</v>
          </cell>
          <cell r="H72">
            <v>444</v>
          </cell>
          <cell r="I72">
            <v>28275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2000</v>
          </cell>
          <cell r="X72"/>
          <cell r="Y72"/>
          <cell r="Z72"/>
        </row>
        <row r="73">
          <cell r="D73">
            <v>5497</v>
          </cell>
          <cell r="E73">
            <v>3487</v>
          </cell>
          <cell r="F73">
            <v>6418</v>
          </cell>
          <cell r="G73">
            <v>1536</v>
          </cell>
          <cell r="H73">
            <v>983</v>
          </cell>
          <cell r="I73">
            <v>17921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14291</v>
          </cell>
          <cell r="E74">
            <v>11657</v>
          </cell>
          <cell r="F74">
            <v>1457</v>
          </cell>
          <cell r="G74">
            <v>1065</v>
          </cell>
          <cell r="H74">
            <v>671</v>
          </cell>
          <cell r="I74">
            <v>29141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4190</v>
          </cell>
          <cell r="H75">
            <v>2968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242</v>
          </cell>
          <cell r="H76">
            <v>1600</v>
          </cell>
          <cell r="I76">
            <v>13114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10304</v>
          </cell>
          <cell r="E77">
            <v>6423</v>
          </cell>
          <cell r="F77">
            <v>4923</v>
          </cell>
          <cell r="G77">
            <v>6743</v>
          </cell>
          <cell r="H77">
            <v>1883</v>
          </cell>
          <cell r="I77">
            <v>30276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14659</v>
          </cell>
          <cell r="E78">
            <v>8750</v>
          </cell>
          <cell r="F78">
            <v>17001</v>
          </cell>
          <cell r="G78">
            <v>5000</v>
          </cell>
          <cell r="H78">
            <v>6170</v>
          </cell>
          <cell r="I78">
            <v>51580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6161</v>
          </cell>
          <cell r="E79">
            <v>7514</v>
          </cell>
          <cell r="F79">
            <v>1898</v>
          </cell>
          <cell r="G79">
            <v>2290</v>
          </cell>
          <cell r="H79">
            <v>449</v>
          </cell>
          <cell r="I79">
            <v>18312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3039</v>
          </cell>
          <cell r="E80">
            <v>3039</v>
          </cell>
          <cell r="F80">
            <v>2166</v>
          </cell>
          <cell r="G80">
            <v>2000</v>
          </cell>
          <cell r="H80">
            <v>640</v>
          </cell>
          <cell r="I80">
            <v>10884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20833</v>
          </cell>
          <cell r="E81">
            <v>8333</v>
          </cell>
          <cell r="F81">
            <v>4020</v>
          </cell>
          <cell r="G81">
            <v>4122</v>
          </cell>
          <cell r="H81">
            <v>3250</v>
          </cell>
          <cell r="I81">
            <v>40558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3507</v>
          </cell>
          <cell r="X81"/>
          <cell r="Y81"/>
          <cell r="Z81"/>
        </row>
        <row r="82">
          <cell r="D82">
            <v>31304</v>
          </cell>
          <cell r="E82">
            <v>28861</v>
          </cell>
          <cell r="F82">
            <v>23261</v>
          </cell>
          <cell r="G82">
            <v>20636</v>
          </cell>
          <cell r="H82">
            <v>11253</v>
          </cell>
          <cell r="I82">
            <v>115315</v>
          </cell>
          <cell r="J82">
            <v>8350</v>
          </cell>
          <cell r="K82">
            <v>0</v>
          </cell>
          <cell r="L82">
            <v>0</v>
          </cell>
          <cell r="M82">
            <v>4559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>
            <v>4730</v>
          </cell>
          <cell r="Z82"/>
        </row>
        <row r="83">
          <cell r="D83">
            <v>27232</v>
          </cell>
          <cell r="E83">
            <v>8934</v>
          </cell>
          <cell r="F83">
            <v>2001</v>
          </cell>
          <cell r="G83">
            <v>3820</v>
          </cell>
          <cell r="H83">
            <v>2371</v>
          </cell>
          <cell r="I83">
            <v>44358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10534</v>
          </cell>
          <cell r="E84">
            <v>20519</v>
          </cell>
          <cell r="F84">
            <v>12010</v>
          </cell>
          <cell r="G84">
            <v>7000</v>
          </cell>
          <cell r="H84">
            <v>13628</v>
          </cell>
          <cell r="I84">
            <v>63691</v>
          </cell>
          <cell r="J84">
            <v>30000</v>
          </cell>
          <cell r="K84">
            <v>3240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>
            <v>20898</v>
          </cell>
          <cell r="Z84"/>
        </row>
        <row r="85">
          <cell r="D85">
            <v>5584</v>
          </cell>
          <cell r="E85">
            <v>5171</v>
          </cell>
          <cell r="F85">
            <v>6044</v>
          </cell>
          <cell r="G85">
            <v>235</v>
          </cell>
          <cell r="H85">
            <v>219</v>
          </cell>
          <cell r="I85">
            <v>17253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1727</v>
          </cell>
          <cell r="H86">
            <v>4765</v>
          </cell>
          <cell r="I86">
            <v>41121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27141</v>
          </cell>
          <cell r="E87">
            <v>8548</v>
          </cell>
          <cell r="F87">
            <v>0</v>
          </cell>
          <cell r="G87">
            <v>5894</v>
          </cell>
          <cell r="H87">
            <v>3771</v>
          </cell>
          <cell r="I87">
            <v>45354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5304</v>
          </cell>
          <cell r="E88">
            <v>5405</v>
          </cell>
          <cell r="F88">
            <v>2715</v>
          </cell>
          <cell r="G88">
            <v>3628</v>
          </cell>
          <cell r="H88">
            <v>1046</v>
          </cell>
          <cell r="I88">
            <v>18098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2617</v>
          </cell>
          <cell r="E89">
            <v>2500</v>
          </cell>
          <cell r="F89">
            <v>24173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3720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6851</v>
          </cell>
          <cell r="E90">
            <v>5314</v>
          </cell>
          <cell r="F90">
            <v>4582</v>
          </cell>
          <cell r="G90">
            <v>3529</v>
          </cell>
          <cell r="H90">
            <v>917</v>
          </cell>
          <cell r="I90">
            <v>21193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600</v>
          </cell>
          <cell r="X90"/>
          <cell r="Y90"/>
          <cell r="Z90"/>
        </row>
        <row r="91">
          <cell r="D91">
            <v>15885</v>
          </cell>
          <cell r="E91">
            <v>4919</v>
          </cell>
          <cell r="F91">
            <v>0</v>
          </cell>
          <cell r="G91">
            <v>8845</v>
          </cell>
          <cell r="H91">
            <v>1926</v>
          </cell>
          <cell r="I91">
            <v>31575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5427</v>
          </cell>
          <cell r="E92">
            <v>4551</v>
          </cell>
          <cell r="F92">
            <v>538</v>
          </cell>
          <cell r="G92">
            <v>1125</v>
          </cell>
          <cell r="H92">
            <v>803</v>
          </cell>
          <cell r="I92">
            <v>12444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2497</v>
          </cell>
          <cell r="E93">
            <v>7338</v>
          </cell>
          <cell r="F93">
            <v>2261</v>
          </cell>
          <cell r="G93">
            <v>2050</v>
          </cell>
          <cell r="H93">
            <v>867</v>
          </cell>
          <cell r="I93">
            <v>15013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1021</v>
          </cell>
          <cell r="H94">
            <v>121</v>
          </cell>
          <cell r="I94">
            <v>7764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19517</v>
          </cell>
          <cell r="E95">
            <v>12005</v>
          </cell>
          <cell r="F95">
            <v>1952</v>
          </cell>
          <cell r="G95">
            <v>3081</v>
          </cell>
          <cell r="H95">
            <v>1862</v>
          </cell>
          <cell r="I95">
            <v>38417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4101</v>
          </cell>
          <cell r="E96">
            <v>379</v>
          </cell>
          <cell r="F96">
            <v>681</v>
          </cell>
          <cell r="G96">
            <v>2511</v>
          </cell>
          <cell r="H96">
            <v>109</v>
          </cell>
          <cell r="I96">
            <v>7781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17734</v>
          </cell>
          <cell r="E97">
            <v>10151</v>
          </cell>
          <cell r="F97">
            <v>0</v>
          </cell>
          <cell r="G97">
            <v>3902</v>
          </cell>
          <cell r="H97">
            <v>1420</v>
          </cell>
          <cell r="I97">
            <v>33207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11719</v>
          </cell>
          <cell r="E98">
            <v>4529</v>
          </cell>
          <cell r="F98">
            <v>12635</v>
          </cell>
          <cell r="G98">
            <v>978</v>
          </cell>
          <cell r="H98">
            <v>1175</v>
          </cell>
          <cell r="I98">
            <v>31036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7850</v>
          </cell>
          <cell r="E99">
            <v>29960</v>
          </cell>
          <cell r="F99">
            <v>52051</v>
          </cell>
          <cell r="G99">
            <v>28111</v>
          </cell>
          <cell r="H99">
            <v>20800</v>
          </cell>
          <cell r="I99">
            <v>138772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5500</v>
          </cell>
          <cell r="X99"/>
          <cell r="Y99">
            <v>4816</v>
          </cell>
          <cell r="Z99"/>
        </row>
        <row r="100">
          <cell r="D100">
            <v>3806</v>
          </cell>
          <cell r="E100">
            <v>1000</v>
          </cell>
          <cell r="F100">
            <v>459</v>
          </cell>
          <cell r="G100">
            <v>628</v>
          </cell>
          <cell r="H100">
            <v>638</v>
          </cell>
          <cell r="I100">
            <v>6531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2235</v>
          </cell>
          <cell r="E101">
            <v>8862</v>
          </cell>
          <cell r="F101">
            <v>3432</v>
          </cell>
          <cell r="G101">
            <v>2760</v>
          </cell>
          <cell r="H101">
            <v>210</v>
          </cell>
          <cell r="I101">
            <v>17499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25645</v>
          </cell>
          <cell r="E102">
            <v>7850</v>
          </cell>
          <cell r="F102">
            <v>34871</v>
          </cell>
          <cell r="G102">
            <v>36149</v>
          </cell>
          <cell r="H102">
            <v>13217</v>
          </cell>
          <cell r="I102">
            <v>117732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>
            <v>10234</v>
          </cell>
          <cell r="Z102"/>
        </row>
        <row r="103">
          <cell r="D103">
            <v>2156</v>
          </cell>
          <cell r="E103">
            <v>946</v>
          </cell>
          <cell r="F103">
            <v>348</v>
          </cell>
          <cell r="G103">
            <v>1500</v>
          </cell>
          <cell r="H103">
            <v>105</v>
          </cell>
          <cell r="I103">
            <v>5055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13093</v>
          </cell>
          <cell r="E104">
            <v>13774</v>
          </cell>
          <cell r="F104">
            <v>1922</v>
          </cell>
          <cell r="G104">
            <v>2848</v>
          </cell>
          <cell r="H104">
            <v>1613</v>
          </cell>
          <cell r="I104">
            <v>33250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28774</v>
          </cell>
          <cell r="E105">
            <v>34626</v>
          </cell>
          <cell r="F105">
            <v>0</v>
          </cell>
          <cell r="G105">
            <v>4655</v>
          </cell>
          <cell r="H105">
            <v>2093</v>
          </cell>
          <cell r="I105">
            <v>70148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14564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13292</v>
          </cell>
          <cell r="E107">
            <v>21456</v>
          </cell>
          <cell r="F107">
            <v>19429</v>
          </cell>
          <cell r="G107">
            <v>18590</v>
          </cell>
          <cell r="H107">
            <v>8789</v>
          </cell>
          <cell r="I107">
            <v>81556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9607</v>
          </cell>
          <cell r="H108">
            <v>3289</v>
          </cell>
          <cell r="I108">
            <v>49318</v>
          </cell>
          <cell r="J108">
            <v>0</v>
          </cell>
          <cell r="K108">
            <v>920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1300</v>
          </cell>
          <cell r="X108"/>
          <cell r="Y108"/>
          <cell r="Z108"/>
        </row>
        <row r="109">
          <cell r="D109">
            <v>11691</v>
          </cell>
          <cell r="E109">
            <v>3017</v>
          </cell>
          <cell r="F109">
            <v>5562</v>
          </cell>
          <cell r="G109">
            <v>743</v>
          </cell>
          <cell r="H109">
            <v>940</v>
          </cell>
          <cell r="I109">
            <v>21953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46824</v>
          </cell>
          <cell r="E110">
            <v>60263</v>
          </cell>
          <cell r="F110">
            <v>16938</v>
          </cell>
          <cell r="G110">
            <v>17457</v>
          </cell>
          <cell r="H110">
            <v>19753</v>
          </cell>
          <cell r="I110">
            <v>161235</v>
          </cell>
          <cell r="J110">
            <v>2808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>
            <v>80926</v>
          </cell>
          <cell r="Z110"/>
        </row>
        <row r="111">
          <cell r="D111">
            <v>5138</v>
          </cell>
          <cell r="E111">
            <v>968</v>
          </cell>
          <cell r="F111">
            <v>2921</v>
          </cell>
          <cell r="G111">
            <v>1660</v>
          </cell>
          <cell r="H111">
            <v>6399</v>
          </cell>
          <cell r="I111">
            <v>17086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11451</v>
          </cell>
          <cell r="E112">
            <v>348</v>
          </cell>
          <cell r="F112">
            <v>11673</v>
          </cell>
          <cell r="G112">
            <v>10743</v>
          </cell>
          <cell r="H112">
            <v>4220</v>
          </cell>
          <cell r="I112">
            <v>38435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9371</v>
          </cell>
          <cell r="E113">
            <v>7395</v>
          </cell>
          <cell r="F113">
            <v>8798</v>
          </cell>
          <cell r="G113">
            <v>2260</v>
          </cell>
          <cell r="H113">
            <v>1250</v>
          </cell>
          <cell r="I113">
            <v>29074</v>
          </cell>
          <cell r="J113">
            <v>0</v>
          </cell>
          <cell r="K113">
            <v>3600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6216</v>
          </cell>
          <cell r="E114">
            <v>3648</v>
          </cell>
          <cell r="F114">
            <v>9586</v>
          </cell>
          <cell r="G114">
            <v>1833</v>
          </cell>
          <cell r="H114">
            <v>837</v>
          </cell>
          <cell r="I114">
            <v>22120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24139</v>
          </cell>
          <cell r="H115">
            <v>21158</v>
          </cell>
          <cell r="I115">
            <v>195332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/>
          <cell r="Z115"/>
        </row>
        <row r="116">
          <cell r="D116">
            <v>5282</v>
          </cell>
          <cell r="E116">
            <v>2204</v>
          </cell>
          <cell r="F116">
            <v>2371</v>
          </cell>
          <cell r="G116">
            <v>496</v>
          </cell>
          <cell r="H116">
            <v>117</v>
          </cell>
          <cell r="I116">
            <v>10470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8984</v>
          </cell>
          <cell r="E117">
            <v>9698</v>
          </cell>
          <cell r="F117">
            <v>13218</v>
          </cell>
          <cell r="G117">
            <v>11391</v>
          </cell>
          <cell r="H117">
            <v>2817</v>
          </cell>
          <cell r="I117">
            <v>46108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7725</v>
          </cell>
          <cell r="E118">
            <v>3042</v>
          </cell>
          <cell r="F118">
            <v>4397</v>
          </cell>
          <cell r="G118">
            <v>2625</v>
          </cell>
          <cell r="H118">
            <v>408</v>
          </cell>
          <cell r="I118">
            <v>18197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3971</v>
          </cell>
          <cell r="E119">
            <v>4578</v>
          </cell>
          <cell r="F119">
            <v>5743</v>
          </cell>
          <cell r="G119">
            <v>583</v>
          </cell>
          <cell r="H119">
            <v>592</v>
          </cell>
          <cell r="I119">
            <v>15467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2203</v>
          </cell>
          <cell r="H120">
            <v>2581</v>
          </cell>
          <cell r="I120">
            <v>49378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13354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3815</v>
          </cell>
          <cell r="E121">
            <v>2379</v>
          </cell>
          <cell r="F121">
            <v>4539</v>
          </cell>
          <cell r="G121">
            <v>875</v>
          </cell>
          <cell r="H121">
            <v>1017</v>
          </cell>
          <cell r="I121">
            <v>12625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27536</v>
          </cell>
          <cell r="E122">
            <v>8450</v>
          </cell>
          <cell r="F122">
            <v>9449</v>
          </cell>
          <cell r="G122">
            <v>2196</v>
          </cell>
          <cell r="H122">
            <v>3033</v>
          </cell>
          <cell r="I122">
            <v>50664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15121</v>
          </cell>
          <cell r="E123">
            <v>1192</v>
          </cell>
          <cell r="F123">
            <v>41453</v>
          </cell>
          <cell r="G123">
            <v>15333</v>
          </cell>
          <cell r="H123">
            <v>8342</v>
          </cell>
          <cell r="I123">
            <v>81441</v>
          </cell>
          <cell r="J123">
            <v>0</v>
          </cell>
          <cell r="K123">
            <v>0</v>
          </cell>
          <cell r="L123">
            <v>0</v>
          </cell>
          <cell r="M123">
            <v>4643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12100</v>
          </cell>
          <cell r="E124">
            <v>4903</v>
          </cell>
          <cell r="F124">
            <v>26323</v>
          </cell>
          <cell r="G124">
            <v>3333</v>
          </cell>
          <cell r="H124">
            <v>22375</v>
          </cell>
          <cell r="I124">
            <v>69034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64163</v>
          </cell>
          <cell r="T124">
            <v>0</v>
          </cell>
          <cell r="U124"/>
          <cell r="V124"/>
          <cell r="W124">
            <v>1517</v>
          </cell>
          <cell r="X124"/>
          <cell r="Y124"/>
          <cell r="Z124"/>
        </row>
        <row r="125">
          <cell r="D125">
            <v>5265</v>
          </cell>
          <cell r="E125">
            <v>248</v>
          </cell>
          <cell r="F125">
            <v>5294</v>
          </cell>
          <cell r="G125">
            <v>564</v>
          </cell>
          <cell r="H125">
            <v>362</v>
          </cell>
          <cell r="I125">
            <v>11733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2285</v>
          </cell>
          <cell r="E126">
            <v>5079</v>
          </cell>
          <cell r="F126">
            <v>7195</v>
          </cell>
          <cell r="G126">
            <v>738</v>
          </cell>
          <cell r="H126">
            <v>1224</v>
          </cell>
          <cell r="I126">
            <v>16521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3909</v>
          </cell>
          <cell r="E127">
            <v>750</v>
          </cell>
          <cell r="F127">
            <v>1590</v>
          </cell>
          <cell r="G127">
            <v>0</v>
          </cell>
          <cell r="H127">
            <v>608</v>
          </cell>
          <cell r="I127">
            <v>6857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16044</v>
          </cell>
          <cell r="E128">
            <v>10919</v>
          </cell>
          <cell r="F128">
            <v>5664</v>
          </cell>
          <cell r="G128">
            <v>1748</v>
          </cell>
          <cell r="H128">
            <v>1057</v>
          </cell>
          <cell r="I128">
            <v>35432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9795</v>
          </cell>
          <cell r="E129">
            <v>16755</v>
          </cell>
          <cell r="F129">
            <v>956</v>
          </cell>
          <cell r="G129">
            <v>2897</v>
          </cell>
          <cell r="H129">
            <v>653</v>
          </cell>
          <cell r="I129">
            <v>31056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32003</v>
          </cell>
          <cell r="E130">
            <v>26854</v>
          </cell>
          <cell r="F130">
            <v>4040</v>
          </cell>
          <cell r="G130">
            <v>19728</v>
          </cell>
          <cell r="H130">
            <v>12001</v>
          </cell>
          <cell r="I130">
            <v>94626</v>
          </cell>
          <cell r="J130">
            <v>0</v>
          </cell>
          <cell r="K130">
            <v>0</v>
          </cell>
          <cell r="L130">
            <v>0</v>
          </cell>
          <cell r="M130">
            <v>8921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3239</v>
          </cell>
          <cell r="E131">
            <v>2051</v>
          </cell>
          <cell r="F131">
            <v>8807</v>
          </cell>
          <cell r="G131">
            <v>0</v>
          </cell>
          <cell r="H131">
            <v>439</v>
          </cell>
          <cell r="I131">
            <v>14536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6004</v>
          </cell>
          <cell r="E132">
            <v>4670</v>
          </cell>
          <cell r="F132">
            <v>737</v>
          </cell>
          <cell r="G132">
            <v>1239</v>
          </cell>
          <cell r="H132">
            <v>400</v>
          </cell>
          <cell r="I132">
            <v>13050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1042</v>
          </cell>
          <cell r="X132"/>
          <cell r="Y132"/>
          <cell r="Z132"/>
        </row>
        <row r="133">
          <cell r="D133">
            <v>22355</v>
          </cell>
          <cell r="E133">
            <v>19125</v>
          </cell>
          <cell r="F133">
            <v>13508</v>
          </cell>
          <cell r="G133">
            <v>28769</v>
          </cell>
          <cell r="H133">
            <v>9761</v>
          </cell>
          <cell r="I133">
            <v>93518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1492</v>
          </cell>
          <cell r="E134">
            <v>1156</v>
          </cell>
          <cell r="F134">
            <v>3217</v>
          </cell>
          <cell r="G134">
            <v>257</v>
          </cell>
          <cell r="H134">
            <v>268</v>
          </cell>
          <cell r="I134">
            <v>6390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25297</v>
          </cell>
          <cell r="E135">
            <v>29925</v>
          </cell>
          <cell r="F135">
            <v>7143</v>
          </cell>
          <cell r="G135">
            <v>2103</v>
          </cell>
          <cell r="H135">
            <v>4417</v>
          </cell>
          <cell r="I135">
            <v>68885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3259</v>
          </cell>
          <cell r="E136">
            <v>1708</v>
          </cell>
          <cell r="F136">
            <v>1202</v>
          </cell>
          <cell r="G136">
            <v>628</v>
          </cell>
          <cell r="H136">
            <v>152</v>
          </cell>
          <cell r="I136">
            <v>6949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5920</v>
          </cell>
          <cell r="E137">
            <v>5125</v>
          </cell>
          <cell r="F137">
            <v>447</v>
          </cell>
          <cell r="G137">
            <v>2546</v>
          </cell>
          <cell r="H137">
            <v>325</v>
          </cell>
          <cell r="I137">
            <v>14363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/>
          <cell r="V137"/>
          <cell r="W137">
            <v>10000</v>
          </cell>
          <cell r="X137"/>
          <cell r="Y137"/>
          <cell r="Z137"/>
        </row>
        <row r="138">
          <cell r="D138">
            <v>148704</v>
          </cell>
          <cell r="E138">
            <v>93150</v>
          </cell>
          <cell r="F138">
            <v>114754</v>
          </cell>
          <cell r="G138">
            <v>84102</v>
          </cell>
          <cell r="H138">
            <v>87694</v>
          </cell>
          <cell r="I138">
            <v>528404</v>
          </cell>
          <cell r="J138">
            <v>0</v>
          </cell>
          <cell r="K138">
            <v>0</v>
          </cell>
          <cell r="L138">
            <v>0</v>
          </cell>
          <cell r="M138">
            <v>18067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>
            <v>102426</v>
          </cell>
          <cell r="Z138"/>
        </row>
        <row r="139">
          <cell r="D139">
            <v>24247</v>
          </cell>
          <cell r="E139">
            <v>35394</v>
          </cell>
          <cell r="F139">
            <v>3444</v>
          </cell>
          <cell r="G139">
            <v>6206</v>
          </cell>
          <cell r="H139">
            <v>1744</v>
          </cell>
          <cell r="I139">
            <v>71035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>
            <v>4730</v>
          </cell>
          <cell r="Z139"/>
        </row>
        <row r="140">
          <cell r="D140">
            <v>7312</v>
          </cell>
          <cell r="E140">
            <v>219</v>
          </cell>
          <cell r="F140">
            <v>3922</v>
          </cell>
          <cell r="G140">
            <v>1333</v>
          </cell>
          <cell r="H140">
            <v>875</v>
          </cell>
          <cell r="I140">
            <v>13661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18523</v>
          </cell>
          <cell r="E141">
            <v>11801</v>
          </cell>
          <cell r="F141">
            <v>2375</v>
          </cell>
          <cell r="G141">
            <v>2740</v>
          </cell>
          <cell r="H141">
            <v>660</v>
          </cell>
          <cell r="I141">
            <v>36099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8639</v>
          </cell>
          <cell r="E142">
            <v>20540</v>
          </cell>
          <cell r="F142">
            <v>32070</v>
          </cell>
          <cell r="G142">
            <v>1379</v>
          </cell>
          <cell r="H142">
            <v>4990</v>
          </cell>
          <cell r="I142">
            <v>67618</v>
          </cell>
          <cell r="J142">
            <v>0</v>
          </cell>
          <cell r="K142">
            <v>0</v>
          </cell>
          <cell r="L142">
            <v>0</v>
          </cell>
          <cell r="M142">
            <v>2662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/>
          <cell r="W142">
            <v>6093</v>
          </cell>
          <cell r="X142"/>
          <cell r="Y142"/>
          <cell r="Z142"/>
        </row>
        <row r="143">
          <cell r="D143">
            <v>56751</v>
          </cell>
          <cell r="E143">
            <v>187590</v>
          </cell>
          <cell r="F143">
            <v>45101</v>
          </cell>
          <cell r="G143">
            <v>158048</v>
          </cell>
          <cell r="H143">
            <v>30295</v>
          </cell>
          <cell r="I143">
            <v>477785</v>
          </cell>
          <cell r="J143">
            <v>0</v>
          </cell>
          <cell r="K143">
            <v>0</v>
          </cell>
          <cell r="L143">
            <v>0</v>
          </cell>
          <cell r="M143">
            <v>12810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9924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833</v>
          </cell>
          <cell r="I144">
            <v>12251</v>
          </cell>
          <cell r="J144">
            <v>0</v>
          </cell>
          <cell r="K144">
            <v>0</v>
          </cell>
          <cell r="L144">
            <v>0</v>
          </cell>
          <cell r="M144">
            <v>2298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11532</v>
          </cell>
          <cell r="E145">
            <v>10134</v>
          </cell>
          <cell r="F145">
            <v>2234</v>
          </cell>
          <cell r="G145">
            <v>1380</v>
          </cell>
          <cell r="H145">
            <v>349</v>
          </cell>
          <cell r="I145">
            <v>25629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2717</v>
          </cell>
          <cell r="E146">
            <v>1862</v>
          </cell>
          <cell r="F146">
            <v>1250</v>
          </cell>
          <cell r="G146">
            <v>867</v>
          </cell>
          <cell r="H146">
            <v>333</v>
          </cell>
          <cell r="I146">
            <v>7029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13269</v>
          </cell>
          <cell r="E147">
            <v>8927</v>
          </cell>
          <cell r="F147">
            <v>1544</v>
          </cell>
          <cell r="G147">
            <v>529</v>
          </cell>
          <cell r="H147">
            <v>2470</v>
          </cell>
          <cell r="I147">
            <v>26739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30626</v>
          </cell>
          <cell r="E148">
            <v>10438</v>
          </cell>
          <cell r="F148">
            <v>0</v>
          </cell>
          <cell r="G148">
            <v>4726</v>
          </cell>
          <cell r="H148">
            <v>5063</v>
          </cell>
          <cell r="I148">
            <v>50853</v>
          </cell>
          <cell r="J148">
            <v>0</v>
          </cell>
          <cell r="K148">
            <v>0</v>
          </cell>
          <cell r="L148">
            <v>4063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13048</v>
          </cell>
          <cell r="E149">
            <v>863</v>
          </cell>
          <cell r="F149">
            <v>15316</v>
          </cell>
          <cell r="G149">
            <v>5380</v>
          </cell>
          <cell r="H149">
            <v>4781</v>
          </cell>
          <cell r="I149">
            <v>39388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6966</v>
          </cell>
          <cell r="T149">
            <v>0</v>
          </cell>
          <cell r="U149"/>
          <cell r="V149"/>
          <cell r="W149">
            <v>11419</v>
          </cell>
          <cell r="X149"/>
          <cell r="Y149"/>
          <cell r="Z149"/>
        </row>
        <row r="150">
          <cell r="D150">
            <v>35410</v>
          </cell>
          <cell r="E150">
            <v>17685</v>
          </cell>
          <cell r="F150">
            <v>185</v>
          </cell>
          <cell r="G150">
            <v>21364</v>
          </cell>
          <cell r="H150">
            <v>2167</v>
          </cell>
          <cell r="I150">
            <v>76811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18370</v>
          </cell>
          <cell r="E151">
            <v>8583</v>
          </cell>
          <cell r="F151">
            <v>1500</v>
          </cell>
          <cell r="G151">
            <v>2239</v>
          </cell>
          <cell r="H151">
            <v>2360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5918</v>
          </cell>
          <cell r="E152">
            <v>11049</v>
          </cell>
          <cell r="F152">
            <v>1472</v>
          </cell>
          <cell r="G152">
            <v>1048</v>
          </cell>
          <cell r="H152">
            <v>279</v>
          </cell>
          <cell r="I152">
            <v>19766</v>
          </cell>
          <cell r="J152">
            <v>24996</v>
          </cell>
          <cell r="K152">
            <v>2600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1432</v>
          </cell>
          <cell r="H153">
            <v>1002</v>
          </cell>
          <cell r="I153">
            <v>14708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69223</v>
          </cell>
          <cell r="E154">
            <v>44174</v>
          </cell>
          <cell r="F154">
            <v>30834</v>
          </cell>
          <cell r="G154">
            <v>14671</v>
          </cell>
          <cell r="H154">
            <v>16902</v>
          </cell>
          <cell r="I154">
            <v>175804</v>
          </cell>
          <cell r="J154">
            <v>0</v>
          </cell>
          <cell r="K154">
            <v>0</v>
          </cell>
          <cell r="L154">
            <v>2191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10543</v>
          </cell>
          <cell r="X154"/>
          <cell r="Y154">
            <v>15050</v>
          </cell>
          <cell r="Z154"/>
        </row>
        <row r="155">
          <cell r="D155">
            <v>9995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30984</v>
          </cell>
          <cell r="J155">
            <v>0</v>
          </cell>
          <cell r="K155">
            <v>3600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14018</v>
          </cell>
          <cell r="X155"/>
          <cell r="Y155"/>
          <cell r="Z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494</v>
          </cell>
          <cell r="H156">
            <v>153</v>
          </cell>
          <cell r="I156">
            <v>10612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25918</v>
          </cell>
          <cell r="E157">
            <v>36009</v>
          </cell>
          <cell r="F157">
            <v>5279</v>
          </cell>
          <cell r="G157">
            <v>5899</v>
          </cell>
          <cell r="H157">
            <v>13208</v>
          </cell>
          <cell r="I157">
            <v>86313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>
            <v>56416</v>
          </cell>
          <cell r="Z157"/>
        </row>
        <row r="158">
          <cell r="D158">
            <v>9255</v>
          </cell>
          <cell r="E158">
            <v>2597</v>
          </cell>
          <cell r="F158">
            <v>1349</v>
          </cell>
          <cell r="G158">
            <v>482</v>
          </cell>
          <cell r="H158">
            <v>371</v>
          </cell>
          <cell r="I158">
            <v>14054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9193</v>
          </cell>
          <cell r="E159">
            <v>5820</v>
          </cell>
          <cell r="F159">
            <v>2907</v>
          </cell>
          <cell r="G159">
            <v>1752</v>
          </cell>
          <cell r="H159">
            <v>1217</v>
          </cell>
          <cell r="I159">
            <v>20889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39180</v>
          </cell>
          <cell r="E160">
            <v>22149</v>
          </cell>
          <cell r="F160">
            <v>36505</v>
          </cell>
          <cell r="G160">
            <v>23338</v>
          </cell>
          <cell r="H160">
            <v>29048</v>
          </cell>
          <cell r="I160">
            <v>150220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4000</v>
          </cell>
          <cell r="X160"/>
          <cell r="Y160">
            <v>11266</v>
          </cell>
          <cell r="Z160"/>
        </row>
        <row r="161">
          <cell r="D161">
            <v>1832</v>
          </cell>
          <cell r="E161">
            <v>1265</v>
          </cell>
          <cell r="F161">
            <v>2083</v>
          </cell>
          <cell r="G161">
            <v>328</v>
          </cell>
          <cell r="H161">
            <v>1556</v>
          </cell>
          <cell r="I161">
            <v>7064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9432</v>
          </cell>
          <cell r="E162">
            <v>7508</v>
          </cell>
          <cell r="F162">
            <v>14042</v>
          </cell>
          <cell r="G162">
            <v>1958</v>
          </cell>
          <cell r="H162">
            <v>2125</v>
          </cell>
          <cell r="I162">
            <v>35065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7111</v>
          </cell>
          <cell r="E163">
            <v>6056</v>
          </cell>
          <cell r="F163">
            <v>2624</v>
          </cell>
          <cell r="G163">
            <v>3354</v>
          </cell>
          <cell r="H163">
            <v>1876</v>
          </cell>
          <cell r="I163">
            <v>21021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1221</v>
          </cell>
          <cell r="E164">
            <v>1446</v>
          </cell>
          <cell r="F164">
            <v>3573</v>
          </cell>
          <cell r="G164">
            <v>0</v>
          </cell>
          <cell r="H164">
            <v>92</v>
          </cell>
          <cell r="I164">
            <v>6332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1712</v>
          </cell>
          <cell r="H165">
            <v>2174</v>
          </cell>
          <cell r="I165">
            <v>21524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8555</v>
          </cell>
          <cell r="E166">
            <v>7662</v>
          </cell>
          <cell r="F166">
            <v>0</v>
          </cell>
          <cell r="G166">
            <v>798</v>
          </cell>
          <cell r="H166">
            <v>0</v>
          </cell>
          <cell r="I166">
            <v>17015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10">
        <row r="2">
          <cell r="D2">
            <v>13435</v>
          </cell>
          <cell r="E2">
            <v>10081</v>
          </cell>
          <cell r="F2">
            <v>2924</v>
          </cell>
          <cell r="G2">
            <v>2872</v>
          </cell>
          <cell r="H2">
            <v>0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2942</v>
          </cell>
          <cell r="E3">
            <v>2212</v>
          </cell>
          <cell r="F3">
            <v>7700</v>
          </cell>
          <cell r="G3">
            <v>475</v>
          </cell>
          <cell r="H3">
            <v>1129</v>
          </cell>
          <cell r="I3">
            <v>14458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15702</v>
          </cell>
          <cell r="E4">
            <v>5727</v>
          </cell>
          <cell r="F4">
            <v>19652</v>
          </cell>
          <cell r="G4">
            <v>7371</v>
          </cell>
          <cell r="H4">
            <v>6961</v>
          </cell>
          <cell r="I4">
            <v>55413</v>
          </cell>
          <cell r="J4">
            <v>0</v>
          </cell>
          <cell r="K4">
            <v>0</v>
          </cell>
          <cell r="L4">
            <v>0</v>
          </cell>
          <cell r="M4">
            <v>4708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12793</v>
          </cell>
          <cell r="E5">
            <v>11113</v>
          </cell>
          <cell r="F5">
            <v>6818</v>
          </cell>
          <cell r="G5">
            <v>3356</v>
          </cell>
          <cell r="H5">
            <v>6601</v>
          </cell>
          <cell r="I5">
            <v>40681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7833</v>
          </cell>
          <cell r="E6">
            <v>5376</v>
          </cell>
          <cell r="F6">
            <v>3427</v>
          </cell>
          <cell r="G6">
            <v>583</v>
          </cell>
          <cell r="H6">
            <v>257</v>
          </cell>
          <cell r="I6">
            <v>17476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6016</v>
          </cell>
          <cell r="E7">
            <v>5577</v>
          </cell>
          <cell r="F7">
            <v>101</v>
          </cell>
          <cell r="G7">
            <v>250</v>
          </cell>
          <cell r="H7">
            <v>149</v>
          </cell>
          <cell r="I7">
            <v>12093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728</v>
          </cell>
          <cell r="E8">
            <v>12460</v>
          </cell>
          <cell r="F8">
            <v>0</v>
          </cell>
          <cell r="G8">
            <v>483</v>
          </cell>
          <cell r="H8">
            <v>163</v>
          </cell>
          <cell r="I8">
            <v>13834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20832</v>
          </cell>
          <cell r="X8"/>
          <cell r="Y8"/>
          <cell r="Z8"/>
        </row>
        <row r="9">
          <cell r="D9">
            <v>35952</v>
          </cell>
          <cell r="E9">
            <v>16582</v>
          </cell>
          <cell r="F9">
            <v>9313</v>
          </cell>
          <cell r="G9">
            <v>9351</v>
          </cell>
          <cell r="H9">
            <v>4296</v>
          </cell>
          <cell r="I9">
            <v>75494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4396</v>
          </cell>
          <cell r="E10">
            <v>2136</v>
          </cell>
          <cell r="F10">
            <v>0</v>
          </cell>
          <cell r="G10">
            <v>0</v>
          </cell>
          <cell r="H10">
            <v>0</v>
          </cell>
          <cell r="I10">
            <v>6532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35649</v>
          </cell>
          <cell r="E11">
            <v>36200</v>
          </cell>
          <cell r="F11">
            <v>15441</v>
          </cell>
          <cell r="G11">
            <v>29208</v>
          </cell>
          <cell r="H11">
            <v>5565</v>
          </cell>
          <cell r="I11">
            <v>122063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1203</v>
          </cell>
          <cell r="U11"/>
          <cell r="V11"/>
          <cell r="W11">
            <v>7054</v>
          </cell>
          <cell r="X11"/>
          <cell r="Y11">
            <v>10062</v>
          </cell>
          <cell r="Z11"/>
        </row>
        <row r="12">
          <cell r="D12">
            <v>184199</v>
          </cell>
          <cell r="E12">
            <v>62500</v>
          </cell>
          <cell r="F12">
            <v>65904</v>
          </cell>
          <cell r="G12">
            <v>0</v>
          </cell>
          <cell r="H12">
            <v>0</v>
          </cell>
          <cell r="I12">
            <v>312603</v>
          </cell>
          <cell r="J12">
            <v>0</v>
          </cell>
          <cell r="K12">
            <v>0</v>
          </cell>
          <cell r="L12">
            <v>0</v>
          </cell>
          <cell r="M12">
            <v>18043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/>
          <cell r="V12"/>
          <cell r="W12">
            <v>36444</v>
          </cell>
          <cell r="X12"/>
          <cell r="Y12">
            <v>87892</v>
          </cell>
          <cell r="Z12"/>
        </row>
        <row r="13">
          <cell r="D13">
            <v>3678</v>
          </cell>
          <cell r="E13">
            <v>41721</v>
          </cell>
          <cell r="F13">
            <v>1453</v>
          </cell>
          <cell r="G13">
            <v>3173</v>
          </cell>
          <cell r="H13">
            <v>2010</v>
          </cell>
          <cell r="I13">
            <v>52035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/>
          <cell r="V13"/>
          <cell r="W13">
            <v>4183</v>
          </cell>
          <cell r="X13"/>
          <cell r="Y13"/>
          <cell r="Z13"/>
        </row>
        <row r="14">
          <cell r="D14">
            <v>33747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>
            <v>44376</v>
          </cell>
          <cell r="Z14"/>
        </row>
        <row r="15">
          <cell r="D15">
            <v>21997</v>
          </cell>
          <cell r="E15">
            <v>6974</v>
          </cell>
          <cell r="F15">
            <v>26306</v>
          </cell>
          <cell r="G15">
            <v>22899</v>
          </cell>
          <cell r="H15">
            <v>12672</v>
          </cell>
          <cell r="I15">
            <v>90848</v>
          </cell>
          <cell r="J15">
            <v>1112.4000000000001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>
            <v>1118</v>
          </cell>
          <cell r="Z15"/>
        </row>
        <row r="16">
          <cell r="D16">
            <v>6731</v>
          </cell>
          <cell r="E16">
            <v>2825</v>
          </cell>
          <cell r="F16">
            <v>0</v>
          </cell>
          <cell r="G16">
            <v>1406</v>
          </cell>
          <cell r="H16">
            <v>142</v>
          </cell>
          <cell r="I16">
            <v>11104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3480</v>
          </cell>
          <cell r="E17">
            <v>1955</v>
          </cell>
          <cell r="F17">
            <v>3120</v>
          </cell>
          <cell r="G17">
            <v>661</v>
          </cell>
          <cell r="H17">
            <v>770</v>
          </cell>
          <cell r="I17">
            <v>9986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14582</v>
          </cell>
          <cell r="E18">
            <v>2528</v>
          </cell>
          <cell r="F18">
            <v>0</v>
          </cell>
          <cell r="G18">
            <v>0</v>
          </cell>
          <cell r="H18">
            <v>0</v>
          </cell>
          <cell r="I18">
            <v>17110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12828</v>
          </cell>
          <cell r="E19">
            <v>17109</v>
          </cell>
          <cell r="F19">
            <v>9148</v>
          </cell>
          <cell r="G19">
            <v>552</v>
          </cell>
          <cell r="H19">
            <v>7001</v>
          </cell>
          <cell r="I19">
            <v>46638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13860</v>
          </cell>
          <cell r="E20">
            <v>8788</v>
          </cell>
          <cell r="F20">
            <v>5532</v>
          </cell>
          <cell r="G20">
            <v>3389</v>
          </cell>
          <cell r="H20">
            <v>1098</v>
          </cell>
          <cell r="I20">
            <v>32667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6861</v>
          </cell>
          <cell r="E21">
            <v>4769</v>
          </cell>
          <cell r="F21">
            <v>3063</v>
          </cell>
          <cell r="G21">
            <v>2087</v>
          </cell>
          <cell r="H21">
            <v>2096</v>
          </cell>
          <cell r="I21">
            <v>18876</v>
          </cell>
          <cell r="J21">
            <v>16489.75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10423</v>
          </cell>
          <cell r="X21"/>
          <cell r="Y21"/>
          <cell r="Z21"/>
        </row>
        <row r="22">
          <cell r="D22">
            <v>820</v>
          </cell>
          <cell r="E22">
            <v>2607</v>
          </cell>
          <cell r="F22">
            <v>0</v>
          </cell>
          <cell r="G22">
            <v>1409</v>
          </cell>
          <cell r="H22">
            <v>198</v>
          </cell>
          <cell r="I22">
            <v>5034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34708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221945</v>
          </cell>
          <cell r="J23">
            <v>0</v>
          </cell>
          <cell r="K23">
            <v>0</v>
          </cell>
          <cell r="L23">
            <v>2080</v>
          </cell>
          <cell r="M23">
            <v>8930</v>
          </cell>
          <cell r="N23">
            <v>0</v>
          </cell>
          <cell r="O23">
            <v>10624</v>
          </cell>
          <cell r="P23">
            <v>0</v>
          </cell>
          <cell r="Q23">
            <v>0</v>
          </cell>
          <cell r="R23">
            <v>0</v>
          </cell>
          <cell r="S23">
            <v>41265</v>
          </cell>
          <cell r="T23">
            <v>0</v>
          </cell>
          <cell r="U23"/>
          <cell r="V23"/>
          <cell r="W23">
            <v>10400</v>
          </cell>
          <cell r="X23"/>
          <cell r="Y23">
            <v>136826</v>
          </cell>
          <cell r="Z23"/>
        </row>
        <row r="24">
          <cell r="D24">
            <v>14444</v>
          </cell>
          <cell r="E24">
            <v>6522</v>
          </cell>
          <cell r="F24">
            <v>149</v>
          </cell>
          <cell r="G24">
            <v>592</v>
          </cell>
          <cell r="H24">
            <v>290</v>
          </cell>
          <cell r="I24">
            <v>21997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10181</v>
          </cell>
          <cell r="E25">
            <v>4447</v>
          </cell>
          <cell r="F25">
            <v>0</v>
          </cell>
          <cell r="G25">
            <v>0</v>
          </cell>
          <cell r="H25">
            <v>151</v>
          </cell>
          <cell r="I25">
            <v>14779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18867</v>
          </cell>
          <cell r="E26">
            <v>17278</v>
          </cell>
          <cell r="F26">
            <v>74</v>
          </cell>
          <cell r="G26">
            <v>3571</v>
          </cell>
          <cell r="H26">
            <v>3248</v>
          </cell>
          <cell r="I26">
            <v>43038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7613</v>
          </cell>
          <cell r="E27">
            <v>5690</v>
          </cell>
          <cell r="F27">
            <v>2877</v>
          </cell>
          <cell r="G27">
            <v>496</v>
          </cell>
          <cell r="H27">
            <v>584</v>
          </cell>
          <cell r="I27">
            <v>17260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2037</v>
          </cell>
          <cell r="E28">
            <v>1652</v>
          </cell>
          <cell r="F28">
            <v>0</v>
          </cell>
          <cell r="G28">
            <v>693</v>
          </cell>
          <cell r="H28">
            <v>106</v>
          </cell>
          <cell r="I28">
            <v>4488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4786</v>
          </cell>
          <cell r="X28"/>
          <cell r="Y28"/>
          <cell r="Z28"/>
        </row>
        <row r="29">
          <cell r="D29">
            <v>8805</v>
          </cell>
          <cell r="E29">
            <v>3577</v>
          </cell>
          <cell r="F29">
            <v>2670</v>
          </cell>
          <cell r="G29">
            <v>0</v>
          </cell>
          <cell r="H29">
            <v>934</v>
          </cell>
          <cell r="I29">
            <v>15986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600</v>
          </cell>
          <cell r="E30">
            <v>2827</v>
          </cell>
          <cell r="F30">
            <v>0</v>
          </cell>
          <cell r="G30">
            <v>0</v>
          </cell>
          <cell r="H30">
            <v>209</v>
          </cell>
          <cell r="I30">
            <v>3636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86355</v>
          </cell>
          <cell r="E31">
            <v>61544</v>
          </cell>
          <cell r="F31">
            <v>3177</v>
          </cell>
          <cell r="G31">
            <v>0</v>
          </cell>
          <cell r="H31">
            <v>15658</v>
          </cell>
          <cell r="I31">
            <v>166734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11077</v>
          </cell>
          <cell r="U31"/>
          <cell r="V31"/>
          <cell r="W31">
            <v>20376</v>
          </cell>
          <cell r="X31"/>
          <cell r="Y31">
            <v>44204</v>
          </cell>
          <cell r="Z31"/>
        </row>
        <row r="32">
          <cell r="D32">
            <v>18044</v>
          </cell>
          <cell r="E32">
            <v>12661</v>
          </cell>
          <cell r="F32">
            <v>10750</v>
          </cell>
          <cell r="G32">
            <v>7082</v>
          </cell>
          <cell r="H32">
            <v>1065</v>
          </cell>
          <cell r="I32">
            <v>49602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4379</v>
          </cell>
          <cell r="X32"/>
          <cell r="Y32"/>
          <cell r="Z32"/>
        </row>
        <row r="33">
          <cell r="D33">
            <v>16640</v>
          </cell>
          <cell r="E33">
            <v>7124</v>
          </cell>
          <cell r="F33">
            <v>177</v>
          </cell>
          <cell r="G33">
            <v>616</v>
          </cell>
          <cell r="H33">
            <v>291</v>
          </cell>
          <cell r="I33">
            <v>24848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2637</v>
          </cell>
          <cell r="I34">
            <v>24185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28502</v>
          </cell>
          <cell r="E35">
            <v>6068</v>
          </cell>
          <cell r="F35">
            <v>0</v>
          </cell>
          <cell r="G35">
            <v>0</v>
          </cell>
          <cell r="H35">
            <v>1443</v>
          </cell>
          <cell r="I35">
            <v>36013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1522</v>
          </cell>
          <cell r="E36">
            <v>1581</v>
          </cell>
          <cell r="F36">
            <v>2503</v>
          </cell>
          <cell r="G36">
            <v>242</v>
          </cell>
          <cell r="H36">
            <v>516</v>
          </cell>
          <cell r="I36">
            <v>6364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3087</v>
          </cell>
          <cell r="E38">
            <v>0</v>
          </cell>
          <cell r="F38">
            <v>165</v>
          </cell>
          <cell r="G38">
            <v>0</v>
          </cell>
          <cell r="H38">
            <v>0</v>
          </cell>
          <cell r="I38">
            <v>3252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6511</v>
          </cell>
          <cell r="E39">
            <v>3736</v>
          </cell>
          <cell r="F39">
            <v>820</v>
          </cell>
          <cell r="G39">
            <v>743</v>
          </cell>
          <cell r="H39">
            <v>233</v>
          </cell>
          <cell r="I39">
            <v>12043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371615</v>
          </cell>
          <cell r="E40">
            <v>117617</v>
          </cell>
          <cell r="F40">
            <v>128918</v>
          </cell>
          <cell r="G40">
            <v>139845</v>
          </cell>
          <cell r="H40">
            <v>95870</v>
          </cell>
          <cell r="I40">
            <v>853865</v>
          </cell>
          <cell r="J40">
            <v>0</v>
          </cell>
          <cell r="K40">
            <v>0</v>
          </cell>
          <cell r="L40">
            <v>0</v>
          </cell>
          <cell r="M40">
            <v>19970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>
            <v>73444</v>
          </cell>
          <cell r="Z40"/>
        </row>
        <row r="41">
          <cell r="D41">
            <v>5148</v>
          </cell>
          <cell r="E41">
            <v>7651</v>
          </cell>
          <cell r="F41">
            <v>2000</v>
          </cell>
          <cell r="G41">
            <v>1267</v>
          </cell>
          <cell r="H41">
            <v>227</v>
          </cell>
          <cell r="I41">
            <v>16293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10897</v>
          </cell>
          <cell r="E42">
            <v>2595</v>
          </cell>
          <cell r="F42">
            <v>5834</v>
          </cell>
          <cell r="G42">
            <v>2084</v>
          </cell>
          <cell r="H42">
            <v>2084</v>
          </cell>
          <cell r="I42">
            <v>23494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26541</v>
          </cell>
          <cell r="H43">
            <v>54479</v>
          </cell>
          <cell r="I43">
            <v>188938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4875</v>
          </cell>
          <cell r="U43"/>
          <cell r="V43"/>
          <cell r="W43">
            <v>0</v>
          </cell>
          <cell r="X43"/>
          <cell r="Y43">
            <v>63382</v>
          </cell>
          <cell r="Z43"/>
        </row>
        <row r="44">
          <cell r="D44">
            <v>2884</v>
          </cell>
          <cell r="E44">
            <v>3452</v>
          </cell>
          <cell r="F44">
            <v>7769</v>
          </cell>
          <cell r="G44">
            <v>3334</v>
          </cell>
          <cell r="H44">
            <v>834</v>
          </cell>
          <cell r="I44">
            <v>18273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5798</v>
          </cell>
          <cell r="E45">
            <v>6056</v>
          </cell>
          <cell r="F45">
            <v>5777</v>
          </cell>
          <cell r="G45">
            <v>443</v>
          </cell>
          <cell r="H45">
            <v>1526</v>
          </cell>
          <cell r="I45">
            <v>19600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11233</v>
          </cell>
          <cell r="E47">
            <v>20689</v>
          </cell>
          <cell r="F47">
            <v>7971</v>
          </cell>
          <cell r="G47">
            <v>20583</v>
          </cell>
          <cell r="H47">
            <v>17117</v>
          </cell>
          <cell r="I47">
            <v>77593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10000</v>
          </cell>
          <cell r="E48">
            <v>11648</v>
          </cell>
          <cell r="F48">
            <v>0</v>
          </cell>
          <cell r="G48">
            <v>0</v>
          </cell>
          <cell r="H48">
            <v>0</v>
          </cell>
          <cell r="I48">
            <v>21648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6800</v>
          </cell>
          <cell r="U48"/>
          <cell r="V48"/>
          <cell r="W48">
            <v>0</v>
          </cell>
          <cell r="X48"/>
          <cell r="Y48">
            <v>7224</v>
          </cell>
          <cell r="Z48"/>
        </row>
        <row r="49">
          <cell r="D49">
            <v>77998</v>
          </cell>
          <cell r="E49">
            <v>136626</v>
          </cell>
          <cell r="F49">
            <v>0</v>
          </cell>
          <cell r="G49">
            <v>39019</v>
          </cell>
          <cell r="H49">
            <v>17500</v>
          </cell>
          <cell r="I49">
            <v>271143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0</v>
          </cell>
          <cell r="X49"/>
          <cell r="Y49">
            <v>27004</v>
          </cell>
          <cell r="Z49"/>
        </row>
        <row r="50">
          <cell r="D50">
            <v>8594</v>
          </cell>
          <cell r="E50">
            <v>1787</v>
          </cell>
          <cell r="F50">
            <v>0</v>
          </cell>
          <cell r="G50">
            <v>0</v>
          </cell>
          <cell r="H50">
            <v>0</v>
          </cell>
          <cell r="I50">
            <v>10381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11587</v>
          </cell>
          <cell r="E51">
            <v>6250</v>
          </cell>
          <cell r="F51">
            <v>365</v>
          </cell>
          <cell r="G51">
            <v>834</v>
          </cell>
          <cell r="H51">
            <v>895</v>
          </cell>
          <cell r="I51">
            <v>19931</v>
          </cell>
          <cell r="J51">
            <v>5523.85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5936</v>
          </cell>
          <cell r="E52">
            <v>4017</v>
          </cell>
          <cell r="F52">
            <v>1084</v>
          </cell>
          <cell r="G52">
            <v>1250</v>
          </cell>
          <cell r="H52">
            <v>0</v>
          </cell>
          <cell r="I52">
            <v>12287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7046</v>
          </cell>
          <cell r="E53">
            <v>2845</v>
          </cell>
          <cell r="F53">
            <v>2717</v>
          </cell>
          <cell r="G53">
            <v>455</v>
          </cell>
          <cell r="H53">
            <v>824</v>
          </cell>
          <cell r="I53">
            <v>13887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60440</v>
          </cell>
          <cell r="E54">
            <v>55205</v>
          </cell>
          <cell r="F54">
            <v>32117</v>
          </cell>
          <cell r="G54">
            <v>12503</v>
          </cell>
          <cell r="H54">
            <v>31144</v>
          </cell>
          <cell r="I54">
            <v>191409</v>
          </cell>
          <cell r="J54">
            <v>0</v>
          </cell>
          <cell r="K54">
            <v>0</v>
          </cell>
          <cell r="L54">
            <v>0</v>
          </cell>
          <cell r="M54">
            <v>4535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0</v>
          </cell>
          <cell r="X54"/>
          <cell r="Y54">
            <v>24510</v>
          </cell>
          <cell r="Z54"/>
        </row>
        <row r="55">
          <cell r="D55">
            <v>6603</v>
          </cell>
          <cell r="E55">
            <v>6878</v>
          </cell>
          <cell r="F55">
            <v>0</v>
          </cell>
          <cell r="G55">
            <v>746</v>
          </cell>
          <cell r="H55">
            <v>259</v>
          </cell>
          <cell r="I55">
            <v>14486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5400</v>
          </cell>
          <cell r="E56">
            <v>4717</v>
          </cell>
          <cell r="F56">
            <v>2028</v>
          </cell>
          <cell r="G56">
            <v>0</v>
          </cell>
          <cell r="H56">
            <v>1500</v>
          </cell>
          <cell r="I56">
            <v>13645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18294</v>
          </cell>
          <cell r="E57">
            <v>30629</v>
          </cell>
          <cell r="F57">
            <v>34285</v>
          </cell>
          <cell r="G57">
            <v>23619</v>
          </cell>
          <cell r="H57">
            <v>17445</v>
          </cell>
          <cell r="I57">
            <v>124272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>
            <v>9093</v>
          </cell>
          <cell r="Z57"/>
        </row>
        <row r="58">
          <cell r="D58">
            <v>2289</v>
          </cell>
          <cell r="E58">
            <v>2445</v>
          </cell>
          <cell r="F58">
            <v>1068</v>
          </cell>
          <cell r="G58">
            <v>433</v>
          </cell>
          <cell r="H58">
            <v>590</v>
          </cell>
          <cell r="I58">
            <v>6825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5966</v>
          </cell>
          <cell r="E59">
            <v>5082</v>
          </cell>
          <cell r="F59">
            <v>5906</v>
          </cell>
          <cell r="G59">
            <v>0</v>
          </cell>
          <cell r="H59">
            <v>1646</v>
          </cell>
          <cell r="I59">
            <v>18600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8168</v>
          </cell>
          <cell r="E60">
            <v>11915</v>
          </cell>
          <cell r="F60">
            <v>50000</v>
          </cell>
          <cell r="G60">
            <v>7614</v>
          </cell>
          <cell r="H60">
            <v>6623</v>
          </cell>
          <cell r="I60">
            <v>84320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17410</v>
          </cell>
          <cell r="E61">
            <v>6419</v>
          </cell>
          <cell r="F61">
            <v>41492</v>
          </cell>
          <cell r="G61">
            <v>4769</v>
          </cell>
          <cell r="H61">
            <v>1048</v>
          </cell>
          <cell r="I61">
            <v>71138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11006</v>
          </cell>
          <cell r="E62">
            <v>1252</v>
          </cell>
          <cell r="F62">
            <v>0</v>
          </cell>
          <cell r="G62">
            <v>4447</v>
          </cell>
          <cell r="H62">
            <v>0</v>
          </cell>
          <cell r="I62">
            <v>16705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12643</v>
          </cell>
          <cell r="E63">
            <v>18014</v>
          </cell>
          <cell r="F63">
            <v>3904</v>
          </cell>
          <cell r="G63">
            <v>14221</v>
          </cell>
          <cell r="H63">
            <v>13483</v>
          </cell>
          <cell r="I63">
            <v>62265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5041</v>
          </cell>
          <cell r="E64">
            <v>9707</v>
          </cell>
          <cell r="F64">
            <v>12271</v>
          </cell>
          <cell r="G64">
            <v>1621</v>
          </cell>
          <cell r="H64">
            <v>784</v>
          </cell>
          <cell r="I64">
            <v>29424</v>
          </cell>
          <cell r="J64">
            <v>0</v>
          </cell>
          <cell r="K64">
            <v>0</v>
          </cell>
          <cell r="L64">
            <v>0</v>
          </cell>
          <cell r="M64">
            <v>3546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8750</v>
          </cell>
          <cell r="X64"/>
          <cell r="Y64"/>
          <cell r="Z64"/>
        </row>
        <row r="65">
          <cell r="D65">
            <v>21987</v>
          </cell>
          <cell r="E65">
            <v>5296</v>
          </cell>
          <cell r="F65">
            <v>1795</v>
          </cell>
          <cell r="G65">
            <v>3545</v>
          </cell>
          <cell r="H65">
            <v>6179</v>
          </cell>
          <cell r="I65">
            <v>38802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1334</v>
          </cell>
          <cell r="E66">
            <v>709474</v>
          </cell>
          <cell r="F66">
            <v>260243</v>
          </cell>
          <cell r="G66">
            <v>240789</v>
          </cell>
          <cell r="H66">
            <v>142899</v>
          </cell>
          <cell r="I66">
            <v>1354739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83334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/>
          <cell r="V66"/>
          <cell r="W66">
            <v>0</v>
          </cell>
          <cell r="X66"/>
          <cell r="Y66">
            <v>51452</v>
          </cell>
          <cell r="Z66"/>
        </row>
        <row r="67">
          <cell r="D67">
            <v>20016</v>
          </cell>
          <cell r="E67">
            <v>11516</v>
          </cell>
          <cell r="F67">
            <v>11434</v>
          </cell>
          <cell r="G67">
            <v>0</v>
          </cell>
          <cell r="H67">
            <v>1465</v>
          </cell>
          <cell r="I67">
            <v>44431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834</v>
          </cell>
          <cell r="I68">
            <v>7214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9789</v>
          </cell>
          <cell r="E69">
            <v>25670</v>
          </cell>
          <cell r="F69">
            <v>18824</v>
          </cell>
          <cell r="G69">
            <v>2350</v>
          </cell>
          <cell r="H69">
            <v>11048</v>
          </cell>
          <cell r="I69">
            <v>67681</v>
          </cell>
          <cell r="J69">
            <v>0</v>
          </cell>
          <cell r="K69">
            <v>0</v>
          </cell>
          <cell r="L69">
            <v>0</v>
          </cell>
          <cell r="M69">
            <v>4081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6000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10333</v>
          </cell>
          <cell r="E70">
            <v>7673</v>
          </cell>
          <cell r="F70">
            <v>6311</v>
          </cell>
          <cell r="G70">
            <v>4600</v>
          </cell>
          <cell r="H70">
            <v>3797</v>
          </cell>
          <cell r="I70">
            <v>32714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33785</v>
          </cell>
          <cell r="I71">
            <v>259886</v>
          </cell>
          <cell r="J71">
            <v>0</v>
          </cell>
          <cell r="K71">
            <v>0</v>
          </cell>
          <cell r="L71">
            <v>0</v>
          </cell>
          <cell r="M71">
            <v>8116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0</v>
          </cell>
          <cell r="X71"/>
          <cell r="Y71">
            <v>34658</v>
          </cell>
          <cell r="Z71"/>
        </row>
        <row r="72">
          <cell r="D72">
            <v>12584</v>
          </cell>
          <cell r="E72">
            <v>7030</v>
          </cell>
          <cell r="F72">
            <v>4871</v>
          </cell>
          <cell r="G72">
            <v>3346</v>
          </cell>
          <cell r="H72">
            <v>445</v>
          </cell>
          <cell r="I72">
            <v>28276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2000</v>
          </cell>
          <cell r="X72"/>
          <cell r="Y72"/>
          <cell r="Z72"/>
        </row>
        <row r="73">
          <cell r="D73">
            <v>5497</v>
          </cell>
          <cell r="E73">
            <v>2500</v>
          </cell>
          <cell r="F73">
            <v>6418</v>
          </cell>
          <cell r="G73">
            <v>1536</v>
          </cell>
          <cell r="H73">
            <v>0</v>
          </cell>
          <cell r="I73">
            <v>15951</v>
          </cell>
          <cell r="J73">
            <v>0</v>
          </cell>
          <cell r="K73">
            <v>3410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14292</v>
          </cell>
          <cell r="E74">
            <v>11657</v>
          </cell>
          <cell r="F74">
            <v>1457</v>
          </cell>
          <cell r="G74">
            <v>1064</v>
          </cell>
          <cell r="H74">
            <v>671</v>
          </cell>
          <cell r="I74">
            <v>29141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20714</v>
          </cell>
          <cell r="E75">
            <v>11355</v>
          </cell>
          <cell r="F75">
            <v>0</v>
          </cell>
          <cell r="G75">
            <v>4190</v>
          </cell>
          <cell r="H75">
            <v>2968</v>
          </cell>
          <cell r="I75">
            <v>39227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6489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10305</v>
          </cell>
          <cell r="E77">
            <v>6424</v>
          </cell>
          <cell r="F77">
            <v>4924</v>
          </cell>
          <cell r="G77">
            <v>6743</v>
          </cell>
          <cell r="H77">
            <v>1884</v>
          </cell>
          <cell r="I77">
            <v>30280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14659</v>
          </cell>
          <cell r="E78">
            <v>8750</v>
          </cell>
          <cell r="F78">
            <v>17001</v>
          </cell>
          <cell r="G78">
            <v>5000</v>
          </cell>
          <cell r="H78">
            <v>6171</v>
          </cell>
          <cell r="I78">
            <v>51581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6161</v>
          </cell>
          <cell r="E79">
            <v>7514</v>
          </cell>
          <cell r="F79">
            <v>1898</v>
          </cell>
          <cell r="G79">
            <v>2291</v>
          </cell>
          <cell r="H79">
            <v>450</v>
          </cell>
          <cell r="I79">
            <v>18314</v>
          </cell>
          <cell r="J79">
            <v>0</v>
          </cell>
          <cell r="K79">
            <v>1500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20834</v>
          </cell>
          <cell r="E81">
            <v>8332</v>
          </cell>
          <cell r="F81">
            <v>4021</v>
          </cell>
          <cell r="G81">
            <v>4122</v>
          </cell>
          <cell r="H81">
            <v>3250</v>
          </cell>
          <cell r="I81">
            <v>40559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3506</v>
          </cell>
          <cell r="X81"/>
          <cell r="Y81"/>
          <cell r="Z81"/>
        </row>
        <row r="82">
          <cell r="D82">
            <v>31304</v>
          </cell>
          <cell r="E82">
            <v>28862</v>
          </cell>
          <cell r="F82">
            <v>23262</v>
          </cell>
          <cell r="G82">
            <v>20636</v>
          </cell>
          <cell r="H82">
            <v>11253</v>
          </cell>
          <cell r="I82">
            <v>115317</v>
          </cell>
          <cell r="J82">
            <v>0</v>
          </cell>
          <cell r="K82">
            <v>0</v>
          </cell>
          <cell r="L82">
            <v>0</v>
          </cell>
          <cell r="M82">
            <v>4559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>
            <v>4558</v>
          </cell>
          <cell r="Z82"/>
        </row>
        <row r="83">
          <cell r="D83">
            <v>27232</v>
          </cell>
          <cell r="E83">
            <v>8935</v>
          </cell>
          <cell r="F83">
            <v>2001</v>
          </cell>
          <cell r="G83">
            <v>3820</v>
          </cell>
          <cell r="H83">
            <v>2370</v>
          </cell>
          <cell r="I83">
            <v>44358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10534</v>
          </cell>
          <cell r="E84">
            <v>20519</v>
          </cell>
          <cell r="F84">
            <v>12011</v>
          </cell>
          <cell r="G84">
            <v>7000</v>
          </cell>
          <cell r="H84">
            <v>13629</v>
          </cell>
          <cell r="I84">
            <v>63693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>
            <v>24252</v>
          </cell>
          <cell r="Z84"/>
        </row>
        <row r="85">
          <cell r="D85">
            <v>5585</v>
          </cell>
          <cell r="E85">
            <v>5171</v>
          </cell>
          <cell r="F85">
            <v>6045</v>
          </cell>
          <cell r="G85">
            <v>236</v>
          </cell>
          <cell r="H85">
            <v>219</v>
          </cell>
          <cell r="I85">
            <v>17256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11904</v>
          </cell>
          <cell r="E86">
            <v>22727</v>
          </cell>
          <cell r="F86">
            <v>0</v>
          </cell>
          <cell r="G86">
            <v>1727</v>
          </cell>
          <cell r="H86">
            <v>4766</v>
          </cell>
          <cell r="I86">
            <v>41124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27142</v>
          </cell>
          <cell r="E87">
            <v>8548</v>
          </cell>
          <cell r="F87">
            <v>0</v>
          </cell>
          <cell r="G87">
            <v>5895</v>
          </cell>
          <cell r="H87">
            <v>3771</v>
          </cell>
          <cell r="I87">
            <v>45356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5304</v>
          </cell>
          <cell r="E88">
            <v>5406</v>
          </cell>
          <cell r="F88">
            <v>2715</v>
          </cell>
          <cell r="G88">
            <v>3629</v>
          </cell>
          <cell r="H88">
            <v>1047</v>
          </cell>
          <cell r="I88">
            <v>18101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2616</v>
          </cell>
          <cell r="E89">
            <v>2500</v>
          </cell>
          <cell r="F89">
            <v>24174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6851</v>
          </cell>
          <cell r="E90">
            <v>5314</v>
          </cell>
          <cell r="F90">
            <v>4583</v>
          </cell>
          <cell r="G90">
            <v>3529</v>
          </cell>
          <cell r="H90">
            <v>917</v>
          </cell>
          <cell r="I90">
            <v>21194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0</v>
          </cell>
          <cell r="X90"/>
          <cell r="Y90"/>
          <cell r="Z90"/>
        </row>
        <row r="91">
          <cell r="D91">
            <v>15885</v>
          </cell>
          <cell r="E91">
            <v>4919</v>
          </cell>
          <cell r="F91">
            <v>0</v>
          </cell>
          <cell r="G91">
            <v>8846</v>
          </cell>
          <cell r="H91">
            <v>1926</v>
          </cell>
          <cell r="I91">
            <v>31576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5427</v>
          </cell>
          <cell r="E92">
            <v>4551</v>
          </cell>
          <cell r="F92">
            <v>537</v>
          </cell>
          <cell r="G92">
            <v>1125</v>
          </cell>
          <cell r="H92">
            <v>803</v>
          </cell>
          <cell r="I92">
            <v>12443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2497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1022</v>
          </cell>
          <cell r="H94">
            <v>121</v>
          </cell>
          <cell r="I94">
            <v>7765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19517</v>
          </cell>
          <cell r="E95">
            <v>12006</v>
          </cell>
          <cell r="F95">
            <v>1952</v>
          </cell>
          <cell r="G95">
            <v>3081</v>
          </cell>
          <cell r="H95">
            <v>1863</v>
          </cell>
          <cell r="I95">
            <v>38419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4100</v>
          </cell>
          <cell r="E96">
            <v>380</v>
          </cell>
          <cell r="F96">
            <v>682</v>
          </cell>
          <cell r="G96">
            <v>2512</v>
          </cell>
          <cell r="H96">
            <v>110</v>
          </cell>
          <cell r="I96">
            <v>7784</v>
          </cell>
          <cell r="J96">
            <v>5674.0499999999993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17734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11720</v>
          </cell>
          <cell r="E98">
            <v>4528</v>
          </cell>
          <cell r="F98">
            <v>12636</v>
          </cell>
          <cell r="G98">
            <v>979</v>
          </cell>
          <cell r="H98">
            <v>1175</v>
          </cell>
          <cell r="I98">
            <v>31038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7850</v>
          </cell>
          <cell r="E99">
            <v>29960</v>
          </cell>
          <cell r="F99">
            <v>39552</v>
          </cell>
          <cell r="G99">
            <v>28110</v>
          </cell>
          <cell r="H99">
            <v>20800</v>
          </cell>
          <cell r="I99">
            <v>126272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0</v>
          </cell>
          <cell r="X99"/>
          <cell r="Y99">
            <v>4644</v>
          </cell>
          <cell r="Z99"/>
        </row>
        <row r="100">
          <cell r="D100">
            <v>3807</v>
          </cell>
          <cell r="E100">
            <v>1000</v>
          </cell>
          <cell r="F100">
            <v>459</v>
          </cell>
          <cell r="G100">
            <v>628</v>
          </cell>
          <cell r="H100">
            <v>639</v>
          </cell>
          <cell r="I100">
            <v>6533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2236</v>
          </cell>
          <cell r="E101">
            <v>8863</v>
          </cell>
          <cell r="F101">
            <v>3432</v>
          </cell>
          <cell r="G101">
            <v>2761</v>
          </cell>
          <cell r="H101">
            <v>209</v>
          </cell>
          <cell r="I101">
            <v>17501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13217</v>
          </cell>
          <cell r="I102">
            <v>117733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>
            <v>27176</v>
          </cell>
          <cell r="Z102"/>
        </row>
        <row r="103">
          <cell r="D103">
            <v>2157</v>
          </cell>
          <cell r="E103">
            <v>947</v>
          </cell>
          <cell r="F103">
            <v>348</v>
          </cell>
          <cell r="G103">
            <v>1500</v>
          </cell>
          <cell r="H103">
            <v>105</v>
          </cell>
          <cell r="I103">
            <v>5057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13093</v>
          </cell>
          <cell r="E104">
            <v>13774</v>
          </cell>
          <cell r="F104">
            <v>1922</v>
          </cell>
          <cell r="G104">
            <v>2848</v>
          </cell>
          <cell r="H104">
            <v>1613</v>
          </cell>
          <cell r="I104">
            <v>33250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28775</v>
          </cell>
          <cell r="E105">
            <v>34627</v>
          </cell>
          <cell r="F105">
            <v>0</v>
          </cell>
          <cell r="G105">
            <v>4655</v>
          </cell>
          <cell r="H105">
            <v>2093</v>
          </cell>
          <cell r="I105">
            <v>70150</v>
          </cell>
          <cell r="J105">
            <v>25000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14564</v>
          </cell>
          <cell r="E106">
            <v>7084</v>
          </cell>
          <cell r="F106">
            <v>7127</v>
          </cell>
          <cell r="G106">
            <v>709</v>
          </cell>
          <cell r="H106">
            <v>500</v>
          </cell>
          <cell r="I106">
            <v>29984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13293</v>
          </cell>
          <cell r="E107">
            <v>21456</v>
          </cell>
          <cell r="F107">
            <v>19429</v>
          </cell>
          <cell r="G107">
            <v>18591</v>
          </cell>
          <cell r="H107">
            <v>8790</v>
          </cell>
          <cell r="I107">
            <v>81559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14799</v>
          </cell>
          <cell r="E108">
            <v>9795</v>
          </cell>
          <cell r="F108">
            <v>11829</v>
          </cell>
          <cell r="G108">
            <v>9607</v>
          </cell>
          <cell r="H108">
            <v>3289</v>
          </cell>
          <cell r="I108">
            <v>49319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1300</v>
          </cell>
          <cell r="X108"/>
          <cell r="Y108"/>
          <cell r="Z108"/>
        </row>
        <row r="109">
          <cell r="D109">
            <v>10191</v>
          </cell>
          <cell r="E109">
            <v>3017</v>
          </cell>
          <cell r="F109">
            <v>7062</v>
          </cell>
          <cell r="G109">
            <v>744</v>
          </cell>
          <cell r="H109">
            <v>940</v>
          </cell>
          <cell r="I109">
            <v>21954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46824</v>
          </cell>
          <cell r="E110">
            <v>60264</v>
          </cell>
          <cell r="F110">
            <v>16938</v>
          </cell>
          <cell r="G110">
            <v>17457</v>
          </cell>
          <cell r="H110">
            <v>19754</v>
          </cell>
          <cell r="I110">
            <v>161237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>
            <v>101652</v>
          </cell>
          <cell r="Z110"/>
        </row>
        <row r="111">
          <cell r="D111">
            <v>5139</v>
          </cell>
          <cell r="E111">
            <v>968</v>
          </cell>
          <cell r="F111">
            <v>2922</v>
          </cell>
          <cell r="G111">
            <v>1661</v>
          </cell>
          <cell r="H111">
            <v>6399</v>
          </cell>
          <cell r="I111">
            <v>17089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11451</v>
          </cell>
          <cell r="E112">
            <v>348</v>
          </cell>
          <cell r="F112">
            <v>11672</v>
          </cell>
          <cell r="G112">
            <v>10744</v>
          </cell>
          <cell r="H112">
            <v>4221</v>
          </cell>
          <cell r="I112">
            <v>38436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9372</v>
          </cell>
          <cell r="E113">
            <v>7395</v>
          </cell>
          <cell r="F113">
            <v>8798</v>
          </cell>
          <cell r="G113">
            <v>2260</v>
          </cell>
          <cell r="H113">
            <v>1250</v>
          </cell>
          <cell r="I113">
            <v>29075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6216</v>
          </cell>
          <cell r="E114">
            <v>3648</v>
          </cell>
          <cell r="F114">
            <v>0</v>
          </cell>
          <cell r="G114">
            <v>1834</v>
          </cell>
          <cell r="H114">
            <v>837</v>
          </cell>
          <cell r="I114">
            <v>12535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24140</v>
          </cell>
          <cell r="H115">
            <v>21157</v>
          </cell>
          <cell r="I115">
            <v>195332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/>
          <cell r="Z115"/>
        </row>
        <row r="116">
          <cell r="D116">
            <v>5282</v>
          </cell>
          <cell r="E116">
            <v>2204</v>
          </cell>
          <cell r="F116">
            <v>2372</v>
          </cell>
          <cell r="G116">
            <v>496</v>
          </cell>
          <cell r="H116">
            <v>117</v>
          </cell>
          <cell r="I116">
            <v>10471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8735</v>
          </cell>
          <cell r="E117">
            <v>3199</v>
          </cell>
          <cell r="F117">
            <v>12468</v>
          </cell>
          <cell r="G117">
            <v>11392</v>
          </cell>
          <cell r="H117">
            <v>2817</v>
          </cell>
          <cell r="I117">
            <v>38611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7725</v>
          </cell>
          <cell r="E118">
            <v>3042</v>
          </cell>
          <cell r="F118">
            <v>4397</v>
          </cell>
          <cell r="G118">
            <v>2625</v>
          </cell>
          <cell r="H118">
            <v>409</v>
          </cell>
          <cell r="I118">
            <v>18198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3970</v>
          </cell>
          <cell r="E119">
            <v>4578</v>
          </cell>
          <cell r="F119">
            <v>5743</v>
          </cell>
          <cell r="G119">
            <v>584</v>
          </cell>
          <cell r="H119">
            <v>592</v>
          </cell>
          <cell r="I119">
            <v>15467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27378</v>
          </cell>
          <cell r="E120">
            <v>17216</v>
          </cell>
          <cell r="F120">
            <v>0</v>
          </cell>
          <cell r="G120">
            <v>2204</v>
          </cell>
          <cell r="H120">
            <v>2582</v>
          </cell>
          <cell r="I120">
            <v>49380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13354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3815</v>
          </cell>
          <cell r="E121">
            <v>1000</v>
          </cell>
          <cell r="F121">
            <v>0</v>
          </cell>
          <cell r="G121">
            <v>0</v>
          </cell>
          <cell r="H121">
            <v>1017</v>
          </cell>
          <cell r="I121">
            <v>5832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27537</v>
          </cell>
          <cell r="E122">
            <v>8450</v>
          </cell>
          <cell r="F122">
            <v>9449</v>
          </cell>
          <cell r="G122">
            <v>2196</v>
          </cell>
          <cell r="H122">
            <v>3034</v>
          </cell>
          <cell r="I122">
            <v>50666</v>
          </cell>
          <cell r="J122">
            <v>0</v>
          </cell>
          <cell r="K122">
            <v>5490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15121</v>
          </cell>
          <cell r="E123">
            <v>1193</v>
          </cell>
          <cell r="F123">
            <v>41453</v>
          </cell>
          <cell r="G123">
            <v>15334</v>
          </cell>
          <cell r="H123">
            <v>8342</v>
          </cell>
          <cell r="I123">
            <v>81443</v>
          </cell>
          <cell r="J123">
            <v>0</v>
          </cell>
          <cell r="K123">
            <v>0</v>
          </cell>
          <cell r="L123">
            <v>0</v>
          </cell>
          <cell r="M123">
            <v>4643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12101</v>
          </cell>
          <cell r="E124">
            <v>12640</v>
          </cell>
          <cell r="F124">
            <v>23461</v>
          </cell>
          <cell r="G124">
            <v>3334</v>
          </cell>
          <cell r="H124">
            <v>17501</v>
          </cell>
          <cell r="I124">
            <v>69037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64164</v>
          </cell>
          <cell r="T124">
            <v>0</v>
          </cell>
          <cell r="U124"/>
          <cell r="V124"/>
          <cell r="W124">
            <v>1518</v>
          </cell>
          <cell r="X124"/>
          <cell r="Y124"/>
          <cell r="Z124"/>
        </row>
        <row r="125">
          <cell r="D125">
            <v>5266</v>
          </cell>
          <cell r="E125">
            <v>0</v>
          </cell>
          <cell r="F125">
            <v>5293</v>
          </cell>
          <cell r="G125">
            <v>564</v>
          </cell>
          <cell r="H125">
            <v>363</v>
          </cell>
          <cell r="I125">
            <v>11486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2285</v>
          </cell>
          <cell r="E126">
            <v>0</v>
          </cell>
          <cell r="F126">
            <v>0</v>
          </cell>
          <cell r="G126">
            <v>0</v>
          </cell>
          <cell r="H126">
            <v>612</v>
          </cell>
          <cell r="I126">
            <v>2897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3909</v>
          </cell>
          <cell r="E127">
            <v>750</v>
          </cell>
          <cell r="F127">
            <v>1590</v>
          </cell>
          <cell r="G127">
            <v>0</v>
          </cell>
          <cell r="H127">
            <v>609</v>
          </cell>
          <cell r="I127">
            <v>6858</v>
          </cell>
          <cell r="J127">
            <v>0</v>
          </cell>
          <cell r="K127">
            <v>3360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16045</v>
          </cell>
          <cell r="E128">
            <v>10919</v>
          </cell>
          <cell r="F128">
            <v>5665</v>
          </cell>
          <cell r="G128">
            <v>1748</v>
          </cell>
          <cell r="H128">
            <v>1057</v>
          </cell>
          <cell r="I128">
            <v>35434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9795</v>
          </cell>
          <cell r="E129">
            <v>16756</v>
          </cell>
          <cell r="F129">
            <v>957</v>
          </cell>
          <cell r="G129">
            <v>2898</v>
          </cell>
          <cell r="H129">
            <v>652</v>
          </cell>
          <cell r="I129">
            <v>31058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32002</v>
          </cell>
          <cell r="E130">
            <v>26854</v>
          </cell>
          <cell r="F130">
            <v>4040</v>
          </cell>
          <cell r="G130">
            <v>19728</v>
          </cell>
          <cell r="H130">
            <v>12001</v>
          </cell>
          <cell r="I130">
            <v>94625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3239</v>
          </cell>
          <cell r="E131">
            <v>2051</v>
          </cell>
          <cell r="F131">
            <v>0</v>
          </cell>
          <cell r="G131">
            <v>0</v>
          </cell>
          <cell r="H131">
            <v>439</v>
          </cell>
          <cell r="I131">
            <v>5729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6005</v>
          </cell>
          <cell r="E132">
            <v>4671</v>
          </cell>
          <cell r="F132">
            <v>736</v>
          </cell>
          <cell r="G132">
            <v>1239</v>
          </cell>
          <cell r="H132">
            <v>400</v>
          </cell>
          <cell r="I132">
            <v>13051</v>
          </cell>
          <cell r="J132">
            <v>0</v>
          </cell>
          <cell r="K132">
            <v>2635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1042</v>
          </cell>
          <cell r="X132"/>
          <cell r="Y132"/>
          <cell r="Z132"/>
        </row>
        <row r="133">
          <cell r="D133">
            <v>22356</v>
          </cell>
          <cell r="E133">
            <v>19126</v>
          </cell>
          <cell r="F133">
            <v>13508</v>
          </cell>
          <cell r="G133">
            <v>28768</v>
          </cell>
          <cell r="H133">
            <v>9762</v>
          </cell>
          <cell r="I133">
            <v>93520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1492</v>
          </cell>
          <cell r="E134">
            <v>1156</v>
          </cell>
          <cell r="F134">
            <v>0</v>
          </cell>
          <cell r="G134">
            <v>0</v>
          </cell>
          <cell r="H134">
            <v>0</v>
          </cell>
          <cell r="I134">
            <v>2648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25296</v>
          </cell>
          <cell r="E135">
            <v>29925</v>
          </cell>
          <cell r="F135">
            <v>7144</v>
          </cell>
          <cell r="G135">
            <v>2104</v>
          </cell>
          <cell r="H135">
            <v>4417</v>
          </cell>
          <cell r="I135">
            <v>68886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3260</v>
          </cell>
          <cell r="E136">
            <v>1709</v>
          </cell>
          <cell r="F136">
            <v>0</v>
          </cell>
          <cell r="G136">
            <v>628</v>
          </cell>
          <cell r="H136">
            <v>0</v>
          </cell>
          <cell r="I136">
            <v>5597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5920</v>
          </cell>
          <cell r="E137">
            <v>5125</v>
          </cell>
          <cell r="F137">
            <v>447</v>
          </cell>
          <cell r="G137">
            <v>2546</v>
          </cell>
          <cell r="H137">
            <v>325</v>
          </cell>
          <cell r="I137">
            <v>14363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/>
          <cell r="V137"/>
          <cell r="W137">
            <v>10000</v>
          </cell>
          <cell r="X137"/>
          <cell r="Y137"/>
          <cell r="Z137"/>
        </row>
        <row r="138">
          <cell r="D138">
            <v>148704</v>
          </cell>
          <cell r="E138">
            <v>93149</v>
          </cell>
          <cell r="F138">
            <v>114754</v>
          </cell>
          <cell r="G138">
            <v>84103</v>
          </cell>
          <cell r="H138">
            <v>87694</v>
          </cell>
          <cell r="I138">
            <v>528404</v>
          </cell>
          <cell r="J138">
            <v>0</v>
          </cell>
          <cell r="K138">
            <v>0</v>
          </cell>
          <cell r="L138">
            <v>0</v>
          </cell>
          <cell r="M138">
            <v>18067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>
            <v>131494</v>
          </cell>
          <cell r="Z138"/>
        </row>
        <row r="139">
          <cell r="D139">
            <v>24247</v>
          </cell>
          <cell r="E139">
            <v>35394</v>
          </cell>
          <cell r="F139">
            <v>3444</v>
          </cell>
          <cell r="G139">
            <v>6207</v>
          </cell>
          <cell r="H139">
            <v>1744</v>
          </cell>
          <cell r="I139">
            <v>71036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>
            <v>6020</v>
          </cell>
          <cell r="Z139"/>
        </row>
        <row r="140">
          <cell r="D140">
            <v>7313</v>
          </cell>
          <cell r="E140">
            <v>219</v>
          </cell>
          <cell r="F140">
            <v>3922</v>
          </cell>
          <cell r="G140">
            <v>1334</v>
          </cell>
          <cell r="H140">
            <v>875</v>
          </cell>
          <cell r="I140">
            <v>13663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18524</v>
          </cell>
          <cell r="E141">
            <v>11800</v>
          </cell>
          <cell r="F141">
            <v>2375</v>
          </cell>
          <cell r="G141">
            <v>2741</v>
          </cell>
          <cell r="H141">
            <v>660</v>
          </cell>
          <cell r="I141">
            <v>36100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8640</v>
          </cell>
          <cell r="E142">
            <v>18665</v>
          </cell>
          <cell r="F142">
            <v>33945</v>
          </cell>
          <cell r="G142">
            <v>1379</v>
          </cell>
          <cell r="H142">
            <v>4990</v>
          </cell>
          <cell r="I142">
            <v>67619</v>
          </cell>
          <cell r="J142">
            <v>0</v>
          </cell>
          <cell r="K142">
            <v>0</v>
          </cell>
          <cell r="L142">
            <v>0</v>
          </cell>
          <cell r="M142">
            <v>2662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/>
          <cell r="W142">
            <v>6093</v>
          </cell>
          <cell r="X142"/>
          <cell r="Y142"/>
          <cell r="Z142"/>
        </row>
        <row r="143">
          <cell r="D143">
            <v>56751</v>
          </cell>
          <cell r="E143">
            <v>187590</v>
          </cell>
          <cell r="F143">
            <v>45102</v>
          </cell>
          <cell r="G143">
            <v>158049</v>
          </cell>
          <cell r="H143">
            <v>30295</v>
          </cell>
          <cell r="I143">
            <v>477787</v>
          </cell>
          <cell r="J143">
            <v>0</v>
          </cell>
          <cell r="K143">
            <v>0</v>
          </cell>
          <cell r="L143">
            <v>0</v>
          </cell>
          <cell r="M143">
            <v>12811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9924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834</v>
          </cell>
          <cell r="I144">
            <v>12252</v>
          </cell>
          <cell r="J144">
            <v>0</v>
          </cell>
          <cell r="K144">
            <v>0</v>
          </cell>
          <cell r="L144">
            <v>0</v>
          </cell>
          <cell r="M144">
            <v>2299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11533</v>
          </cell>
          <cell r="E145">
            <v>10135</v>
          </cell>
          <cell r="F145">
            <v>2234</v>
          </cell>
          <cell r="G145">
            <v>1381</v>
          </cell>
          <cell r="H145">
            <v>349</v>
          </cell>
          <cell r="I145">
            <v>25632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2717</v>
          </cell>
          <cell r="E146">
            <v>1862</v>
          </cell>
          <cell r="F146">
            <v>1250</v>
          </cell>
          <cell r="G146">
            <v>867</v>
          </cell>
          <cell r="H146">
            <v>334</v>
          </cell>
          <cell r="I146">
            <v>7030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13270</v>
          </cell>
          <cell r="E147">
            <v>8927</v>
          </cell>
          <cell r="F147">
            <v>1544</v>
          </cell>
          <cell r="G147">
            <v>528</v>
          </cell>
          <cell r="H147">
            <v>2470</v>
          </cell>
          <cell r="I147">
            <v>26739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30626</v>
          </cell>
          <cell r="E148">
            <v>10439</v>
          </cell>
          <cell r="F148">
            <v>0</v>
          </cell>
          <cell r="G148">
            <v>4726</v>
          </cell>
          <cell r="H148">
            <v>5063</v>
          </cell>
          <cell r="I148">
            <v>50854</v>
          </cell>
          <cell r="J148">
            <v>0</v>
          </cell>
          <cell r="K148">
            <v>0</v>
          </cell>
          <cell r="L148">
            <v>4063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13048</v>
          </cell>
          <cell r="E149">
            <v>863</v>
          </cell>
          <cell r="F149">
            <v>15317</v>
          </cell>
          <cell r="G149">
            <v>5380</v>
          </cell>
          <cell r="H149">
            <v>4782</v>
          </cell>
          <cell r="I149">
            <v>39390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6966</v>
          </cell>
          <cell r="T149">
            <v>0</v>
          </cell>
          <cell r="U149"/>
          <cell r="V149"/>
          <cell r="W149">
            <v>11419</v>
          </cell>
          <cell r="X149"/>
          <cell r="Y149"/>
          <cell r="Z149"/>
        </row>
        <row r="150">
          <cell r="D150">
            <v>35410</v>
          </cell>
          <cell r="E150">
            <v>17685</v>
          </cell>
          <cell r="F150">
            <v>186</v>
          </cell>
          <cell r="G150">
            <v>21363</v>
          </cell>
          <cell r="H150">
            <v>2167</v>
          </cell>
          <cell r="I150">
            <v>76811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18370</v>
          </cell>
          <cell r="E151">
            <v>8583</v>
          </cell>
          <cell r="F151">
            <v>1500</v>
          </cell>
          <cell r="G151">
            <v>2239</v>
          </cell>
          <cell r="H151">
            <v>2360</v>
          </cell>
          <cell r="I151">
            <v>33052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5919</v>
          </cell>
          <cell r="E152">
            <v>11049</v>
          </cell>
          <cell r="F152">
            <v>1472</v>
          </cell>
          <cell r="G152">
            <v>1049</v>
          </cell>
          <cell r="H152">
            <v>279</v>
          </cell>
          <cell r="I152">
            <v>19768</v>
          </cell>
          <cell r="J152">
            <v>9100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4232</v>
          </cell>
          <cell r="E153">
            <v>1596</v>
          </cell>
          <cell r="F153">
            <v>6447</v>
          </cell>
          <cell r="G153">
            <v>1432</v>
          </cell>
          <cell r="H153">
            <v>1003</v>
          </cell>
          <cell r="I153">
            <v>14710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69223</v>
          </cell>
          <cell r="E154">
            <v>44175</v>
          </cell>
          <cell r="F154">
            <v>30834</v>
          </cell>
          <cell r="G154">
            <v>14672</v>
          </cell>
          <cell r="H154">
            <v>16903</v>
          </cell>
          <cell r="I154">
            <v>175807</v>
          </cell>
          <cell r="J154">
            <v>0</v>
          </cell>
          <cell r="K154">
            <v>0</v>
          </cell>
          <cell r="L154">
            <v>2191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10543</v>
          </cell>
          <cell r="X154"/>
          <cell r="Y154">
            <v>13674</v>
          </cell>
          <cell r="Z154"/>
        </row>
        <row r="155">
          <cell r="D155">
            <v>9996</v>
          </cell>
          <cell r="E155">
            <v>8307</v>
          </cell>
          <cell r="F155">
            <v>2667</v>
          </cell>
          <cell r="G155">
            <v>3592</v>
          </cell>
          <cell r="H155">
            <v>6423</v>
          </cell>
          <cell r="I155">
            <v>30985</v>
          </cell>
          <cell r="J155">
            <v>0</v>
          </cell>
          <cell r="K155">
            <v>2160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14018</v>
          </cell>
          <cell r="X155"/>
          <cell r="Y155"/>
          <cell r="Z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25919</v>
          </cell>
          <cell r="E157">
            <v>36009</v>
          </cell>
          <cell r="F157">
            <v>5280</v>
          </cell>
          <cell r="G157">
            <v>5899</v>
          </cell>
          <cell r="H157">
            <v>13209</v>
          </cell>
          <cell r="I157">
            <v>86316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>
            <v>73100</v>
          </cell>
          <cell r="Z157"/>
        </row>
        <row r="158">
          <cell r="D158">
            <v>9256</v>
          </cell>
          <cell r="E158">
            <v>2597</v>
          </cell>
          <cell r="F158">
            <v>1349</v>
          </cell>
          <cell r="G158">
            <v>483</v>
          </cell>
          <cell r="H158">
            <v>370</v>
          </cell>
          <cell r="I158">
            <v>14055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9193</v>
          </cell>
          <cell r="E159">
            <v>5821</v>
          </cell>
          <cell r="F159">
            <v>2906</v>
          </cell>
          <cell r="G159">
            <v>1752</v>
          </cell>
          <cell r="H159">
            <v>1217</v>
          </cell>
          <cell r="I159">
            <v>20889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39179</v>
          </cell>
          <cell r="E160">
            <v>22150</v>
          </cell>
          <cell r="F160">
            <v>36505</v>
          </cell>
          <cell r="G160">
            <v>23339</v>
          </cell>
          <cell r="H160">
            <v>29048</v>
          </cell>
          <cell r="I160">
            <v>150221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4000</v>
          </cell>
          <cell r="X160"/>
          <cell r="Y160">
            <v>13072</v>
          </cell>
          <cell r="Z160"/>
        </row>
        <row r="161">
          <cell r="D161">
            <v>1832</v>
          </cell>
          <cell r="E161">
            <v>1265</v>
          </cell>
          <cell r="F161">
            <v>2084</v>
          </cell>
          <cell r="G161">
            <v>329</v>
          </cell>
          <cell r="H161">
            <v>1557</v>
          </cell>
          <cell r="I161">
            <v>7067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9433</v>
          </cell>
          <cell r="E162">
            <v>7509</v>
          </cell>
          <cell r="F162">
            <v>14042</v>
          </cell>
          <cell r="G162">
            <v>1959</v>
          </cell>
          <cell r="H162">
            <v>2125</v>
          </cell>
          <cell r="I162">
            <v>35068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7111</v>
          </cell>
          <cell r="E163">
            <v>6056</v>
          </cell>
          <cell r="F163">
            <v>2624</v>
          </cell>
          <cell r="G163">
            <v>3354</v>
          </cell>
          <cell r="H163">
            <v>1876</v>
          </cell>
          <cell r="I163">
            <v>21021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1222</v>
          </cell>
          <cell r="E164">
            <v>1447</v>
          </cell>
          <cell r="F164">
            <v>3574</v>
          </cell>
          <cell r="G164">
            <v>0</v>
          </cell>
          <cell r="H164">
            <v>91</v>
          </cell>
          <cell r="I164">
            <v>6334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5</v>
          </cell>
          <cell r="H165">
            <v>2173</v>
          </cell>
          <cell r="I165">
            <v>19816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8556</v>
          </cell>
          <cell r="E166">
            <v>7662</v>
          </cell>
          <cell r="F166">
            <v>0</v>
          </cell>
          <cell r="G166">
            <v>798</v>
          </cell>
          <cell r="H166">
            <v>0</v>
          </cell>
          <cell r="I166">
            <v>17016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11">
        <row r="2">
          <cell r="D2">
            <v>13435</v>
          </cell>
          <cell r="E2">
            <v>10081</v>
          </cell>
          <cell r="F2">
            <v>2924</v>
          </cell>
          <cell r="G2">
            <v>2872</v>
          </cell>
          <cell r="H2">
            <v>0</v>
          </cell>
          <cell r="I2">
            <v>29312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2942</v>
          </cell>
          <cell r="E3">
            <v>2212</v>
          </cell>
          <cell r="F3">
            <v>7700</v>
          </cell>
          <cell r="G3">
            <v>474</v>
          </cell>
          <cell r="H3">
            <v>1128</v>
          </cell>
          <cell r="I3">
            <v>14456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15701</v>
          </cell>
          <cell r="E4">
            <v>5726</v>
          </cell>
          <cell r="F4">
            <v>19651</v>
          </cell>
          <cell r="G4">
            <v>7370</v>
          </cell>
          <cell r="H4">
            <v>6960</v>
          </cell>
          <cell r="I4">
            <v>55408</v>
          </cell>
          <cell r="J4">
            <v>0</v>
          </cell>
          <cell r="K4">
            <v>0</v>
          </cell>
          <cell r="L4">
            <v>0</v>
          </cell>
          <cell r="M4">
            <v>4707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12793</v>
          </cell>
          <cell r="E5">
            <v>11113</v>
          </cell>
          <cell r="F5">
            <v>6818</v>
          </cell>
          <cell r="G5">
            <v>3355</v>
          </cell>
          <cell r="H5">
            <v>6601</v>
          </cell>
          <cell r="I5">
            <v>40680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7832</v>
          </cell>
          <cell r="E6">
            <v>5375</v>
          </cell>
          <cell r="F6">
            <v>3426</v>
          </cell>
          <cell r="G6">
            <v>583</v>
          </cell>
          <cell r="H6">
            <v>257</v>
          </cell>
          <cell r="I6">
            <v>17473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6016</v>
          </cell>
          <cell r="E7">
            <v>5576</v>
          </cell>
          <cell r="F7">
            <v>100</v>
          </cell>
          <cell r="G7">
            <v>249</v>
          </cell>
          <cell r="H7">
            <v>149</v>
          </cell>
          <cell r="I7">
            <v>12090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727</v>
          </cell>
          <cell r="E8">
            <v>12459</v>
          </cell>
          <cell r="F8">
            <v>0</v>
          </cell>
          <cell r="G8">
            <v>482</v>
          </cell>
          <cell r="H8">
            <v>163</v>
          </cell>
          <cell r="I8">
            <v>13831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20832</v>
          </cell>
          <cell r="X8"/>
          <cell r="Y8"/>
          <cell r="Z8"/>
        </row>
        <row r="9">
          <cell r="D9">
            <v>35952</v>
          </cell>
          <cell r="E9">
            <v>16581</v>
          </cell>
          <cell r="F9">
            <v>9312</v>
          </cell>
          <cell r="G9">
            <v>9350</v>
          </cell>
          <cell r="H9">
            <v>4295</v>
          </cell>
          <cell r="I9">
            <v>75490</v>
          </cell>
          <cell r="J9">
            <v>0</v>
          </cell>
          <cell r="K9">
            <v>9600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4395</v>
          </cell>
          <cell r="E10">
            <v>2136</v>
          </cell>
          <cell r="F10">
            <v>0</v>
          </cell>
          <cell r="G10">
            <v>0</v>
          </cell>
          <cell r="H10">
            <v>0</v>
          </cell>
          <cell r="I10">
            <v>6531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35649</v>
          </cell>
          <cell r="E11">
            <v>36199</v>
          </cell>
          <cell r="F11">
            <v>15441</v>
          </cell>
          <cell r="G11">
            <v>29207</v>
          </cell>
          <cell r="H11">
            <v>5564</v>
          </cell>
          <cell r="I11">
            <v>122060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1202</v>
          </cell>
          <cell r="U11"/>
          <cell r="V11"/>
          <cell r="W11">
            <v>7053</v>
          </cell>
          <cell r="X11"/>
          <cell r="Y11"/>
          <cell r="Z11"/>
        </row>
        <row r="12">
          <cell r="D12">
            <v>184198</v>
          </cell>
          <cell r="E12">
            <v>62500</v>
          </cell>
          <cell r="F12">
            <v>65903</v>
          </cell>
          <cell r="G12">
            <v>0</v>
          </cell>
          <cell r="H12">
            <v>0</v>
          </cell>
          <cell r="I12">
            <v>312601</v>
          </cell>
          <cell r="J12">
            <v>0</v>
          </cell>
          <cell r="K12">
            <v>0</v>
          </cell>
          <cell r="L12">
            <v>0</v>
          </cell>
          <cell r="M12">
            <v>18042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/>
          <cell r="V12"/>
          <cell r="W12">
            <v>36443</v>
          </cell>
          <cell r="X12"/>
          <cell r="Y12"/>
          <cell r="Z12"/>
        </row>
        <row r="13">
          <cell r="D13">
            <v>3678</v>
          </cell>
          <cell r="E13">
            <v>41721</v>
          </cell>
          <cell r="F13">
            <v>1452</v>
          </cell>
          <cell r="G13">
            <v>3173</v>
          </cell>
          <cell r="H13">
            <v>2009</v>
          </cell>
          <cell r="I13">
            <v>52033</v>
          </cell>
          <cell r="J13">
            <v>0</v>
          </cell>
          <cell r="K13">
            <v>8580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1825</v>
          </cell>
          <cell r="U13"/>
          <cell r="V13"/>
          <cell r="W13">
            <v>4183</v>
          </cell>
          <cell r="X13"/>
          <cell r="Y13"/>
          <cell r="Z13"/>
        </row>
        <row r="14">
          <cell r="D14">
            <v>33746</v>
          </cell>
          <cell r="E14">
            <v>30941</v>
          </cell>
          <cell r="F14">
            <v>32006</v>
          </cell>
          <cell r="G14">
            <v>0</v>
          </cell>
          <cell r="H14">
            <v>25334</v>
          </cell>
          <cell r="I14">
            <v>122027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/>
          <cell r="Z14"/>
        </row>
        <row r="15">
          <cell r="D15">
            <v>21996</v>
          </cell>
          <cell r="E15">
            <v>6973</v>
          </cell>
          <cell r="F15">
            <v>26306</v>
          </cell>
          <cell r="G15">
            <v>22899</v>
          </cell>
          <cell r="H15">
            <v>12672</v>
          </cell>
          <cell r="I15">
            <v>90846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/>
          <cell r="Z15"/>
        </row>
        <row r="16">
          <cell r="D16">
            <v>6731</v>
          </cell>
          <cell r="E16">
            <v>2825</v>
          </cell>
          <cell r="F16">
            <v>0</v>
          </cell>
          <cell r="G16">
            <v>1406</v>
          </cell>
          <cell r="H16">
            <v>142</v>
          </cell>
          <cell r="I16">
            <v>11104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3479</v>
          </cell>
          <cell r="E17">
            <v>1955</v>
          </cell>
          <cell r="F17">
            <v>3120</v>
          </cell>
          <cell r="G17">
            <v>660</v>
          </cell>
          <cell r="H17">
            <v>769</v>
          </cell>
          <cell r="I17">
            <v>9983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14581</v>
          </cell>
          <cell r="E18">
            <v>2528</v>
          </cell>
          <cell r="F18">
            <v>0</v>
          </cell>
          <cell r="G18">
            <v>0</v>
          </cell>
          <cell r="H18">
            <v>0</v>
          </cell>
          <cell r="I18">
            <v>17109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12828</v>
          </cell>
          <cell r="E19">
            <v>17108</v>
          </cell>
          <cell r="F19">
            <v>9147</v>
          </cell>
          <cell r="G19">
            <v>551</v>
          </cell>
          <cell r="H19">
            <v>7000</v>
          </cell>
          <cell r="I19">
            <v>46634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13860</v>
          </cell>
          <cell r="E20">
            <v>8787</v>
          </cell>
          <cell r="F20">
            <v>5532</v>
          </cell>
          <cell r="G20">
            <v>3388</v>
          </cell>
          <cell r="H20">
            <v>1097</v>
          </cell>
          <cell r="I20">
            <v>32664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6860</v>
          </cell>
          <cell r="E21">
            <v>4768</v>
          </cell>
          <cell r="F21">
            <v>3062</v>
          </cell>
          <cell r="G21">
            <v>2087</v>
          </cell>
          <cell r="H21">
            <v>2096</v>
          </cell>
          <cell r="I21">
            <v>18873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10423</v>
          </cell>
          <cell r="X21"/>
          <cell r="Y21"/>
          <cell r="Z21"/>
        </row>
        <row r="22">
          <cell r="D22">
            <v>819</v>
          </cell>
          <cell r="E22">
            <v>2607</v>
          </cell>
          <cell r="F22">
            <v>0</v>
          </cell>
          <cell r="G22">
            <v>1409</v>
          </cell>
          <cell r="H22">
            <v>197</v>
          </cell>
          <cell r="I22">
            <v>5032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34707</v>
          </cell>
          <cell r="E23">
            <v>47465</v>
          </cell>
          <cell r="F23">
            <v>97565</v>
          </cell>
          <cell r="G23">
            <v>20465</v>
          </cell>
          <cell r="H23">
            <v>21742</v>
          </cell>
          <cell r="I23">
            <v>221944</v>
          </cell>
          <cell r="J23">
            <v>0</v>
          </cell>
          <cell r="K23">
            <v>0</v>
          </cell>
          <cell r="L23">
            <v>2079</v>
          </cell>
          <cell r="M23">
            <v>8930</v>
          </cell>
          <cell r="N23">
            <v>0</v>
          </cell>
          <cell r="O23">
            <v>10624</v>
          </cell>
          <cell r="P23">
            <v>0</v>
          </cell>
          <cell r="Q23">
            <v>0</v>
          </cell>
          <cell r="R23">
            <v>0</v>
          </cell>
          <cell r="S23">
            <v>41265</v>
          </cell>
          <cell r="T23">
            <v>0</v>
          </cell>
          <cell r="U23"/>
          <cell r="V23"/>
          <cell r="W23">
            <v>10399.039999999994</v>
          </cell>
          <cell r="X23"/>
          <cell r="Y23"/>
          <cell r="Z23"/>
        </row>
        <row r="24">
          <cell r="D24">
            <v>14443</v>
          </cell>
          <cell r="E24">
            <v>6522</v>
          </cell>
          <cell r="F24">
            <v>149</v>
          </cell>
          <cell r="G24">
            <v>591</v>
          </cell>
          <cell r="H24">
            <v>290</v>
          </cell>
          <cell r="I24">
            <v>21995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10181</v>
          </cell>
          <cell r="E25">
            <v>4446</v>
          </cell>
          <cell r="F25">
            <v>0</v>
          </cell>
          <cell r="G25">
            <v>0</v>
          </cell>
          <cell r="H25">
            <v>150</v>
          </cell>
          <cell r="I25">
            <v>14777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18866</v>
          </cell>
          <cell r="E26">
            <v>17278</v>
          </cell>
          <cell r="F26">
            <v>73</v>
          </cell>
          <cell r="G26">
            <v>3570</v>
          </cell>
          <cell r="H26">
            <v>3248</v>
          </cell>
          <cell r="I26">
            <v>43035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7613</v>
          </cell>
          <cell r="E27">
            <v>5689</v>
          </cell>
          <cell r="F27">
            <v>2877</v>
          </cell>
          <cell r="G27">
            <v>495</v>
          </cell>
          <cell r="H27">
            <v>583</v>
          </cell>
          <cell r="I27">
            <v>17257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2037</v>
          </cell>
          <cell r="E28">
            <v>1652</v>
          </cell>
          <cell r="F28">
            <v>0</v>
          </cell>
          <cell r="G28">
            <v>692</v>
          </cell>
          <cell r="H28">
            <v>105</v>
          </cell>
          <cell r="I28">
            <v>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4785</v>
          </cell>
          <cell r="X28"/>
          <cell r="Y28"/>
          <cell r="Z28"/>
        </row>
        <row r="29">
          <cell r="D29">
            <v>8805</v>
          </cell>
          <cell r="E29">
            <v>3577</v>
          </cell>
          <cell r="F29">
            <v>2670</v>
          </cell>
          <cell r="G29">
            <v>0</v>
          </cell>
          <cell r="H29">
            <v>933</v>
          </cell>
          <cell r="I29">
            <v>15985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599</v>
          </cell>
          <cell r="E30">
            <v>2827</v>
          </cell>
          <cell r="F30">
            <v>0</v>
          </cell>
          <cell r="G30">
            <v>0</v>
          </cell>
          <cell r="H30">
            <v>209</v>
          </cell>
          <cell r="I30">
            <v>3635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86355</v>
          </cell>
          <cell r="E31">
            <v>61543</v>
          </cell>
          <cell r="F31">
            <v>3176</v>
          </cell>
          <cell r="G31">
            <v>0</v>
          </cell>
          <cell r="H31">
            <v>15657</v>
          </cell>
          <cell r="I31">
            <v>166731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11076</v>
          </cell>
          <cell r="U31"/>
          <cell r="V31"/>
          <cell r="W31">
            <v>20375</v>
          </cell>
          <cell r="X31"/>
          <cell r="Y31"/>
          <cell r="Z31"/>
        </row>
        <row r="32">
          <cell r="D32">
            <v>18043</v>
          </cell>
          <cell r="E32">
            <v>12661</v>
          </cell>
          <cell r="F32">
            <v>10750</v>
          </cell>
          <cell r="G32">
            <v>7082</v>
          </cell>
          <cell r="H32">
            <v>1064</v>
          </cell>
          <cell r="I32">
            <v>49600</v>
          </cell>
          <cell r="J32">
            <v>0</v>
          </cell>
          <cell r="K32">
            <v>480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4378.8799999999974</v>
          </cell>
          <cell r="X32"/>
          <cell r="Y32"/>
          <cell r="Z32"/>
        </row>
        <row r="33">
          <cell r="D33">
            <v>16640</v>
          </cell>
          <cell r="E33">
            <v>7124</v>
          </cell>
          <cell r="F33">
            <v>176</v>
          </cell>
          <cell r="G33">
            <v>615</v>
          </cell>
          <cell r="H33">
            <v>290</v>
          </cell>
          <cell r="I33">
            <v>24845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14695</v>
          </cell>
          <cell r="E34">
            <v>2858</v>
          </cell>
          <cell r="F34">
            <v>2991</v>
          </cell>
          <cell r="G34">
            <v>1004</v>
          </cell>
          <cell r="H34">
            <v>2636</v>
          </cell>
          <cell r="I34">
            <v>24184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28501</v>
          </cell>
          <cell r="E35">
            <v>6068</v>
          </cell>
          <cell r="F35">
            <v>0</v>
          </cell>
          <cell r="G35">
            <v>0</v>
          </cell>
          <cell r="H35">
            <v>1443</v>
          </cell>
          <cell r="I35">
            <v>36012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1521</v>
          </cell>
          <cell r="E36">
            <v>1581</v>
          </cell>
          <cell r="F36">
            <v>2503</v>
          </cell>
          <cell r="G36">
            <v>241</v>
          </cell>
          <cell r="H36">
            <v>515</v>
          </cell>
          <cell r="I36">
            <v>6361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3086</v>
          </cell>
          <cell r="E38">
            <v>0</v>
          </cell>
          <cell r="F38">
            <v>164</v>
          </cell>
          <cell r="G38">
            <v>0</v>
          </cell>
          <cell r="H38">
            <v>0</v>
          </cell>
          <cell r="I38">
            <v>3250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6511</v>
          </cell>
          <cell r="E39">
            <v>3735</v>
          </cell>
          <cell r="F39">
            <v>819</v>
          </cell>
          <cell r="G39">
            <v>743</v>
          </cell>
          <cell r="H39">
            <v>232</v>
          </cell>
          <cell r="I39">
            <v>12040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371614</v>
          </cell>
          <cell r="E40">
            <v>117616</v>
          </cell>
          <cell r="F40">
            <v>128917</v>
          </cell>
          <cell r="G40">
            <v>139845</v>
          </cell>
          <cell r="H40">
            <v>95869</v>
          </cell>
          <cell r="I40">
            <v>853861</v>
          </cell>
          <cell r="J40">
            <v>0</v>
          </cell>
          <cell r="K40">
            <v>0</v>
          </cell>
          <cell r="L40">
            <v>0</v>
          </cell>
          <cell r="M40">
            <v>19969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/>
          <cell r="Z40"/>
        </row>
        <row r="41">
          <cell r="D41">
            <v>5147</v>
          </cell>
          <cell r="E41">
            <v>7651</v>
          </cell>
          <cell r="F41">
            <v>2000</v>
          </cell>
          <cell r="G41">
            <v>1266</v>
          </cell>
          <cell r="H41">
            <v>227</v>
          </cell>
          <cell r="I41">
            <v>16291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10896</v>
          </cell>
          <cell r="E42">
            <v>2595</v>
          </cell>
          <cell r="F42">
            <v>5833</v>
          </cell>
          <cell r="G42">
            <v>2083</v>
          </cell>
          <cell r="H42">
            <v>2083</v>
          </cell>
          <cell r="I42">
            <v>23490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58839</v>
          </cell>
          <cell r="E43">
            <v>49079</v>
          </cell>
          <cell r="F43">
            <v>0</v>
          </cell>
          <cell r="G43">
            <v>26540</v>
          </cell>
          <cell r="H43">
            <v>54478</v>
          </cell>
          <cell r="I43">
            <v>188936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4875</v>
          </cell>
          <cell r="U43"/>
          <cell r="V43"/>
          <cell r="W43">
            <v>0</v>
          </cell>
          <cell r="X43"/>
          <cell r="Y43"/>
          <cell r="Z43"/>
        </row>
        <row r="44">
          <cell r="D44">
            <v>2883</v>
          </cell>
          <cell r="E44">
            <v>3452</v>
          </cell>
          <cell r="F44">
            <v>7768</v>
          </cell>
          <cell r="G44">
            <v>3333</v>
          </cell>
          <cell r="H44">
            <v>833</v>
          </cell>
          <cell r="I44">
            <v>18269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2500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5797</v>
          </cell>
          <cell r="E45">
            <v>6055</v>
          </cell>
          <cell r="F45">
            <v>5776</v>
          </cell>
          <cell r="G45">
            <v>443</v>
          </cell>
          <cell r="H45">
            <v>1526</v>
          </cell>
          <cell r="I45">
            <v>19597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4522</v>
          </cell>
          <cell r="E46">
            <v>6789</v>
          </cell>
          <cell r="F46">
            <v>456</v>
          </cell>
          <cell r="G46">
            <v>1122</v>
          </cell>
          <cell r="H46">
            <v>626</v>
          </cell>
          <cell r="I46">
            <v>13515</v>
          </cell>
          <cell r="J46">
            <v>4500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11233</v>
          </cell>
          <cell r="E47">
            <v>20688</v>
          </cell>
          <cell r="F47">
            <v>7970</v>
          </cell>
          <cell r="G47">
            <v>20582</v>
          </cell>
          <cell r="H47">
            <v>17116</v>
          </cell>
          <cell r="I47">
            <v>77589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10000</v>
          </cell>
          <cell r="E48">
            <v>11647</v>
          </cell>
          <cell r="F48">
            <v>0</v>
          </cell>
          <cell r="G48">
            <v>0</v>
          </cell>
          <cell r="H48">
            <v>0</v>
          </cell>
          <cell r="I48">
            <v>21647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6800</v>
          </cell>
          <cell r="U48"/>
          <cell r="V48"/>
          <cell r="W48">
            <v>0</v>
          </cell>
          <cell r="X48"/>
          <cell r="Y48"/>
          <cell r="Z48"/>
        </row>
        <row r="49">
          <cell r="D49">
            <v>77997</v>
          </cell>
          <cell r="E49">
            <v>136625</v>
          </cell>
          <cell r="F49">
            <v>0</v>
          </cell>
          <cell r="G49">
            <v>39018</v>
          </cell>
          <cell r="H49">
            <v>17500</v>
          </cell>
          <cell r="I49">
            <v>271140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0</v>
          </cell>
          <cell r="X49"/>
          <cell r="Y49"/>
          <cell r="Z49"/>
        </row>
        <row r="50">
          <cell r="D50">
            <v>8594</v>
          </cell>
          <cell r="E50">
            <v>1786</v>
          </cell>
          <cell r="F50">
            <v>0</v>
          </cell>
          <cell r="G50">
            <v>0</v>
          </cell>
          <cell r="H50">
            <v>0</v>
          </cell>
          <cell r="I50">
            <v>10380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11586</v>
          </cell>
          <cell r="E51">
            <v>6250</v>
          </cell>
          <cell r="F51">
            <v>364</v>
          </cell>
          <cell r="G51">
            <v>833</v>
          </cell>
          <cell r="H51">
            <v>894</v>
          </cell>
          <cell r="I51">
            <v>19927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5935</v>
          </cell>
          <cell r="E52">
            <v>4016</v>
          </cell>
          <cell r="F52">
            <v>1083</v>
          </cell>
          <cell r="G52">
            <v>1249</v>
          </cell>
          <cell r="H52">
            <v>0</v>
          </cell>
          <cell r="I52">
            <v>12283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7045</v>
          </cell>
          <cell r="E53">
            <v>2845</v>
          </cell>
          <cell r="F53">
            <v>2716</v>
          </cell>
          <cell r="G53">
            <v>455</v>
          </cell>
          <cell r="H53">
            <v>824</v>
          </cell>
          <cell r="I53">
            <v>13885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60440</v>
          </cell>
          <cell r="E54">
            <v>55204</v>
          </cell>
          <cell r="F54">
            <v>32116</v>
          </cell>
          <cell r="G54">
            <v>12502</v>
          </cell>
          <cell r="H54">
            <v>31144</v>
          </cell>
          <cell r="I54">
            <v>191406</v>
          </cell>
          <cell r="J54">
            <v>0</v>
          </cell>
          <cell r="K54">
            <v>0</v>
          </cell>
          <cell r="L54">
            <v>0</v>
          </cell>
          <cell r="M54">
            <v>4534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1.4551915228366852E-11</v>
          </cell>
          <cell r="X54"/>
          <cell r="Y54"/>
          <cell r="Z54"/>
        </row>
        <row r="55">
          <cell r="D55">
            <v>6602</v>
          </cell>
          <cell r="E55">
            <v>6877</v>
          </cell>
          <cell r="F55">
            <v>0</v>
          </cell>
          <cell r="G55">
            <v>746</v>
          </cell>
          <cell r="H55">
            <v>259</v>
          </cell>
          <cell r="I55">
            <v>14484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5400</v>
          </cell>
          <cell r="E56">
            <v>4716</v>
          </cell>
          <cell r="F56">
            <v>2027</v>
          </cell>
          <cell r="G56">
            <v>0</v>
          </cell>
          <cell r="H56">
            <v>1500</v>
          </cell>
          <cell r="I56">
            <v>13643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18294</v>
          </cell>
          <cell r="E57">
            <v>30629</v>
          </cell>
          <cell r="F57">
            <v>34285</v>
          </cell>
          <cell r="G57">
            <v>23618</v>
          </cell>
          <cell r="H57">
            <v>17444</v>
          </cell>
          <cell r="I57">
            <v>124270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/>
          <cell r="Z57"/>
        </row>
        <row r="58">
          <cell r="D58">
            <v>2288</v>
          </cell>
          <cell r="E58">
            <v>2445</v>
          </cell>
          <cell r="F58">
            <v>1067</v>
          </cell>
          <cell r="G58">
            <v>433</v>
          </cell>
          <cell r="H58">
            <v>590</v>
          </cell>
          <cell r="I58">
            <v>6823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5965</v>
          </cell>
          <cell r="E59">
            <v>5082</v>
          </cell>
          <cell r="F59">
            <v>5906</v>
          </cell>
          <cell r="G59">
            <v>0</v>
          </cell>
          <cell r="H59">
            <v>1646</v>
          </cell>
          <cell r="I59">
            <v>18599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8168</v>
          </cell>
          <cell r="E60">
            <v>11914</v>
          </cell>
          <cell r="F60">
            <v>50000</v>
          </cell>
          <cell r="G60">
            <v>7614</v>
          </cell>
          <cell r="H60">
            <v>6622</v>
          </cell>
          <cell r="I60">
            <v>84318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17410</v>
          </cell>
          <cell r="E61">
            <v>6419</v>
          </cell>
          <cell r="F61">
            <v>41491</v>
          </cell>
          <cell r="G61">
            <v>4768</v>
          </cell>
          <cell r="H61">
            <v>1047</v>
          </cell>
          <cell r="I61">
            <v>71135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11005</v>
          </cell>
          <cell r="E62">
            <v>1251</v>
          </cell>
          <cell r="F62">
            <v>0</v>
          </cell>
          <cell r="G62">
            <v>4447</v>
          </cell>
          <cell r="H62">
            <v>0</v>
          </cell>
          <cell r="I62">
            <v>16703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12643</v>
          </cell>
          <cell r="E63">
            <v>18014</v>
          </cell>
          <cell r="F63">
            <v>3903</v>
          </cell>
          <cell r="G63">
            <v>14220</v>
          </cell>
          <cell r="H63">
            <v>13482</v>
          </cell>
          <cell r="I63">
            <v>62262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5040</v>
          </cell>
          <cell r="E64">
            <v>9707</v>
          </cell>
          <cell r="F64">
            <v>12271</v>
          </cell>
          <cell r="G64">
            <v>1620</v>
          </cell>
          <cell r="H64">
            <v>784</v>
          </cell>
          <cell r="I64">
            <v>29422</v>
          </cell>
          <cell r="J64">
            <v>0</v>
          </cell>
          <cell r="K64">
            <v>0</v>
          </cell>
          <cell r="L64">
            <v>0</v>
          </cell>
          <cell r="M64">
            <v>3545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8750</v>
          </cell>
          <cell r="X64"/>
          <cell r="Y64"/>
          <cell r="Z64"/>
        </row>
        <row r="65">
          <cell r="D65">
            <v>21986</v>
          </cell>
          <cell r="E65">
            <v>5296</v>
          </cell>
          <cell r="F65">
            <v>1794</v>
          </cell>
          <cell r="G65">
            <v>3544</v>
          </cell>
          <cell r="H65">
            <v>6179</v>
          </cell>
          <cell r="I65">
            <v>38799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1333</v>
          </cell>
          <cell r="E66">
            <v>709473</v>
          </cell>
          <cell r="F66">
            <v>260242</v>
          </cell>
          <cell r="G66">
            <v>240788</v>
          </cell>
          <cell r="H66">
            <v>142899</v>
          </cell>
          <cell r="I66">
            <v>1354735</v>
          </cell>
          <cell r="J66">
            <v>0</v>
          </cell>
          <cell r="K66">
            <v>0</v>
          </cell>
          <cell r="L66">
            <v>0</v>
          </cell>
          <cell r="M66">
            <v>21718</v>
          </cell>
          <cell r="N66">
            <v>83333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/>
          <cell r="V66"/>
          <cell r="W66">
            <v>0</v>
          </cell>
          <cell r="X66"/>
          <cell r="Y66"/>
          <cell r="Z66"/>
        </row>
        <row r="67">
          <cell r="D67">
            <v>20016</v>
          </cell>
          <cell r="E67">
            <v>11515</v>
          </cell>
          <cell r="F67">
            <v>11434</v>
          </cell>
          <cell r="G67">
            <v>0</v>
          </cell>
          <cell r="H67">
            <v>1465</v>
          </cell>
          <cell r="I67">
            <v>44430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3186</v>
          </cell>
          <cell r="E68">
            <v>1808</v>
          </cell>
          <cell r="F68">
            <v>1386</v>
          </cell>
          <cell r="G68">
            <v>0</v>
          </cell>
          <cell r="H68">
            <v>833</v>
          </cell>
          <cell r="I68">
            <v>7213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9788</v>
          </cell>
          <cell r="E69">
            <v>25669</v>
          </cell>
          <cell r="F69">
            <v>18824</v>
          </cell>
          <cell r="G69">
            <v>2350</v>
          </cell>
          <cell r="H69">
            <v>11048</v>
          </cell>
          <cell r="I69">
            <v>67679</v>
          </cell>
          <cell r="J69">
            <v>0</v>
          </cell>
          <cell r="K69">
            <v>0</v>
          </cell>
          <cell r="L69">
            <v>0</v>
          </cell>
          <cell r="M69">
            <v>4080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4800</v>
          </cell>
          <cell r="S69">
            <v>6000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10333</v>
          </cell>
          <cell r="E70">
            <v>7672</v>
          </cell>
          <cell r="F70">
            <v>6310</v>
          </cell>
          <cell r="G70">
            <v>4600</v>
          </cell>
          <cell r="H70">
            <v>3796</v>
          </cell>
          <cell r="I70">
            <v>32711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108813</v>
          </cell>
          <cell r="E71">
            <v>14309</v>
          </cell>
          <cell r="F71">
            <v>67975</v>
          </cell>
          <cell r="G71">
            <v>35004</v>
          </cell>
          <cell r="H71">
            <v>33784</v>
          </cell>
          <cell r="I71">
            <v>259885</v>
          </cell>
          <cell r="J71">
            <v>0</v>
          </cell>
          <cell r="K71">
            <v>0</v>
          </cell>
          <cell r="L71">
            <v>0</v>
          </cell>
          <cell r="M71">
            <v>8115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0</v>
          </cell>
          <cell r="X71"/>
          <cell r="Y71"/>
          <cell r="Z71"/>
        </row>
        <row r="72">
          <cell r="D72">
            <v>12584</v>
          </cell>
          <cell r="E72">
            <v>7030</v>
          </cell>
          <cell r="F72">
            <v>4870</v>
          </cell>
          <cell r="G72">
            <v>3345</v>
          </cell>
          <cell r="H72">
            <v>444</v>
          </cell>
          <cell r="I72">
            <v>28273</v>
          </cell>
          <cell r="J72">
            <v>0</v>
          </cell>
          <cell r="K72">
            <v>2520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2000</v>
          </cell>
          <cell r="X72"/>
          <cell r="Y72"/>
          <cell r="Z72"/>
        </row>
        <row r="73">
          <cell r="D73">
            <v>5496</v>
          </cell>
          <cell r="E73">
            <v>2500</v>
          </cell>
          <cell r="F73">
            <v>6417</v>
          </cell>
          <cell r="G73">
            <v>1536</v>
          </cell>
          <cell r="H73">
            <v>0</v>
          </cell>
          <cell r="I73">
            <v>15949</v>
          </cell>
          <cell r="J73">
            <v>0</v>
          </cell>
          <cell r="K73">
            <v>4510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14292</v>
          </cell>
          <cell r="E74">
            <v>11656</v>
          </cell>
          <cell r="F74">
            <v>1457</v>
          </cell>
          <cell r="G74">
            <v>1064</v>
          </cell>
          <cell r="H74">
            <v>671</v>
          </cell>
          <cell r="I74">
            <v>29140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20714</v>
          </cell>
          <cell r="E75">
            <v>11354</v>
          </cell>
          <cell r="F75">
            <v>0</v>
          </cell>
          <cell r="G75">
            <v>4189</v>
          </cell>
          <cell r="H75">
            <v>2968</v>
          </cell>
          <cell r="I75">
            <v>39225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6488</v>
          </cell>
          <cell r="E76">
            <v>4124</v>
          </cell>
          <cell r="F76">
            <v>660</v>
          </cell>
          <cell r="G76">
            <v>241</v>
          </cell>
          <cell r="H76">
            <v>1600</v>
          </cell>
          <cell r="I76">
            <v>13113</v>
          </cell>
          <cell r="J76">
            <v>0</v>
          </cell>
          <cell r="K76"/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10304</v>
          </cell>
          <cell r="E77">
            <v>6424</v>
          </cell>
          <cell r="F77">
            <v>4923</v>
          </cell>
          <cell r="G77">
            <v>6743</v>
          </cell>
          <cell r="H77">
            <v>1883</v>
          </cell>
          <cell r="I77">
            <v>30277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14658</v>
          </cell>
          <cell r="E78">
            <v>8750</v>
          </cell>
          <cell r="F78">
            <v>17000</v>
          </cell>
          <cell r="G78">
            <v>5000</v>
          </cell>
          <cell r="H78">
            <v>6171</v>
          </cell>
          <cell r="I78">
            <v>51579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6161</v>
          </cell>
          <cell r="E79">
            <v>7514</v>
          </cell>
          <cell r="F79">
            <v>1897</v>
          </cell>
          <cell r="G79">
            <v>2290</v>
          </cell>
          <cell r="H79">
            <v>449</v>
          </cell>
          <cell r="I79">
            <v>18311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3038</v>
          </cell>
          <cell r="E80">
            <v>3038</v>
          </cell>
          <cell r="F80">
            <v>2166</v>
          </cell>
          <cell r="G80">
            <v>2000</v>
          </cell>
          <cell r="H80">
            <v>639</v>
          </cell>
          <cell r="I80">
            <v>10881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20833</v>
          </cell>
          <cell r="E81">
            <v>8332</v>
          </cell>
          <cell r="F81">
            <v>4021</v>
          </cell>
          <cell r="G81">
            <v>4121</v>
          </cell>
          <cell r="H81">
            <v>3250</v>
          </cell>
          <cell r="I81">
            <v>40557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3506</v>
          </cell>
          <cell r="X81"/>
          <cell r="Y81"/>
          <cell r="Z81"/>
        </row>
        <row r="82">
          <cell r="D82">
            <v>31304</v>
          </cell>
          <cell r="E82">
            <v>28862</v>
          </cell>
          <cell r="F82">
            <v>23261</v>
          </cell>
          <cell r="G82">
            <v>20635</v>
          </cell>
          <cell r="H82">
            <v>11253</v>
          </cell>
          <cell r="I82">
            <v>115315</v>
          </cell>
          <cell r="J82">
            <v>0</v>
          </cell>
          <cell r="K82">
            <v>0</v>
          </cell>
          <cell r="L82">
            <v>0</v>
          </cell>
          <cell r="M82">
            <v>4558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/>
          <cell r="Z82"/>
        </row>
        <row r="83">
          <cell r="D83">
            <v>27232</v>
          </cell>
          <cell r="E83">
            <v>8934</v>
          </cell>
          <cell r="F83">
            <v>2001</v>
          </cell>
          <cell r="G83">
            <v>3819</v>
          </cell>
          <cell r="H83">
            <v>2370</v>
          </cell>
          <cell r="I83">
            <v>44356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10533</v>
          </cell>
          <cell r="E84">
            <v>20519</v>
          </cell>
          <cell r="F84">
            <v>12010</v>
          </cell>
          <cell r="G84">
            <v>7000</v>
          </cell>
          <cell r="H84">
            <v>13629</v>
          </cell>
          <cell r="I84">
            <v>63691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/>
          <cell r="Z84"/>
        </row>
        <row r="85">
          <cell r="D85">
            <v>5584</v>
          </cell>
          <cell r="E85">
            <v>5171</v>
          </cell>
          <cell r="F85">
            <v>6044</v>
          </cell>
          <cell r="G85">
            <v>235</v>
          </cell>
          <cell r="H85">
            <v>218</v>
          </cell>
          <cell r="I85">
            <v>17252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11903</v>
          </cell>
          <cell r="E86">
            <v>22726</v>
          </cell>
          <cell r="F86">
            <v>0</v>
          </cell>
          <cell r="G86">
            <v>1726</v>
          </cell>
          <cell r="H86">
            <v>4765</v>
          </cell>
          <cell r="I86">
            <v>41120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27141</v>
          </cell>
          <cell r="E87">
            <v>8548</v>
          </cell>
          <cell r="F87">
            <v>0</v>
          </cell>
          <cell r="G87">
            <v>5894</v>
          </cell>
          <cell r="H87">
            <v>3770</v>
          </cell>
          <cell r="I87">
            <v>45353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5303</v>
          </cell>
          <cell r="E88">
            <v>5405</v>
          </cell>
          <cell r="F88">
            <v>2715</v>
          </cell>
          <cell r="G88">
            <v>3628</v>
          </cell>
          <cell r="H88">
            <v>1046</v>
          </cell>
          <cell r="I88">
            <v>18097</v>
          </cell>
          <cell r="J88">
            <v>0</v>
          </cell>
          <cell r="K88">
            <v>6100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2616</v>
          </cell>
          <cell r="E89">
            <v>2500</v>
          </cell>
          <cell r="F89">
            <v>24174</v>
          </cell>
          <cell r="G89">
            <v>1023</v>
          </cell>
          <cell r="H89">
            <v>1758</v>
          </cell>
          <cell r="I89">
            <v>32071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6851</v>
          </cell>
          <cell r="E90">
            <v>5314</v>
          </cell>
          <cell r="F90">
            <v>4582</v>
          </cell>
          <cell r="G90">
            <v>3528</v>
          </cell>
          <cell r="H90">
            <v>916</v>
          </cell>
          <cell r="I90">
            <v>21191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0</v>
          </cell>
          <cell r="X90"/>
          <cell r="Y90"/>
          <cell r="Z90"/>
        </row>
        <row r="91">
          <cell r="D91">
            <v>15884</v>
          </cell>
          <cell r="E91">
            <v>4918</v>
          </cell>
          <cell r="F91">
            <v>0</v>
          </cell>
          <cell r="G91">
            <v>8845</v>
          </cell>
          <cell r="H91">
            <v>1925</v>
          </cell>
          <cell r="I91">
            <v>31572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5426</v>
          </cell>
          <cell r="E92">
            <v>4550</v>
          </cell>
          <cell r="F92">
            <v>537</v>
          </cell>
          <cell r="G92">
            <v>1125</v>
          </cell>
          <cell r="H92">
            <v>803</v>
          </cell>
          <cell r="I92">
            <v>12441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2496</v>
          </cell>
          <cell r="E93">
            <v>7339</v>
          </cell>
          <cell r="F93">
            <v>2262</v>
          </cell>
          <cell r="G93">
            <v>2050</v>
          </cell>
          <cell r="H93">
            <v>867</v>
          </cell>
          <cell r="I93">
            <v>15014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3984</v>
          </cell>
          <cell r="E94">
            <v>2638</v>
          </cell>
          <cell r="F94">
            <v>0</v>
          </cell>
          <cell r="G94">
            <v>1021</v>
          </cell>
          <cell r="H94">
            <v>120</v>
          </cell>
          <cell r="I94">
            <v>7763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19516</v>
          </cell>
          <cell r="E95">
            <v>12005</v>
          </cell>
          <cell r="F95">
            <v>1951</v>
          </cell>
          <cell r="G95">
            <v>3081</v>
          </cell>
          <cell r="H95">
            <v>1862</v>
          </cell>
          <cell r="I95">
            <v>38415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4100</v>
          </cell>
          <cell r="E96">
            <v>379</v>
          </cell>
          <cell r="F96">
            <v>682</v>
          </cell>
          <cell r="G96">
            <v>2511</v>
          </cell>
          <cell r="H96">
            <v>110</v>
          </cell>
          <cell r="I96">
            <v>7782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17733</v>
          </cell>
          <cell r="E97">
            <v>10151</v>
          </cell>
          <cell r="F97">
            <v>0</v>
          </cell>
          <cell r="G97">
            <v>3901</v>
          </cell>
          <cell r="H97">
            <v>1421</v>
          </cell>
          <cell r="I97">
            <v>33206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11720</v>
          </cell>
          <cell r="E98">
            <v>4528</v>
          </cell>
          <cell r="F98">
            <v>12635</v>
          </cell>
          <cell r="G98">
            <v>978</v>
          </cell>
          <cell r="H98">
            <v>1175</v>
          </cell>
          <cell r="I98">
            <v>31036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7850</v>
          </cell>
          <cell r="E99">
            <v>29960</v>
          </cell>
          <cell r="F99">
            <v>39551</v>
          </cell>
          <cell r="G99">
            <v>28110</v>
          </cell>
          <cell r="H99">
            <v>20799</v>
          </cell>
          <cell r="I99">
            <v>126270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0</v>
          </cell>
          <cell r="X99"/>
          <cell r="Y99"/>
          <cell r="Z99"/>
        </row>
        <row r="100">
          <cell r="D100">
            <v>3807</v>
          </cell>
          <cell r="E100">
            <v>999</v>
          </cell>
          <cell r="F100">
            <v>459</v>
          </cell>
          <cell r="G100">
            <v>627</v>
          </cell>
          <cell r="H100">
            <v>639</v>
          </cell>
          <cell r="I100">
            <v>6531</v>
          </cell>
          <cell r="J100">
            <v>9725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2235</v>
          </cell>
          <cell r="E101">
            <v>8862</v>
          </cell>
          <cell r="F101">
            <v>3432</v>
          </cell>
          <cell r="G101">
            <v>2761</v>
          </cell>
          <cell r="H101">
            <v>209</v>
          </cell>
          <cell r="I101">
            <v>17499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25646</v>
          </cell>
          <cell r="E102">
            <v>7850</v>
          </cell>
          <cell r="F102">
            <v>34872</v>
          </cell>
          <cell r="G102">
            <v>36148</v>
          </cell>
          <cell r="H102">
            <v>13216</v>
          </cell>
          <cell r="I102">
            <v>117732</v>
          </cell>
          <cell r="J102">
            <v>0</v>
          </cell>
          <cell r="K102">
            <v>0</v>
          </cell>
          <cell r="L102">
            <v>0</v>
          </cell>
          <cell r="M102">
            <v>3834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/>
          <cell r="Z102"/>
        </row>
        <row r="103">
          <cell r="D103">
            <v>2156</v>
          </cell>
          <cell r="E103">
            <v>947</v>
          </cell>
          <cell r="F103">
            <v>347</v>
          </cell>
          <cell r="G103">
            <v>1500</v>
          </cell>
          <cell r="H103">
            <v>104</v>
          </cell>
          <cell r="I103">
            <v>5054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13093</v>
          </cell>
          <cell r="E104">
            <v>13773</v>
          </cell>
          <cell r="F104">
            <v>1922</v>
          </cell>
          <cell r="G104">
            <v>2848</v>
          </cell>
          <cell r="H104">
            <v>1613</v>
          </cell>
          <cell r="I104">
            <v>33249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28774</v>
          </cell>
          <cell r="E105">
            <v>34626</v>
          </cell>
          <cell r="F105">
            <v>0</v>
          </cell>
          <cell r="G105">
            <v>4655</v>
          </cell>
          <cell r="H105">
            <v>2092</v>
          </cell>
          <cell r="I105">
            <v>70147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14564</v>
          </cell>
          <cell r="E106">
            <v>7083</v>
          </cell>
          <cell r="F106">
            <v>7127</v>
          </cell>
          <cell r="G106">
            <v>708</v>
          </cell>
          <cell r="H106">
            <v>500</v>
          </cell>
          <cell r="I106">
            <v>29982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13292</v>
          </cell>
          <cell r="E107">
            <v>21456</v>
          </cell>
          <cell r="F107">
            <v>19429</v>
          </cell>
          <cell r="G107">
            <v>18591</v>
          </cell>
          <cell r="H107">
            <v>8789</v>
          </cell>
          <cell r="I107">
            <v>81557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14798</v>
          </cell>
          <cell r="E108">
            <v>9795</v>
          </cell>
          <cell r="F108">
            <v>11829</v>
          </cell>
          <cell r="G108">
            <v>9606</v>
          </cell>
          <cell r="H108">
            <v>3289</v>
          </cell>
          <cell r="I108">
            <v>49317</v>
          </cell>
          <cell r="J108">
            <v>0</v>
          </cell>
          <cell r="K108">
            <v>15990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1300</v>
          </cell>
          <cell r="X108"/>
          <cell r="Y108"/>
          <cell r="Z108"/>
        </row>
        <row r="109">
          <cell r="D109">
            <v>10191</v>
          </cell>
          <cell r="E109">
            <v>3016</v>
          </cell>
          <cell r="F109">
            <v>7061</v>
          </cell>
          <cell r="G109">
            <v>744</v>
          </cell>
          <cell r="H109">
            <v>939</v>
          </cell>
          <cell r="I109">
            <v>21951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46824</v>
          </cell>
          <cell r="E110">
            <v>60263</v>
          </cell>
          <cell r="F110">
            <v>16937</v>
          </cell>
          <cell r="G110">
            <v>17456</v>
          </cell>
          <cell r="H110">
            <v>19753</v>
          </cell>
          <cell r="I110">
            <v>161233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/>
          <cell r="Z110"/>
        </row>
        <row r="111">
          <cell r="D111">
            <v>5138</v>
          </cell>
          <cell r="E111">
            <v>967</v>
          </cell>
          <cell r="F111">
            <v>2921</v>
          </cell>
          <cell r="G111">
            <v>1660</v>
          </cell>
          <cell r="H111">
            <v>6398</v>
          </cell>
          <cell r="I111">
            <v>17084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11450</v>
          </cell>
          <cell r="E112">
            <v>348</v>
          </cell>
          <cell r="F112">
            <v>11672</v>
          </cell>
          <cell r="G112">
            <v>10743</v>
          </cell>
          <cell r="H112">
            <v>4220</v>
          </cell>
          <cell r="I112">
            <v>38433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9371</v>
          </cell>
          <cell r="E113">
            <v>7395</v>
          </cell>
          <cell r="F113">
            <v>8797</v>
          </cell>
          <cell r="G113">
            <v>2259</v>
          </cell>
          <cell r="H113">
            <v>1250</v>
          </cell>
          <cell r="I113">
            <v>29072</v>
          </cell>
          <cell r="J113">
            <v>0</v>
          </cell>
          <cell r="K113">
            <v>3720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6216</v>
          </cell>
          <cell r="E114">
            <v>3647</v>
          </cell>
          <cell r="F114">
            <v>0</v>
          </cell>
          <cell r="G114">
            <v>1833</v>
          </cell>
          <cell r="H114">
            <v>837</v>
          </cell>
          <cell r="I114">
            <v>12533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52629</v>
          </cell>
          <cell r="E115">
            <v>57762</v>
          </cell>
          <cell r="F115">
            <v>39644</v>
          </cell>
          <cell r="G115">
            <v>24139</v>
          </cell>
          <cell r="H115">
            <v>21157</v>
          </cell>
          <cell r="I115">
            <v>195331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/>
          <cell r="Z115"/>
        </row>
        <row r="116">
          <cell r="D116">
            <v>5282</v>
          </cell>
          <cell r="E116">
            <v>2203</v>
          </cell>
          <cell r="F116">
            <v>2372</v>
          </cell>
          <cell r="G116">
            <v>495</v>
          </cell>
          <cell r="H116">
            <v>116</v>
          </cell>
          <cell r="I116">
            <v>10468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8734</v>
          </cell>
          <cell r="E117">
            <v>3198</v>
          </cell>
          <cell r="F117">
            <v>12468</v>
          </cell>
          <cell r="G117">
            <v>11391</v>
          </cell>
          <cell r="H117">
            <v>2816</v>
          </cell>
          <cell r="I117">
            <v>38607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7724</v>
          </cell>
          <cell r="E118">
            <v>3041</v>
          </cell>
          <cell r="F118">
            <v>4396</v>
          </cell>
          <cell r="G118">
            <v>2625</v>
          </cell>
          <cell r="H118">
            <v>408</v>
          </cell>
          <cell r="I118">
            <v>18194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3970</v>
          </cell>
          <cell r="E119">
            <v>4577</v>
          </cell>
          <cell r="F119">
            <v>5743</v>
          </cell>
          <cell r="G119">
            <v>583</v>
          </cell>
          <cell r="H119">
            <v>591</v>
          </cell>
          <cell r="I119">
            <v>15464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27378</v>
          </cell>
          <cell r="E120">
            <v>17215</v>
          </cell>
          <cell r="F120">
            <v>0</v>
          </cell>
          <cell r="G120">
            <v>2203</v>
          </cell>
          <cell r="H120">
            <v>2581</v>
          </cell>
          <cell r="I120">
            <v>49377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13354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3815</v>
          </cell>
          <cell r="E121">
            <v>1000</v>
          </cell>
          <cell r="F121">
            <v>0</v>
          </cell>
          <cell r="G121">
            <v>0</v>
          </cell>
          <cell r="H121">
            <v>1016</v>
          </cell>
          <cell r="I121">
            <v>5831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27536</v>
          </cell>
          <cell r="E122">
            <v>8450</v>
          </cell>
          <cell r="F122">
            <v>9449</v>
          </cell>
          <cell r="G122">
            <v>2196</v>
          </cell>
          <cell r="H122">
            <v>3033</v>
          </cell>
          <cell r="I122">
            <v>50664</v>
          </cell>
          <cell r="J122">
            <v>0</v>
          </cell>
          <cell r="K122">
            <v>810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15120</v>
          </cell>
          <cell r="E123">
            <v>1192</v>
          </cell>
          <cell r="F123">
            <v>41452</v>
          </cell>
          <cell r="G123">
            <v>15333</v>
          </cell>
          <cell r="H123">
            <v>8341</v>
          </cell>
          <cell r="I123">
            <v>81438</v>
          </cell>
          <cell r="J123">
            <v>0</v>
          </cell>
          <cell r="K123">
            <v>0</v>
          </cell>
          <cell r="L123">
            <v>0</v>
          </cell>
          <cell r="M123">
            <v>4642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4125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12100</v>
          </cell>
          <cell r="E124">
            <v>12640</v>
          </cell>
          <cell r="F124">
            <v>23460</v>
          </cell>
          <cell r="G124">
            <v>3333</v>
          </cell>
          <cell r="H124">
            <v>17500</v>
          </cell>
          <cell r="I124">
            <v>69033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64163</v>
          </cell>
          <cell r="T124">
            <v>0</v>
          </cell>
          <cell r="U124"/>
          <cell r="V124"/>
          <cell r="W124">
            <v>1517</v>
          </cell>
          <cell r="X124"/>
          <cell r="Y124"/>
          <cell r="Z124"/>
        </row>
        <row r="125">
          <cell r="D125">
            <v>5265</v>
          </cell>
          <cell r="E125">
            <v>0</v>
          </cell>
          <cell r="F125">
            <v>5293</v>
          </cell>
          <cell r="G125">
            <v>563</v>
          </cell>
          <cell r="H125">
            <v>362</v>
          </cell>
          <cell r="I125">
            <v>11483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2285</v>
          </cell>
          <cell r="E126">
            <v>0</v>
          </cell>
          <cell r="F126">
            <v>0</v>
          </cell>
          <cell r="G126">
            <v>0</v>
          </cell>
          <cell r="H126">
            <v>612</v>
          </cell>
          <cell r="I126">
            <v>2897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3908</v>
          </cell>
          <cell r="E127">
            <v>750</v>
          </cell>
          <cell r="F127">
            <v>1590</v>
          </cell>
          <cell r="G127">
            <v>0</v>
          </cell>
          <cell r="H127">
            <v>608</v>
          </cell>
          <cell r="I127">
            <v>6856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16045</v>
          </cell>
          <cell r="E128">
            <v>10919</v>
          </cell>
          <cell r="F128">
            <v>5664</v>
          </cell>
          <cell r="G128">
            <v>1747</v>
          </cell>
          <cell r="H128">
            <v>1056</v>
          </cell>
          <cell r="I128">
            <v>35431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9795</v>
          </cell>
          <cell r="E129">
            <v>16755</v>
          </cell>
          <cell r="F129">
            <v>956</v>
          </cell>
          <cell r="G129">
            <v>2898</v>
          </cell>
          <cell r="H129">
            <v>652</v>
          </cell>
          <cell r="I129">
            <v>31056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32002</v>
          </cell>
          <cell r="E130">
            <v>26854</v>
          </cell>
          <cell r="F130">
            <v>4039</v>
          </cell>
          <cell r="G130">
            <v>19728</v>
          </cell>
          <cell r="H130">
            <v>12001</v>
          </cell>
          <cell r="I130">
            <v>94624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3239</v>
          </cell>
          <cell r="E131">
            <v>2050</v>
          </cell>
          <cell r="F131">
            <v>0</v>
          </cell>
          <cell r="G131">
            <v>0</v>
          </cell>
          <cell r="H131">
            <v>439</v>
          </cell>
          <cell r="I131">
            <v>5728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6005</v>
          </cell>
          <cell r="E132">
            <v>4671</v>
          </cell>
          <cell r="F132">
            <v>736</v>
          </cell>
          <cell r="G132">
            <v>1239</v>
          </cell>
          <cell r="H132">
            <v>400</v>
          </cell>
          <cell r="I132">
            <v>13051</v>
          </cell>
          <cell r="J132">
            <v>0</v>
          </cell>
          <cell r="K132">
            <v>2805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1041</v>
          </cell>
          <cell r="X132"/>
          <cell r="Y132"/>
          <cell r="Z132"/>
        </row>
        <row r="133">
          <cell r="D133">
            <v>22356</v>
          </cell>
          <cell r="E133">
            <v>19125</v>
          </cell>
          <cell r="F133">
            <v>13508</v>
          </cell>
          <cell r="G133">
            <v>28768</v>
          </cell>
          <cell r="H133">
            <v>9762</v>
          </cell>
          <cell r="I133">
            <v>93519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1492</v>
          </cell>
          <cell r="E134">
            <v>1156</v>
          </cell>
          <cell r="F134">
            <v>0</v>
          </cell>
          <cell r="G134">
            <v>0</v>
          </cell>
          <cell r="H134">
            <v>0</v>
          </cell>
          <cell r="I134">
            <v>2648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25296</v>
          </cell>
          <cell r="E135">
            <v>29924</v>
          </cell>
          <cell r="F135">
            <v>7143</v>
          </cell>
          <cell r="G135">
            <v>2104</v>
          </cell>
          <cell r="H135">
            <v>4416</v>
          </cell>
          <cell r="I135">
            <v>68883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3259</v>
          </cell>
          <cell r="E136">
            <v>1708</v>
          </cell>
          <cell r="F136">
            <v>0</v>
          </cell>
          <cell r="G136">
            <v>628</v>
          </cell>
          <cell r="H136">
            <v>0</v>
          </cell>
          <cell r="I136">
            <v>5595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5920</v>
          </cell>
          <cell r="E137">
            <v>5124</v>
          </cell>
          <cell r="F137">
            <v>446</v>
          </cell>
          <cell r="G137">
            <v>2545</v>
          </cell>
          <cell r="H137">
            <v>325</v>
          </cell>
          <cell r="I137">
            <v>14360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625</v>
          </cell>
          <cell r="U137"/>
          <cell r="V137"/>
          <cell r="W137">
            <v>10000</v>
          </cell>
          <cell r="X137"/>
          <cell r="Y137"/>
          <cell r="Z137"/>
        </row>
        <row r="138">
          <cell r="D138">
            <v>148703</v>
          </cell>
          <cell r="E138">
            <v>93149</v>
          </cell>
          <cell r="F138">
            <v>114754</v>
          </cell>
          <cell r="G138">
            <v>84102</v>
          </cell>
          <cell r="H138">
            <v>87694</v>
          </cell>
          <cell r="I138">
            <v>528402</v>
          </cell>
          <cell r="J138">
            <v>0</v>
          </cell>
          <cell r="K138">
            <v>0</v>
          </cell>
          <cell r="L138">
            <v>0</v>
          </cell>
          <cell r="M138">
            <v>18066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/>
          <cell r="Z138"/>
        </row>
        <row r="139">
          <cell r="D139">
            <v>24246</v>
          </cell>
          <cell r="E139">
            <v>35394</v>
          </cell>
          <cell r="F139">
            <v>3443</v>
          </cell>
          <cell r="G139">
            <v>6207</v>
          </cell>
          <cell r="H139">
            <v>1744</v>
          </cell>
          <cell r="I139">
            <v>71034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/>
          <cell r="Z139"/>
        </row>
        <row r="140">
          <cell r="D140">
            <v>7312</v>
          </cell>
          <cell r="E140">
            <v>218</v>
          </cell>
          <cell r="F140">
            <v>3922</v>
          </cell>
          <cell r="G140">
            <v>1333</v>
          </cell>
          <cell r="H140">
            <v>875</v>
          </cell>
          <cell r="I140">
            <v>13660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18523</v>
          </cell>
          <cell r="E141">
            <v>11800</v>
          </cell>
          <cell r="F141">
            <v>2375</v>
          </cell>
          <cell r="G141">
            <v>2740</v>
          </cell>
          <cell r="H141">
            <v>660</v>
          </cell>
          <cell r="I141">
            <v>36098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8639</v>
          </cell>
          <cell r="E142">
            <v>18665</v>
          </cell>
          <cell r="F142">
            <v>33945</v>
          </cell>
          <cell r="G142">
            <v>1378</v>
          </cell>
          <cell r="H142">
            <v>4990</v>
          </cell>
          <cell r="I142">
            <v>67617</v>
          </cell>
          <cell r="J142">
            <v>0</v>
          </cell>
          <cell r="K142">
            <v>0</v>
          </cell>
          <cell r="L142">
            <v>0</v>
          </cell>
          <cell r="M142">
            <v>2661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4500</v>
          </cell>
          <cell r="S142">
            <v>0</v>
          </cell>
          <cell r="T142">
            <v>0</v>
          </cell>
          <cell r="U142"/>
          <cell r="V142"/>
          <cell r="W142">
            <v>6093.3000000000029</v>
          </cell>
          <cell r="X142"/>
          <cell r="Y142"/>
          <cell r="Z142"/>
        </row>
        <row r="143">
          <cell r="D143">
            <v>56751</v>
          </cell>
          <cell r="E143">
            <v>187590</v>
          </cell>
          <cell r="F143">
            <v>45101</v>
          </cell>
          <cell r="G143">
            <v>158048</v>
          </cell>
          <cell r="H143">
            <v>30295</v>
          </cell>
          <cell r="I143">
            <v>477785</v>
          </cell>
          <cell r="J143">
            <v>0</v>
          </cell>
          <cell r="K143">
            <v>0</v>
          </cell>
          <cell r="L143">
            <v>0</v>
          </cell>
          <cell r="M143">
            <v>12810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9923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6420</v>
          </cell>
          <cell r="E144">
            <v>3748</v>
          </cell>
          <cell r="F144">
            <v>0</v>
          </cell>
          <cell r="G144">
            <v>1250</v>
          </cell>
          <cell r="H144">
            <v>833</v>
          </cell>
          <cell r="I144">
            <v>12251</v>
          </cell>
          <cell r="J144">
            <v>0</v>
          </cell>
          <cell r="K144">
            <v>0</v>
          </cell>
          <cell r="L144">
            <v>0</v>
          </cell>
          <cell r="M144">
            <v>2298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11533</v>
          </cell>
          <cell r="E145">
            <v>10134</v>
          </cell>
          <cell r="F145">
            <v>2233</v>
          </cell>
          <cell r="G145">
            <v>1380</v>
          </cell>
          <cell r="H145">
            <v>348</v>
          </cell>
          <cell r="I145">
            <v>25628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2716</v>
          </cell>
          <cell r="E146">
            <v>1861</v>
          </cell>
          <cell r="F146">
            <v>1250</v>
          </cell>
          <cell r="G146">
            <v>866</v>
          </cell>
          <cell r="H146">
            <v>333</v>
          </cell>
          <cell r="I146">
            <v>7026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13269</v>
          </cell>
          <cell r="E147">
            <v>8926</v>
          </cell>
          <cell r="F147">
            <v>1543</v>
          </cell>
          <cell r="G147">
            <v>528</v>
          </cell>
          <cell r="H147">
            <v>2469</v>
          </cell>
          <cell r="I147">
            <v>26735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30626</v>
          </cell>
          <cell r="E148">
            <v>10438</v>
          </cell>
          <cell r="F148">
            <v>0</v>
          </cell>
          <cell r="G148">
            <v>4726</v>
          </cell>
          <cell r="H148">
            <v>5063</v>
          </cell>
          <cell r="I148">
            <v>50853</v>
          </cell>
          <cell r="J148">
            <v>0</v>
          </cell>
          <cell r="K148">
            <v>0</v>
          </cell>
          <cell r="L148">
            <v>4062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13048</v>
          </cell>
          <cell r="E149">
            <v>862</v>
          </cell>
          <cell r="F149">
            <v>15317</v>
          </cell>
          <cell r="G149">
            <v>5379</v>
          </cell>
          <cell r="H149">
            <v>4782</v>
          </cell>
          <cell r="I149">
            <v>39388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6966</v>
          </cell>
          <cell r="T149">
            <v>0</v>
          </cell>
          <cell r="U149"/>
          <cell r="V149"/>
          <cell r="W149">
            <v>11419.390000000014</v>
          </cell>
          <cell r="X149"/>
          <cell r="Y149"/>
          <cell r="Z149"/>
        </row>
        <row r="150">
          <cell r="D150">
            <v>35410</v>
          </cell>
          <cell r="E150">
            <v>17684</v>
          </cell>
          <cell r="F150">
            <v>185</v>
          </cell>
          <cell r="G150">
            <v>21363</v>
          </cell>
          <cell r="H150">
            <v>2166</v>
          </cell>
          <cell r="I150">
            <v>76808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18369</v>
          </cell>
          <cell r="E151">
            <v>8583</v>
          </cell>
          <cell r="F151">
            <v>1500</v>
          </cell>
          <cell r="G151">
            <v>2238</v>
          </cell>
          <cell r="H151">
            <v>2359</v>
          </cell>
          <cell r="I151">
            <v>33049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5918</v>
          </cell>
          <cell r="E152">
            <v>11049</v>
          </cell>
          <cell r="F152">
            <v>1471</v>
          </cell>
          <cell r="G152">
            <v>1048</v>
          </cell>
          <cell r="H152">
            <v>279</v>
          </cell>
          <cell r="I152">
            <v>19765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4232</v>
          </cell>
          <cell r="E153">
            <v>1595</v>
          </cell>
          <cell r="F153">
            <v>6447</v>
          </cell>
          <cell r="G153">
            <v>1432</v>
          </cell>
          <cell r="H153">
            <v>1002</v>
          </cell>
          <cell r="I153">
            <v>14708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69222</v>
          </cell>
          <cell r="E154">
            <v>44175</v>
          </cell>
          <cell r="F154">
            <v>30834</v>
          </cell>
          <cell r="G154">
            <v>14671</v>
          </cell>
          <cell r="H154">
            <v>16902</v>
          </cell>
          <cell r="I154">
            <v>175804</v>
          </cell>
          <cell r="J154">
            <v>0</v>
          </cell>
          <cell r="K154">
            <v>0</v>
          </cell>
          <cell r="L154">
            <v>2191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10542</v>
          </cell>
          <cell r="X154"/>
          <cell r="Y154"/>
          <cell r="Z154"/>
        </row>
        <row r="155">
          <cell r="D155">
            <v>9995</v>
          </cell>
          <cell r="E155">
            <v>8306</v>
          </cell>
          <cell r="F155">
            <v>2666</v>
          </cell>
          <cell r="G155">
            <v>3592</v>
          </cell>
          <cell r="H155">
            <v>6423</v>
          </cell>
          <cell r="I155">
            <v>30982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14018.440000000002</v>
          </cell>
          <cell r="X155"/>
          <cell r="Y155"/>
          <cell r="Z155"/>
        </row>
        <row r="156">
          <cell r="D156">
            <v>5251</v>
          </cell>
          <cell r="E156">
            <v>4085</v>
          </cell>
          <cell r="F156">
            <v>629</v>
          </cell>
          <cell r="G156">
            <v>493</v>
          </cell>
          <cell r="H156">
            <v>153</v>
          </cell>
          <cell r="I156">
            <v>10611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25918</v>
          </cell>
          <cell r="E157">
            <v>36009</v>
          </cell>
          <cell r="F157">
            <v>5279</v>
          </cell>
          <cell r="G157">
            <v>5899</v>
          </cell>
          <cell r="H157">
            <v>13208</v>
          </cell>
          <cell r="I157">
            <v>86313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/>
          <cell r="Z157"/>
        </row>
        <row r="158">
          <cell r="D158">
            <v>9255</v>
          </cell>
          <cell r="E158">
            <v>2596</v>
          </cell>
          <cell r="F158">
            <v>1349</v>
          </cell>
          <cell r="G158">
            <v>482</v>
          </cell>
          <cell r="H158">
            <v>370</v>
          </cell>
          <cell r="I158">
            <v>14052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9192</v>
          </cell>
          <cell r="E159">
            <v>5820</v>
          </cell>
          <cell r="F159">
            <v>2906</v>
          </cell>
          <cell r="G159">
            <v>1752</v>
          </cell>
          <cell r="H159">
            <v>1216</v>
          </cell>
          <cell r="I159">
            <v>20886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39179</v>
          </cell>
          <cell r="E160">
            <v>22149</v>
          </cell>
          <cell r="F160">
            <v>36505</v>
          </cell>
          <cell r="G160">
            <v>23338</v>
          </cell>
          <cell r="H160">
            <v>29048</v>
          </cell>
          <cell r="I160">
            <v>150219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4000</v>
          </cell>
          <cell r="X160"/>
          <cell r="Y160"/>
          <cell r="Z160"/>
        </row>
        <row r="161">
          <cell r="D161">
            <v>1831</v>
          </cell>
          <cell r="E161">
            <v>1265</v>
          </cell>
          <cell r="F161">
            <v>2083</v>
          </cell>
          <cell r="G161">
            <v>329</v>
          </cell>
          <cell r="H161">
            <v>1557</v>
          </cell>
          <cell r="I161">
            <v>7065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9432</v>
          </cell>
          <cell r="E162">
            <v>7508</v>
          </cell>
          <cell r="F162">
            <v>14041</v>
          </cell>
          <cell r="G162">
            <v>1958</v>
          </cell>
          <cell r="H162">
            <v>2125</v>
          </cell>
          <cell r="I162">
            <v>35064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7111</v>
          </cell>
          <cell r="E163">
            <v>6056</v>
          </cell>
          <cell r="F163">
            <v>2623</v>
          </cell>
          <cell r="G163">
            <v>3354</v>
          </cell>
          <cell r="H163">
            <v>1876</v>
          </cell>
          <cell r="I163">
            <v>21020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1221</v>
          </cell>
          <cell r="E164">
            <v>1446</v>
          </cell>
          <cell r="F164">
            <v>3574</v>
          </cell>
          <cell r="G164">
            <v>0</v>
          </cell>
          <cell r="H164">
            <v>91</v>
          </cell>
          <cell r="I164">
            <v>6332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11638</v>
          </cell>
          <cell r="E165">
            <v>6000</v>
          </cell>
          <cell r="F165">
            <v>0</v>
          </cell>
          <cell r="G165">
            <v>5</v>
          </cell>
          <cell r="H165">
            <v>2173</v>
          </cell>
          <cell r="I165">
            <v>19816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8555</v>
          </cell>
          <cell r="E166">
            <v>7662</v>
          </cell>
          <cell r="F166">
            <v>0</v>
          </cell>
          <cell r="G166">
            <v>797</v>
          </cell>
          <cell r="H166">
            <v>0</v>
          </cell>
          <cell r="I166">
            <v>17014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12">
        <row r="2"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0</v>
          </cell>
          <cell r="X8"/>
          <cell r="Y8"/>
          <cell r="Z8"/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7440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4200</v>
          </cell>
          <cell r="S11">
            <v>0</v>
          </cell>
          <cell r="T11">
            <v>0</v>
          </cell>
          <cell r="U11"/>
          <cell r="V11"/>
          <cell r="W11">
            <v>0</v>
          </cell>
          <cell r="X11"/>
          <cell r="Y11"/>
          <cell r="Z11"/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/>
          <cell r="V12"/>
          <cell r="W12">
            <v>0</v>
          </cell>
          <cell r="X12"/>
          <cell r="Y12"/>
          <cell r="Z12"/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7130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/>
          <cell r="V13"/>
          <cell r="W13">
            <v>0</v>
          </cell>
          <cell r="X13"/>
          <cell r="Y13"/>
          <cell r="Z13"/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/>
          <cell r="Z14"/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/>
          <cell r="Z15"/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4851.2700000000004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0</v>
          </cell>
          <cell r="X21"/>
          <cell r="Y21"/>
          <cell r="Z21"/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/>
          <cell r="V23"/>
          <cell r="W23">
            <v>0</v>
          </cell>
          <cell r="X23"/>
          <cell r="Y23"/>
          <cell r="Z23"/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0</v>
          </cell>
          <cell r="X28"/>
          <cell r="Y28"/>
          <cell r="Z28"/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/>
          <cell r="V31"/>
          <cell r="W31">
            <v>0</v>
          </cell>
          <cell r="X31"/>
          <cell r="Y31"/>
          <cell r="Z31"/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0</v>
          </cell>
          <cell r="X32"/>
          <cell r="Y32"/>
          <cell r="Z32"/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4800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/>
          <cell r="Z40"/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/>
          <cell r="W43">
            <v>0</v>
          </cell>
          <cell r="X43"/>
          <cell r="Y43"/>
          <cell r="Z43"/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/>
          <cell r="W48">
            <v>0</v>
          </cell>
          <cell r="X48"/>
          <cell r="Y48"/>
          <cell r="Z48"/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0</v>
          </cell>
          <cell r="X49"/>
          <cell r="Y49"/>
          <cell r="Z49"/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6009.98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0</v>
          </cell>
          <cell r="X54"/>
          <cell r="Y54"/>
          <cell r="Z54"/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/>
          <cell r="Z57"/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9996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1336.56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2975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0</v>
          </cell>
          <cell r="X64"/>
          <cell r="Y64"/>
          <cell r="Z64"/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89.520000000000437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/>
          <cell r="V66"/>
          <cell r="W66">
            <v>0</v>
          </cell>
          <cell r="X66"/>
          <cell r="Y66"/>
          <cell r="Z66"/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4118.2700000000004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0</v>
          </cell>
          <cell r="X71"/>
          <cell r="Y71"/>
          <cell r="Z71"/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0</v>
          </cell>
          <cell r="X72"/>
          <cell r="Y72"/>
          <cell r="Z72"/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0</v>
          </cell>
          <cell r="X81"/>
          <cell r="Y81"/>
          <cell r="Z81"/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/>
          <cell r="Z82"/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/>
          <cell r="Z84"/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3720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3000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0</v>
          </cell>
          <cell r="X90"/>
          <cell r="Y90"/>
          <cell r="Z90"/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720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1230.3199999999997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0</v>
          </cell>
          <cell r="X99"/>
          <cell r="Y99"/>
          <cell r="Z99"/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/>
          <cell r="Z102"/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6240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0</v>
          </cell>
          <cell r="X108"/>
          <cell r="Y108"/>
          <cell r="Z108"/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/>
          <cell r="Z110"/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6630.72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/>
          <cell r="Z115"/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/>
          <cell r="W124">
            <v>0</v>
          </cell>
          <cell r="X124"/>
          <cell r="Y124"/>
          <cell r="Z124"/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0</v>
          </cell>
          <cell r="X132"/>
          <cell r="Y132"/>
          <cell r="Z132"/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2000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9000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/>
          <cell r="V137"/>
          <cell r="W137">
            <v>0</v>
          </cell>
          <cell r="X137"/>
          <cell r="Y137"/>
          <cell r="Z137"/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/>
          <cell r="Z138"/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/>
          <cell r="Z139"/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/>
          <cell r="W142">
            <v>0</v>
          </cell>
          <cell r="X142"/>
          <cell r="Y142"/>
          <cell r="Z142"/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/>
          <cell r="W149">
            <v>0</v>
          </cell>
          <cell r="X149"/>
          <cell r="Y149"/>
          <cell r="Z149"/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37910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0</v>
          </cell>
          <cell r="X154"/>
          <cell r="Y154"/>
          <cell r="Z154"/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0</v>
          </cell>
          <cell r="X155"/>
          <cell r="Y155"/>
          <cell r="Z155"/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9996.15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/>
          <cell r="Z157"/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6139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0</v>
          </cell>
          <cell r="X160"/>
          <cell r="Y160"/>
          <cell r="Z160"/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13">
        <row r="2">
          <cell r="D2">
            <v>0</v>
          </cell>
          <cell r="E2">
            <v>0</v>
          </cell>
          <cell r="F2">
            <v>0</v>
          </cell>
          <cell r="G2"/>
          <cell r="H2"/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/>
          <cell r="W2">
            <v>0</v>
          </cell>
          <cell r="X2"/>
          <cell r="Y2"/>
          <cell r="Z2"/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/>
          <cell r="W3">
            <v>0</v>
          </cell>
          <cell r="X3"/>
          <cell r="Y3"/>
          <cell r="Z3"/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/>
          <cell r="W4">
            <v>0</v>
          </cell>
          <cell r="X4"/>
          <cell r="Y4"/>
          <cell r="Z4"/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/>
          <cell r="W5">
            <v>0</v>
          </cell>
          <cell r="X5"/>
          <cell r="Y5"/>
          <cell r="Z5"/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/>
          <cell r="W6">
            <v>0</v>
          </cell>
          <cell r="X6"/>
          <cell r="Y6"/>
          <cell r="Z6"/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/>
          <cell r="W7">
            <v>0</v>
          </cell>
          <cell r="X7"/>
          <cell r="Y7"/>
          <cell r="Z7"/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/>
          <cell r="V8"/>
          <cell r="W8">
            <v>0</v>
          </cell>
          <cell r="X8"/>
          <cell r="Y8"/>
          <cell r="Z8"/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7440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/>
          <cell r="W9">
            <v>0</v>
          </cell>
          <cell r="X9"/>
          <cell r="Y9"/>
          <cell r="Z9"/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/>
          <cell r="W10">
            <v>0</v>
          </cell>
          <cell r="X10"/>
          <cell r="Y10"/>
          <cell r="Z10"/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/>
          <cell r="V11"/>
          <cell r="W11">
            <v>0</v>
          </cell>
          <cell r="X11"/>
          <cell r="Y11">
            <v>9116</v>
          </cell>
          <cell r="Z11"/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/>
          <cell r="V12"/>
          <cell r="W12">
            <v>0</v>
          </cell>
          <cell r="X12"/>
          <cell r="Y12">
            <v>112660</v>
          </cell>
          <cell r="Z12"/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3600.489999999998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/>
          <cell r="V13"/>
          <cell r="W13">
            <v>0</v>
          </cell>
          <cell r="X13"/>
          <cell r="Y13"/>
          <cell r="Z13"/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/>
          <cell r="W14">
            <v>0</v>
          </cell>
          <cell r="X14"/>
          <cell r="Y14">
            <v>60286</v>
          </cell>
          <cell r="Z14"/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/>
          <cell r="W15">
            <v>0</v>
          </cell>
          <cell r="X15"/>
          <cell r="Y15"/>
          <cell r="Z15"/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/>
          <cell r="W16">
            <v>0</v>
          </cell>
          <cell r="X16"/>
          <cell r="Y16"/>
          <cell r="Z16"/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/>
          <cell r="W17">
            <v>0</v>
          </cell>
          <cell r="X17"/>
          <cell r="Y17"/>
          <cell r="Z17"/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/>
          <cell r="W18">
            <v>0</v>
          </cell>
          <cell r="X18"/>
          <cell r="Y18"/>
          <cell r="Z18"/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/>
          <cell r="W19">
            <v>0</v>
          </cell>
          <cell r="X19"/>
          <cell r="Y19"/>
          <cell r="Z19"/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/>
          <cell r="W20">
            <v>0</v>
          </cell>
          <cell r="X20"/>
          <cell r="Y20"/>
          <cell r="Z20"/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/>
          <cell r="V21"/>
          <cell r="W21">
            <v>0</v>
          </cell>
          <cell r="X21"/>
          <cell r="Y21"/>
          <cell r="Z21"/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/>
          <cell r="W22">
            <v>0</v>
          </cell>
          <cell r="X22"/>
          <cell r="Y22"/>
          <cell r="Z22"/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/>
          <cell r="V23"/>
          <cell r="W23">
            <v>0</v>
          </cell>
          <cell r="X23"/>
          <cell r="Y23">
            <v>170194</v>
          </cell>
          <cell r="Z23"/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/>
          <cell r="W24">
            <v>0</v>
          </cell>
          <cell r="X24"/>
          <cell r="Y24"/>
          <cell r="Z24"/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/>
          <cell r="W25">
            <v>0</v>
          </cell>
          <cell r="X25"/>
          <cell r="Y25"/>
          <cell r="Z25"/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/>
          <cell r="W26">
            <v>0</v>
          </cell>
          <cell r="X26"/>
          <cell r="Y26"/>
          <cell r="Z26"/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/>
          <cell r="W27">
            <v>0</v>
          </cell>
          <cell r="X27"/>
          <cell r="Y27"/>
          <cell r="Z27"/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/>
          <cell r="W28">
            <v>0</v>
          </cell>
          <cell r="X28"/>
          <cell r="Y28"/>
          <cell r="Z28"/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/>
          <cell r="W29">
            <v>0</v>
          </cell>
          <cell r="X29"/>
          <cell r="Y29"/>
          <cell r="Z29"/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/>
          <cell r="W30">
            <v>0</v>
          </cell>
          <cell r="X30"/>
          <cell r="Y30"/>
          <cell r="Z30"/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/>
          <cell r="V31"/>
          <cell r="W31">
            <v>0</v>
          </cell>
          <cell r="X31"/>
          <cell r="Y31">
            <v>37152</v>
          </cell>
          <cell r="Z31"/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3360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/>
          <cell r="V32"/>
          <cell r="W32">
            <v>0</v>
          </cell>
          <cell r="X32"/>
          <cell r="Y32"/>
          <cell r="Z32"/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/>
          <cell r="W33">
            <v>0</v>
          </cell>
          <cell r="X33"/>
          <cell r="Y33"/>
          <cell r="Z33"/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/>
          <cell r="W34">
            <v>0</v>
          </cell>
          <cell r="X34"/>
          <cell r="Y34"/>
          <cell r="Z34"/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/>
          <cell r="W35">
            <v>0</v>
          </cell>
          <cell r="X35"/>
          <cell r="Y35"/>
          <cell r="Z35"/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/>
          <cell r="W36">
            <v>0</v>
          </cell>
          <cell r="X36"/>
          <cell r="Y36"/>
          <cell r="Z36"/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/>
          <cell r="W37">
            <v>0</v>
          </cell>
          <cell r="X37"/>
          <cell r="Y37"/>
          <cell r="Z37"/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/>
          <cell r="W38">
            <v>0</v>
          </cell>
          <cell r="X38"/>
          <cell r="Y38"/>
          <cell r="Z38"/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/>
          <cell r="W39">
            <v>0</v>
          </cell>
          <cell r="X39"/>
          <cell r="Y39"/>
          <cell r="Z39"/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/>
          <cell r="V40"/>
          <cell r="W40">
            <v>0</v>
          </cell>
          <cell r="X40"/>
          <cell r="Y40">
            <v>101480</v>
          </cell>
          <cell r="Z40"/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/>
          <cell r="W41">
            <v>0</v>
          </cell>
          <cell r="X41"/>
          <cell r="Y41"/>
          <cell r="Z41"/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/>
          <cell r="W42">
            <v>0</v>
          </cell>
          <cell r="X42"/>
          <cell r="Y42"/>
          <cell r="Z42"/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/>
          <cell r="W43">
            <v>0</v>
          </cell>
          <cell r="X43"/>
          <cell r="Y43">
            <v>72498</v>
          </cell>
          <cell r="Z43"/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/>
          <cell r="W44">
            <v>0</v>
          </cell>
          <cell r="X44"/>
          <cell r="Y44"/>
          <cell r="Z44"/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/>
          <cell r="W45">
            <v>0</v>
          </cell>
          <cell r="X45"/>
          <cell r="Y45"/>
          <cell r="Z45"/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/>
          <cell r="W46">
            <v>0</v>
          </cell>
          <cell r="X46"/>
          <cell r="Y46"/>
          <cell r="Z46"/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/>
          <cell r="W47">
            <v>0</v>
          </cell>
          <cell r="X47"/>
          <cell r="Y47"/>
          <cell r="Z47"/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/>
          <cell r="W48">
            <v>0</v>
          </cell>
          <cell r="X48"/>
          <cell r="Y48">
            <v>9374</v>
          </cell>
          <cell r="Z48"/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/>
          <cell r="W49">
            <v>0</v>
          </cell>
          <cell r="X49"/>
          <cell r="Y49">
            <v>9374</v>
          </cell>
          <cell r="Z49"/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/>
          <cell r="W50">
            <v>0</v>
          </cell>
          <cell r="X50"/>
          <cell r="Y50"/>
          <cell r="Z50"/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/>
          <cell r="W51">
            <v>0</v>
          </cell>
          <cell r="X51"/>
          <cell r="Y51"/>
          <cell r="Z51"/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/>
          <cell r="W52">
            <v>0</v>
          </cell>
          <cell r="X52"/>
          <cell r="Y52"/>
          <cell r="Z52"/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/>
          <cell r="W53">
            <v>0</v>
          </cell>
          <cell r="X53"/>
          <cell r="Y53"/>
          <cell r="Z53"/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/>
          <cell r="V54"/>
          <cell r="W54">
            <v>0</v>
          </cell>
          <cell r="X54"/>
          <cell r="Y54">
            <v>28294</v>
          </cell>
          <cell r="Z54"/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/>
          <cell r="W55">
            <v>0</v>
          </cell>
          <cell r="X55"/>
          <cell r="Y55"/>
          <cell r="Z55"/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/>
          <cell r="W56">
            <v>0</v>
          </cell>
          <cell r="X56"/>
          <cell r="Y56"/>
          <cell r="Z56"/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/>
          <cell r="V57"/>
          <cell r="W57">
            <v>0</v>
          </cell>
          <cell r="X57"/>
          <cell r="Y57">
            <v>12298</v>
          </cell>
          <cell r="Z57"/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/>
          <cell r="V58"/>
          <cell r="W58">
            <v>0</v>
          </cell>
          <cell r="X58"/>
          <cell r="Y58"/>
          <cell r="Z58"/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/>
          <cell r="W59">
            <v>0</v>
          </cell>
          <cell r="X59"/>
          <cell r="Y59"/>
          <cell r="Z59"/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/>
          <cell r="V60"/>
          <cell r="W60">
            <v>0</v>
          </cell>
          <cell r="X60"/>
          <cell r="Y60"/>
          <cell r="Z60"/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/>
          <cell r="W61">
            <v>0</v>
          </cell>
          <cell r="X61"/>
          <cell r="Y61"/>
          <cell r="Z61"/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/>
          <cell r="W62">
            <v>0</v>
          </cell>
          <cell r="X62"/>
          <cell r="Y62"/>
          <cell r="Z62"/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/>
          <cell r="W63">
            <v>0</v>
          </cell>
          <cell r="X63"/>
          <cell r="Y63"/>
          <cell r="Z63"/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/>
          <cell r="V64"/>
          <cell r="W64">
            <v>0</v>
          </cell>
          <cell r="X64"/>
          <cell r="Y64"/>
          <cell r="Z64"/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/>
          <cell r="W65">
            <v>0</v>
          </cell>
          <cell r="X65"/>
          <cell r="Y65"/>
          <cell r="Z65"/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/>
          <cell r="V66"/>
          <cell r="W66">
            <v>0</v>
          </cell>
          <cell r="X66"/>
          <cell r="Y66">
            <v>71638</v>
          </cell>
          <cell r="Z66"/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/>
          <cell r="W67">
            <v>0</v>
          </cell>
          <cell r="X67"/>
          <cell r="Y67"/>
          <cell r="Z67"/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/>
          <cell r="W68">
            <v>0</v>
          </cell>
          <cell r="X68"/>
          <cell r="Y68"/>
          <cell r="Z68"/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/>
          <cell r="V69"/>
          <cell r="W69">
            <v>0</v>
          </cell>
          <cell r="X69"/>
          <cell r="Y69"/>
          <cell r="Z69"/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/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/>
          <cell r="W70">
            <v>0</v>
          </cell>
          <cell r="X70"/>
          <cell r="Y70"/>
          <cell r="Z70"/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/>
          <cell r="V71"/>
          <cell r="W71">
            <v>0</v>
          </cell>
          <cell r="X71"/>
          <cell r="Y71">
            <v>65102</v>
          </cell>
          <cell r="Z71"/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/>
          <cell r="V72"/>
          <cell r="W72">
            <v>0</v>
          </cell>
          <cell r="X72"/>
          <cell r="Y72"/>
          <cell r="Z72"/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/>
          <cell r="W73">
            <v>0</v>
          </cell>
          <cell r="X73"/>
          <cell r="Y73"/>
          <cell r="Z73"/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/>
          <cell r="W74">
            <v>0</v>
          </cell>
          <cell r="X74"/>
          <cell r="Y74"/>
          <cell r="Z74"/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/>
          <cell r="W75">
            <v>0</v>
          </cell>
          <cell r="X75"/>
          <cell r="Y75"/>
          <cell r="Z75"/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/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/>
          <cell r="W76">
            <v>0</v>
          </cell>
          <cell r="X76"/>
          <cell r="Y76"/>
          <cell r="Z76"/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/>
          <cell r="W77">
            <v>0</v>
          </cell>
          <cell r="X77"/>
          <cell r="Y77"/>
          <cell r="Z77"/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/>
          <cell r="V78"/>
          <cell r="W78">
            <v>0</v>
          </cell>
          <cell r="X78"/>
          <cell r="Y78"/>
          <cell r="Z78"/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/>
          <cell r="W79">
            <v>0</v>
          </cell>
          <cell r="X79"/>
          <cell r="Y79"/>
          <cell r="Z79"/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/>
          <cell r="V80"/>
          <cell r="W80">
            <v>0</v>
          </cell>
          <cell r="X80"/>
          <cell r="Y80"/>
          <cell r="Z80"/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/>
          <cell r="W81">
            <v>0</v>
          </cell>
          <cell r="X81"/>
          <cell r="Y81"/>
          <cell r="Z81"/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/>
          <cell r="W82">
            <v>0</v>
          </cell>
          <cell r="X82"/>
          <cell r="Y82">
            <v>4386</v>
          </cell>
          <cell r="Z82"/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/>
          <cell r="W83">
            <v>0</v>
          </cell>
          <cell r="X83"/>
          <cell r="Y83"/>
          <cell r="Z83"/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/>
          <cell r="W84">
            <v>0</v>
          </cell>
          <cell r="X84"/>
          <cell r="Y84">
            <v>24166</v>
          </cell>
          <cell r="Z84"/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/>
          <cell r="W85">
            <v>0</v>
          </cell>
          <cell r="X85"/>
          <cell r="Y85"/>
          <cell r="Z85"/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/>
          <cell r="W86">
            <v>0</v>
          </cell>
          <cell r="X86"/>
          <cell r="Y86"/>
          <cell r="Z86"/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3720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/>
          <cell r="W87">
            <v>0</v>
          </cell>
          <cell r="X87"/>
          <cell r="Y87"/>
          <cell r="Z87"/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/>
          <cell r="W88">
            <v>0</v>
          </cell>
          <cell r="X88"/>
          <cell r="Y88"/>
          <cell r="Z88"/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/>
          <cell r="V89"/>
          <cell r="W89">
            <v>0</v>
          </cell>
          <cell r="X89"/>
          <cell r="Y89"/>
          <cell r="Z89"/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/>
          <cell r="W90">
            <v>0</v>
          </cell>
          <cell r="X90"/>
          <cell r="Y90"/>
          <cell r="Z90"/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/>
          <cell r="W91">
            <v>0</v>
          </cell>
          <cell r="X91"/>
          <cell r="Y91"/>
          <cell r="Z91"/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/>
          <cell r="W92">
            <v>0</v>
          </cell>
          <cell r="X92"/>
          <cell r="Y92"/>
          <cell r="Z92"/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/>
          <cell r="W93">
            <v>0</v>
          </cell>
          <cell r="X93"/>
          <cell r="Y93"/>
          <cell r="Z93"/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/>
          <cell r="W94">
            <v>0</v>
          </cell>
          <cell r="X94"/>
          <cell r="Y94"/>
          <cell r="Z94"/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3720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/>
          <cell r="W95">
            <v>0</v>
          </cell>
          <cell r="X95"/>
          <cell r="Y95"/>
          <cell r="Z95"/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/>
          <cell r="W96">
            <v>0</v>
          </cell>
          <cell r="X96"/>
          <cell r="Y96"/>
          <cell r="Z96"/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/>
          <cell r="W97">
            <v>0</v>
          </cell>
          <cell r="X97"/>
          <cell r="Y97"/>
          <cell r="Z97"/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/>
          <cell r="W98">
            <v>0</v>
          </cell>
          <cell r="X98"/>
          <cell r="Y98"/>
          <cell r="Z98"/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/>
          <cell r="W99">
            <v>0</v>
          </cell>
          <cell r="X99"/>
          <cell r="Y99">
            <v>4128</v>
          </cell>
          <cell r="Z99"/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/>
          <cell r="W100">
            <v>0</v>
          </cell>
          <cell r="X100"/>
          <cell r="Y100"/>
          <cell r="Z100"/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/>
          <cell r="W101">
            <v>0</v>
          </cell>
          <cell r="X101"/>
          <cell r="Y101"/>
          <cell r="Z101"/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/>
          <cell r="W102">
            <v>0</v>
          </cell>
          <cell r="X102"/>
          <cell r="Y102">
            <v>23306</v>
          </cell>
          <cell r="Z102"/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/>
          <cell r="W103">
            <v>0</v>
          </cell>
          <cell r="X103"/>
          <cell r="Y103"/>
          <cell r="Z103"/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/>
          <cell r="W104">
            <v>0</v>
          </cell>
          <cell r="X104"/>
          <cell r="Y104"/>
          <cell r="Z104"/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/>
          <cell r="W105">
            <v>0</v>
          </cell>
          <cell r="X105"/>
          <cell r="Y105"/>
          <cell r="Z105"/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/>
          <cell r="W106">
            <v>0</v>
          </cell>
          <cell r="X106"/>
          <cell r="Y106"/>
          <cell r="Z106"/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/>
          <cell r="V107"/>
          <cell r="W107">
            <v>0</v>
          </cell>
          <cell r="X107"/>
          <cell r="Y107"/>
          <cell r="Z107"/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9843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/>
          <cell r="W108">
            <v>0</v>
          </cell>
          <cell r="X108"/>
          <cell r="Y108"/>
          <cell r="Z108"/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/>
          <cell r="W109">
            <v>0</v>
          </cell>
          <cell r="X109"/>
          <cell r="Y109"/>
          <cell r="Z109"/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/>
          <cell r="W110">
            <v>0</v>
          </cell>
          <cell r="X110"/>
          <cell r="Y110">
            <v>98556</v>
          </cell>
          <cell r="Z110"/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/>
          <cell r="W111">
            <v>0</v>
          </cell>
          <cell r="X111"/>
          <cell r="Y111"/>
          <cell r="Z111"/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/>
          <cell r="W112">
            <v>0</v>
          </cell>
          <cell r="X112"/>
          <cell r="Y112"/>
          <cell r="Z112"/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/>
          <cell r="W113">
            <v>0</v>
          </cell>
          <cell r="X113"/>
          <cell r="Y113"/>
          <cell r="Z113"/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/>
          <cell r="V114"/>
          <cell r="W114">
            <v>0</v>
          </cell>
          <cell r="X114"/>
          <cell r="Y114"/>
          <cell r="Z114"/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/>
          <cell r="W115">
            <v>0</v>
          </cell>
          <cell r="X115"/>
          <cell r="Y115">
            <v>39216</v>
          </cell>
          <cell r="Z115"/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/>
          <cell r="W116">
            <v>0</v>
          </cell>
          <cell r="X116"/>
          <cell r="Y116"/>
          <cell r="Z116"/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/>
          <cell r="W117">
            <v>0</v>
          </cell>
          <cell r="X117"/>
          <cell r="Y117"/>
          <cell r="Z117"/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2040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/>
          <cell r="W118">
            <v>0</v>
          </cell>
          <cell r="X118"/>
          <cell r="Y118"/>
          <cell r="Z118"/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/>
          <cell r="V119"/>
          <cell r="W119">
            <v>0</v>
          </cell>
          <cell r="X119"/>
          <cell r="Y119"/>
          <cell r="Z119"/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/>
          <cell r="W120">
            <v>0</v>
          </cell>
          <cell r="X120"/>
          <cell r="Y120"/>
          <cell r="Z120"/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/>
          <cell r="W121">
            <v>0</v>
          </cell>
          <cell r="X121"/>
          <cell r="Y121"/>
          <cell r="Z121"/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/>
          <cell r="W122">
            <v>0</v>
          </cell>
          <cell r="X122"/>
          <cell r="Y122"/>
          <cell r="Z122"/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/>
          <cell r="V123"/>
          <cell r="W123">
            <v>0</v>
          </cell>
          <cell r="X123"/>
          <cell r="Y123"/>
          <cell r="Z123"/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/>
          <cell r="W124">
            <v>0</v>
          </cell>
          <cell r="X124"/>
          <cell r="Y124"/>
          <cell r="Z124"/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/>
          <cell r="W125">
            <v>0</v>
          </cell>
          <cell r="X125"/>
          <cell r="Y125"/>
          <cell r="Z125"/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/>
          <cell r="W126">
            <v>0</v>
          </cell>
          <cell r="X126"/>
          <cell r="Y126"/>
          <cell r="Z126"/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/>
          <cell r="W127">
            <v>0</v>
          </cell>
          <cell r="X127"/>
          <cell r="Y127"/>
          <cell r="Z127"/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/>
          <cell r="W128">
            <v>0</v>
          </cell>
          <cell r="X128"/>
          <cell r="Y128"/>
          <cell r="Z128"/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/>
          <cell r="W129">
            <v>0</v>
          </cell>
          <cell r="X129"/>
          <cell r="Y129"/>
          <cell r="Z129"/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/>
          <cell r="W130">
            <v>0</v>
          </cell>
          <cell r="X130"/>
          <cell r="Y130"/>
          <cell r="Z130"/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/>
          <cell r="V131"/>
          <cell r="W131">
            <v>0</v>
          </cell>
          <cell r="X131"/>
          <cell r="Y131"/>
          <cell r="Z131"/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/>
          <cell r="V132"/>
          <cell r="W132">
            <v>0</v>
          </cell>
          <cell r="X132"/>
          <cell r="Y132"/>
          <cell r="Z132"/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/>
          <cell r="W133">
            <v>0</v>
          </cell>
          <cell r="X133"/>
          <cell r="Y133"/>
          <cell r="Z133"/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/>
          <cell r="W134">
            <v>0</v>
          </cell>
          <cell r="X134"/>
          <cell r="Y134"/>
          <cell r="Z134"/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/>
          <cell r="W135">
            <v>0</v>
          </cell>
          <cell r="X135"/>
          <cell r="Y135"/>
          <cell r="Z135"/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/>
          <cell r="V136"/>
          <cell r="W136">
            <v>0</v>
          </cell>
          <cell r="X136"/>
          <cell r="Y136"/>
          <cell r="Z136"/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/>
          <cell r="V137"/>
          <cell r="W137">
            <v>0</v>
          </cell>
          <cell r="X137"/>
          <cell r="Y137"/>
          <cell r="Z137"/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/>
          <cell r="W138">
            <v>0</v>
          </cell>
          <cell r="X138"/>
          <cell r="Y138">
            <v>144222</v>
          </cell>
          <cell r="Z138"/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/>
          <cell r="W139">
            <v>0</v>
          </cell>
          <cell r="X139"/>
          <cell r="Y139">
            <v>5676</v>
          </cell>
          <cell r="Z139"/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/>
          <cell r="W140">
            <v>0</v>
          </cell>
          <cell r="X140"/>
          <cell r="Y140"/>
          <cell r="Z140"/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/>
          <cell r="V141"/>
          <cell r="W141">
            <v>0</v>
          </cell>
          <cell r="X141"/>
          <cell r="Y141"/>
          <cell r="Z141"/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/>
          <cell r="W142">
            <v>0</v>
          </cell>
          <cell r="X142"/>
          <cell r="Y142"/>
          <cell r="Z142"/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/>
          <cell r="W143">
            <v>0</v>
          </cell>
          <cell r="X143"/>
          <cell r="Y143"/>
          <cell r="Z143"/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/>
          <cell r="W144">
            <v>0</v>
          </cell>
          <cell r="X144"/>
          <cell r="Y144"/>
          <cell r="Z144"/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/>
          <cell r="W145">
            <v>0</v>
          </cell>
          <cell r="X145"/>
          <cell r="Y145"/>
          <cell r="Z145"/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/>
          <cell r="W146">
            <v>0</v>
          </cell>
          <cell r="X146"/>
          <cell r="Y146"/>
          <cell r="Z146"/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/>
          <cell r="W147">
            <v>0</v>
          </cell>
          <cell r="X147"/>
          <cell r="Y147"/>
          <cell r="Z147"/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/>
          <cell r="W148">
            <v>0</v>
          </cell>
          <cell r="X148"/>
          <cell r="Y148"/>
          <cell r="Z148"/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/>
          <cell r="W149">
            <v>0</v>
          </cell>
          <cell r="X149"/>
          <cell r="Y149"/>
          <cell r="Z149"/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/>
          <cell r="W150">
            <v>0</v>
          </cell>
          <cell r="X150"/>
          <cell r="Y150"/>
          <cell r="Z150"/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/>
          <cell r="W151">
            <v>0</v>
          </cell>
          <cell r="X151"/>
          <cell r="Y151"/>
          <cell r="Z151"/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/>
          <cell r="W152">
            <v>0</v>
          </cell>
          <cell r="X152"/>
          <cell r="Y152"/>
          <cell r="Z152"/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/>
          <cell r="V153"/>
          <cell r="W153">
            <v>0</v>
          </cell>
          <cell r="X153"/>
          <cell r="Y153"/>
          <cell r="Z153"/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/>
          <cell r="V154"/>
          <cell r="W154">
            <v>0</v>
          </cell>
          <cell r="X154"/>
          <cell r="Y154">
            <v>14964</v>
          </cell>
          <cell r="Z154"/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/>
          <cell r="W155">
            <v>0</v>
          </cell>
          <cell r="X155"/>
          <cell r="Y155"/>
          <cell r="Z155"/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/>
          <cell r="W156">
            <v>0</v>
          </cell>
          <cell r="X156"/>
          <cell r="Y156"/>
          <cell r="Z156"/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/>
          <cell r="W157">
            <v>0</v>
          </cell>
          <cell r="X157"/>
          <cell r="Y157">
            <v>77142</v>
          </cell>
          <cell r="Z157"/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/>
          <cell r="W158">
            <v>0</v>
          </cell>
          <cell r="X158"/>
          <cell r="Y158"/>
          <cell r="Z158"/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/>
          <cell r="V159"/>
          <cell r="W159">
            <v>0</v>
          </cell>
          <cell r="X159"/>
          <cell r="Y159"/>
          <cell r="Z159"/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/>
          <cell r="W160">
            <v>0</v>
          </cell>
          <cell r="X160"/>
          <cell r="Y160">
            <v>9632</v>
          </cell>
          <cell r="Z160"/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/>
          <cell r="W161">
            <v>0</v>
          </cell>
          <cell r="X161"/>
          <cell r="Y161"/>
          <cell r="Z161"/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/>
          <cell r="W162">
            <v>0</v>
          </cell>
          <cell r="X162"/>
          <cell r="Y162"/>
          <cell r="Z162"/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/>
          <cell r="W163">
            <v>0</v>
          </cell>
          <cell r="X163"/>
          <cell r="Y163"/>
          <cell r="Z163"/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/>
          <cell r="W164">
            <v>0</v>
          </cell>
          <cell r="X164"/>
          <cell r="Y164"/>
          <cell r="Z164"/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/>
          <cell r="W165">
            <v>0</v>
          </cell>
          <cell r="X165"/>
          <cell r="Y165"/>
          <cell r="Z165"/>
        </row>
        <row r="166">
          <cell r="D166">
            <v>0</v>
          </cell>
          <cell r="E166"/>
          <cell r="F166"/>
          <cell r="G166">
            <v>0</v>
          </cell>
          <cell r="H166"/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/>
          <cell r="V166"/>
          <cell r="W166">
            <v>0</v>
          </cell>
          <cell r="X166"/>
          <cell r="Y166"/>
          <cell r="Z166"/>
        </row>
      </sheetData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EPT"/>
      <sheetName val="3OCT"/>
      <sheetName val="4NOV"/>
      <sheetName val="5DEC"/>
      <sheetName val="6JAN"/>
      <sheetName val="7FEB"/>
      <sheetName val="JJAEP(2023 RECON)"/>
      <sheetName val="JJAEP(Aug-Nov)"/>
      <sheetName val="JJAEP(Dec)"/>
      <sheetName val="8MAR"/>
      <sheetName val="9APR"/>
      <sheetName val="10MAY"/>
      <sheetName val="JJAEP(Jan-Apr)"/>
      <sheetName val="11JUN"/>
      <sheetName val="JJAEP(May-Jun)"/>
      <sheetName val="12JUL"/>
      <sheetName val="13AUG"/>
      <sheetName val="SUMMARY"/>
      <sheetName val="JJAEP SUMMARY"/>
    </sheetNames>
    <sheetDataSet>
      <sheetData sheetId="0">
        <row r="2"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</row>
        <row r="3"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</row>
        <row r="4"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</row>
        <row r="6"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</row>
        <row r="7"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</row>
        <row r="8"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</row>
        <row r="9"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</row>
        <row r="10"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</row>
        <row r="11"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</row>
        <row r="12"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</row>
        <row r="13"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</row>
        <row r="14"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</row>
        <row r="15"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</row>
        <row r="16"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</row>
        <row r="17"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</row>
        <row r="24"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</row>
        <row r="25"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</row>
        <row r="26"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</row>
        <row r="27"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</row>
        <row r="28"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</row>
        <row r="29"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</row>
        <row r="30"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</row>
        <row r="31"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</row>
        <row r="32"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</row>
        <row r="34"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</row>
        <row r="35"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</row>
        <row r="36"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</row>
        <row r="37"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</row>
        <row r="38"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</row>
        <row r="39"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</row>
        <row r="40"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</row>
        <row r="41"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</row>
        <row r="42"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</row>
        <row r="43"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</row>
        <row r="44"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</row>
        <row r="45"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</row>
        <row r="46"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</row>
        <row r="47"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</row>
        <row r="48"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</row>
        <row r="49"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</row>
        <row r="50"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</row>
        <row r="51"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</row>
        <row r="52"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</row>
        <row r="53"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</row>
        <row r="54"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</row>
        <row r="55"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</row>
        <row r="56"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</row>
        <row r="57"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</row>
        <row r="59"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</row>
        <row r="60"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</row>
        <row r="61"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</row>
        <row r="62"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</row>
        <row r="63"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</row>
        <row r="64"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</row>
        <row r="65"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</row>
        <row r="66"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</row>
        <row r="67"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</row>
        <row r="68"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</row>
        <row r="70"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</row>
        <row r="71"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</row>
        <row r="72"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</row>
        <row r="73"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</row>
        <row r="74"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</row>
        <row r="75"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</row>
        <row r="76"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</row>
        <row r="77"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</row>
        <row r="78"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</row>
        <row r="79"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</row>
        <row r="80"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</row>
        <row r="81"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</row>
        <row r="82"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</row>
        <row r="83"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</row>
        <row r="84"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</row>
        <row r="85"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</row>
        <row r="86"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</row>
        <row r="87"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</row>
        <row r="88"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</row>
        <row r="89"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</row>
        <row r="90"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</row>
        <row r="91"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</row>
        <row r="92"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</row>
        <row r="93"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</row>
        <row r="94"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</row>
        <row r="95"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</row>
        <row r="96"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</row>
        <row r="97"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</row>
        <row r="98"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</row>
        <row r="99"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</row>
        <row r="100"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</row>
        <row r="101"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</row>
        <row r="102"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</row>
        <row r="103"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</row>
        <row r="104"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</row>
        <row r="105"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</row>
        <row r="119"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</row>
        <row r="120"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</row>
        <row r="121"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</row>
        <row r="122"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</row>
        <row r="123"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</row>
        <row r="124"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</row>
        <row r="125"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</row>
        <row r="126"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</row>
        <row r="127"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</row>
        <row r="128"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</row>
        <row r="129"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</row>
        <row r="130"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</row>
        <row r="131"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</row>
        <row r="132"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</row>
        <row r="133"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</row>
        <row r="135"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</row>
        <row r="136"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</row>
        <row r="137"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</row>
        <row r="138"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</row>
        <row r="139"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</row>
        <row r="140"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</row>
        <row r="141"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</row>
        <row r="142"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</row>
        <row r="143"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</row>
        <row r="144"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</row>
        <row r="145"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</row>
        <row r="146"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</row>
        <row r="147"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</row>
        <row r="148"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</row>
        <row r="149"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</row>
        <row r="150"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</row>
        <row r="151"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</row>
        <row r="152"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</row>
        <row r="153"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</row>
        <row r="154"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</row>
        <row r="155"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</row>
        <row r="156"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</row>
        <row r="157"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</row>
        <row r="158"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</row>
        <row r="159"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</row>
        <row r="160"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</row>
        <row r="161"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</row>
        <row r="162"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</row>
        <row r="163"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</row>
        <row r="164"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</row>
        <row r="165"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</row>
      </sheetData>
      <sheetData sheetId="1">
        <row r="2">
          <cell r="D2">
            <v>29985</v>
          </cell>
          <cell r="E2">
            <v>48729</v>
          </cell>
          <cell r="F2"/>
          <cell r="G2">
            <v>19224</v>
          </cell>
          <cell r="H2">
            <v>8763</v>
          </cell>
          <cell r="I2">
            <v>106701</v>
          </cell>
          <cell r="J2">
            <v>2112.17</v>
          </cell>
          <cell r="K2">
            <v>13596.8</v>
          </cell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</row>
        <row r="3">
          <cell r="D3">
            <v>10323</v>
          </cell>
          <cell r="E3">
            <v>19131</v>
          </cell>
          <cell r="F3"/>
          <cell r="G3">
            <v>26982</v>
          </cell>
          <cell r="H3">
            <v>675</v>
          </cell>
          <cell r="I3">
            <v>57111</v>
          </cell>
          <cell r="J3">
            <v>1369.45</v>
          </cell>
          <cell r="K3">
            <v>11027.23</v>
          </cell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</row>
        <row r="4">
          <cell r="D4">
            <v>62784</v>
          </cell>
          <cell r="E4">
            <v>19632</v>
          </cell>
          <cell r="F4">
            <v>37170</v>
          </cell>
          <cell r="G4">
            <v>82125</v>
          </cell>
          <cell r="H4"/>
          <cell r="I4">
            <v>201711</v>
          </cell>
          <cell r="J4">
            <v>54177.14</v>
          </cell>
          <cell r="K4">
            <v>77775.95</v>
          </cell>
          <cell r="L4"/>
          <cell r="M4"/>
          <cell r="N4"/>
          <cell r="O4"/>
          <cell r="P4">
            <v>14121</v>
          </cell>
          <cell r="Q4"/>
          <cell r="R4"/>
          <cell r="S4"/>
          <cell r="T4"/>
          <cell r="U4"/>
          <cell r="V4"/>
        </row>
        <row r="5">
          <cell r="D5">
            <v>65889</v>
          </cell>
          <cell r="E5">
            <v>49833</v>
          </cell>
          <cell r="F5">
            <v>16296</v>
          </cell>
          <cell r="G5">
            <v>8877</v>
          </cell>
          <cell r="H5">
            <v>7191</v>
          </cell>
          <cell r="I5">
            <v>148086</v>
          </cell>
          <cell r="J5">
            <v>4224.34</v>
          </cell>
          <cell r="K5">
            <v>31799.49</v>
          </cell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</row>
        <row r="6">
          <cell r="D6">
            <v>23103</v>
          </cell>
          <cell r="E6">
            <v>23910</v>
          </cell>
          <cell r="F6">
            <v>14709</v>
          </cell>
          <cell r="G6">
            <v>6561</v>
          </cell>
          <cell r="H6">
            <v>750</v>
          </cell>
          <cell r="I6">
            <v>69033</v>
          </cell>
          <cell r="J6"/>
          <cell r="K6">
            <v>10678.59</v>
          </cell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</row>
        <row r="7">
          <cell r="D7">
            <v>19362</v>
          </cell>
          <cell r="E7">
            <v>12576</v>
          </cell>
          <cell r="F7">
            <v>7500</v>
          </cell>
          <cell r="G7">
            <v>8346</v>
          </cell>
          <cell r="H7"/>
          <cell r="I7">
            <v>47784</v>
          </cell>
          <cell r="J7">
            <v>940.36</v>
          </cell>
          <cell r="K7">
            <v>3801.35</v>
          </cell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</row>
        <row r="8">
          <cell r="D8">
            <v>53430</v>
          </cell>
          <cell r="E8">
            <v>1218</v>
          </cell>
          <cell r="F8"/>
          <cell r="G8"/>
          <cell r="H8"/>
          <cell r="I8">
            <v>54648</v>
          </cell>
          <cell r="J8">
            <v>2816.23</v>
          </cell>
          <cell r="K8">
            <v>14229.21</v>
          </cell>
          <cell r="L8"/>
          <cell r="M8"/>
          <cell r="N8"/>
          <cell r="O8"/>
          <cell r="P8"/>
          <cell r="Q8">
            <v>62493</v>
          </cell>
          <cell r="R8"/>
          <cell r="S8"/>
          <cell r="T8"/>
          <cell r="U8"/>
          <cell r="V8"/>
        </row>
        <row r="9">
          <cell r="D9">
            <v>246999</v>
          </cell>
          <cell r="E9">
            <v>27477</v>
          </cell>
          <cell r="F9"/>
          <cell r="G9"/>
          <cell r="H9"/>
          <cell r="I9">
            <v>274476</v>
          </cell>
          <cell r="J9">
            <v>9680.7800000000007</v>
          </cell>
          <cell r="K9">
            <v>43815.199999999997</v>
          </cell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</row>
        <row r="10">
          <cell r="D10">
            <v>24402</v>
          </cell>
          <cell r="E10"/>
          <cell r="F10"/>
          <cell r="G10"/>
          <cell r="H10"/>
          <cell r="I10">
            <v>24402</v>
          </cell>
          <cell r="J10">
            <v>940.36</v>
          </cell>
          <cell r="K10">
            <v>6516</v>
          </cell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</row>
        <row r="11">
          <cell r="D11">
            <v>61776</v>
          </cell>
          <cell r="E11">
            <v>156237</v>
          </cell>
          <cell r="F11">
            <v>46332</v>
          </cell>
          <cell r="G11">
            <v>160998</v>
          </cell>
          <cell r="H11">
            <v>56295</v>
          </cell>
          <cell r="I11">
            <v>481638</v>
          </cell>
          <cell r="J11">
            <v>22190.33</v>
          </cell>
          <cell r="K11">
            <v>274401.59000000003</v>
          </cell>
          <cell r="L11"/>
          <cell r="M11"/>
          <cell r="N11"/>
          <cell r="O11"/>
          <cell r="P11"/>
          <cell r="Q11">
            <v>21159</v>
          </cell>
          <cell r="R11"/>
          <cell r="S11"/>
          <cell r="T11">
            <v>3606</v>
          </cell>
          <cell r="U11"/>
          <cell r="V11"/>
        </row>
        <row r="12">
          <cell r="D12">
            <v>415101</v>
          </cell>
          <cell r="E12">
            <v>881643</v>
          </cell>
          <cell r="F12">
            <v>221211</v>
          </cell>
          <cell r="G12">
            <v>480150</v>
          </cell>
          <cell r="H12">
            <v>354801</v>
          </cell>
          <cell r="I12">
            <v>2352906</v>
          </cell>
          <cell r="J12">
            <v>80231</v>
          </cell>
          <cell r="K12">
            <v>1162954.43</v>
          </cell>
          <cell r="L12"/>
          <cell r="M12"/>
          <cell r="N12"/>
          <cell r="O12"/>
          <cell r="P12">
            <v>54126</v>
          </cell>
          <cell r="Q12">
            <v>109329</v>
          </cell>
          <cell r="R12">
            <v>38010</v>
          </cell>
          <cell r="S12"/>
          <cell r="T12"/>
          <cell r="U12"/>
          <cell r="V12"/>
        </row>
        <row r="13">
          <cell r="D13"/>
          <cell r="E13">
            <v>181797</v>
          </cell>
          <cell r="F13">
            <v>3750</v>
          </cell>
          <cell r="G13"/>
          <cell r="H13">
            <v>3750</v>
          </cell>
          <cell r="I13">
            <v>189297</v>
          </cell>
          <cell r="J13">
            <v>6336.51</v>
          </cell>
          <cell r="K13">
            <v>18781.830000000002</v>
          </cell>
          <cell r="L13"/>
          <cell r="M13"/>
          <cell r="N13"/>
          <cell r="O13"/>
          <cell r="P13"/>
          <cell r="Q13">
            <v>12546</v>
          </cell>
          <cell r="R13"/>
          <cell r="S13"/>
          <cell r="T13"/>
          <cell r="U13"/>
          <cell r="V13"/>
        </row>
        <row r="14">
          <cell r="D14">
            <v>193251</v>
          </cell>
          <cell r="E14">
            <v>50424</v>
          </cell>
          <cell r="F14">
            <v>20103</v>
          </cell>
          <cell r="G14">
            <v>35301</v>
          </cell>
          <cell r="H14">
            <v>183000</v>
          </cell>
          <cell r="I14">
            <v>482079</v>
          </cell>
          <cell r="J14">
            <v>21624.59</v>
          </cell>
          <cell r="K14">
            <v>319049.90000000002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</row>
        <row r="15">
          <cell r="D15">
            <v>95463</v>
          </cell>
          <cell r="E15">
            <v>148098</v>
          </cell>
          <cell r="F15">
            <v>77010</v>
          </cell>
          <cell r="G15">
            <v>37695</v>
          </cell>
          <cell r="H15"/>
          <cell r="I15">
            <v>358266</v>
          </cell>
          <cell r="J15">
            <v>18903.95</v>
          </cell>
          <cell r="K15">
            <v>246040.87</v>
          </cell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</row>
        <row r="16">
          <cell r="D16">
            <v>32208</v>
          </cell>
          <cell r="E16">
            <v>8265</v>
          </cell>
          <cell r="F16"/>
          <cell r="G16"/>
          <cell r="H16"/>
          <cell r="I16">
            <v>40473</v>
          </cell>
          <cell r="J16">
            <v>1410.53</v>
          </cell>
          <cell r="K16">
            <v>10476.780000000001</v>
          </cell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</row>
        <row r="17">
          <cell r="D17">
            <v>18453</v>
          </cell>
          <cell r="E17">
            <v>9885</v>
          </cell>
          <cell r="F17">
            <v>3999</v>
          </cell>
          <cell r="G17">
            <v>4917</v>
          </cell>
          <cell r="H17">
            <v>2160</v>
          </cell>
          <cell r="I17">
            <v>39414</v>
          </cell>
          <cell r="J17">
            <v>1004.68</v>
          </cell>
          <cell r="K17">
            <v>3489.48</v>
          </cell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/>
          <cell r="E18">
            <v>78213</v>
          </cell>
          <cell r="F18">
            <v>8001</v>
          </cell>
          <cell r="G18">
            <v>15687</v>
          </cell>
          <cell r="H18"/>
          <cell r="I18">
            <v>101901</v>
          </cell>
          <cell r="J18">
            <v>1410.53</v>
          </cell>
          <cell r="K18">
            <v>12684.02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>
            <v>172449</v>
          </cell>
          <cell r="E19"/>
          <cell r="F19"/>
          <cell r="G19"/>
          <cell r="H19"/>
          <cell r="I19">
            <v>172449</v>
          </cell>
          <cell r="J19"/>
          <cell r="K19">
            <v>25580.49</v>
          </cell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>
            <v>51039</v>
          </cell>
          <cell r="E20">
            <v>63987</v>
          </cell>
          <cell r="F20">
            <v>13785</v>
          </cell>
          <cell r="G20"/>
          <cell r="H20"/>
          <cell r="I20">
            <v>128811</v>
          </cell>
          <cell r="J20">
            <v>5364.24</v>
          </cell>
          <cell r="K20">
            <v>30080.959999999999</v>
          </cell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>
            <v>17091</v>
          </cell>
          <cell r="E21">
            <v>24540</v>
          </cell>
          <cell r="F21"/>
          <cell r="G21">
            <v>24096</v>
          </cell>
          <cell r="H21">
            <v>6288</v>
          </cell>
          <cell r="I21">
            <v>72015</v>
          </cell>
          <cell r="J21">
            <v>1501.35</v>
          </cell>
          <cell r="K21">
            <v>10296.5</v>
          </cell>
          <cell r="L21"/>
          <cell r="M21"/>
          <cell r="N21"/>
          <cell r="O21"/>
          <cell r="P21"/>
          <cell r="Q21">
            <v>31269</v>
          </cell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/>
          <cell r="I22">
            <v>0</v>
          </cell>
          <cell r="J22"/>
          <cell r="K22">
            <v>3258.3</v>
          </cell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>
            <v>98250</v>
          </cell>
          <cell r="E23">
            <v>226719</v>
          </cell>
          <cell r="F23">
            <v>129213</v>
          </cell>
          <cell r="G23">
            <v>341565</v>
          </cell>
          <cell r="H23">
            <v>12192</v>
          </cell>
          <cell r="I23">
            <v>807939</v>
          </cell>
          <cell r="J23">
            <v>23981.61</v>
          </cell>
          <cell r="K23">
            <v>387425.89</v>
          </cell>
          <cell r="L23"/>
          <cell r="M23">
            <v>31869</v>
          </cell>
          <cell r="N23"/>
          <cell r="O23">
            <v>6237</v>
          </cell>
          <cell r="P23">
            <v>26790</v>
          </cell>
          <cell r="Q23">
            <v>31197</v>
          </cell>
          <cell r="R23"/>
          <cell r="S23"/>
          <cell r="T23">
            <v>38934</v>
          </cell>
          <cell r="U23"/>
          <cell r="V23"/>
        </row>
        <row r="24">
          <cell r="D24">
            <v>52185</v>
          </cell>
          <cell r="E24">
            <v>14157</v>
          </cell>
          <cell r="F24">
            <v>3750</v>
          </cell>
          <cell r="G24">
            <v>7671</v>
          </cell>
          <cell r="H24">
            <v>2310</v>
          </cell>
          <cell r="I24">
            <v>80073</v>
          </cell>
          <cell r="J24">
            <v>3090</v>
          </cell>
          <cell r="K24">
            <v>10837.7</v>
          </cell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</row>
        <row r="25">
          <cell r="D25">
            <v>29295</v>
          </cell>
          <cell r="E25">
            <v>29295</v>
          </cell>
          <cell r="F25"/>
          <cell r="G25"/>
          <cell r="H25"/>
          <cell r="I25">
            <v>58590</v>
          </cell>
          <cell r="J25"/>
          <cell r="K25">
            <v>5431.63</v>
          </cell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</row>
        <row r="26">
          <cell r="D26">
            <v>31800</v>
          </cell>
          <cell r="E26">
            <v>65847</v>
          </cell>
          <cell r="F26">
            <v>11799</v>
          </cell>
          <cell r="G26">
            <v>44367</v>
          </cell>
          <cell r="H26">
            <v>2850</v>
          </cell>
          <cell r="I26">
            <v>156663</v>
          </cell>
          <cell r="J26">
            <v>4224.34</v>
          </cell>
          <cell r="K26">
            <v>20883.099999999999</v>
          </cell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</row>
        <row r="27">
          <cell r="D27">
            <v>44700</v>
          </cell>
          <cell r="E27">
            <v>3189</v>
          </cell>
          <cell r="F27">
            <v>12375</v>
          </cell>
          <cell r="G27">
            <v>5469</v>
          </cell>
          <cell r="H27">
            <v>2001</v>
          </cell>
          <cell r="I27">
            <v>67734</v>
          </cell>
          <cell r="J27">
            <v>940.36</v>
          </cell>
          <cell r="K27">
            <v>7168.26</v>
          </cell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</row>
        <row r="28">
          <cell r="D28">
            <v>11064</v>
          </cell>
          <cell r="E28">
            <v>2853</v>
          </cell>
          <cell r="F28"/>
          <cell r="G28">
            <v>2103</v>
          </cell>
          <cell r="H28">
            <v>315</v>
          </cell>
          <cell r="I28">
            <v>16335</v>
          </cell>
          <cell r="J28">
            <v>470.17</v>
          </cell>
          <cell r="K28">
            <v>3258.3</v>
          </cell>
          <cell r="L28"/>
          <cell r="M28"/>
          <cell r="N28"/>
          <cell r="O28"/>
          <cell r="P28"/>
          <cell r="Q28">
            <v>14355</v>
          </cell>
          <cell r="R28"/>
          <cell r="S28"/>
          <cell r="T28"/>
          <cell r="U28"/>
          <cell r="V28"/>
        </row>
        <row r="29">
          <cell r="D29">
            <v>24651</v>
          </cell>
          <cell r="E29">
            <v>14724</v>
          </cell>
          <cell r="F29">
            <v>11748</v>
          </cell>
          <cell r="G29">
            <v>9501</v>
          </cell>
          <cell r="H29"/>
          <cell r="I29">
            <v>60624</v>
          </cell>
          <cell r="J29"/>
          <cell r="K29">
            <v>7071.25</v>
          </cell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</row>
        <row r="30">
          <cell r="D30"/>
          <cell r="E30"/>
          <cell r="F30"/>
          <cell r="G30"/>
          <cell r="H30"/>
          <cell r="I30">
            <v>0</v>
          </cell>
          <cell r="J30"/>
          <cell r="K30">
            <v>3258.3</v>
          </cell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</row>
        <row r="31">
          <cell r="D31">
            <v>217263</v>
          </cell>
          <cell r="E31">
            <v>323823</v>
          </cell>
          <cell r="F31">
            <v>54378</v>
          </cell>
          <cell r="G31"/>
          <cell r="H31">
            <v>63225</v>
          </cell>
          <cell r="I31">
            <v>658689</v>
          </cell>
          <cell r="J31">
            <v>31213.35</v>
          </cell>
          <cell r="K31">
            <v>486170.34</v>
          </cell>
          <cell r="L31"/>
          <cell r="M31"/>
          <cell r="N31"/>
          <cell r="O31"/>
          <cell r="P31"/>
          <cell r="Q31">
            <v>61125</v>
          </cell>
          <cell r="R31"/>
          <cell r="S31"/>
          <cell r="T31">
            <v>33228</v>
          </cell>
          <cell r="U31"/>
          <cell r="V31"/>
        </row>
        <row r="32">
          <cell r="D32">
            <v>91899</v>
          </cell>
          <cell r="E32">
            <v>36375</v>
          </cell>
          <cell r="F32">
            <v>52500</v>
          </cell>
          <cell r="G32">
            <v>16224</v>
          </cell>
          <cell r="H32"/>
          <cell r="I32">
            <v>196998</v>
          </cell>
          <cell r="J32">
            <v>6672</v>
          </cell>
          <cell r="K32">
            <v>38797.760000000002</v>
          </cell>
          <cell r="L32"/>
          <cell r="M32"/>
          <cell r="N32"/>
          <cell r="O32"/>
          <cell r="P32"/>
          <cell r="Q32">
            <v>13137</v>
          </cell>
          <cell r="R32"/>
          <cell r="S32"/>
          <cell r="T32"/>
          <cell r="U32"/>
          <cell r="V32"/>
        </row>
        <row r="33">
          <cell r="D33"/>
          <cell r="E33">
            <v>65790</v>
          </cell>
          <cell r="F33"/>
          <cell r="G33">
            <v>23298</v>
          </cell>
          <cell r="H33">
            <v>1251</v>
          </cell>
          <cell r="I33">
            <v>90339</v>
          </cell>
          <cell r="J33">
            <v>3520.28</v>
          </cell>
          <cell r="K33">
            <v>13033.2</v>
          </cell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</row>
        <row r="34">
          <cell r="D34">
            <v>69270</v>
          </cell>
          <cell r="E34"/>
          <cell r="F34"/>
          <cell r="G34">
            <v>22962</v>
          </cell>
          <cell r="H34">
            <v>1251</v>
          </cell>
          <cell r="I34">
            <v>93483</v>
          </cell>
          <cell r="J34">
            <v>2271.15</v>
          </cell>
          <cell r="K34">
            <v>10578.02</v>
          </cell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</row>
        <row r="35">
          <cell r="D35">
            <v>87876</v>
          </cell>
          <cell r="E35">
            <v>43989</v>
          </cell>
          <cell r="F35">
            <v>27999</v>
          </cell>
          <cell r="G35">
            <v>16251</v>
          </cell>
          <cell r="H35">
            <v>2001</v>
          </cell>
          <cell r="I35">
            <v>178116</v>
          </cell>
          <cell r="J35">
            <v>5000</v>
          </cell>
          <cell r="K35">
            <v>16780.25</v>
          </cell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</row>
        <row r="36">
          <cell r="D36">
            <v>7389</v>
          </cell>
          <cell r="E36">
            <v>63</v>
          </cell>
          <cell r="F36">
            <v>7500</v>
          </cell>
          <cell r="G36">
            <v>7326</v>
          </cell>
          <cell r="H36">
            <v>564</v>
          </cell>
          <cell r="I36">
            <v>22842</v>
          </cell>
          <cell r="J36">
            <v>470.17</v>
          </cell>
          <cell r="K36">
            <v>3258.3</v>
          </cell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</row>
        <row r="37">
          <cell r="D37"/>
          <cell r="E37"/>
          <cell r="F37"/>
          <cell r="G37"/>
          <cell r="H37"/>
          <cell r="I37">
            <v>0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</row>
        <row r="38">
          <cell r="D38"/>
          <cell r="E38"/>
          <cell r="F38"/>
          <cell r="G38"/>
          <cell r="H38"/>
          <cell r="I38">
            <v>0</v>
          </cell>
          <cell r="J38">
            <v>470.17</v>
          </cell>
          <cell r="K38">
            <v>3858.27</v>
          </cell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</row>
        <row r="39">
          <cell r="D39">
            <v>41034</v>
          </cell>
          <cell r="E39"/>
          <cell r="F39">
            <v>1251</v>
          </cell>
          <cell r="G39">
            <v>2499</v>
          </cell>
          <cell r="H39"/>
          <cell r="I39">
            <v>44784</v>
          </cell>
          <cell r="J39">
            <v>940.36</v>
          </cell>
          <cell r="K39">
            <v>7714.72</v>
          </cell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</row>
        <row r="40">
          <cell r="D40">
            <v>1136313</v>
          </cell>
          <cell r="E40">
            <v>606996</v>
          </cell>
          <cell r="F40">
            <v>901215</v>
          </cell>
          <cell r="G40">
            <v>38220</v>
          </cell>
          <cell r="H40">
            <v>425529</v>
          </cell>
          <cell r="I40">
            <v>3108273</v>
          </cell>
          <cell r="J40">
            <v>124819.16</v>
          </cell>
          <cell r="K40">
            <v>1738159.41</v>
          </cell>
          <cell r="L40"/>
          <cell r="M40"/>
          <cell r="N40"/>
          <cell r="O40"/>
          <cell r="P40">
            <v>59907</v>
          </cell>
          <cell r="Q40"/>
          <cell r="R40"/>
          <cell r="S40"/>
          <cell r="T40">
            <v>19458</v>
          </cell>
          <cell r="U40"/>
          <cell r="V40"/>
        </row>
        <row r="41">
          <cell r="D41">
            <v>48354</v>
          </cell>
          <cell r="E41">
            <v>10956</v>
          </cell>
          <cell r="F41"/>
          <cell r="G41"/>
          <cell r="H41"/>
          <cell r="I41">
            <v>59310</v>
          </cell>
          <cell r="J41">
            <v>1410.53</v>
          </cell>
          <cell r="K41">
            <v>9774.9</v>
          </cell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</row>
        <row r="42">
          <cell r="D42">
            <v>35163</v>
          </cell>
          <cell r="E42"/>
          <cell r="F42"/>
          <cell r="G42">
            <v>34689</v>
          </cell>
          <cell r="H42">
            <v>15612</v>
          </cell>
          <cell r="I42">
            <v>85464</v>
          </cell>
          <cell r="J42">
            <v>2350.9</v>
          </cell>
          <cell r="K42">
            <v>13396.66</v>
          </cell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</row>
        <row r="43">
          <cell r="D43">
            <v>450975</v>
          </cell>
          <cell r="E43">
            <v>7749</v>
          </cell>
          <cell r="F43"/>
          <cell r="G43">
            <v>217305</v>
          </cell>
          <cell r="H43">
            <v>68292</v>
          </cell>
          <cell r="I43">
            <v>744321</v>
          </cell>
          <cell r="J43">
            <v>36578</v>
          </cell>
          <cell r="K43">
            <v>573383.42000000004</v>
          </cell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</row>
        <row r="44">
          <cell r="D44"/>
          <cell r="E44"/>
          <cell r="F44"/>
          <cell r="G44"/>
          <cell r="H44"/>
          <cell r="I44">
            <v>0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</row>
        <row r="45">
          <cell r="D45"/>
          <cell r="E45"/>
          <cell r="F45"/>
          <cell r="G45"/>
          <cell r="H45"/>
          <cell r="I45">
            <v>0</v>
          </cell>
          <cell r="J45">
            <v>1500.84</v>
          </cell>
          <cell r="K45">
            <v>9989.1299999999992</v>
          </cell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</row>
        <row r="46">
          <cell r="D46">
            <v>49140</v>
          </cell>
          <cell r="E46"/>
          <cell r="F46"/>
          <cell r="G46"/>
          <cell r="H46"/>
          <cell r="I46">
            <v>49140</v>
          </cell>
          <cell r="J46">
            <v>1408.11</v>
          </cell>
          <cell r="K46">
            <v>7116.99</v>
          </cell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</row>
        <row r="47">
          <cell r="D47">
            <v>120297</v>
          </cell>
          <cell r="E47">
            <v>27081</v>
          </cell>
          <cell r="F47">
            <v>10968</v>
          </cell>
          <cell r="G47">
            <v>144879</v>
          </cell>
          <cell r="H47">
            <v>3750</v>
          </cell>
          <cell r="I47">
            <v>306975</v>
          </cell>
          <cell r="J47">
            <v>6582.5</v>
          </cell>
          <cell r="K47">
            <v>122946.14</v>
          </cell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</row>
        <row r="48">
          <cell r="D48">
            <v>82275</v>
          </cell>
          <cell r="E48">
            <v>41376</v>
          </cell>
          <cell r="F48">
            <v>22749</v>
          </cell>
          <cell r="G48">
            <v>40503</v>
          </cell>
          <cell r="H48">
            <v>7047</v>
          </cell>
          <cell r="I48">
            <v>193950</v>
          </cell>
          <cell r="J48"/>
          <cell r="K48">
            <v>35587.11</v>
          </cell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</row>
        <row r="49">
          <cell r="D49">
            <v>607794</v>
          </cell>
          <cell r="E49">
            <v>178548</v>
          </cell>
          <cell r="F49">
            <v>60930</v>
          </cell>
          <cell r="G49">
            <v>49752</v>
          </cell>
          <cell r="H49">
            <v>167235</v>
          </cell>
          <cell r="I49">
            <v>1064259</v>
          </cell>
          <cell r="J49">
            <v>20475</v>
          </cell>
          <cell r="K49">
            <v>554380.54</v>
          </cell>
          <cell r="L49"/>
          <cell r="M49"/>
          <cell r="N49">
            <v>124998</v>
          </cell>
          <cell r="O49"/>
          <cell r="P49">
            <v>12588</v>
          </cell>
          <cell r="Q49">
            <v>5388</v>
          </cell>
          <cell r="R49"/>
          <cell r="S49"/>
          <cell r="T49"/>
          <cell r="U49"/>
          <cell r="V49"/>
        </row>
        <row r="50">
          <cell r="D50">
            <v>45705</v>
          </cell>
          <cell r="E50">
            <v>7044</v>
          </cell>
          <cell r="F50">
            <v>9621</v>
          </cell>
          <cell r="G50">
            <v>12327</v>
          </cell>
          <cell r="H50">
            <v>750</v>
          </cell>
          <cell r="I50">
            <v>75447</v>
          </cell>
          <cell r="J50"/>
          <cell r="K50">
            <v>9883.51</v>
          </cell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</row>
        <row r="51">
          <cell r="D51">
            <v>62280</v>
          </cell>
          <cell r="E51">
            <v>3951</v>
          </cell>
          <cell r="F51">
            <v>6501</v>
          </cell>
          <cell r="G51">
            <v>999</v>
          </cell>
          <cell r="H51">
            <v>1626</v>
          </cell>
          <cell r="I51">
            <v>75357</v>
          </cell>
          <cell r="J51">
            <v>3244.5</v>
          </cell>
          <cell r="K51">
            <v>10723.62</v>
          </cell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</row>
        <row r="52">
          <cell r="D52">
            <v>28227</v>
          </cell>
          <cell r="E52">
            <v>2376</v>
          </cell>
          <cell r="F52">
            <v>9999</v>
          </cell>
          <cell r="G52">
            <v>1500</v>
          </cell>
          <cell r="H52">
            <v>6393</v>
          </cell>
          <cell r="I52">
            <v>48495</v>
          </cell>
          <cell r="J52">
            <v>2271.15</v>
          </cell>
          <cell r="K52">
            <v>6516.6</v>
          </cell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</row>
        <row r="53">
          <cell r="D53">
            <v>27762</v>
          </cell>
          <cell r="E53">
            <v>2499</v>
          </cell>
          <cell r="F53">
            <v>1845</v>
          </cell>
          <cell r="G53">
            <v>16926</v>
          </cell>
          <cell r="H53"/>
          <cell r="I53">
            <v>49032</v>
          </cell>
          <cell r="J53">
            <v>469.84</v>
          </cell>
          <cell r="K53">
            <v>3624.53</v>
          </cell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</row>
        <row r="54">
          <cell r="D54">
            <v>82506</v>
          </cell>
          <cell r="E54">
            <v>331491</v>
          </cell>
          <cell r="F54">
            <v>180828</v>
          </cell>
          <cell r="G54">
            <v>160014</v>
          </cell>
          <cell r="H54"/>
          <cell r="I54">
            <v>754839</v>
          </cell>
          <cell r="J54">
            <v>31213.35</v>
          </cell>
          <cell r="K54">
            <v>536258.03</v>
          </cell>
          <cell r="L54"/>
          <cell r="M54"/>
          <cell r="N54"/>
          <cell r="O54"/>
          <cell r="P54">
            <v>13602</v>
          </cell>
          <cell r="Q54">
            <v>58419</v>
          </cell>
          <cell r="R54"/>
          <cell r="S54"/>
          <cell r="T54"/>
          <cell r="U54"/>
          <cell r="V54"/>
        </row>
        <row r="55">
          <cell r="D55">
            <v>51201</v>
          </cell>
          <cell r="E55">
            <v>1170</v>
          </cell>
          <cell r="F55"/>
          <cell r="G55"/>
          <cell r="H55"/>
          <cell r="I55">
            <v>52371</v>
          </cell>
          <cell r="J55">
            <v>3353</v>
          </cell>
          <cell r="K55">
            <v>17183.349999999999</v>
          </cell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</row>
        <row r="56">
          <cell r="D56">
            <v>19950</v>
          </cell>
          <cell r="E56">
            <v>17874</v>
          </cell>
          <cell r="F56">
            <v>6000</v>
          </cell>
          <cell r="G56">
            <v>6453</v>
          </cell>
          <cell r="H56">
            <v>999</v>
          </cell>
          <cell r="I56">
            <v>51276</v>
          </cell>
          <cell r="J56">
            <v>940.36</v>
          </cell>
          <cell r="K56">
            <v>7446.82</v>
          </cell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</row>
        <row r="57">
          <cell r="D57">
            <v>166131</v>
          </cell>
          <cell r="E57">
            <v>103641</v>
          </cell>
          <cell r="F57">
            <v>159450</v>
          </cell>
          <cell r="G57">
            <v>60858</v>
          </cell>
          <cell r="H57"/>
          <cell r="I57">
            <v>490080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</row>
        <row r="58">
          <cell r="D58">
            <v>18864</v>
          </cell>
          <cell r="E58">
            <v>5310</v>
          </cell>
          <cell r="F58"/>
          <cell r="G58"/>
          <cell r="H58"/>
          <cell r="I58">
            <v>24174</v>
          </cell>
          <cell r="J58">
            <v>470.17</v>
          </cell>
          <cell r="K58">
            <v>3258.3</v>
          </cell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</row>
        <row r="59">
          <cell r="D59">
            <v>16086</v>
          </cell>
          <cell r="E59">
            <v>48261</v>
          </cell>
          <cell r="F59">
            <v>8958</v>
          </cell>
          <cell r="G59"/>
          <cell r="H59"/>
          <cell r="I59">
            <v>73305</v>
          </cell>
          <cell r="J59">
            <v>1880.72</v>
          </cell>
          <cell r="K59">
            <v>10421.1</v>
          </cell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</row>
        <row r="60">
          <cell r="D60">
            <v>19881</v>
          </cell>
          <cell r="E60">
            <v>32826</v>
          </cell>
          <cell r="F60">
            <v>72213</v>
          </cell>
          <cell r="G60">
            <v>156273</v>
          </cell>
          <cell r="H60">
            <v>25749</v>
          </cell>
          <cell r="I60">
            <v>306942</v>
          </cell>
          <cell r="J60"/>
          <cell r="K60">
            <v>211042.33</v>
          </cell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</row>
        <row r="61">
          <cell r="D61">
            <v>21624</v>
          </cell>
          <cell r="E61">
            <v>71391</v>
          </cell>
          <cell r="F61">
            <v>145725</v>
          </cell>
          <cell r="G61">
            <v>20211</v>
          </cell>
          <cell r="H61"/>
          <cell r="I61">
            <v>258951</v>
          </cell>
          <cell r="J61">
            <v>6035</v>
          </cell>
          <cell r="K61">
            <v>81242.86</v>
          </cell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</row>
        <row r="62">
          <cell r="D62">
            <v>61209</v>
          </cell>
          <cell r="E62"/>
          <cell r="F62"/>
          <cell r="G62"/>
          <cell r="H62">
            <v>1026</v>
          </cell>
          <cell r="I62">
            <v>62235</v>
          </cell>
          <cell r="J62"/>
          <cell r="K62">
            <v>11899.12</v>
          </cell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</row>
        <row r="63">
          <cell r="D63">
            <v>229476</v>
          </cell>
          <cell r="E63"/>
          <cell r="F63"/>
          <cell r="G63">
            <v>3999</v>
          </cell>
          <cell r="H63">
            <v>12501</v>
          </cell>
          <cell r="I63">
            <v>245976</v>
          </cell>
          <cell r="J63"/>
          <cell r="K63">
            <v>165459.97</v>
          </cell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</row>
        <row r="64">
          <cell r="D64">
            <v>18681</v>
          </cell>
          <cell r="E64">
            <v>26679</v>
          </cell>
          <cell r="F64">
            <v>18750</v>
          </cell>
          <cell r="G64">
            <v>48246</v>
          </cell>
          <cell r="H64">
            <v>1947</v>
          </cell>
          <cell r="I64">
            <v>114303</v>
          </cell>
          <cell r="J64">
            <v>2821.08</v>
          </cell>
          <cell r="K64">
            <v>14935.99</v>
          </cell>
          <cell r="L64"/>
          <cell r="M64"/>
          <cell r="N64"/>
          <cell r="O64"/>
          <cell r="P64">
            <v>10635</v>
          </cell>
          <cell r="Q64">
            <v>26250</v>
          </cell>
          <cell r="R64"/>
          <cell r="S64"/>
          <cell r="T64"/>
          <cell r="U64"/>
          <cell r="V64"/>
        </row>
        <row r="65">
          <cell r="D65">
            <v>10158</v>
          </cell>
          <cell r="E65">
            <v>91557</v>
          </cell>
          <cell r="F65">
            <v>6183</v>
          </cell>
          <cell r="G65">
            <v>33345</v>
          </cell>
          <cell r="H65"/>
          <cell r="I65">
            <v>141243</v>
          </cell>
          <cell r="J65"/>
          <cell r="K65">
            <v>47116.27</v>
          </cell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</row>
        <row r="66">
          <cell r="D66">
            <v>842292</v>
          </cell>
          <cell r="E66">
            <v>1801542</v>
          </cell>
          <cell r="F66">
            <v>940782</v>
          </cell>
          <cell r="G66">
            <v>1024500</v>
          </cell>
          <cell r="H66">
            <v>322464</v>
          </cell>
          <cell r="I66">
            <v>4931580</v>
          </cell>
          <cell r="J66">
            <v>59983.43</v>
          </cell>
          <cell r="K66">
            <v>2421961.59</v>
          </cell>
          <cell r="L66">
            <v>249999</v>
          </cell>
          <cell r="M66">
            <v>30627</v>
          </cell>
          <cell r="N66">
            <v>124998</v>
          </cell>
          <cell r="O66"/>
          <cell r="P66">
            <v>65154</v>
          </cell>
          <cell r="Q66"/>
          <cell r="R66">
            <v>87069</v>
          </cell>
          <cell r="S66"/>
          <cell r="T66"/>
          <cell r="U66"/>
          <cell r="V66"/>
        </row>
        <row r="67">
          <cell r="D67">
            <v>67539</v>
          </cell>
          <cell r="E67">
            <v>22026</v>
          </cell>
          <cell r="F67">
            <v>58947</v>
          </cell>
          <cell r="G67">
            <v>13125</v>
          </cell>
          <cell r="H67"/>
          <cell r="I67">
            <v>161637</v>
          </cell>
          <cell r="J67"/>
          <cell r="K67">
            <v>72239.009999999995</v>
          </cell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</row>
        <row r="68">
          <cell r="D68">
            <v>7500</v>
          </cell>
          <cell r="E68">
            <v>9516</v>
          </cell>
          <cell r="F68">
            <v>3750</v>
          </cell>
          <cell r="G68">
            <v>5001</v>
          </cell>
          <cell r="H68">
            <v>576</v>
          </cell>
          <cell r="I68">
            <v>26343</v>
          </cell>
          <cell r="J68">
            <v>1410.53</v>
          </cell>
          <cell r="K68">
            <v>3258.3</v>
          </cell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</row>
        <row r="69">
          <cell r="D69">
            <v>18285</v>
          </cell>
          <cell r="E69">
            <v>61395</v>
          </cell>
          <cell r="F69">
            <v>108105</v>
          </cell>
          <cell r="G69">
            <v>46443</v>
          </cell>
          <cell r="H69">
            <v>33144</v>
          </cell>
          <cell r="I69">
            <v>267372</v>
          </cell>
          <cell r="J69">
            <v>5562.05</v>
          </cell>
          <cell r="K69">
            <v>178636.03</v>
          </cell>
          <cell r="L69"/>
          <cell r="M69"/>
          <cell r="N69"/>
          <cell r="O69"/>
          <cell r="P69">
            <v>12240</v>
          </cell>
          <cell r="Q69"/>
          <cell r="R69">
            <v>18000</v>
          </cell>
          <cell r="S69"/>
          <cell r="T69"/>
          <cell r="U69"/>
          <cell r="V69"/>
        </row>
        <row r="70">
          <cell r="D70">
            <v>53367</v>
          </cell>
          <cell r="E70">
            <v>3495</v>
          </cell>
          <cell r="F70">
            <v>26751</v>
          </cell>
          <cell r="G70">
            <v>41625</v>
          </cell>
          <cell r="H70">
            <v>2499</v>
          </cell>
          <cell r="I70">
            <v>127737</v>
          </cell>
          <cell r="J70">
            <v>4023.18</v>
          </cell>
          <cell r="K70">
            <v>20149.060000000001</v>
          </cell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</row>
        <row r="71">
          <cell r="D71">
            <v>338355</v>
          </cell>
          <cell r="E71">
            <v>69891</v>
          </cell>
          <cell r="F71">
            <v>119751</v>
          </cell>
          <cell r="G71">
            <v>361992</v>
          </cell>
          <cell r="H71">
            <v>125001</v>
          </cell>
          <cell r="I71">
            <v>1014990</v>
          </cell>
          <cell r="J71">
            <v>20011.07</v>
          </cell>
          <cell r="K71">
            <v>532899.97</v>
          </cell>
          <cell r="L71"/>
          <cell r="M71"/>
          <cell r="N71"/>
          <cell r="O71"/>
          <cell r="P71">
            <v>24345</v>
          </cell>
          <cell r="Q71">
            <v>91743</v>
          </cell>
          <cell r="R71"/>
          <cell r="S71"/>
          <cell r="T71"/>
          <cell r="U71"/>
          <cell r="V71"/>
        </row>
        <row r="72">
          <cell r="D72">
            <v>49302</v>
          </cell>
          <cell r="E72">
            <v>21522</v>
          </cell>
          <cell r="F72">
            <v>30981</v>
          </cell>
          <cell r="G72">
            <v>1125</v>
          </cell>
          <cell r="H72"/>
          <cell r="I72">
            <v>102930</v>
          </cell>
          <cell r="J72"/>
          <cell r="K72">
            <v>14060.27</v>
          </cell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</row>
        <row r="73">
          <cell r="D73">
            <v>9243</v>
          </cell>
          <cell r="E73">
            <v>16449</v>
          </cell>
          <cell r="F73">
            <v>8751</v>
          </cell>
          <cell r="G73">
            <v>28464</v>
          </cell>
          <cell r="H73">
            <v>2001</v>
          </cell>
          <cell r="I73">
            <v>64908</v>
          </cell>
          <cell r="J73">
            <v>1410.53</v>
          </cell>
          <cell r="K73">
            <v>10767.61</v>
          </cell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</row>
        <row r="74">
          <cell r="D74">
            <v>49839</v>
          </cell>
          <cell r="E74">
            <v>33972</v>
          </cell>
          <cell r="F74">
            <v>5751</v>
          </cell>
          <cell r="G74">
            <v>26058</v>
          </cell>
          <cell r="H74"/>
          <cell r="I74">
            <v>115620</v>
          </cell>
          <cell r="J74">
            <v>2682.12</v>
          </cell>
          <cell r="K74">
            <v>13033.2</v>
          </cell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</row>
        <row r="75">
          <cell r="D75">
            <v>37071</v>
          </cell>
          <cell r="E75">
            <v>86499</v>
          </cell>
          <cell r="F75"/>
          <cell r="G75">
            <v>19227</v>
          </cell>
          <cell r="H75"/>
          <cell r="I75">
            <v>142797</v>
          </cell>
          <cell r="J75">
            <v>6336.51</v>
          </cell>
          <cell r="K75">
            <v>21962.240000000002</v>
          </cell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</row>
        <row r="76">
          <cell r="D76">
            <v>20955</v>
          </cell>
          <cell r="E76">
            <v>15687</v>
          </cell>
          <cell r="F76">
            <v>3813</v>
          </cell>
          <cell r="G76">
            <v>11352</v>
          </cell>
          <cell r="H76"/>
          <cell r="I76">
            <v>51807</v>
          </cell>
          <cell r="J76"/>
          <cell r="K76">
            <v>7155.76</v>
          </cell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</row>
        <row r="77">
          <cell r="D77">
            <v>20127</v>
          </cell>
          <cell r="E77">
            <v>52503</v>
          </cell>
          <cell r="F77">
            <v>9750</v>
          </cell>
          <cell r="G77">
            <v>15000</v>
          </cell>
          <cell r="H77">
            <v>8664</v>
          </cell>
          <cell r="I77">
            <v>106044</v>
          </cell>
          <cell r="J77">
            <v>1410.53</v>
          </cell>
          <cell r="K77">
            <v>7891.66</v>
          </cell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</row>
        <row r="78">
          <cell r="D78">
            <v>54060</v>
          </cell>
          <cell r="E78">
            <v>32805</v>
          </cell>
          <cell r="F78">
            <v>32751</v>
          </cell>
          <cell r="G78">
            <v>66501</v>
          </cell>
          <cell r="H78">
            <v>1650</v>
          </cell>
          <cell r="I78">
            <v>187767</v>
          </cell>
          <cell r="J78">
            <v>6034.77</v>
          </cell>
          <cell r="K78">
            <v>23408.92</v>
          </cell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</row>
        <row r="79">
          <cell r="D79">
            <v>9063</v>
          </cell>
          <cell r="E79">
            <v>29388</v>
          </cell>
          <cell r="F79">
            <v>13854</v>
          </cell>
          <cell r="G79">
            <v>17499</v>
          </cell>
          <cell r="H79">
            <v>1500</v>
          </cell>
          <cell r="I79">
            <v>71304</v>
          </cell>
          <cell r="J79">
            <v>2350.9</v>
          </cell>
          <cell r="K79">
            <v>15568.1</v>
          </cell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</row>
        <row r="80">
          <cell r="D80">
            <v>61680</v>
          </cell>
          <cell r="E80">
            <v>26649</v>
          </cell>
          <cell r="F80">
            <v>29721</v>
          </cell>
          <cell r="G80">
            <v>19146</v>
          </cell>
          <cell r="H80">
            <v>10449</v>
          </cell>
          <cell r="I80">
            <v>147645</v>
          </cell>
          <cell r="J80"/>
          <cell r="K80">
            <v>18819.45</v>
          </cell>
          <cell r="L80"/>
          <cell r="M80"/>
          <cell r="N80"/>
          <cell r="O80"/>
          <cell r="P80"/>
          <cell r="Q80">
            <v>10518</v>
          </cell>
          <cell r="R80"/>
          <cell r="S80"/>
          <cell r="T80"/>
          <cell r="U80"/>
          <cell r="V80"/>
        </row>
        <row r="81">
          <cell r="D81">
            <v>174273</v>
          </cell>
          <cell r="E81">
            <v>102855</v>
          </cell>
          <cell r="F81">
            <v>49068</v>
          </cell>
          <cell r="G81">
            <v>93582</v>
          </cell>
          <cell r="H81"/>
          <cell r="I81">
            <v>419778</v>
          </cell>
          <cell r="J81"/>
          <cell r="K81">
            <v>159791.14000000001</v>
          </cell>
          <cell r="L81"/>
          <cell r="M81"/>
          <cell r="N81"/>
          <cell r="O81"/>
          <cell r="P81">
            <v>13674</v>
          </cell>
          <cell r="Q81"/>
          <cell r="R81"/>
          <cell r="S81"/>
          <cell r="T81"/>
          <cell r="U81"/>
          <cell r="V81"/>
        </row>
        <row r="82">
          <cell r="D82"/>
          <cell r="E82"/>
          <cell r="F82"/>
          <cell r="G82">
            <v>161370</v>
          </cell>
          <cell r="H82"/>
          <cell r="I82">
            <v>161370</v>
          </cell>
          <cell r="J82"/>
          <cell r="K82">
            <v>21033.3</v>
          </cell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</row>
        <row r="83">
          <cell r="D83">
            <v>84159</v>
          </cell>
          <cell r="E83">
            <v>83694</v>
          </cell>
          <cell r="F83">
            <v>26184</v>
          </cell>
          <cell r="G83">
            <v>9999</v>
          </cell>
          <cell r="H83">
            <v>47379</v>
          </cell>
          <cell r="I83">
            <v>251415</v>
          </cell>
          <cell r="J83">
            <v>10493.79</v>
          </cell>
          <cell r="K83">
            <v>34849.1</v>
          </cell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</row>
        <row r="84">
          <cell r="D84">
            <v>44028</v>
          </cell>
          <cell r="E84"/>
          <cell r="F84">
            <v>17532</v>
          </cell>
          <cell r="G84"/>
          <cell r="H84">
            <v>1251</v>
          </cell>
          <cell r="I84">
            <v>62811</v>
          </cell>
          <cell r="J84">
            <v>940.36</v>
          </cell>
          <cell r="K84">
            <v>6516.6</v>
          </cell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</row>
        <row r="85">
          <cell r="D85">
            <v>81003</v>
          </cell>
          <cell r="E85">
            <v>51633</v>
          </cell>
          <cell r="F85"/>
          <cell r="G85">
            <v>14556</v>
          </cell>
          <cell r="H85">
            <v>2499</v>
          </cell>
          <cell r="I85">
            <v>149691</v>
          </cell>
          <cell r="J85">
            <v>4023.18</v>
          </cell>
          <cell r="K85">
            <v>14284.74</v>
          </cell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</row>
        <row r="86">
          <cell r="D86">
            <v>85566</v>
          </cell>
          <cell r="E86">
            <v>52224</v>
          </cell>
          <cell r="F86"/>
          <cell r="G86">
            <v>41385</v>
          </cell>
          <cell r="H86"/>
          <cell r="I86">
            <v>179175</v>
          </cell>
          <cell r="J86">
            <v>5364.24</v>
          </cell>
          <cell r="K86">
            <v>41826.47</v>
          </cell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</row>
        <row r="87">
          <cell r="D87">
            <v>59895</v>
          </cell>
          <cell r="E87"/>
          <cell r="F87">
            <v>11607</v>
          </cell>
          <cell r="G87"/>
          <cell r="H87"/>
          <cell r="I87">
            <v>71502</v>
          </cell>
          <cell r="J87">
            <v>2271.15</v>
          </cell>
          <cell r="K87">
            <v>9280.35</v>
          </cell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</row>
        <row r="88">
          <cell r="D88">
            <v>11250</v>
          </cell>
          <cell r="E88">
            <v>20496</v>
          </cell>
          <cell r="F88">
            <v>53751</v>
          </cell>
          <cell r="G88">
            <v>31251</v>
          </cell>
          <cell r="H88"/>
          <cell r="I88">
            <v>116748</v>
          </cell>
          <cell r="J88">
            <v>3353</v>
          </cell>
          <cell r="K88">
            <v>22702.43</v>
          </cell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</row>
        <row r="89">
          <cell r="D89">
            <v>15549</v>
          </cell>
          <cell r="E89">
            <v>33228</v>
          </cell>
          <cell r="F89">
            <v>19794</v>
          </cell>
          <cell r="G89">
            <v>15132</v>
          </cell>
          <cell r="H89">
            <v>312</v>
          </cell>
          <cell r="I89">
            <v>84015</v>
          </cell>
          <cell r="J89">
            <v>1500.84</v>
          </cell>
          <cell r="K89">
            <v>13304.73</v>
          </cell>
          <cell r="L89"/>
          <cell r="M89"/>
          <cell r="N89"/>
          <cell r="O89"/>
          <cell r="P89"/>
          <cell r="Q89">
            <v>1800</v>
          </cell>
          <cell r="R89"/>
          <cell r="S89"/>
          <cell r="T89"/>
          <cell r="U89"/>
          <cell r="V89"/>
        </row>
        <row r="90">
          <cell r="D90">
            <v>63819</v>
          </cell>
          <cell r="E90">
            <v>19368</v>
          </cell>
          <cell r="F90"/>
          <cell r="G90">
            <v>31752</v>
          </cell>
          <cell r="H90"/>
          <cell r="I90">
            <v>114939</v>
          </cell>
          <cell r="J90">
            <v>1408.11</v>
          </cell>
          <cell r="K90">
            <v>10819.89</v>
          </cell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</row>
        <row r="91">
          <cell r="D91">
            <v>17082</v>
          </cell>
          <cell r="E91">
            <v>18993</v>
          </cell>
          <cell r="F91">
            <v>9147</v>
          </cell>
          <cell r="G91"/>
          <cell r="H91"/>
          <cell r="I91">
            <v>45222</v>
          </cell>
          <cell r="J91">
            <v>1410.53</v>
          </cell>
          <cell r="K91">
            <v>8906.7800000000007</v>
          </cell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</row>
        <row r="92">
          <cell r="D92">
            <v>20667</v>
          </cell>
          <cell r="E92">
            <v>6000</v>
          </cell>
          <cell r="F92">
            <v>13815</v>
          </cell>
          <cell r="G92">
            <v>12501</v>
          </cell>
          <cell r="H92"/>
          <cell r="I92">
            <v>52983</v>
          </cell>
          <cell r="J92"/>
          <cell r="K92">
            <v>10662.62</v>
          </cell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</row>
        <row r="93">
          <cell r="D93">
            <v>21801</v>
          </cell>
          <cell r="E93">
            <v>7455</v>
          </cell>
          <cell r="F93"/>
          <cell r="G93"/>
          <cell r="H93"/>
          <cell r="I93">
            <v>29256</v>
          </cell>
          <cell r="J93"/>
          <cell r="K93">
            <v>6516.6</v>
          </cell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</row>
        <row r="94">
          <cell r="D94">
            <v>37158</v>
          </cell>
          <cell r="E94">
            <v>102690</v>
          </cell>
          <cell r="F94"/>
          <cell r="G94"/>
          <cell r="H94"/>
          <cell r="I94">
            <v>139848</v>
          </cell>
          <cell r="J94">
            <v>4224.34</v>
          </cell>
          <cell r="K94">
            <v>20131.95</v>
          </cell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</row>
        <row r="95">
          <cell r="D95">
            <v>20247</v>
          </cell>
          <cell r="E95">
            <v>4500</v>
          </cell>
          <cell r="F95">
            <v>6000</v>
          </cell>
          <cell r="G95"/>
          <cell r="H95"/>
          <cell r="I95">
            <v>30747</v>
          </cell>
          <cell r="J95"/>
          <cell r="K95">
            <v>3258.3</v>
          </cell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</row>
        <row r="96">
          <cell r="D96">
            <v>60522</v>
          </cell>
          <cell r="E96">
            <v>37644</v>
          </cell>
          <cell r="F96">
            <v>16251</v>
          </cell>
          <cell r="G96">
            <v>4749</v>
          </cell>
          <cell r="H96"/>
          <cell r="I96">
            <v>119166</v>
          </cell>
          <cell r="J96"/>
          <cell r="K96">
            <v>17377.599999999999</v>
          </cell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</row>
        <row r="97">
          <cell r="D97">
            <v>49980</v>
          </cell>
          <cell r="E97">
            <v>14424</v>
          </cell>
          <cell r="F97">
            <v>23580</v>
          </cell>
          <cell r="G97">
            <v>24999</v>
          </cell>
          <cell r="H97"/>
          <cell r="I97">
            <v>112983</v>
          </cell>
          <cell r="J97">
            <v>4023.18</v>
          </cell>
          <cell r="K97">
            <v>18344.939999999999</v>
          </cell>
          <cell r="L97"/>
          <cell r="M97"/>
          <cell r="N97"/>
          <cell r="O97"/>
          <cell r="P97"/>
          <cell r="Q97">
            <v>0</v>
          </cell>
          <cell r="R97"/>
          <cell r="S97"/>
          <cell r="T97"/>
          <cell r="U97"/>
          <cell r="V97"/>
        </row>
        <row r="98">
          <cell r="D98">
            <v>73731</v>
          </cell>
          <cell r="E98">
            <v>25500</v>
          </cell>
          <cell r="F98">
            <v>310233</v>
          </cell>
          <cell r="G98">
            <v>108888</v>
          </cell>
          <cell r="H98">
            <v>29439</v>
          </cell>
          <cell r="I98">
            <v>547791</v>
          </cell>
          <cell r="J98">
            <v>14105.36</v>
          </cell>
          <cell r="K98">
            <v>363189.99</v>
          </cell>
          <cell r="L98"/>
          <cell r="M98"/>
          <cell r="N98"/>
          <cell r="O98"/>
          <cell r="P98"/>
          <cell r="Q98">
            <v>16500</v>
          </cell>
          <cell r="R98"/>
          <cell r="S98"/>
          <cell r="T98"/>
          <cell r="U98"/>
          <cell r="V98"/>
        </row>
        <row r="99">
          <cell r="D99">
            <v>14757</v>
          </cell>
          <cell r="E99">
            <v>5103</v>
          </cell>
          <cell r="F99">
            <v>3699</v>
          </cell>
          <cell r="G99">
            <v>1542</v>
          </cell>
          <cell r="H99">
            <v>558</v>
          </cell>
          <cell r="I99">
            <v>25659</v>
          </cell>
          <cell r="J99">
            <v>940.36</v>
          </cell>
          <cell r="K99">
            <v>4282.38</v>
          </cell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</row>
        <row r="100">
          <cell r="D100">
            <v>29541</v>
          </cell>
          <cell r="E100">
            <v>3750</v>
          </cell>
          <cell r="F100">
            <v>13749</v>
          </cell>
          <cell r="G100">
            <v>14820</v>
          </cell>
          <cell r="H100">
            <v>1251</v>
          </cell>
          <cell r="I100">
            <v>63111</v>
          </cell>
          <cell r="J100">
            <v>941.46</v>
          </cell>
          <cell r="K100">
            <v>7222.57</v>
          </cell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</row>
        <row r="101">
          <cell r="D101">
            <v>109221</v>
          </cell>
          <cell r="E101">
            <v>36762</v>
          </cell>
          <cell r="F101">
            <v>96177</v>
          </cell>
          <cell r="G101">
            <v>146496</v>
          </cell>
          <cell r="H101">
            <v>39651</v>
          </cell>
          <cell r="I101">
            <v>428307</v>
          </cell>
          <cell r="J101"/>
          <cell r="K101">
            <v>283385.33</v>
          </cell>
          <cell r="L101"/>
          <cell r="M101"/>
          <cell r="N101"/>
          <cell r="O101"/>
          <cell r="P101">
            <v>11502</v>
          </cell>
          <cell r="Q101"/>
          <cell r="R101"/>
          <cell r="S101"/>
          <cell r="T101"/>
          <cell r="U101"/>
          <cell r="V101"/>
        </row>
        <row r="102">
          <cell r="D102">
            <v>19725</v>
          </cell>
          <cell r="E102"/>
          <cell r="F102">
            <v>324</v>
          </cell>
          <cell r="G102"/>
          <cell r="H102"/>
          <cell r="I102">
            <v>20049</v>
          </cell>
          <cell r="J102"/>
          <cell r="K102">
            <v>3258.3</v>
          </cell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</row>
        <row r="103">
          <cell r="D103">
            <v>89412</v>
          </cell>
          <cell r="E103"/>
          <cell r="F103">
            <v>16125</v>
          </cell>
          <cell r="G103">
            <v>15501</v>
          </cell>
          <cell r="H103"/>
          <cell r="I103">
            <v>121038</v>
          </cell>
          <cell r="J103"/>
          <cell r="K103">
            <v>14530.36</v>
          </cell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</row>
        <row r="104">
          <cell r="D104"/>
          <cell r="E104"/>
          <cell r="F104"/>
          <cell r="G104"/>
          <cell r="H104"/>
          <cell r="I104">
            <v>0</v>
          </cell>
          <cell r="J104">
            <v>5002.76</v>
          </cell>
          <cell r="K104">
            <v>43089.23</v>
          </cell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</row>
        <row r="105">
          <cell r="D105">
            <v>77169</v>
          </cell>
          <cell r="E105">
            <v>3075</v>
          </cell>
          <cell r="F105">
            <v>28902</v>
          </cell>
          <cell r="G105"/>
          <cell r="H105"/>
          <cell r="I105">
            <v>109146</v>
          </cell>
          <cell r="J105">
            <v>3090</v>
          </cell>
          <cell r="K105">
            <v>12295.09</v>
          </cell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</row>
        <row r="106">
          <cell r="D106"/>
          <cell r="E106"/>
          <cell r="F106"/>
          <cell r="G106"/>
          <cell r="H106"/>
          <cell r="I106">
            <v>0</v>
          </cell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>
            <v>82749</v>
          </cell>
          <cell r="F107">
            <v>37875</v>
          </cell>
          <cell r="G107">
            <v>32154</v>
          </cell>
          <cell r="H107">
            <v>26751</v>
          </cell>
          <cell r="I107">
            <v>179529</v>
          </cell>
          <cell r="J107">
            <v>4928.18</v>
          </cell>
          <cell r="K107">
            <v>24559.599999999999</v>
          </cell>
          <cell r="L107"/>
          <cell r="M107"/>
          <cell r="N107"/>
          <cell r="O107"/>
          <cell r="P107"/>
          <cell r="Q107">
            <v>3900</v>
          </cell>
          <cell r="R107"/>
          <cell r="S107"/>
          <cell r="T107"/>
          <cell r="U107"/>
          <cell r="V107"/>
        </row>
        <row r="108">
          <cell r="D108">
            <v>42363</v>
          </cell>
          <cell r="E108">
            <v>1425</v>
          </cell>
          <cell r="F108">
            <v>15375</v>
          </cell>
          <cell r="G108">
            <v>12999</v>
          </cell>
          <cell r="H108">
            <v>7749</v>
          </cell>
          <cell r="I108">
            <v>79911</v>
          </cell>
          <cell r="J108">
            <v>1408.11</v>
          </cell>
          <cell r="K108">
            <v>13101.8</v>
          </cell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</row>
        <row r="109">
          <cell r="D109"/>
          <cell r="E109"/>
          <cell r="F109"/>
          <cell r="G109"/>
          <cell r="H109"/>
          <cell r="I109">
            <v>0</v>
          </cell>
          <cell r="J109"/>
          <cell r="K109">
            <v>283517.12</v>
          </cell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</row>
        <row r="110">
          <cell r="D110"/>
          <cell r="E110">
            <v>22500</v>
          </cell>
          <cell r="F110">
            <v>12000</v>
          </cell>
          <cell r="G110">
            <v>31503</v>
          </cell>
          <cell r="H110">
            <v>1500</v>
          </cell>
          <cell r="I110">
            <v>67503</v>
          </cell>
          <cell r="J110">
            <v>2350.9</v>
          </cell>
          <cell r="K110">
            <v>14065.38</v>
          </cell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</row>
        <row r="111">
          <cell r="D111">
            <v>76974</v>
          </cell>
          <cell r="E111">
            <v>19011</v>
          </cell>
          <cell r="F111">
            <v>27126</v>
          </cell>
          <cell r="G111">
            <v>19749</v>
          </cell>
          <cell r="H111"/>
          <cell r="I111">
            <v>142860</v>
          </cell>
          <cell r="J111">
            <v>3353</v>
          </cell>
          <cell r="K111">
            <v>13576.25</v>
          </cell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</row>
        <row r="112">
          <cell r="D112">
            <v>11544</v>
          </cell>
          <cell r="E112">
            <v>35757</v>
          </cell>
          <cell r="F112">
            <v>29874</v>
          </cell>
          <cell r="G112">
            <v>8751</v>
          </cell>
          <cell r="H112">
            <v>18987</v>
          </cell>
          <cell r="I112">
            <v>104913</v>
          </cell>
          <cell r="J112"/>
          <cell r="K112">
            <v>13896.22</v>
          </cell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</row>
        <row r="113">
          <cell r="D113">
            <v>26232</v>
          </cell>
          <cell r="E113">
            <v>14250</v>
          </cell>
          <cell r="F113">
            <v>18999</v>
          </cell>
          <cell r="G113">
            <v>15732</v>
          </cell>
          <cell r="H113">
            <v>3000</v>
          </cell>
          <cell r="I113">
            <v>78213</v>
          </cell>
          <cell r="J113">
            <v>1410.53</v>
          </cell>
          <cell r="K113">
            <v>10565.04</v>
          </cell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</row>
        <row r="114">
          <cell r="D114">
            <v>172404</v>
          </cell>
          <cell r="E114">
            <v>174990</v>
          </cell>
          <cell r="F114">
            <v>199293</v>
          </cell>
          <cell r="G114">
            <v>164370</v>
          </cell>
          <cell r="H114"/>
          <cell r="I114">
            <v>711057</v>
          </cell>
          <cell r="J114">
            <v>15008.3</v>
          </cell>
          <cell r="K114">
            <v>301410.73</v>
          </cell>
          <cell r="L114"/>
          <cell r="M114"/>
          <cell r="N114"/>
          <cell r="O114"/>
          <cell r="P114"/>
          <cell r="Q114"/>
          <cell r="R114"/>
          <cell r="S114"/>
          <cell r="T114">
            <v>25797</v>
          </cell>
          <cell r="U114"/>
          <cell r="V114"/>
        </row>
        <row r="115">
          <cell r="D115">
            <v>23751</v>
          </cell>
          <cell r="E115"/>
          <cell r="F115">
            <v>10737</v>
          </cell>
          <cell r="G115">
            <v>6876</v>
          </cell>
          <cell r="H115"/>
          <cell r="I115">
            <v>41364</v>
          </cell>
          <cell r="J115">
            <v>470.17</v>
          </cell>
          <cell r="K115">
            <v>3817.91</v>
          </cell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</row>
        <row r="116">
          <cell r="D116">
            <v>32637</v>
          </cell>
          <cell r="E116">
            <v>29454</v>
          </cell>
          <cell r="F116">
            <v>64452</v>
          </cell>
          <cell r="G116">
            <v>17100</v>
          </cell>
          <cell r="H116">
            <v>19692</v>
          </cell>
          <cell r="I116">
            <v>163335</v>
          </cell>
          <cell r="J116"/>
          <cell r="K116">
            <v>14351.81</v>
          </cell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</row>
        <row r="117">
          <cell r="D117">
            <v>48747</v>
          </cell>
          <cell r="E117">
            <v>5751</v>
          </cell>
          <cell r="F117">
            <v>9750</v>
          </cell>
          <cell r="G117">
            <v>6261</v>
          </cell>
          <cell r="H117">
            <v>999</v>
          </cell>
          <cell r="I117">
            <v>71508</v>
          </cell>
          <cell r="J117">
            <v>3244.5</v>
          </cell>
          <cell r="K117">
            <v>7250.48</v>
          </cell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</row>
        <row r="118">
          <cell r="D118">
            <v>10662</v>
          </cell>
          <cell r="E118">
            <v>14484</v>
          </cell>
          <cell r="F118">
            <v>12894</v>
          </cell>
          <cell r="G118">
            <v>14499</v>
          </cell>
          <cell r="H118">
            <v>2250</v>
          </cell>
          <cell r="I118">
            <v>54789</v>
          </cell>
          <cell r="J118">
            <v>1408.11</v>
          </cell>
          <cell r="K118">
            <v>7085.28</v>
          </cell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</row>
        <row r="119">
          <cell r="D119">
            <v>195741</v>
          </cell>
          <cell r="E119"/>
          <cell r="F119"/>
          <cell r="G119"/>
          <cell r="H119"/>
          <cell r="I119">
            <v>195741</v>
          </cell>
          <cell r="J119">
            <v>4023.18</v>
          </cell>
          <cell r="K119">
            <v>32533.26</v>
          </cell>
          <cell r="L119"/>
          <cell r="M119"/>
          <cell r="N119"/>
          <cell r="O119"/>
          <cell r="P119"/>
          <cell r="Q119"/>
          <cell r="R119"/>
          <cell r="S119"/>
          <cell r="T119">
            <v>19779</v>
          </cell>
          <cell r="U119"/>
          <cell r="V119"/>
        </row>
        <row r="120">
          <cell r="D120">
            <v>16695</v>
          </cell>
          <cell r="E120">
            <v>7389</v>
          </cell>
          <cell r="F120">
            <v>7428</v>
          </cell>
          <cell r="G120">
            <v>12801</v>
          </cell>
          <cell r="H120"/>
          <cell r="I120">
            <v>44313</v>
          </cell>
          <cell r="J120">
            <v>2112.17</v>
          </cell>
          <cell r="K120">
            <v>7339.92</v>
          </cell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</row>
        <row r="121">
          <cell r="D121">
            <v>85026</v>
          </cell>
          <cell r="E121">
            <v>29022</v>
          </cell>
          <cell r="F121">
            <v>29841</v>
          </cell>
          <cell r="G121">
            <v>22242</v>
          </cell>
          <cell r="H121">
            <v>18303</v>
          </cell>
          <cell r="I121">
            <v>184434</v>
          </cell>
          <cell r="J121"/>
          <cell r="K121">
            <v>24660.799999999999</v>
          </cell>
          <cell r="L121"/>
          <cell r="M121"/>
          <cell r="N121"/>
          <cell r="O121"/>
          <cell r="P121">
            <v>10341</v>
          </cell>
          <cell r="Q121"/>
          <cell r="R121"/>
          <cell r="S121"/>
          <cell r="T121"/>
          <cell r="U121"/>
          <cell r="V121"/>
        </row>
        <row r="122">
          <cell r="D122"/>
          <cell r="E122"/>
          <cell r="F122"/>
          <cell r="G122"/>
          <cell r="H122"/>
          <cell r="I122">
            <v>0</v>
          </cell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</row>
        <row r="123">
          <cell r="D123">
            <v>57288</v>
          </cell>
          <cell r="E123">
            <v>53637</v>
          </cell>
          <cell r="F123">
            <v>40764</v>
          </cell>
          <cell r="G123">
            <v>29559</v>
          </cell>
          <cell r="H123">
            <v>5001</v>
          </cell>
          <cell r="I123">
            <v>186249</v>
          </cell>
          <cell r="J123">
            <v>7993.04</v>
          </cell>
          <cell r="K123">
            <v>264255.59999999998</v>
          </cell>
          <cell r="L123"/>
          <cell r="M123"/>
          <cell r="N123"/>
          <cell r="O123"/>
          <cell r="P123"/>
          <cell r="Q123">
            <v>4551</v>
          </cell>
          <cell r="R123"/>
          <cell r="S123"/>
          <cell r="T123"/>
          <cell r="U123"/>
          <cell r="V123"/>
        </row>
        <row r="124">
          <cell r="D124">
            <v>32394</v>
          </cell>
          <cell r="E124">
            <v>2310</v>
          </cell>
          <cell r="F124">
            <v>2499</v>
          </cell>
          <cell r="G124">
            <v>5004</v>
          </cell>
          <cell r="H124">
            <v>450</v>
          </cell>
          <cell r="I124">
            <v>42657</v>
          </cell>
          <cell r="J124">
            <v>1408.11</v>
          </cell>
          <cell r="K124">
            <v>6516.6</v>
          </cell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</row>
        <row r="125">
          <cell r="D125"/>
          <cell r="E125"/>
          <cell r="F125"/>
          <cell r="G125"/>
          <cell r="H125"/>
          <cell r="I125">
            <v>0</v>
          </cell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</row>
        <row r="126">
          <cell r="D126">
            <v>11727</v>
          </cell>
          <cell r="E126"/>
          <cell r="F126">
            <v>7113</v>
          </cell>
          <cell r="G126">
            <v>5751</v>
          </cell>
          <cell r="H126">
            <v>2499</v>
          </cell>
          <cell r="I126">
            <v>27090</v>
          </cell>
          <cell r="J126">
            <v>500.28</v>
          </cell>
          <cell r="K126">
            <v>3258.3</v>
          </cell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</row>
        <row r="127">
          <cell r="D127">
            <v>76284</v>
          </cell>
          <cell r="E127">
            <v>13755</v>
          </cell>
          <cell r="F127">
            <v>22053</v>
          </cell>
          <cell r="G127"/>
          <cell r="H127">
            <v>27885</v>
          </cell>
          <cell r="I127">
            <v>139977</v>
          </cell>
          <cell r="J127">
            <v>6336.51</v>
          </cell>
          <cell r="K127">
            <v>22649.42</v>
          </cell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</row>
        <row r="128">
          <cell r="D128">
            <v>75342</v>
          </cell>
          <cell r="E128">
            <v>10989</v>
          </cell>
          <cell r="F128">
            <v>14874</v>
          </cell>
          <cell r="G128">
            <v>2499</v>
          </cell>
          <cell r="H128">
            <v>9351</v>
          </cell>
          <cell r="I128">
            <v>113055</v>
          </cell>
          <cell r="J128">
            <v>6034.77</v>
          </cell>
          <cell r="K128">
            <v>19549.8</v>
          </cell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</row>
        <row r="129">
          <cell r="D129">
            <v>47532</v>
          </cell>
          <cell r="E129">
            <v>156000</v>
          </cell>
          <cell r="F129">
            <v>57843</v>
          </cell>
          <cell r="G129">
            <v>79332</v>
          </cell>
          <cell r="H129">
            <v>3750</v>
          </cell>
          <cell r="I129">
            <v>344457</v>
          </cell>
          <cell r="J129">
            <v>10005.540000000001</v>
          </cell>
          <cell r="K129">
            <v>97850.43</v>
          </cell>
          <cell r="L129"/>
          <cell r="M129"/>
          <cell r="N129"/>
          <cell r="O129"/>
          <cell r="P129">
            <v>26760</v>
          </cell>
          <cell r="Q129"/>
          <cell r="R129"/>
          <cell r="S129"/>
          <cell r="T129"/>
          <cell r="U129"/>
          <cell r="V129"/>
        </row>
        <row r="130">
          <cell r="D130">
            <v>12150</v>
          </cell>
          <cell r="E130">
            <v>8361</v>
          </cell>
          <cell r="F130">
            <v>16449</v>
          </cell>
          <cell r="G130">
            <v>20499</v>
          </cell>
          <cell r="H130"/>
          <cell r="I130">
            <v>57459</v>
          </cell>
          <cell r="J130">
            <v>940.36</v>
          </cell>
          <cell r="K130">
            <v>6980.69</v>
          </cell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</row>
        <row r="131">
          <cell r="D131">
            <v>33906</v>
          </cell>
          <cell r="E131">
            <v>3504</v>
          </cell>
          <cell r="F131">
            <v>6249</v>
          </cell>
          <cell r="G131">
            <v>6624</v>
          </cell>
          <cell r="H131">
            <v>1188</v>
          </cell>
          <cell r="I131">
            <v>51471</v>
          </cell>
          <cell r="J131">
            <v>1408.11</v>
          </cell>
          <cell r="K131">
            <v>6516.6</v>
          </cell>
          <cell r="L131"/>
          <cell r="M131"/>
          <cell r="N131"/>
          <cell r="O131"/>
          <cell r="P131"/>
          <cell r="Q131">
            <v>3123</v>
          </cell>
          <cell r="R131"/>
          <cell r="S131"/>
          <cell r="T131"/>
          <cell r="U131"/>
          <cell r="V131"/>
        </row>
        <row r="132">
          <cell r="D132">
            <v>169890</v>
          </cell>
          <cell r="E132">
            <v>68868</v>
          </cell>
          <cell r="F132">
            <v>10719</v>
          </cell>
          <cell r="G132">
            <v>103515</v>
          </cell>
          <cell r="H132"/>
          <cell r="I132">
            <v>352992</v>
          </cell>
          <cell r="J132">
            <v>16193.3</v>
          </cell>
          <cell r="K132">
            <v>181838.54</v>
          </cell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</row>
        <row r="133">
          <cell r="D133">
            <v>10245</v>
          </cell>
          <cell r="E133">
            <v>750</v>
          </cell>
          <cell r="F133"/>
          <cell r="G133"/>
          <cell r="H133"/>
          <cell r="I133">
            <v>10995</v>
          </cell>
          <cell r="J133">
            <v>704.06</v>
          </cell>
          <cell r="K133">
            <v>3863.8</v>
          </cell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</row>
        <row r="134">
          <cell r="D134"/>
          <cell r="E134"/>
          <cell r="F134"/>
          <cell r="G134"/>
          <cell r="H134"/>
          <cell r="I134">
            <v>0</v>
          </cell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</row>
        <row r="135">
          <cell r="D135"/>
          <cell r="E135"/>
          <cell r="F135"/>
          <cell r="G135"/>
          <cell r="H135"/>
          <cell r="I135">
            <v>0</v>
          </cell>
          <cell r="J135">
            <v>470.17</v>
          </cell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</row>
        <row r="136">
          <cell r="D136">
            <v>27258</v>
          </cell>
          <cell r="E136">
            <v>1878</v>
          </cell>
          <cell r="F136">
            <v>9999</v>
          </cell>
          <cell r="G136">
            <v>15000</v>
          </cell>
          <cell r="H136"/>
          <cell r="I136">
            <v>54135</v>
          </cell>
          <cell r="J136">
            <v>1410.53</v>
          </cell>
          <cell r="K136">
            <v>9774.9</v>
          </cell>
          <cell r="L136"/>
          <cell r="M136"/>
          <cell r="N136"/>
          <cell r="O136"/>
          <cell r="P136"/>
          <cell r="Q136">
            <v>30000</v>
          </cell>
          <cell r="R136"/>
          <cell r="S136"/>
          <cell r="T136"/>
          <cell r="U136"/>
          <cell r="V136"/>
        </row>
        <row r="137">
          <cell r="D137">
            <v>351771</v>
          </cell>
          <cell r="E137">
            <v>667131</v>
          </cell>
          <cell r="F137">
            <v>134547</v>
          </cell>
          <cell r="G137">
            <v>365841</v>
          </cell>
          <cell r="H137">
            <v>404229</v>
          </cell>
          <cell r="I137">
            <v>1923519</v>
          </cell>
          <cell r="J137">
            <v>28106.93</v>
          </cell>
          <cell r="K137"/>
          <cell r="L137"/>
          <cell r="M137"/>
          <cell r="N137"/>
          <cell r="O137"/>
          <cell r="P137">
            <v>54198</v>
          </cell>
          <cell r="Q137"/>
          <cell r="R137"/>
          <cell r="S137"/>
          <cell r="T137"/>
          <cell r="U137"/>
          <cell r="V137"/>
        </row>
        <row r="138">
          <cell r="D138">
            <v>134253</v>
          </cell>
          <cell r="E138">
            <v>55728</v>
          </cell>
          <cell r="F138">
            <v>13287</v>
          </cell>
          <cell r="G138">
            <v>50382</v>
          </cell>
          <cell r="H138">
            <v>23073</v>
          </cell>
          <cell r="I138">
            <v>276723</v>
          </cell>
          <cell r="J138">
            <v>9403.58</v>
          </cell>
          <cell r="K138">
            <v>203265.2</v>
          </cell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</row>
        <row r="139">
          <cell r="D139">
            <v>36849</v>
          </cell>
          <cell r="E139">
            <v>7080</v>
          </cell>
          <cell r="F139">
            <v>4722</v>
          </cell>
          <cell r="G139">
            <v>3750</v>
          </cell>
          <cell r="H139">
            <v>1749</v>
          </cell>
          <cell r="I139">
            <v>54150</v>
          </cell>
          <cell r="J139">
            <v>1880.72</v>
          </cell>
          <cell r="K139">
            <v>9774.9</v>
          </cell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</row>
        <row r="140">
          <cell r="D140">
            <v>85848</v>
          </cell>
          <cell r="E140">
            <v>27234</v>
          </cell>
          <cell r="F140">
            <v>624</v>
          </cell>
          <cell r="G140">
            <v>12981</v>
          </cell>
          <cell r="H140">
            <v>8700</v>
          </cell>
          <cell r="I140">
            <v>135387</v>
          </cell>
          <cell r="J140">
            <v>2682.12</v>
          </cell>
          <cell r="K140">
            <v>17403.12</v>
          </cell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</row>
        <row r="141">
          <cell r="D141">
            <v>1500</v>
          </cell>
          <cell r="E141">
            <v>72507</v>
          </cell>
          <cell r="F141">
            <v>106695</v>
          </cell>
          <cell r="G141">
            <v>60000</v>
          </cell>
          <cell r="H141">
            <v>26217</v>
          </cell>
          <cell r="I141">
            <v>266919</v>
          </cell>
          <cell r="J141">
            <v>13165.01</v>
          </cell>
          <cell r="K141">
            <v>131991.46</v>
          </cell>
          <cell r="L141"/>
          <cell r="M141"/>
          <cell r="N141"/>
          <cell r="O141"/>
          <cell r="P141">
            <v>7983</v>
          </cell>
          <cell r="Q141">
            <v>18279</v>
          </cell>
          <cell r="R141"/>
          <cell r="S141"/>
          <cell r="T141">
            <v>26637</v>
          </cell>
          <cell r="U141"/>
          <cell r="V141"/>
        </row>
        <row r="142">
          <cell r="D142">
            <v>241668</v>
          </cell>
          <cell r="E142">
            <v>787110</v>
          </cell>
          <cell r="F142">
            <v>267210</v>
          </cell>
          <cell r="G142">
            <v>422952</v>
          </cell>
          <cell r="H142">
            <v>20319</v>
          </cell>
          <cell r="I142">
            <v>1739259</v>
          </cell>
          <cell r="J142">
            <v>39764.97</v>
          </cell>
          <cell r="K142">
            <v>826538.41</v>
          </cell>
          <cell r="L142"/>
          <cell r="M142"/>
          <cell r="N142"/>
          <cell r="O142"/>
          <cell r="P142">
            <v>38430</v>
          </cell>
          <cell r="Q142"/>
          <cell r="R142"/>
          <cell r="S142"/>
          <cell r="T142"/>
          <cell r="U142"/>
          <cell r="V142"/>
        </row>
        <row r="143">
          <cell r="D143">
            <v>18999</v>
          </cell>
          <cell r="E143">
            <v>21963</v>
          </cell>
          <cell r="F143">
            <v>3750</v>
          </cell>
          <cell r="G143">
            <v>2499</v>
          </cell>
          <cell r="H143">
            <v>750</v>
          </cell>
          <cell r="I143">
            <v>47961</v>
          </cell>
          <cell r="J143"/>
          <cell r="K143">
            <v>7078.05</v>
          </cell>
          <cell r="L143"/>
          <cell r="M143"/>
          <cell r="N143"/>
          <cell r="O143"/>
          <cell r="P143">
            <v>3447</v>
          </cell>
          <cell r="Q143"/>
          <cell r="R143"/>
          <cell r="S143"/>
          <cell r="T143"/>
          <cell r="U143"/>
          <cell r="V143"/>
        </row>
        <row r="144">
          <cell r="D144">
            <v>48207</v>
          </cell>
          <cell r="E144">
            <v>7092</v>
          </cell>
          <cell r="F144">
            <v>10500</v>
          </cell>
          <cell r="G144">
            <v>17499</v>
          </cell>
          <cell r="H144">
            <v>9999</v>
          </cell>
          <cell r="I144">
            <v>93297</v>
          </cell>
          <cell r="J144">
            <v>2271.15</v>
          </cell>
          <cell r="K144">
            <v>13872.92</v>
          </cell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</row>
        <row r="145">
          <cell r="D145">
            <v>18720</v>
          </cell>
          <cell r="E145">
            <v>1251</v>
          </cell>
          <cell r="F145">
            <v>3000</v>
          </cell>
          <cell r="G145">
            <v>750</v>
          </cell>
          <cell r="H145">
            <v>1500</v>
          </cell>
          <cell r="I145">
            <v>25221</v>
          </cell>
          <cell r="J145"/>
          <cell r="K145">
            <v>4051.42</v>
          </cell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</row>
        <row r="146">
          <cell r="D146">
            <v>45780</v>
          </cell>
          <cell r="E146">
            <v>34923</v>
          </cell>
          <cell r="F146">
            <v>9009</v>
          </cell>
          <cell r="G146">
            <v>7749</v>
          </cell>
          <cell r="H146"/>
          <cell r="I146">
            <v>97461</v>
          </cell>
          <cell r="J146">
            <v>1500.84</v>
          </cell>
          <cell r="K146">
            <v>12095.41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</row>
        <row r="147">
          <cell r="D147">
            <v>68436</v>
          </cell>
          <cell r="E147">
            <v>92244</v>
          </cell>
          <cell r="F147">
            <v>18750</v>
          </cell>
          <cell r="G147">
            <v>2688</v>
          </cell>
          <cell r="H147">
            <v>3000</v>
          </cell>
          <cell r="I147">
            <v>185118</v>
          </cell>
          <cell r="J147">
            <v>1880.72</v>
          </cell>
          <cell r="K147">
            <v>46035.45</v>
          </cell>
          <cell r="L147"/>
          <cell r="M147"/>
          <cell r="N147"/>
          <cell r="O147">
            <v>12186</v>
          </cell>
          <cell r="P147"/>
          <cell r="Q147"/>
          <cell r="R147"/>
          <cell r="S147"/>
          <cell r="T147"/>
          <cell r="U147"/>
          <cell r="V147"/>
        </row>
        <row r="148">
          <cell r="D148">
            <v>35544</v>
          </cell>
          <cell r="E148">
            <v>45336</v>
          </cell>
          <cell r="F148">
            <v>29994</v>
          </cell>
          <cell r="G148">
            <v>32514</v>
          </cell>
          <cell r="H148"/>
          <cell r="I148">
            <v>143388</v>
          </cell>
          <cell r="J148">
            <v>5364.24</v>
          </cell>
          <cell r="K148">
            <v>45616.2</v>
          </cell>
          <cell r="L148"/>
          <cell r="M148"/>
          <cell r="N148"/>
          <cell r="O148"/>
          <cell r="P148"/>
          <cell r="Q148">
            <v>34257</v>
          </cell>
          <cell r="R148">
            <v>20898</v>
          </cell>
          <cell r="S148"/>
          <cell r="T148"/>
          <cell r="U148"/>
          <cell r="V148"/>
        </row>
        <row r="149">
          <cell r="D149">
            <v>101028</v>
          </cell>
          <cell r="E149">
            <v>161610</v>
          </cell>
          <cell r="F149"/>
          <cell r="G149">
            <v>54501</v>
          </cell>
          <cell r="H149">
            <v>1749</v>
          </cell>
          <cell r="I149">
            <v>318888</v>
          </cell>
          <cell r="J149">
            <v>8330.56</v>
          </cell>
          <cell r="K149">
            <v>176074.43</v>
          </cell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</row>
        <row r="150">
          <cell r="D150">
            <v>65979</v>
          </cell>
          <cell r="E150">
            <v>16632</v>
          </cell>
          <cell r="F150">
            <v>47475</v>
          </cell>
          <cell r="G150"/>
          <cell r="H150"/>
          <cell r="I150">
            <v>130086</v>
          </cell>
          <cell r="J150"/>
          <cell r="K150">
            <v>17544.64</v>
          </cell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</row>
        <row r="151">
          <cell r="D151">
            <v>57201</v>
          </cell>
          <cell r="E151">
            <v>14511</v>
          </cell>
          <cell r="F151">
            <v>4500</v>
          </cell>
          <cell r="G151">
            <v>2001</v>
          </cell>
          <cell r="H151"/>
          <cell r="I151">
            <v>78213</v>
          </cell>
          <cell r="J151"/>
          <cell r="K151">
            <v>21529.87</v>
          </cell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</row>
        <row r="152">
          <cell r="D152">
            <v>18198</v>
          </cell>
          <cell r="E152">
            <v>11040</v>
          </cell>
          <cell r="F152">
            <v>8751</v>
          </cell>
          <cell r="G152">
            <v>13128</v>
          </cell>
          <cell r="H152">
            <v>3006</v>
          </cell>
          <cell r="I152">
            <v>54123</v>
          </cell>
          <cell r="J152">
            <v>1410.53</v>
          </cell>
          <cell r="K152">
            <v>13990.18</v>
          </cell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</row>
        <row r="153">
          <cell r="D153">
            <v>140328</v>
          </cell>
          <cell r="E153">
            <v>301524</v>
          </cell>
          <cell r="F153">
            <v>85320</v>
          </cell>
          <cell r="G153">
            <v>70596</v>
          </cell>
          <cell r="H153">
            <v>42207</v>
          </cell>
          <cell r="I153">
            <v>639975</v>
          </cell>
          <cell r="J153">
            <v>12006.65</v>
          </cell>
          <cell r="K153">
            <v>153160.4</v>
          </cell>
          <cell r="L153"/>
          <cell r="M153"/>
          <cell r="N153"/>
          <cell r="O153">
            <v>6573</v>
          </cell>
          <cell r="P153"/>
          <cell r="Q153">
            <v>31626</v>
          </cell>
          <cell r="R153"/>
          <cell r="S153"/>
          <cell r="T153"/>
          <cell r="U153"/>
          <cell r="V153"/>
        </row>
        <row r="154">
          <cell r="D154">
            <v>71118</v>
          </cell>
          <cell r="E154">
            <v>19056</v>
          </cell>
          <cell r="F154">
            <v>16251</v>
          </cell>
          <cell r="G154">
            <v>8751</v>
          </cell>
          <cell r="H154">
            <v>1842</v>
          </cell>
          <cell r="I154">
            <v>117018</v>
          </cell>
          <cell r="J154"/>
          <cell r="K154">
            <v>13331.88</v>
          </cell>
          <cell r="L154"/>
          <cell r="M154"/>
          <cell r="N154"/>
          <cell r="O154"/>
          <cell r="P154"/>
          <cell r="Q154">
            <v>42054</v>
          </cell>
          <cell r="R154"/>
          <cell r="S154"/>
          <cell r="T154"/>
          <cell r="U154"/>
          <cell r="V154"/>
        </row>
        <row r="155">
          <cell r="D155">
            <v>24786</v>
          </cell>
          <cell r="E155"/>
          <cell r="F155"/>
          <cell r="G155">
            <v>13158</v>
          </cell>
          <cell r="H155">
            <v>624</v>
          </cell>
          <cell r="I155">
            <v>38568</v>
          </cell>
          <cell r="J155">
            <v>940.36</v>
          </cell>
          <cell r="K155">
            <v>7460.56</v>
          </cell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</row>
        <row r="156">
          <cell r="D156">
            <v>194094</v>
          </cell>
          <cell r="E156"/>
          <cell r="F156"/>
          <cell r="G156">
            <v>110349</v>
          </cell>
          <cell r="H156"/>
          <cell r="I156">
            <v>304443</v>
          </cell>
          <cell r="J156">
            <v>10494</v>
          </cell>
          <cell r="K156">
            <v>135338.92000000001</v>
          </cell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</row>
        <row r="157">
          <cell r="D157">
            <v>43293</v>
          </cell>
          <cell r="E157">
            <v>12183</v>
          </cell>
          <cell r="F157"/>
          <cell r="G157"/>
          <cell r="H157"/>
          <cell r="I157">
            <v>55476</v>
          </cell>
          <cell r="J157">
            <v>1410.53</v>
          </cell>
          <cell r="K157">
            <v>4474.7299999999996</v>
          </cell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</row>
        <row r="158">
          <cell r="D158">
            <v>10332</v>
          </cell>
          <cell r="E158">
            <v>43740</v>
          </cell>
          <cell r="F158">
            <v>8250</v>
          </cell>
          <cell r="G158">
            <v>12687</v>
          </cell>
          <cell r="H158">
            <v>801</v>
          </cell>
          <cell r="I158">
            <v>75810</v>
          </cell>
          <cell r="J158">
            <v>1500.84</v>
          </cell>
          <cell r="K158">
            <v>7156.64</v>
          </cell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</row>
        <row r="159">
          <cell r="D159">
            <v>95280</v>
          </cell>
          <cell r="E159">
            <v>153375</v>
          </cell>
          <cell r="F159">
            <v>191640</v>
          </cell>
          <cell r="G159">
            <v>128127</v>
          </cell>
          <cell r="H159">
            <v>20007</v>
          </cell>
          <cell r="I159">
            <v>588429</v>
          </cell>
          <cell r="J159">
            <v>30110</v>
          </cell>
          <cell r="K159">
            <v>460645.22</v>
          </cell>
          <cell r="L159"/>
          <cell r="M159"/>
          <cell r="N159"/>
          <cell r="O159"/>
          <cell r="P159"/>
          <cell r="Q159">
            <v>12000</v>
          </cell>
          <cell r="R159"/>
          <cell r="S159"/>
          <cell r="T159"/>
          <cell r="U159"/>
          <cell r="V159"/>
        </row>
        <row r="160">
          <cell r="D160">
            <v>16662</v>
          </cell>
          <cell r="E160"/>
          <cell r="F160">
            <v>5001</v>
          </cell>
          <cell r="G160">
            <v>6249</v>
          </cell>
          <cell r="H160"/>
          <cell r="I160">
            <v>27912</v>
          </cell>
          <cell r="J160">
            <v>940.36</v>
          </cell>
          <cell r="K160">
            <v>7661.73</v>
          </cell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</row>
        <row r="161">
          <cell r="D161">
            <v>61194</v>
          </cell>
          <cell r="E161">
            <v>9000</v>
          </cell>
          <cell r="F161">
            <v>51849</v>
          </cell>
          <cell r="G161">
            <v>10251</v>
          </cell>
          <cell r="H161">
            <v>6126</v>
          </cell>
          <cell r="I161">
            <v>138420</v>
          </cell>
          <cell r="J161">
            <v>2112.17</v>
          </cell>
          <cell r="K161">
            <v>13432.34</v>
          </cell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</row>
        <row r="162">
          <cell r="D162">
            <v>56037</v>
          </cell>
          <cell r="E162">
            <v>15783</v>
          </cell>
          <cell r="F162">
            <v>4875</v>
          </cell>
          <cell r="G162">
            <v>5364</v>
          </cell>
          <cell r="H162"/>
          <cell r="I162">
            <v>82059</v>
          </cell>
          <cell r="J162">
            <v>2112.17</v>
          </cell>
          <cell r="K162">
            <v>16942.830000000002</v>
          </cell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</row>
        <row r="163">
          <cell r="D163">
            <v>7404</v>
          </cell>
          <cell r="E163">
            <v>2250</v>
          </cell>
          <cell r="F163">
            <v>2499</v>
          </cell>
          <cell r="G163">
            <v>13095</v>
          </cell>
          <cell r="H163"/>
          <cell r="I163">
            <v>25248</v>
          </cell>
          <cell r="J163">
            <v>1410.53</v>
          </cell>
          <cell r="K163">
            <v>4572.32</v>
          </cell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</row>
        <row r="164">
          <cell r="D164">
            <v>43530</v>
          </cell>
          <cell r="E164">
            <v>22911</v>
          </cell>
          <cell r="F164"/>
          <cell r="G164"/>
          <cell r="H164">
            <v>9927</v>
          </cell>
          <cell r="I164">
            <v>76368</v>
          </cell>
          <cell r="J164">
            <v>2682.12</v>
          </cell>
          <cell r="K164">
            <v>13174.28</v>
          </cell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</row>
        <row r="165">
          <cell r="D165">
            <v>34899</v>
          </cell>
          <cell r="E165">
            <v>11925</v>
          </cell>
          <cell r="F165">
            <v>7500</v>
          </cell>
          <cell r="G165">
            <v>12501</v>
          </cell>
          <cell r="H165">
            <v>663</v>
          </cell>
          <cell r="I165">
            <v>67488</v>
          </cell>
          <cell r="J165">
            <v>2501.38</v>
          </cell>
          <cell r="K165">
            <v>16291.5</v>
          </cell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</row>
      </sheetData>
      <sheetData sheetId="2">
        <row r="2">
          <cell r="D2">
            <v>9997</v>
          </cell>
          <cell r="E2">
            <v>16243</v>
          </cell>
          <cell r="F2">
            <v>0</v>
          </cell>
          <cell r="G2">
            <v>6409</v>
          </cell>
          <cell r="H2">
            <v>2919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3442</v>
          </cell>
          <cell r="E3">
            <v>6377</v>
          </cell>
          <cell r="F3">
            <v>0</v>
          </cell>
          <cell r="G3">
            <v>8996</v>
          </cell>
          <cell r="H3">
            <v>225</v>
          </cell>
          <cell r="I3">
            <v>19040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20926</v>
          </cell>
          <cell r="E4">
            <v>6544</v>
          </cell>
          <cell r="F4">
            <v>12388</v>
          </cell>
          <cell r="G4">
            <v>27375</v>
          </cell>
          <cell r="H4">
            <v>0</v>
          </cell>
          <cell r="I4">
            <v>67233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4709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16613</v>
          </cell>
          <cell r="F5">
            <v>5431</v>
          </cell>
          <cell r="G5">
            <v>2957</v>
          </cell>
          <cell r="H5">
            <v>2398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7703</v>
          </cell>
          <cell r="E6">
            <v>7971</v>
          </cell>
          <cell r="F6">
            <v>4902</v>
          </cell>
          <cell r="G6">
            <v>2187</v>
          </cell>
          <cell r="H6">
            <v>250</v>
          </cell>
          <cell r="I6">
            <v>23013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6455</v>
          </cell>
          <cell r="E7">
            <v>4191</v>
          </cell>
          <cell r="F7">
            <v>2500</v>
          </cell>
          <cell r="G7">
            <v>2782</v>
          </cell>
          <cell r="H7">
            <v>0</v>
          </cell>
          <cell r="I7">
            <v>15928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404</v>
          </cell>
          <cell r="F8">
            <v>0</v>
          </cell>
          <cell r="G8">
            <v>0</v>
          </cell>
          <cell r="H8">
            <v>0</v>
          </cell>
          <cell r="I8">
            <v>18214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20834</v>
          </cell>
          <cell r="R8">
            <v>0</v>
          </cell>
          <cell r="S8">
            <v>0</v>
          </cell>
          <cell r="T8">
            <v>83333</v>
          </cell>
          <cell r="U8"/>
          <cell r="V8">
            <v>0</v>
          </cell>
        </row>
        <row r="9">
          <cell r="D9">
            <v>82334</v>
          </cell>
          <cell r="E9">
            <v>9157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20594</v>
          </cell>
          <cell r="E11">
            <v>63077</v>
          </cell>
          <cell r="F11">
            <v>15444</v>
          </cell>
          <cell r="G11">
            <v>53666</v>
          </cell>
          <cell r="H11">
            <v>7764</v>
          </cell>
          <cell r="I11">
            <v>160545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7055</v>
          </cell>
          <cell r="R11">
            <v>0</v>
          </cell>
          <cell r="S11">
            <v>0</v>
          </cell>
          <cell r="T11">
            <v>1203</v>
          </cell>
          <cell r="U11"/>
          <cell r="V11">
            <v>0</v>
          </cell>
        </row>
        <row r="12">
          <cell r="D12">
            <v>138366</v>
          </cell>
          <cell r="E12">
            <v>293881</v>
          </cell>
          <cell r="F12">
            <v>73736</v>
          </cell>
          <cell r="G12">
            <v>160050</v>
          </cell>
          <cell r="H12">
            <v>118268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18044</v>
          </cell>
          <cell r="Q12">
            <v>36446</v>
          </cell>
          <cell r="R12">
            <v>12672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60600</v>
          </cell>
          <cell r="F13">
            <v>1250</v>
          </cell>
          <cell r="G13">
            <v>0</v>
          </cell>
          <cell r="H13">
            <v>1250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4186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64416</v>
          </cell>
          <cell r="E14">
            <v>16809</v>
          </cell>
          <cell r="F14">
            <v>6700</v>
          </cell>
          <cell r="G14">
            <v>11766</v>
          </cell>
          <cell r="H14">
            <v>61000</v>
          </cell>
          <cell r="I14">
            <v>160691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49364</v>
          </cell>
          <cell r="F15">
            <v>25671</v>
          </cell>
          <cell r="G15">
            <v>12565</v>
          </cell>
          <cell r="H15">
            <v>0</v>
          </cell>
          <cell r="I15">
            <v>119421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10737</v>
          </cell>
          <cell r="E16">
            <v>2756</v>
          </cell>
          <cell r="F16">
            <v>0</v>
          </cell>
          <cell r="G16">
            <v>0</v>
          </cell>
          <cell r="H16">
            <v>0</v>
          </cell>
          <cell r="I16">
            <v>13493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6149</v>
          </cell>
          <cell r="E17">
            <v>3295</v>
          </cell>
          <cell r="F17">
            <v>1334</v>
          </cell>
          <cell r="G17">
            <v>1640</v>
          </cell>
          <cell r="H17">
            <v>718</v>
          </cell>
          <cell r="I17">
            <v>13136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26070</v>
          </cell>
          <cell r="F18">
            <v>19028</v>
          </cell>
          <cell r="G18">
            <v>-11134</v>
          </cell>
          <cell r="H18">
            <v>0</v>
          </cell>
          <cell r="I18">
            <v>33964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17015</v>
          </cell>
          <cell r="E20">
            <v>21328</v>
          </cell>
          <cell r="F20">
            <v>4596</v>
          </cell>
          <cell r="G20">
            <v>0</v>
          </cell>
          <cell r="H20">
            <v>0</v>
          </cell>
          <cell r="I20">
            <v>42939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5698</v>
          </cell>
          <cell r="E21">
            <v>8181</v>
          </cell>
          <cell r="F21">
            <v>0</v>
          </cell>
          <cell r="G21">
            <v>8034</v>
          </cell>
          <cell r="H21">
            <v>2096</v>
          </cell>
          <cell r="I21">
            <v>24009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10424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14621</v>
          </cell>
          <cell r="E22">
            <v>500</v>
          </cell>
          <cell r="F22">
            <v>0</v>
          </cell>
          <cell r="G22">
            <v>10555</v>
          </cell>
          <cell r="H22">
            <v>833</v>
          </cell>
          <cell r="I22">
            <v>26509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32751</v>
          </cell>
          <cell r="E23">
            <v>75571</v>
          </cell>
          <cell r="F23">
            <v>43070</v>
          </cell>
          <cell r="G23">
            <v>113854</v>
          </cell>
          <cell r="H23">
            <v>4063</v>
          </cell>
          <cell r="I23">
            <v>269309</v>
          </cell>
          <cell r="J23">
            <v>0</v>
          </cell>
          <cell r="K23">
            <v>0</v>
          </cell>
          <cell r="L23">
            <v>0</v>
          </cell>
          <cell r="M23">
            <v>10626</v>
          </cell>
          <cell r="N23">
            <v>0</v>
          </cell>
          <cell r="O23">
            <v>2081</v>
          </cell>
          <cell r="P23">
            <v>8931</v>
          </cell>
          <cell r="Q23">
            <v>10400</v>
          </cell>
          <cell r="R23">
            <v>165060</v>
          </cell>
          <cell r="S23">
            <v>0</v>
          </cell>
          <cell r="T23">
            <v>30479</v>
          </cell>
          <cell r="U23"/>
          <cell r="V23">
            <v>0</v>
          </cell>
        </row>
        <row r="24">
          <cell r="D24">
            <v>17397</v>
          </cell>
          <cell r="E24">
            <v>4718</v>
          </cell>
          <cell r="F24">
            <v>1250</v>
          </cell>
          <cell r="G24">
            <v>2555</v>
          </cell>
          <cell r="H24">
            <v>770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10598</v>
          </cell>
          <cell r="E26">
            <v>21949</v>
          </cell>
          <cell r="F26">
            <v>3934</v>
          </cell>
          <cell r="G26">
            <v>14787</v>
          </cell>
          <cell r="H26">
            <v>950</v>
          </cell>
          <cell r="I26">
            <v>52218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14901</v>
          </cell>
          <cell r="E27">
            <v>1061</v>
          </cell>
          <cell r="F27">
            <v>4125</v>
          </cell>
          <cell r="G27">
            <v>1822</v>
          </cell>
          <cell r="H27">
            <v>666</v>
          </cell>
          <cell r="I27">
            <v>22575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3690</v>
          </cell>
          <cell r="E28">
            <v>950</v>
          </cell>
          <cell r="F28">
            <v>0</v>
          </cell>
          <cell r="G28">
            <v>701</v>
          </cell>
          <cell r="H28">
            <v>106</v>
          </cell>
          <cell r="I28">
            <v>5447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4786</v>
          </cell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8218</v>
          </cell>
          <cell r="E29">
            <v>4910</v>
          </cell>
          <cell r="F29">
            <v>3915</v>
          </cell>
          <cell r="G29">
            <v>3166</v>
          </cell>
          <cell r="H29">
            <v>0</v>
          </cell>
          <cell r="I29">
            <v>20209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14621</v>
          </cell>
          <cell r="E30">
            <v>500</v>
          </cell>
          <cell r="F30">
            <v>0</v>
          </cell>
          <cell r="G30">
            <v>9975</v>
          </cell>
          <cell r="H30">
            <v>667</v>
          </cell>
          <cell r="I30">
            <v>25763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72420</v>
          </cell>
          <cell r="E31">
            <v>107941</v>
          </cell>
          <cell r="F31">
            <v>18125</v>
          </cell>
          <cell r="G31">
            <v>0</v>
          </cell>
          <cell r="H31">
            <v>21073</v>
          </cell>
          <cell r="I31">
            <v>219559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20377</v>
          </cell>
          <cell r="R31">
            <v>0</v>
          </cell>
          <cell r="S31">
            <v>445362</v>
          </cell>
          <cell r="T31">
            <v>26980</v>
          </cell>
          <cell r="U31"/>
          <cell r="V31">
            <v>0</v>
          </cell>
        </row>
        <row r="32">
          <cell r="D32">
            <v>30634</v>
          </cell>
          <cell r="E32">
            <v>12125</v>
          </cell>
          <cell r="F32">
            <v>17500</v>
          </cell>
          <cell r="G32">
            <v>5407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21929</v>
          </cell>
          <cell r="F33">
            <v>0</v>
          </cell>
          <cell r="G33">
            <v>7767</v>
          </cell>
          <cell r="H33">
            <v>416</v>
          </cell>
          <cell r="I33">
            <v>30112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23091</v>
          </cell>
          <cell r="E34">
            <v>0</v>
          </cell>
          <cell r="F34">
            <v>0</v>
          </cell>
          <cell r="G34">
            <v>7655</v>
          </cell>
          <cell r="H34">
            <v>416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29291</v>
          </cell>
          <cell r="E35">
            <v>14661</v>
          </cell>
          <cell r="F35">
            <v>9334</v>
          </cell>
          <cell r="G35">
            <v>5416</v>
          </cell>
          <cell r="H35">
            <v>666</v>
          </cell>
          <cell r="I35">
            <v>59368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2463</v>
          </cell>
          <cell r="E36">
            <v>20</v>
          </cell>
          <cell r="F36">
            <v>2500</v>
          </cell>
          <cell r="G36">
            <v>2441</v>
          </cell>
          <cell r="H36">
            <v>187</v>
          </cell>
          <cell r="I36">
            <v>7611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9300</v>
          </cell>
          <cell r="E37">
            <v>11818</v>
          </cell>
          <cell r="F37">
            <v>3401</v>
          </cell>
          <cell r="G37">
            <v>3667</v>
          </cell>
          <cell r="H37">
            <v>3333</v>
          </cell>
          <cell r="I37">
            <v>31519</v>
          </cell>
          <cell r="J37">
            <v>940.36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27796</v>
          </cell>
          <cell r="E38">
            <v>67</v>
          </cell>
          <cell r="F38">
            <v>2242</v>
          </cell>
          <cell r="G38">
            <v>0</v>
          </cell>
          <cell r="H38">
            <v>917</v>
          </cell>
          <cell r="I38">
            <v>31022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13676</v>
          </cell>
          <cell r="E39">
            <v>0</v>
          </cell>
          <cell r="F39">
            <v>416</v>
          </cell>
          <cell r="G39">
            <v>4501</v>
          </cell>
          <cell r="H39">
            <v>0</v>
          </cell>
          <cell r="I39">
            <v>18593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378772</v>
          </cell>
          <cell r="E40">
            <v>202333</v>
          </cell>
          <cell r="F40">
            <v>300405</v>
          </cell>
          <cell r="G40">
            <v>12740</v>
          </cell>
          <cell r="H40">
            <v>141841</v>
          </cell>
          <cell r="I40">
            <v>1036091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19970</v>
          </cell>
          <cell r="Q40">
            <v>0</v>
          </cell>
          <cell r="R40">
            <v>0</v>
          </cell>
          <cell r="S40">
            <v>0</v>
          </cell>
          <cell r="T40">
            <v>6489</v>
          </cell>
          <cell r="U40"/>
          <cell r="V40">
            <v>0</v>
          </cell>
        </row>
        <row r="41">
          <cell r="D41">
            <v>16116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19768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11720</v>
          </cell>
          <cell r="E42">
            <v>0</v>
          </cell>
          <cell r="F42">
            <v>0</v>
          </cell>
          <cell r="G42">
            <v>11561</v>
          </cell>
          <cell r="H42">
            <v>5203</v>
          </cell>
          <cell r="I42">
            <v>28484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150324</v>
          </cell>
          <cell r="E43">
            <v>2584</v>
          </cell>
          <cell r="F43">
            <v>0</v>
          </cell>
          <cell r="G43">
            <v>72433</v>
          </cell>
          <cell r="H43">
            <v>22762</v>
          </cell>
          <cell r="I43">
            <v>248103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4027</v>
          </cell>
          <cell r="E44">
            <v>24000</v>
          </cell>
          <cell r="F44">
            <v>35667</v>
          </cell>
          <cell r="G44">
            <v>23333</v>
          </cell>
          <cell r="H44">
            <v>1667</v>
          </cell>
          <cell r="I44">
            <v>88694</v>
          </cell>
          <cell r="J44">
            <v>1341.06</v>
          </cell>
          <cell r="K44">
            <v>7111.17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39930</v>
          </cell>
          <cell r="E45">
            <v>32148</v>
          </cell>
          <cell r="F45">
            <v>5333</v>
          </cell>
          <cell r="G45">
            <v>10809</v>
          </cell>
          <cell r="H45">
            <v>6667</v>
          </cell>
          <cell r="I45">
            <v>94887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16379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16379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9028</v>
          </cell>
          <cell r="F47">
            <v>3654</v>
          </cell>
          <cell r="G47">
            <v>48293</v>
          </cell>
          <cell r="H47">
            <v>1250</v>
          </cell>
          <cell r="I47">
            <v>102324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27424</v>
          </cell>
          <cell r="E48">
            <v>13790</v>
          </cell>
          <cell r="F48">
            <v>7584</v>
          </cell>
          <cell r="G48">
            <v>13501</v>
          </cell>
          <cell r="H48">
            <v>2348</v>
          </cell>
          <cell r="I48">
            <v>64647</v>
          </cell>
          <cell r="J48">
            <v>7309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202599</v>
          </cell>
          <cell r="E49">
            <v>59516</v>
          </cell>
          <cell r="F49">
            <v>20311</v>
          </cell>
          <cell r="G49">
            <v>16584</v>
          </cell>
          <cell r="H49">
            <v>55744</v>
          </cell>
          <cell r="I49">
            <v>354754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41669</v>
          </cell>
          <cell r="O49">
            <v>0</v>
          </cell>
          <cell r="P49">
            <v>4199</v>
          </cell>
          <cell r="Q49">
            <v>1798</v>
          </cell>
          <cell r="R49">
            <v>365152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15237</v>
          </cell>
          <cell r="E50">
            <v>2350</v>
          </cell>
          <cell r="F50">
            <v>3205</v>
          </cell>
          <cell r="G50">
            <v>4109</v>
          </cell>
          <cell r="H50">
            <v>250</v>
          </cell>
          <cell r="I50">
            <v>25151</v>
          </cell>
          <cell r="J50">
            <v>2112.17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20758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9411</v>
          </cell>
          <cell r="E52">
            <v>791</v>
          </cell>
          <cell r="F52">
            <v>3334</v>
          </cell>
          <cell r="G52">
            <v>500</v>
          </cell>
          <cell r="H52">
            <v>2130</v>
          </cell>
          <cell r="I52">
            <v>16166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9253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27500</v>
          </cell>
          <cell r="E54">
            <v>110498</v>
          </cell>
          <cell r="F54">
            <v>60275</v>
          </cell>
          <cell r="G54">
            <v>53339</v>
          </cell>
          <cell r="H54">
            <v>0</v>
          </cell>
          <cell r="I54">
            <v>251612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4536</v>
          </cell>
          <cell r="Q54">
            <v>19476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17066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5959</v>
          </cell>
          <cell r="F56">
            <v>2000</v>
          </cell>
          <cell r="G56">
            <v>2152</v>
          </cell>
          <cell r="H56">
            <v>334</v>
          </cell>
          <cell r="I56">
            <v>17095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55376</v>
          </cell>
          <cell r="E57">
            <v>34547</v>
          </cell>
          <cell r="F57">
            <v>53150</v>
          </cell>
          <cell r="G57">
            <v>20287</v>
          </cell>
          <cell r="H57">
            <v>0</v>
          </cell>
          <cell r="I57">
            <v>163360</v>
          </cell>
          <cell r="J57">
            <v>8730.9500000000007</v>
          </cell>
          <cell r="K57">
            <v>189152.28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22500</v>
          </cell>
          <cell r="U57"/>
          <cell r="V57">
            <v>0</v>
          </cell>
        </row>
        <row r="58">
          <cell r="D58">
            <v>6288</v>
          </cell>
          <cell r="E58">
            <v>1771</v>
          </cell>
          <cell r="F58">
            <v>0</v>
          </cell>
          <cell r="G58">
            <v>0</v>
          </cell>
          <cell r="H58">
            <v>0</v>
          </cell>
          <cell r="I58">
            <v>8059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323983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5364</v>
          </cell>
          <cell r="E59">
            <v>16088</v>
          </cell>
          <cell r="F59">
            <v>2985</v>
          </cell>
          <cell r="G59">
            <v>0</v>
          </cell>
          <cell r="H59">
            <v>0</v>
          </cell>
          <cell r="I59">
            <v>24437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24069</v>
          </cell>
          <cell r="G60">
            <v>52091</v>
          </cell>
          <cell r="H60">
            <v>8584</v>
          </cell>
          <cell r="I60">
            <v>102313</v>
          </cell>
          <cell r="J60">
            <v>8583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42583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23799</v>
          </cell>
          <cell r="F61">
            <v>48577</v>
          </cell>
          <cell r="G61">
            <v>6739</v>
          </cell>
          <cell r="H61">
            <v>0</v>
          </cell>
          <cell r="I61">
            <v>86323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76493</v>
          </cell>
          <cell r="E63">
            <v>0</v>
          </cell>
          <cell r="F63">
            <v>0</v>
          </cell>
          <cell r="G63">
            <v>1334</v>
          </cell>
          <cell r="H63">
            <v>4166</v>
          </cell>
          <cell r="I63">
            <v>81993</v>
          </cell>
          <cell r="J63">
            <v>9220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9561</v>
          </cell>
          <cell r="E64">
            <v>5558</v>
          </cell>
          <cell r="F64">
            <v>6250</v>
          </cell>
          <cell r="G64">
            <v>16084</v>
          </cell>
          <cell r="H64">
            <v>650</v>
          </cell>
          <cell r="I64">
            <v>38103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3547</v>
          </cell>
          <cell r="Q64">
            <v>8750</v>
          </cell>
          <cell r="R64">
            <v>0</v>
          </cell>
          <cell r="S64">
            <v>0</v>
          </cell>
          <cell r="T64">
            <v>18045</v>
          </cell>
          <cell r="U64"/>
          <cell r="V64">
            <v>0</v>
          </cell>
        </row>
        <row r="65">
          <cell r="D65">
            <v>3386</v>
          </cell>
          <cell r="E65">
            <v>30520</v>
          </cell>
          <cell r="F65">
            <v>2060</v>
          </cell>
          <cell r="G65">
            <v>11116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280763</v>
          </cell>
          <cell r="E66">
            <v>600513</v>
          </cell>
          <cell r="F66">
            <v>313595</v>
          </cell>
          <cell r="G66">
            <v>341498</v>
          </cell>
          <cell r="H66">
            <v>107488</v>
          </cell>
          <cell r="I66">
            <v>1643857</v>
          </cell>
          <cell r="J66">
            <v>0</v>
          </cell>
          <cell r="K66">
            <v>0</v>
          </cell>
          <cell r="L66">
            <v>83334</v>
          </cell>
          <cell r="M66">
            <v>10211</v>
          </cell>
          <cell r="N66">
            <v>41669</v>
          </cell>
          <cell r="O66">
            <v>0</v>
          </cell>
          <cell r="P66">
            <v>21718</v>
          </cell>
          <cell r="Q66">
            <v>0</v>
          </cell>
          <cell r="R66">
            <v>337667</v>
          </cell>
          <cell r="S66">
            <v>0</v>
          </cell>
          <cell r="T66">
            <v>161306</v>
          </cell>
          <cell r="U66"/>
          <cell r="V66">
            <v>0</v>
          </cell>
        </row>
        <row r="67">
          <cell r="D67">
            <v>22512</v>
          </cell>
          <cell r="E67">
            <v>7343</v>
          </cell>
          <cell r="F67">
            <v>19648</v>
          </cell>
          <cell r="G67">
            <v>4375</v>
          </cell>
          <cell r="H67">
            <v>0</v>
          </cell>
          <cell r="I67">
            <v>53878</v>
          </cell>
          <cell r="J67">
            <v>5364.24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3173</v>
          </cell>
          <cell r="F68">
            <v>1250</v>
          </cell>
          <cell r="G68">
            <v>1666</v>
          </cell>
          <cell r="H68">
            <v>191</v>
          </cell>
          <cell r="I68">
            <v>8780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6097</v>
          </cell>
          <cell r="E69">
            <v>20464</v>
          </cell>
          <cell r="F69">
            <v>36034</v>
          </cell>
          <cell r="G69">
            <v>15482</v>
          </cell>
          <cell r="H69">
            <v>11048</v>
          </cell>
          <cell r="I69">
            <v>89125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4082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17790</v>
          </cell>
          <cell r="E70">
            <v>1164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112784</v>
          </cell>
          <cell r="E71">
            <v>23299</v>
          </cell>
          <cell r="F71">
            <v>39916</v>
          </cell>
          <cell r="G71">
            <v>120663</v>
          </cell>
          <cell r="H71">
            <v>41666</v>
          </cell>
          <cell r="I71">
            <v>338328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8116</v>
          </cell>
          <cell r="Q71">
            <v>30584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7172</v>
          </cell>
          <cell r="F72">
            <v>10325</v>
          </cell>
          <cell r="G72">
            <v>375</v>
          </cell>
          <cell r="H72">
            <v>0</v>
          </cell>
          <cell r="I72">
            <v>34306</v>
          </cell>
          <cell r="J72">
            <v>4200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8000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5484</v>
          </cell>
          <cell r="F73">
            <v>2916</v>
          </cell>
          <cell r="G73">
            <v>9490</v>
          </cell>
          <cell r="H73">
            <v>666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16611</v>
          </cell>
          <cell r="E74">
            <v>11324</v>
          </cell>
          <cell r="F74">
            <v>1916</v>
          </cell>
          <cell r="G74">
            <v>8687</v>
          </cell>
          <cell r="H74">
            <v>0</v>
          </cell>
          <cell r="I74">
            <v>38538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12356</v>
          </cell>
          <cell r="E75">
            <v>28832</v>
          </cell>
          <cell r="F75">
            <v>0</v>
          </cell>
          <cell r="G75">
            <v>6407</v>
          </cell>
          <cell r="H75">
            <v>0</v>
          </cell>
          <cell r="I75">
            <v>47595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6986</v>
          </cell>
          <cell r="E76">
            <v>5228</v>
          </cell>
          <cell r="F76">
            <v>1270</v>
          </cell>
          <cell r="G76">
            <v>3783</v>
          </cell>
          <cell r="H76">
            <v>0</v>
          </cell>
          <cell r="I76">
            <v>17267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6708</v>
          </cell>
          <cell r="E77">
            <v>17500</v>
          </cell>
          <cell r="F77">
            <v>11583</v>
          </cell>
          <cell r="G77">
            <v>7667</v>
          </cell>
          <cell r="H77">
            <v>4554</v>
          </cell>
          <cell r="I77">
            <v>48012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18021</v>
          </cell>
          <cell r="E78">
            <v>10934</v>
          </cell>
          <cell r="F78">
            <v>10916</v>
          </cell>
          <cell r="G78">
            <v>22165</v>
          </cell>
          <cell r="H78">
            <v>550</v>
          </cell>
          <cell r="I78">
            <v>62586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20000</v>
          </cell>
          <cell r="U78"/>
          <cell r="V78">
            <v>0</v>
          </cell>
        </row>
        <row r="79">
          <cell r="D79">
            <v>3020</v>
          </cell>
          <cell r="E79">
            <v>9795</v>
          </cell>
          <cell r="F79">
            <v>4619</v>
          </cell>
          <cell r="G79">
            <v>5834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8881</v>
          </cell>
          <cell r="F80">
            <v>9905</v>
          </cell>
          <cell r="G80">
            <v>6380</v>
          </cell>
          <cell r="H80">
            <v>3484</v>
          </cell>
          <cell r="I80">
            <v>49210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3507</v>
          </cell>
          <cell r="R80">
            <v>0</v>
          </cell>
          <cell r="S80">
            <v>0</v>
          </cell>
          <cell r="T80">
            <v>39182</v>
          </cell>
          <cell r="U80"/>
          <cell r="V80">
            <v>0</v>
          </cell>
        </row>
        <row r="81">
          <cell r="D81">
            <v>58092</v>
          </cell>
          <cell r="E81">
            <v>34287</v>
          </cell>
          <cell r="F81">
            <v>16357</v>
          </cell>
          <cell r="G81">
            <v>31193</v>
          </cell>
          <cell r="H81">
            <v>0</v>
          </cell>
          <cell r="I81">
            <v>139929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4560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3001.67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28054</v>
          </cell>
          <cell r="E83">
            <v>27900</v>
          </cell>
          <cell r="F83">
            <v>8729</v>
          </cell>
          <cell r="G83">
            <v>3334</v>
          </cell>
          <cell r="H83">
            <v>15793</v>
          </cell>
          <cell r="I83">
            <v>83810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14674</v>
          </cell>
          <cell r="E84">
            <v>0</v>
          </cell>
          <cell r="F84">
            <v>5844</v>
          </cell>
          <cell r="G84">
            <v>0</v>
          </cell>
          <cell r="H84">
            <v>416</v>
          </cell>
          <cell r="I84">
            <v>20934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4853</v>
          </cell>
          <cell r="H85">
            <v>834</v>
          </cell>
          <cell r="I85">
            <v>49899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28522</v>
          </cell>
          <cell r="E86">
            <v>17406</v>
          </cell>
          <cell r="F86">
            <v>0</v>
          </cell>
          <cell r="G86">
            <v>13797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19964</v>
          </cell>
          <cell r="E87">
            <v>0</v>
          </cell>
          <cell r="F87">
            <v>3868</v>
          </cell>
          <cell r="G87">
            <v>0</v>
          </cell>
          <cell r="H87">
            <v>0</v>
          </cell>
          <cell r="I87">
            <v>23832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6833</v>
          </cell>
          <cell r="F88">
            <v>17916</v>
          </cell>
          <cell r="G88">
            <v>10416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5184</v>
          </cell>
          <cell r="E89">
            <v>11076</v>
          </cell>
          <cell r="F89">
            <v>6597</v>
          </cell>
          <cell r="G89">
            <v>5044</v>
          </cell>
          <cell r="H89">
            <v>105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6455</v>
          </cell>
          <cell r="F90">
            <v>0</v>
          </cell>
          <cell r="G90">
            <v>10584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5695</v>
          </cell>
          <cell r="E91">
            <v>6330</v>
          </cell>
          <cell r="F91">
            <v>3050</v>
          </cell>
          <cell r="G91">
            <v>0</v>
          </cell>
          <cell r="H91">
            <v>0</v>
          </cell>
          <cell r="I91">
            <v>15075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6888</v>
          </cell>
          <cell r="E92">
            <v>2000</v>
          </cell>
          <cell r="F92">
            <v>4606</v>
          </cell>
          <cell r="G92">
            <v>4166</v>
          </cell>
          <cell r="H92">
            <v>0</v>
          </cell>
          <cell r="I92">
            <v>17660</v>
          </cell>
          <cell r="J92">
            <v>2682.12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7265</v>
          </cell>
          <cell r="E93">
            <v>2484</v>
          </cell>
          <cell r="F93">
            <v>0</v>
          </cell>
          <cell r="G93">
            <v>0</v>
          </cell>
          <cell r="H93">
            <v>0</v>
          </cell>
          <cell r="I93">
            <v>9749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12385</v>
          </cell>
          <cell r="E94">
            <v>34231</v>
          </cell>
          <cell r="F94">
            <v>0</v>
          </cell>
          <cell r="G94">
            <v>0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6748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20172</v>
          </cell>
          <cell r="E96">
            <v>12548</v>
          </cell>
          <cell r="F96">
            <v>5416</v>
          </cell>
          <cell r="G96">
            <v>1584</v>
          </cell>
          <cell r="H96">
            <v>0</v>
          </cell>
          <cell r="I96">
            <v>39720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4806</v>
          </cell>
          <cell r="F97">
            <v>7860</v>
          </cell>
          <cell r="G97">
            <v>8334</v>
          </cell>
          <cell r="H97">
            <v>0</v>
          </cell>
          <cell r="I97">
            <v>37660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24576</v>
          </cell>
          <cell r="E98">
            <v>8500</v>
          </cell>
          <cell r="F98">
            <v>103412</v>
          </cell>
          <cell r="G98">
            <v>36296</v>
          </cell>
          <cell r="H98">
            <v>9811</v>
          </cell>
          <cell r="I98">
            <v>182595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4918</v>
          </cell>
          <cell r="E99">
            <v>1700</v>
          </cell>
          <cell r="F99">
            <v>1233</v>
          </cell>
          <cell r="G99">
            <v>512</v>
          </cell>
          <cell r="H99">
            <v>186</v>
          </cell>
          <cell r="I99">
            <v>8549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4584</v>
          </cell>
          <cell r="G100">
            <v>4940</v>
          </cell>
          <cell r="H100">
            <v>416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12255</v>
          </cell>
          <cell r="F101">
            <v>32058</v>
          </cell>
          <cell r="G101">
            <v>48831</v>
          </cell>
          <cell r="H101">
            <v>13216</v>
          </cell>
          <cell r="I101">
            <v>142767</v>
          </cell>
          <cell r="J101">
            <v>19211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29805</v>
          </cell>
          <cell r="E103">
            <v>0</v>
          </cell>
          <cell r="F103">
            <v>5375</v>
          </cell>
          <cell r="G103">
            <v>5166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226546</v>
          </cell>
          <cell r="E104">
            <v>46932</v>
          </cell>
          <cell r="F104">
            <v>37000</v>
          </cell>
          <cell r="G104">
            <v>28333</v>
          </cell>
          <cell r="H104">
            <v>1667</v>
          </cell>
          <cell r="I104">
            <v>340478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25724</v>
          </cell>
          <cell r="E105">
            <v>1023</v>
          </cell>
          <cell r="F105">
            <v>9632</v>
          </cell>
          <cell r="G105">
            <v>0</v>
          </cell>
          <cell r="H105">
            <v>0</v>
          </cell>
          <cell r="I105">
            <v>36379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230691</v>
          </cell>
          <cell r="F106">
            <v>131000</v>
          </cell>
          <cell r="G106">
            <v>53333</v>
          </cell>
          <cell r="H106">
            <v>16667</v>
          </cell>
          <cell r="I106">
            <v>431691</v>
          </cell>
          <cell r="J106">
            <v>4701.78</v>
          </cell>
          <cell r="K106">
            <v>128186.22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27584</v>
          </cell>
          <cell r="F107">
            <v>12625</v>
          </cell>
          <cell r="G107">
            <v>10720</v>
          </cell>
          <cell r="H107">
            <v>8916</v>
          </cell>
          <cell r="I107">
            <v>59845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12000</v>
          </cell>
          <cell r="U107"/>
          <cell r="V107">
            <v>0</v>
          </cell>
        </row>
        <row r="108">
          <cell r="D108">
            <v>14123</v>
          </cell>
          <cell r="E108">
            <v>475</v>
          </cell>
          <cell r="F108">
            <v>5125</v>
          </cell>
          <cell r="G108">
            <v>4334</v>
          </cell>
          <cell r="H108">
            <v>2584</v>
          </cell>
          <cell r="I108">
            <v>26641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124158</v>
          </cell>
          <cell r="E109">
            <v>280341</v>
          </cell>
          <cell r="F109">
            <v>89190</v>
          </cell>
          <cell r="G109">
            <v>242722</v>
          </cell>
          <cell r="H109">
            <v>33780</v>
          </cell>
          <cell r="I109">
            <v>770191</v>
          </cell>
          <cell r="J109">
            <v>21253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10500</v>
          </cell>
          <cell r="H110">
            <v>500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25657</v>
          </cell>
          <cell r="E111">
            <v>6336</v>
          </cell>
          <cell r="F111">
            <v>9041</v>
          </cell>
          <cell r="G111">
            <v>6581</v>
          </cell>
          <cell r="H111">
            <v>0</v>
          </cell>
          <cell r="I111">
            <v>47615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3849</v>
          </cell>
          <cell r="E112">
            <v>11917</v>
          </cell>
          <cell r="F112">
            <v>9958</v>
          </cell>
          <cell r="G112">
            <v>2916</v>
          </cell>
          <cell r="H112">
            <v>6330</v>
          </cell>
          <cell r="I112">
            <v>34970</v>
          </cell>
          <cell r="J112">
            <v>2112.17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8742</v>
          </cell>
          <cell r="E113">
            <v>4750</v>
          </cell>
          <cell r="F113">
            <v>6334</v>
          </cell>
          <cell r="G113">
            <v>5245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58331</v>
          </cell>
          <cell r="F114">
            <v>66430</v>
          </cell>
          <cell r="G114">
            <v>54788</v>
          </cell>
          <cell r="H114">
            <v>0</v>
          </cell>
          <cell r="I114">
            <v>237017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300079</v>
          </cell>
          <cell r="S114">
            <v>0</v>
          </cell>
          <cell r="T114">
            <v>8600</v>
          </cell>
          <cell r="U114"/>
          <cell r="V114">
            <v>0</v>
          </cell>
        </row>
        <row r="115">
          <cell r="D115">
            <v>7916</v>
          </cell>
          <cell r="E115">
            <v>0</v>
          </cell>
          <cell r="F115">
            <v>3580</v>
          </cell>
          <cell r="G115">
            <v>2291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9820</v>
          </cell>
          <cell r="F116">
            <v>21483</v>
          </cell>
          <cell r="G116">
            <v>5700</v>
          </cell>
          <cell r="H116">
            <v>6564</v>
          </cell>
          <cell r="I116">
            <v>54446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16247</v>
          </cell>
          <cell r="E117">
            <v>1916</v>
          </cell>
          <cell r="F117">
            <v>3250</v>
          </cell>
          <cell r="G117">
            <v>2087</v>
          </cell>
          <cell r="H117">
            <v>334</v>
          </cell>
          <cell r="I117">
            <v>23834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3552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6596</v>
          </cell>
          <cell r="U119"/>
          <cell r="V119">
            <v>0</v>
          </cell>
        </row>
        <row r="120">
          <cell r="D120">
            <v>5565</v>
          </cell>
          <cell r="E120">
            <v>2461</v>
          </cell>
          <cell r="F120">
            <v>2476</v>
          </cell>
          <cell r="G120">
            <v>4266</v>
          </cell>
          <cell r="H120">
            <v>0</v>
          </cell>
          <cell r="I120">
            <v>14768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28343</v>
          </cell>
          <cell r="E121">
            <v>9674</v>
          </cell>
          <cell r="F121">
            <v>9946</v>
          </cell>
          <cell r="G121">
            <v>7415</v>
          </cell>
          <cell r="H121">
            <v>6100</v>
          </cell>
          <cell r="I121">
            <v>61478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3449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66376</v>
          </cell>
          <cell r="E122">
            <v>30976</v>
          </cell>
          <cell r="F122">
            <v>166667</v>
          </cell>
          <cell r="G122">
            <v>71436</v>
          </cell>
          <cell r="H122">
            <v>59581</v>
          </cell>
          <cell r="I122">
            <v>395036</v>
          </cell>
          <cell r="J122">
            <v>9873.76</v>
          </cell>
          <cell r="K122">
            <v>73303.64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18570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19098</v>
          </cell>
          <cell r="E123">
            <v>20415</v>
          </cell>
          <cell r="F123">
            <v>37505</v>
          </cell>
          <cell r="G123">
            <v>19351</v>
          </cell>
          <cell r="H123">
            <v>61666</v>
          </cell>
          <cell r="I123">
            <v>158035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1519</v>
          </cell>
          <cell r="R123">
            <v>418978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770</v>
          </cell>
          <cell r="F124">
            <v>834</v>
          </cell>
          <cell r="G124">
            <v>1669</v>
          </cell>
          <cell r="H124">
            <v>150</v>
          </cell>
          <cell r="I124">
            <v>14221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10762</v>
          </cell>
          <cell r="E125">
            <v>16667</v>
          </cell>
          <cell r="F125">
            <v>31667</v>
          </cell>
          <cell r="G125">
            <v>13942</v>
          </cell>
          <cell r="H125">
            <v>5000</v>
          </cell>
          <cell r="I125">
            <v>78038</v>
          </cell>
          <cell r="J125">
            <v>940.36</v>
          </cell>
          <cell r="K125">
            <v>3258.3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3908</v>
          </cell>
          <cell r="E126">
            <v>0</v>
          </cell>
          <cell r="F126">
            <v>2372</v>
          </cell>
          <cell r="G126">
            <v>1916</v>
          </cell>
          <cell r="H126">
            <v>834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25427</v>
          </cell>
          <cell r="E127">
            <v>4585</v>
          </cell>
          <cell r="F127">
            <v>7351</v>
          </cell>
          <cell r="G127">
            <v>0</v>
          </cell>
          <cell r="H127">
            <v>9297</v>
          </cell>
          <cell r="I127">
            <v>46660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25115</v>
          </cell>
          <cell r="E128">
            <v>3662</v>
          </cell>
          <cell r="F128">
            <v>4959</v>
          </cell>
          <cell r="G128">
            <v>834</v>
          </cell>
          <cell r="H128">
            <v>3116</v>
          </cell>
          <cell r="I128">
            <v>37686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15843</v>
          </cell>
          <cell r="E129">
            <v>52000</v>
          </cell>
          <cell r="F129">
            <v>19283</v>
          </cell>
          <cell r="G129">
            <v>26443</v>
          </cell>
          <cell r="H129">
            <v>1250</v>
          </cell>
          <cell r="I129">
            <v>114819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2788</v>
          </cell>
          <cell r="F130">
            <v>5482</v>
          </cell>
          <cell r="G130">
            <v>6834</v>
          </cell>
          <cell r="H130">
            <v>0</v>
          </cell>
          <cell r="I130">
            <v>19154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11303</v>
          </cell>
          <cell r="E131">
            <v>1166</v>
          </cell>
          <cell r="F131">
            <v>2084</v>
          </cell>
          <cell r="G131">
            <v>2207</v>
          </cell>
          <cell r="H131">
            <v>395</v>
          </cell>
          <cell r="I131">
            <v>17155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1044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56629</v>
          </cell>
          <cell r="E132">
            <v>22955</v>
          </cell>
          <cell r="F132">
            <v>3571</v>
          </cell>
          <cell r="G132">
            <v>34506</v>
          </cell>
          <cell r="H132">
            <v>0</v>
          </cell>
          <cell r="I132">
            <v>117661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170685</v>
          </cell>
          <cell r="T132">
            <v>0</v>
          </cell>
          <cell r="U132"/>
          <cell r="V132">
            <v>0</v>
          </cell>
        </row>
        <row r="133">
          <cell r="D133">
            <v>3414</v>
          </cell>
          <cell r="E133">
            <v>2583</v>
          </cell>
          <cell r="F133">
            <v>10570</v>
          </cell>
          <cell r="G133">
            <v>1667</v>
          </cell>
          <cell r="H133">
            <v>667</v>
          </cell>
          <cell r="I133">
            <v>18901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128351</v>
          </cell>
          <cell r="E134">
            <v>122969</v>
          </cell>
          <cell r="F134">
            <v>32023</v>
          </cell>
          <cell r="G134">
            <v>37667</v>
          </cell>
          <cell r="H134">
            <v>13333</v>
          </cell>
          <cell r="I134">
            <v>334343</v>
          </cell>
          <cell r="J134">
            <v>3501.95</v>
          </cell>
          <cell r="K134">
            <v>61519.42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23980</v>
          </cell>
          <cell r="E135">
            <v>4073</v>
          </cell>
          <cell r="F135">
            <v>1333</v>
          </cell>
          <cell r="G135">
            <v>3333</v>
          </cell>
          <cell r="H135">
            <v>0</v>
          </cell>
          <cell r="I135">
            <v>32719</v>
          </cell>
          <cell r="J135">
            <v>0</v>
          </cell>
          <cell r="K135">
            <v>3850.22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9085</v>
          </cell>
          <cell r="E136">
            <v>626</v>
          </cell>
          <cell r="F136">
            <v>3334</v>
          </cell>
          <cell r="G136">
            <v>5000</v>
          </cell>
          <cell r="H136">
            <v>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117259</v>
          </cell>
          <cell r="E137">
            <v>222378</v>
          </cell>
          <cell r="F137">
            <v>44848</v>
          </cell>
          <cell r="G137">
            <v>121948</v>
          </cell>
          <cell r="H137">
            <v>134741</v>
          </cell>
          <cell r="I137">
            <v>641174</v>
          </cell>
          <cell r="J137">
            <v>0</v>
          </cell>
          <cell r="K137">
            <v>725544.03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18069</v>
          </cell>
          <cell r="Q137">
            <v>0</v>
          </cell>
          <cell r="R137">
            <v>0</v>
          </cell>
          <cell r="S137">
            <v>0</v>
          </cell>
          <cell r="T137">
            <v>53634</v>
          </cell>
          <cell r="U137"/>
          <cell r="V137">
            <v>0</v>
          </cell>
        </row>
        <row r="138">
          <cell r="D138">
            <v>44750</v>
          </cell>
          <cell r="E138">
            <v>18575</v>
          </cell>
          <cell r="F138">
            <v>4429</v>
          </cell>
          <cell r="G138">
            <v>16792</v>
          </cell>
          <cell r="H138">
            <v>7690</v>
          </cell>
          <cell r="I138">
            <v>92236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12284</v>
          </cell>
          <cell r="E139">
            <v>2362</v>
          </cell>
          <cell r="F139">
            <v>1576</v>
          </cell>
          <cell r="G139">
            <v>1250</v>
          </cell>
          <cell r="H139">
            <v>584</v>
          </cell>
          <cell r="I139">
            <v>18056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28614</v>
          </cell>
          <cell r="E140">
            <v>9076</v>
          </cell>
          <cell r="F140">
            <v>209</v>
          </cell>
          <cell r="G140">
            <v>4328</v>
          </cell>
          <cell r="H140">
            <v>2900</v>
          </cell>
          <cell r="I140">
            <v>45127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24167</v>
          </cell>
          <cell r="F141">
            <v>35564</v>
          </cell>
          <cell r="G141">
            <v>20000</v>
          </cell>
          <cell r="H141">
            <v>8741</v>
          </cell>
          <cell r="I141">
            <v>88972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2664</v>
          </cell>
          <cell r="Q141">
            <v>6093</v>
          </cell>
          <cell r="R141">
            <v>0</v>
          </cell>
          <cell r="S141">
            <v>185164</v>
          </cell>
          <cell r="T141">
            <v>8880</v>
          </cell>
          <cell r="U141"/>
          <cell r="V141">
            <v>0</v>
          </cell>
        </row>
        <row r="142">
          <cell r="D142">
            <v>80556</v>
          </cell>
          <cell r="E142">
            <v>262371</v>
          </cell>
          <cell r="F142">
            <v>89070</v>
          </cell>
          <cell r="G142">
            <v>140983</v>
          </cell>
          <cell r="H142">
            <v>6773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12812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6334</v>
          </cell>
          <cell r="E143">
            <v>7320</v>
          </cell>
          <cell r="F143">
            <v>1250</v>
          </cell>
          <cell r="G143">
            <v>834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1150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2366</v>
          </cell>
          <cell r="F144">
            <v>3500</v>
          </cell>
          <cell r="G144">
            <v>5834</v>
          </cell>
          <cell r="H144">
            <v>3334</v>
          </cell>
          <cell r="I144">
            <v>31103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6239</v>
          </cell>
          <cell r="E145">
            <v>416</v>
          </cell>
          <cell r="F145">
            <v>1000</v>
          </cell>
          <cell r="G145">
            <v>250</v>
          </cell>
          <cell r="H145">
            <v>500</v>
          </cell>
          <cell r="I145">
            <v>8405</v>
          </cell>
          <cell r="J145">
            <v>1408.11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15262</v>
          </cell>
          <cell r="E146">
            <v>11640</v>
          </cell>
          <cell r="F146">
            <v>3001</v>
          </cell>
          <cell r="G146">
            <v>2584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22813</v>
          </cell>
          <cell r="E147">
            <v>30748</v>
          </cell>
          <cell r="F147">
            <v>6250</v>
          </cell>
          <cell r="G147">
            <v>897</v>
          </cell>
          <cell r="H147">
            <v>1000</v>
          </cell>
          <cell r="I147">
            <v>61708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11847</v>
          </cell>
          <cell r="E148">
            <v>15113</v>
          </cell>
          <cell r="F148">
            <v>9996</v>
          </cell>
          <cell r="G148">
            <v>10837</v>
          </cell>
          <cell r="H148">
            <v>0</v>
          </cell>
          <cell r="I148">
            <v>47793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33675</v>
          </cell>
          <cell r="E149">
            <v>53869</v>
          </cell>
          <cell r="F149">
            <v>0</v>
          </cell>
          <cell r="G149">
            <v>18167</v>
          </cell>
          <cell r="H149">
            <v>584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21992</v>
          </cell>
          <cell r="E150">
            <v>5543</v>
          </cell>
          <cell r="F150">
            <v>15827</v>
          </cell>
          <cell r="G150">
            <v>0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19066</v>
          </cell>
          <cell r="E151">
            <v>4837</v>
          </cell>
          <cell r="F151">
            <v>1500</v>
          </cell>
          <cell r="G151">
            <v>666</v>
          </cell>
          <cell r="H151">
            <v>0</v>
          </cell>
          <cell r="I151">
            <v>26069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6067</v>
          </cell>
          <cell r="E152">
            <v>3679</v>
          </cell>
          <cell r="F152">
            <v>2916</v>
          </cell>
          <cell r="G152">
            <v>4378</v>
          </cell>
          <cell r="H152">
            <v>1004</v>
          </cell>
          <cell r="I152">
            <v>18044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100507</v>
          </cell>
          <cell r="F153">
            <v>28441</v>
          </cell>
          <cell r="G153">
            <v>23531</v>
          </cell>
          <cell r="H153">
            <v>14070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2192</v>
          </cell>
          <cell r="P153">
            <v>0</v>
          </cell>
          <cell r="Q153">
            <v>10545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23705</v>
          </cell>
          <cell r="E154">
            <v>6351</v>
          </cell>
          <cell r="F154">
            <v>5416</v>
          </cell>
          <cell r="G154">
            <v>2916</v>
          </cell>
          <cell r="H154">
            <v>615</v>
          </cell>
          <cell r="I154">
            <v>39003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4384</v>
          </cell>
          <cell r="H155">
            <v>209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64696</v>
          </cell>
          <cell r="E156">
            <v>12756</v>
          </cell>
          <cell r="F156">
            <v>0</v>
          </cell>
          <cell r="G156">
            <v>36781</v>
          </cell>
          <cell r="H156">
            <v>0</v>
          </cell>
          <cell r="I156">
            <v>114233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4062</v>
          </cell>
          <cell r="F157">
            <v>0</v>
          </cell>
          <cell r="G157">
            <v>0</v>
          </cell>
          <cell r="H157">
            <v>0</v>
          </cell>
          <cell r="I157">
            <v>18493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14579</v>
          </cell>
          <cell r="F158">
            <v>2750</v>
          </cell>
          <cell r="G158">
            <v>4230</v>
          </cell>
          <cell r="H158">
            <v>266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31759</v>
          </cell>
          <cell r="E159">
            <v>51125</v>
          </cell>
          <cell r="F159">
            <v>63882</v>
          </cell>
          <cell r="G159">
            <v>42711</v>
          </cell>
          <cell r="H159">
            <v>6670</v>
          </cell>
          <cell r="I159">
            <v>196147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5556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20399</v>
          </cell>
          <cell r="E161">
            <v>3000</v>
          </cell>
          <cell r="F161">
            <v>17284</v>
          </cell>
          <cell r="G161">
            <v>3416</v>
          </cell>
          <cell r="H161">
            <v>2041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2467</v>
          </cell>
          <cell r="E163">
            <v>750</v>
          </cell>
          <cell r="F163">
            <v>834</v>
          </cell>
          <cell r="G163">
            <v>4364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14511</v>
          </cell>
          <cell r="E164">
            <v>7637</v>
          </cell>
          <cell r="F164">
            <v>0</v>
          </cell>
          <cell r="G164">
            <v>0</v>
          </cell>
          <cell r="H164">
            <v>3310</v>
          </cell>
          <cell r="I164">
            <v>25458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11631</v>
          </cell>
          <cell r="E165">
            <v>3975</v>
          </cell>
          <cell r="F165">
            <v>2500</v>
          </cell>
          <cell r="G165">
            <v>4166</v>
          </cell>
          <cell r="H165">
            <v>222</v>
          </cell>
          <cell r="I165">
            <v>22494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3">
        <row r="2">
          <cell r="D2">
            <v>9995</v>
          </cell>
          <cell r="E2">
            <v>16244</v>
          </cell>
          <cell r="F2">
            <v>0</v>
          </cell>
          <cell r="G2">
            <v>6408</v>
          </cell>
          <cell r="H2">
            <v>2921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D3">
            <v>3441</v>
          </cell>
          <cell r="E3">
            <v>6377</v>
          </cell>
          <cell r="F3">
            <v>0</v>
          </cell>
          <cell r="G3">
            <v>8994</v>
          </cell>
          <cell r="H3">
            <v>225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D4">
            <v>20928</v>
          </cell>
          <cell r="E4">
            <v>6544</v>
          </cell>
          <cell r="F4">
            <v>12390</v>
          </cell>
          <cell r="G4">
            <v>27375</v>
          </cell>
          <cell r="H4">
            <v>0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4708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D5">
            <v>21963</v>
          </cell>
          <cell r="E5">
            <v>16611</v>
          </cell>
          <cell r="F5">
            <v>5432</v>
          </cell>
          <cell r="G5">
            <v>2959</v>
          </cell>
          <cell r="H5">
            <v>2398</v>
          </cell>
          <cell r="I5">
            <v>49363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D6">
            <v>7701</v>
          </cell>
          <cell r="E6">
            <v>7970</v>
          </cell>
          <cell r="F6">
            <v>4902</v>
          </cell>
          <cell r="G6">
            <v>2187</v>
          </cell>
          <cell r="H6">
            <v>250</v>
          </cell>
          <cell r="I6">
            <v>23010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D7">
            <v>6454</v>
          </cell>
          <cell r="E7">
            <v>4191</v>
          </cell>
          <cell r="F7">
            <v>2500</v>
          </cell>
          <cell r="G7">
            <v>2782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20834</v>
          </cell>
          <cell r="U8">
            <v>0</v>
          </cell>
          <cell r="V8">
            <v>0</v>
          </cell>
        </row>
        <row r="9">
          <cell r="D9">
            <v>82334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D11">
            <v>20592</v>
          </cell>
          <cell r="E11">
            <v>54829</v>
          </cell>
          <cell r="F11">
            <v>15444</v>
          </cell>
          <cell r="G11">
            <v>53666</v>
          </cell>
          <cell r="H11">
            <v>16015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7054</v>
          </cell>
          <cell r="R11">
            <v>0</v>
          </cell>
          <cell r="S11">
            <v>0</v>
          </cell>
          <cell r="T11">
            <v>1203</v>
          </cell>
          <cell r="U11">
            <v>0</v>
          </cell>
          <cell r="V11">
            <v>0</v>
          </cell>
        </row>
        <row r="12">
          <cell r="D12">
            <v>138366</v>
          </cell>
          <cell r="E12">
            <v>293881</v>
          </cell>
          <cell r="F12">
            <v>73736</v>
          </cell>
          <cell r="G12">
            <v>160050</v>
          </cell>
          <cell r="H12">
            <v>118268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18043</v>
          </cell>
          <cell r="Q12">
            <v>36444</v>
          </cell>
          <cell r="R12">
            <v>12670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D14">
            <v>64416</v>
          </cell>
          <cell r="E14">
            <v>16809</v>
          </cell>
          <cell r="F14">
            <v>6701</v>
          </cell>
          <cell r="G14">
            <v>11766</v>
          </cell>
          <cell r="H14">
            <v>61000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D15">
            <v>31821</v>
          </cell>
          <cell r="E15">
            <v>49366</v>
          </cell>
          <cell r="F15">
            <v>25671</v>
          </cell>
          <cell r="G15">
            <v>12565</v>
          </cell>
          <cell r="H15">
            <v>0</v>
          </cell>
          <cell r="I15">
            <v>119423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>
            <v>10736</v>
          </cell>
          <cell r="E16">
            <v>2755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>
            <v>6150</v>
          </cell>
          <cell r="E17">
            <v>3295</v>
          </cell>
          <cell r="F17">
            <v>1334</v>
          </cell>
          <cell r="G17">
            <v>1639</v>
          </cell>
          <cell r="H17">
            <v>720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>
            <v>0</v>
          </cell>
          <cell r="E18">
            <v>26071</v>
          </cell>
          <cell r="F18">
            <v>6757</v>
          </cell>
          <cell r="G18">
            <v>1139</v>
          </cell>
          <cell r="H18">
            <v>0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>
            <v>17013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>
            <v>5697</v>
          </cell>
          <cell r="E21">
            <v>8180</v>
          </cell>
          <cell r="F21">
            <v>0</v>
          </cell>
          <cell r="G21">
            <v>8032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209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>
            <v>32750</v>
          </cell>
          <cell r="E23">
            <v>75573</v>
          </cell>
          <cell r="F23">
            <v>43071</v>
          </cell>
          <cell r="G23">
            <v>113855</v>
          </cell>
          <cell r="H23">
            <v>4063</v>
          </cell>
          <cell r="I23">
            <v>269312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2080</v>
          </cell>
          <cell r="P23">
            <v>8930</v>
          </cell>
          <cell r="Q23">
            <v>10400</v>
          </cell>
          <cell r="R23">
            <v>41265</v>
          </cell>
          <cell r="S23">
            <v>0</v>
          </cell>
          <cell r="T23">
            <v>17353</v>
          </cell>
          <cell r="U23">
            <v>0</v>
          </cell>
          <cell r="V23">
            <v>0</v>
          </cell>
        </row>
        <row r="24">
          <cell r="D24">
            <v>17395</v>
          </cell>
          <cell r="E24">
            <v>4719</v>
          </cell>
          <cell r="F24">
            <v>1250</v>
          </cell>
          <cell r="G24">
            <v>2557</v>
          </cell>
          <cell r="H24">
            <v>770</v>
          </cell>
          <cell r="I24">
            <v>26691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D26">
            <v>10600</v>
          </cell>
          <cell r="E26">
            <v>21949</v>
          </cell>
          <cell r="F26">
            <v>3934</v>
          </cell>
          <cell r="G26">
            <v>14789</v>
          </cell>
          <cell r="H26">
            <v>950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D27">
            <v>14900</v>
          </cell>
          <cell r="E27">
            <v>1063</v>
          </cell>
          <cell r="F27">
            <v>4125</v>
          </cell>
          <cell r="G27">
            <v>1823</v>
          </cell>
          <cell r="H27">
            <v>666</v>
          </cell>
          <cell r="I27">
            <v>22577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>
            <v>3688</v>
          </cell>
          <cell r="E28">
            <v>951</v>
          </cell>
          <cell r="F28">
            <v>0</v>
          </cell>
          <cell r="G28">
            <v>701</v>
          </cell>
          <cell r="H28">
            <v>106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D29">
            <v>8217</v>
          </cell>
          <cell r="E29">
            <v>4908</v>
          </cell>
          <cell r="F29">
            <v>3916</v>
          </cell>
          <cell r="G29">
            <v>3166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2493</v>
          </cell>
          <cell r="H30">
            <v>166</v>
          </cell>
          <cell r="I30">
            <v>6439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>
            <v>72421</v>
          </cell>
          <cell r="E31">
            <v>107940</v>
          </cell>
          <cell r="F31">
            <v>18125</v>
          </cell>
          <cell r="G31">
            <v>0</v>
          </cell>
          <cell r="H31">
            <v>21075</v>
          </cell>
          <cell r="I31">
            <v>219561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20376</v>
          </cell>
          <cell r="R31">
            <v>0</v>
          </cell>
          <cell r="S31">
            <v>111341</v>
          </cell>
          <cell r="T31">
            <v>15052</v>
          </cell>
          <cell r="U31">
            <v>0</v>
          </cell>
          <cell r="V31">
            <v>0</v>
          </cell>
        </row>
        <row r="32">
          <cell r="D32">
            <v>25364</v>
          </cell>
          <cell r="E32">
            <v>12125</v>
          </cell>
          <cell r="F32">
            <v>6814</v>
          </cell>
          <cell r="G32">
            <v>21363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D33">
            <v>0</v>
          </cell>
          <cell r="E33">
            <v>21929</v>
          </cell>
          <cell r="F33">
            <v>0</v>
          </cell>
          <cell r="G33">
            <v>7766</v>
          </cell>
          <cell r="H33">
            <v>416</v>
          </cell>
          <cell r="I33">
            <v>30111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D34">
            <v>23091</v>
          </cell>
          <cell r="E34">
            <v>0</v>
          </cell>
          <cell r="F34">
            <v>0</v>
          </cell>
          <cell r="G34">
            <v>7654</v>
          </cell>
          <cell r="H34">
            <v>416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>
            <v>29291</v>
          </cell>
          <cell r="E35">
            <v>14663</v>
          </cell>
          <cell r="F35">
            <v>9334</v>
          </cell>
          <cell r="G35">
            <v>5416</v>
          </cell>
          <cell r="H35">
            <v>666</v>
          </cell>
          <cell r="I35">
            <v>59370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D36">
            <v>2463</v>
          </cell>
          <cell r="E36">
            <v>21</v>
          </cell>
          <cell r="F36">
            <v>2500</v>
          </cell>
          <cell r="G36">
            <v>2441</v>
          </cell>
          <cell r="H36">
            <v>187</v>
          </cell>
          <cell r="I36">
            <v>7612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>
            <v>2325</v>
          </cell>
          <cell r="E37">
            <v>2955</v>
          </cell>
          <cell r="F37">
            <v>851</v>
          </cell>
          <cell r="G37">
            <v>916</v>
          </cell>
          <cell r="H37">
            <v>834</v>
          </cell>
          <cell r="I37">
            <v>7881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D38">
            <v>6948</v>
          </cell>
          <cell r="E38">
            <v>16</v>
          </cell>
          <cell r="F38">
            <v>561</v>
          </cell>
          <cell r="G38">
            <v>0</v>
          </cell>
          <cell r="H38">
            <v>229</v>
          </cell>
          <cell r="I38">
            <v>7754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>
            <v>13678</v>
          </cell>
          <cell r="E39">
            <v>0</v>
          </cell>
          <cell r="F39">
            <v>416</v>
          </cell>
          <cell r="G39">
            <v>1750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D40">
            <v>378771</v>
          </cell>
          <cell r="E40">
            <v>202333</v>
          </cell>
          <cell r="F40">
            <v>300405</v>
          </cell>
          <cell r="G40">
            <v>12740</v>
          </cell>
          <cell r="H40">
            <v>141843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19970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>
            <v>0</v>
          </cell>
          <cell r="V40">
            <v>0</v>
          </cell>
        </row>
        <row r="41">
          <cell r="D41">
            <v>16118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5204</v>
          </cell>
          <cell r="I42">
            <v>28488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D43">
            <v>150324</v>
          </cell>
          <cell r="E43">
            <v>2584</v>
          </cell>
          <cell r="F43">
            <v>0</v>
          </cell>
          <cell r="G43">
            <v>72435</v>
          </cell>
          <cell r="H43">
            <v>22764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D44">
            <v>1007</v>
          </cell>
          <cell r="E44">
            <v>6000</v>
          </cell>
          <cell r="F44">
            <v>8916</v>
          </cell>
          <cell r="G44">
            <v>5834</v>
          </cell>
          <cell r="H44">
            <v>416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D45">
            <v>9983</v>
          </cell>
          <cell r="E45">
            <v>8037</v>
          </cell>
          <cell r="F45">
            <v>1334</v>
          </cell>
          <cell r="G45">
            <v>2703</v>
          </cell>
          <cell r="H45">
            <v>1666</v>
          </cell>
          <cell r="I45">
            <v>23723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D47">
            <v>40099</v>
          </cell>
          <cell r="E47">
            <v>9028</v>
          </cell>
          <cell r="F47">
            <v>3656</v>
          </cell>
          <cell r="G47">
            <v>48293</v>
          </cell>
          <cell r="H47">
            <v>1250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D48">
            <v>27425</v>
          </cell>
          <cell r="E48">
            <v>13792</v>
          </cell>
          <cell r="F48">
            <v>7584</v>
          </cell>
          <cell r="G48">
            <v>13500</v>
          </cell>
          <cell r="H48">
            <v>2349</v>
          </cell>
          <cell r="I48">
            <v>64650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>
            <v>202598</v>
          </cell>
          <cell r="E49">
            <v>59516</v>
          </cell>
          <cell r="F49">
            <v>20310</v>
          </cell>
          <cell r="G49">
            <v>16584</v>
          </cell>
          <cell r="H49">
            <v>55745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41666</v>
          </cell>
          <cell r="O49">
            <v>0</v>
          </cell>
          <cell r="P49">
            <v>4196</v>
          </cell>
          <cell r="Q49">
            <v>1797</v>
          </cell>
          <cell r="R49">
            <v>91288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D50">
            <v>15235</v>
          </cell>
          <cell r="E50">
            <v>2348</v>
          </cell>
          <cell r="F50">
            <v>3207</v>
          </cell>
          <cell r="G50">
            <v>4110</v>
          </cell>
          <cell r="H50">
            <v>250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>
            <v>20760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>
            <v>9409</v>
          </cell>
          <cell r="E52">
            <v>791</v>
          </cell>
          <cell r="F52">
            <v>3334</v>
          </cell>
          <cell r="G52">
            <v>500</v>
          </cell>
          <cell r="H52">
            <v>2130</v>
          </cell>
          <cell r="I52">
            <v>16164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D53">
            <v>9254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>
            <v>27502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4534</v>
          </cell>
          <cell r="Q54">
            <v>19473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D55">
            <v>17066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D56">
            <v>6650</v>
          </cell>
          <cell r="E56">
            <v>5959</v>
          </cell>
          <cell r="F56">
            <v>2000</v>
          </cell>
          <cell r="G56">
            <v>2151</v>
          </cell>
          <cell r="H56">
            <v>334</v>
          </cell>
          <cell r="I56">
            <v>17094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D57">
            <v>55377</v>
          </cell>
          <cell r="E57">
            <v>34547</v>
          </cell>
          <cell r="F57">
            <v>53150</v>
          </cell>
          <cell r="G57">
            <v>20287</v>
          </cell>
          <cell r="H57">
            <v>0</v>
          </cell>
          <cell r="I57">
            <v>163361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>
            <v>0</v>
          </cell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>
            <v>5362</v>
          </cell>
          <cell r="E59">
            <v>16087</v>
          </cell>
          <cell r="F59">
            <v>2985</v>
          </cell>
          <cell r="G59">
            <v>0</v>
          </cell>
          <cell r="H59">
            <v>0</v>
          </cell>
          <cell r="I59">
            <v>24434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24071</v>
          </cell>
          <cell r="G60">
            <v>52091</v>
          </cell>
          <cell r="H60">
            <v>8584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>
            <v>0</v>
          </cell>
          <cell r="V60">
            <v>0</v>
          </cell>
        </row>
        <row r="61">
          <cell r="D61">
            <v>7208</v>
          </cell>
          <cell r="E61">
            <v>23797</v>
          </cell>
          <cell r="F61">
            <v>48575</v>
          </cell>
          <cell r="G61">
            <v>6737</v>
          </cell>
          <cell r="H61">
            <v>0</v>
          </cell>
          <cell r="I61">
            <v>86317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1334</v>
          </cell>
          <cell r="H63">
            <v>4166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>
            <v>7061</v>
          </cell>
          <cell r="E64">
            <v>8059</v>
          </cell>
          <cell r="F64">
            <v>6250</v>
          </cell>
          <cell r="G64">
            <v>16082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3545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>
            <v>0</v>
          </cell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2060</v>
          </cell>
          <cell r="G65">
            <v>11115</v>
          </cell>
          <cell r="H65">
            <v>0</v>
          </cell>
          <cell r="I65">
            <v>47080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D66">
            <v>280764</v>
          </cell>
          <cell r="E66">
            <v>600513</v>
          </cell>
          <cell r="F66">
            <v>271927</v>
          </cell>
          <cell r="G66">
            <v>383166</v>
          </cell>
          <cell r="H66">
            <v>107488</v>
          </cell>
          <cell r="I66">
            <v>1643858</v>
          </cell>
          <cell r="J66">
            <v>0</v>
          </cell>
          <cell r="K66">
            <v>0</v>
          </cell>
          <cell r="L66">
            <v>83334</v>
          </cell>
          <cell r="M66">
            <v>10210</v>
          </cell>
          <cell r="N66">
            <v>41666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40327</v>
          </cell>
          <cell r="U66">
            <v>0</v>
          </cell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19648</v>
          </cell>
          <cell r="G67">
            <v>4375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1666</v>
          </cell>
          <cell r="H68">
            <v>191</v>
          </cell>
          <cell r="I68">
            <v>8779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>
            <v>6095</v>
          </cell>
          <cell r="E69">
            <v>20464</v>
          </cell>
          <cell r="F69">
            <v>36035</v>
          </cell>
          <cell r="G69">
            <v>15481</v>
          </cell>
          <cell r="H69">
            <v>11048</v>
          </cell>
          <cell r="I69">
            <v>89123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D71">
            <v>112785</v>
          </cell>
          <cell r="E71">
            <v>23297</v>
          </cell>
          <cell r="F71">
            <v>39916</v>
          </cell>
          <cell r="G71">
            <v>120663</v>
          </cell>
          <cell r="H71">
            <v>41666</v>
          </cell>
          <cell r="I71">
            <v>338327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8116</v>
          </cell>
          <cell r="Q71">
            <v>30581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D72">
            <v>16434</v>
          </cell>
          <cell r="E72">
            <v>7174</v>
          </cell>
          <cell r="F72">
            <v>10326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>
            <v>3082</v>
          </cell>
          <cell r="E73">
            <v>5484</v>
          </cell>
          <cell r="F73">
            <v>2916</v>
          </cell>
          <cell r="G73">
            <v>9488</v>
          </cell>
          <cell r="H73">
            <v>666</v>
          </cell>
          <cell r="I73">
            <v>21636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>
            <v>16612</v>
          </cell>
          <cell r="E74">
            <v>11324</v>
          </cell>
          <cell r="F74">
            <v>1916</v>
          </cell>
          <cell r="G74">
            <v>8686</v>
          </cell>
          <cell r="H74">
            <v>0</v>
          </cell>
          <cell r="I74">
            <v>38538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D76">
            <v>6985</v>
          </cell>
          <cell r="E76">
            <v>5228</v>
          </cell>
          <cell r="F76">
            <v>1271</v>
          </cell>
          <cell r="G76">
            <v>3784</v>
          </cell>
          <cell r="H76">
            <v>0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>
            <v>6709</v>
          </cell>
          <cell r="E77">
            <v>17500</v>
          </cell>
          <cell r="F77">
            <v>5334</v>
          </cell>
          <cell r="G77">
            <v>5666</v>
          </cell>
          <cell r="H77">
            <v>3305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D78">
            <v>18020</v>
          </cell>
          <cell r="E78">
            <v>10935</v>
          </cell>
          <cell r="F78">
            <v>10916</v>
          </cell>
          <cell r="G78">
            <v>22167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>
            <v>0</v>
          </cell>
          <cell r="V78">
            <v>0</v>
          </cell>
        </row>
        <row r="79">
          <cell r="D79">
            <v>3021</v>
          </cell>
          <cell r="E79">
            <v>9796</v>
          </cell>
          <cell r="F79">
            <v>4618</v>
          </cell>
          <cell r="G79">
            <v>5834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D80">
            <v>20560</v>
          </cell>
          <cell r="E80">
            <v>8882</v>
          </cell>
          <cell r="F80">
            <v>9907</v>
          </cell>
          <cell r="G80">
            <v>6382</v>
          </cell>
          <cell r="H80">
            <v>3484</v>
          </cell>
          <cell r="I80">
            <v>49215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9796</v>
          </cell>
          <cell r="U80">
            <v>0</v>
          </cell>
          <cell r="V80">
            <v>0</v>
          </cell>
        </row>
        <row r="81">
          <cell r="D81">
            <v>58091</v>
          </cell>
          <cell r="E81">
            <v>34285</v>
          </cell>
          <cell r="F81">
            <v>16356</v>
          </cell>
          <cell r="G81">
            <v>31193</v>
          </cell>
          <cell r="H81">
            <v>0</v>
          </cell>
          <cell r="I81">
            <v>139925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D83">
            <v>28053</v>
          </cell>
          <cell r="E83">
            <v>27898</v>
          </cell>
          <cell r="F83">
            <v>8728</v>
          </cell>
          <cell r="G83">
            <v>3334</v>
          </cell>
          <cell r="H83">
            <v>15793</v>
          </cell>
          <cell r="I83">
            <v>83806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D84">
            <v>14676</v>
          </cell>
          <cell r="E84">
            <v>0</v>
          </cell>
          <cell r="F84">
            <v>5844</v>
          </cell>
          <cell r="G84">
            <v>0</v>
          </cell>
          <cell r="H84">
            <v>416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>
            <v>27001</v>
          </cell>
          <cell r="E85">
            <v>17210</v>
          </cell>
          <cell r="F85">
            <v>0</v>
          </cell>
          <cell r="G85">
            <v>4852</v>
          </cell>
          <cell r="H85">
            <v>834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D86">
            <v>28522</v>
          </cell>
          <cell r="E86">
            <v>17408</v>
          </cell>
          <cell r="F86">
            <v>0</v>
          </cell>
          <cell r="G86">
            <v>13795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D87">
            <v>19965</v>
          </cell>
          <cell r="E87">
            <v>0</v>
          </cell>
          <cell r="F87">
            <v>3868</v>
          </cell>
          <cell r="G87">
            <v>0</v>
          </cell>
          <cell r="H87">
            <v>0</v>
          </cell>
          <cell r="I87">
            <v>23833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D88">
            <v>3750</v>
          </cell>
          <cell r="E88">
            <v>6833</v>
          </cell>
          <cell r="F88">
            <v>17916</v>
          </cell>
          <cell r="G88">
            <v>10416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D89">
            <v>5184</v>
          </cell>
          <cell r="E89">
            <v>11076</v>
          </cell>
          <cell r="F89">
            <v>6597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>
            <v>21273</v>
          </cell>
          <cell r="E90">
            <v>6455</v>
          </cell>
          <cell r="F90">
            <v>0</v>
          </cell>
          <cell r="G90">
            <v>10584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D91">
            <v>5695</v>
          </cell>
          <cell r="E91">
            <v>3664</v>
          </cell>
          <cell r="F91">
            <v>0</v>
          </cell>
          <cell r="G91">
            <v>5716</v>
          </cell>
          <cell r="H91">
            <v>0</v>
          </cell>
          <cell r="I91">
            <v>15075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D92">
            <v>6888</v>
          </cell>
          <cell r="E92">
            <v>2000</v>
          </cell>
          <cell r="F92">
            <v>4606</v>
          </cell>
          <cell r="G92">
            <v>4166</v>
          </cell>
          <cell r="H92">
            <v>0</v>
          </cell>
          <cell r="I92">
            <v>17660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D93">
            <v>7267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D94">
            <v>13036</v>
          </cell>
          <cell r="E94">
            <v>5789</v>
          </cell>
          <cell r="F94">
            <v>23375</v>
          </cell>
          <cell r="G94">
            <v>4415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D95">
            <v>6749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D96">
            <v>20173</v>
          </cell>
          <cell r="E96">
            <v>12548</v>
          </cell>
          <cell r="F96">
            <v>5416</v>
          </cell>
          <cell r="G96">
            <v>1584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8334</v>
          </cell>
          <cell r="H97">
            <v>0</v>
          </cell>
          <cell r="I97">
            <v>37662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D98">
            <v>24577</v>
          </cell>
          <cell r="E98">
            <v>8500</v>
          </cell>
          <cell r="F98">
            <v>103412</v>
          </cell>
          <cell r="G98">
            <v>36296</v>
          </cell>
          <cell r="H98">
            <v>9813</v>
          </cell>
          <cell r="I98">
            <v>182598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>
            <v>4919</v>
          </cell>
          <cell r="E99">
            <v>1700</v>
          </cell>
          <cell r="F99">
            <v>1233</v>
          </cell>
          <cell r="G99">
            <v>514</v>
          </cell>
          <cell r="H99">
            <v>186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4584</v>
          </cell>
          <cell r="G100">
            <v>4939</v>
          </cell>
          <cell r="H100">
            <v>416</v>
          </cell>
          <cell r="I100">
            <v>21036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48832</v>
          </cell>
          <cell r="H101">
            <v>13216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D102">
            <v>6574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5166</v>
          </cell>
          <cell r="H103">
            <v>0</v>
          </cell>
          <cell r="I103">
            <v>40345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D104">
            <v>56636</v>
          </cell>
          <cell r="E104">
            <v>11733</v>
          </cell>
          <cell r="F104">
            <v>9250</v>
          </cell>
          <cell r="G104">
            <v>7084</v>
          </cell>
          <cell r="H104">
            <v>416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D105">
            <v>25723</v>
          </cell>
          <cell r="E105">
            <v>1025</v>
          </cell>
          <cell r="F105">
            <v>9634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D106">
            <v>0</v>
          </cell>
          <cell r="E106">
            <v>57672</v>
          </cell>
          <cell r="F106">
            <v>32750</v>
          </cell>
          <cell r="G106">
            <v>13334</v>
          </cell>
          <cell r="H106">
            <v>4166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>
            <v>0</v>
          </cell>
          <cell r="E107">
            <v>27584</v>
          </cell>
          <cell r="F107">
            <v>12625</v>
          </cell>
          <cell r="G107">
            <v>10718</v>
          </cell>
          <cell r="H107">
            <v>8916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>
            <v>0</v>
          </cell>
          <cell r="V107">
            <v>0</v>
          </cell>
        </row>
        <row r="108">
          <cell r="D108">
            <v>14121</v>
          </cell>
          <cell r="E108">
            <v>475</v>
          </cell>
          <cell r="F108">
            <v>5125</v>
          </cell>
          <cell r="G108">
            <v>4334</v>
          </cell>
          <cell r="H108">
            <v>2584</v>
          </cell>
          <cell r="I108">
            <v>26639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D109">
            <v>31040</v>
          </cell>
          <cell r="E109">
            <v>70086</v>
          </cell>
          <cell r="F109">
            <v>22298</v>
          </cell>
          <cell r="G109">
            <v>60680</v>
          </cell>
          <cell r="H109">
            <v>8445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10500</v>
          </cell>
          <cell r="H110">
            <v>500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D111">
            <v>25658</v>
          </cell>
          <cell r="E111">
            <v>6337</v>
          </cell>
          <cell r="F111">
            <v>9041</v>
          </cell>
          <cell r="G111">
            <v>6583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D112">
            <v>3848</v>
          </cell>
          <cell r="E112">
            <v>11919</v>
          </cell>
          <cell r="F112">
            <v>9958</v>
          </cell>
          <cell r="G112">
            <v>2916</v>
          </cell>
          <cell r="H112">
            <v>6329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D113">
            <v>8744</v>
          </cell>
          <cell r="E113">
            <v>4750</v>
          </cell>
          <cell r="F113">
            <v>6334</v>
          </cell>
          <cell r="G113">
            <v>5245</v>
          </cell>
          <cell r="H113">
            <v>1000</v>
          </cell>
          <cell r="I113">
            <v>26073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D114">
            <v>57468</v>
          </cell>
          <cell r="E114">
            <v>58331</v>
          </cell>
          <cell r="F114">
            <v>66431</v>
          </cell>
          <cell r="G114">
            <v>54790</v>
          </cell>
          <cell r="H114">
            <v>0</v>
          </cell>
          <cell r="I114">
            <v>237020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75019</v>
          </cell>
          <cell r="S114">
            <v>0</v>
          </cell>
          <cell r="T114">
            <v>8600</v>
          </cell>
          <cell r="U114">
            <v>0</v>
          </cell>
          <cell r="V114">
            <v>0</v>
          </cell>
        </row>
        <row r="115">
          <cell r="D115">
            <v>7916</v>
          </cell>
          <cell r="E115">
            <v>0</v>
          </cell>
          <cell r="F115">
            <v>3579</v>
          </cell>
          <cell r="G115">
            <v>2291</v>
          </cell>
          <cell r="H115">
            <v>0</v>
          </cell>
          <cell r="I115">
            <v>13786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D116">
            <v>10879</v>
          </cell>
          <cell r="E116">
            <v>9818</v>
          </cell>
          <cell r="F116">
            <v>21484</v>
          </cell>
          <cell r="G116">
            <v>5700</v>
          </cell>
          <cell r="H116">
            <v>6563</v>
          </cell>
          <cell r="I116">
            <v>54444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D117">
            <v>16249</v>
          </cell>
          <cell r="E117">
            <v>1916</v>
          </cell>
          <cell r="F117">
            <v>3250</v>
          </cell>
          <cell r="G117">
            <v>2087</v>
          </cell>
          <cell r="H117">
            <v>334</v>
          </cell>
          <cell r="I117">
            <v>23836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D118">
            <v>3554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>
            <v>0</v>
          </cell>
          <cell r="V119">
            <v>0</v>
          </cell>
        </row>
        <row r="120">
          <cell r="D120">
            <v>5565</v>
          </cell>
          <cell r="E120">
            <v>2463</v>
          </cell>
          <cell r="F120">
            <v>2476</v>
          </cell>
          <cell r="G120">
            <v>4266</v>
          </cell>
          <cell r="H120">
            <v>0</v>
          </cell>
          <cell r="I120">
            <v>14770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9946</v>
          </cell>
          <cell r="G121">
            <v>7414</v>
          </cell>
          <cell r="H121">
            <v>6100</v>
          </cell>
          <cell r="I121">
            <v>61476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D122">
            <v>16594</v>
          </cell>
          <cell r="E122">
            <v>7743</v>
          </cell>
          <cell r="F122">
            <v>41666</v>
          </cell>
          <cell r="G122">
            <v>17859</v>
          </cell>
          <cell r="H122">
            <v>14895</v>
          </cell>
          <cell r="I122">
            <v>98757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D123">
            <v>19096</v>
          </cell>
          <cell r="E123">
            <v>18513</v>
          </cell>
          <cell r="F123">
            <v>19568</v>
          </cell>
          <cell r="G123">
            <v>12228</v>
          </cell>
          <cell r="H123">
            <v>16666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1518</v>
          </cell>
          <cell r="R123">
            <v>104744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D124">
            <v>10799</v>
          </cell>
          <cell r="E124">
            <v>770</v>
          </cell>
          <cell r="F124">
            <v>834</v>
          </cell>
          <cell r="G124">
            <v>1668</v>
          </cell>
          <cell r="H124">
            <v>150</v>
          </cell>
          <cell r="I124">
            <v>14221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D125">
            <v>2690</v>
          </cell>
          <cell r="E125">
            <v>4166</v>
          </cell>
          <cell r="F125">
            <v>7916</v>
          </cell>
          <cell r="G125">
            <v>3486</v>
          </cell>
          <cell r="H125">
            <v>1250</v>
          </cell>
          <cell r="I125">
            <v>19508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D126">
            <v>3909</v>
          </cell>
          <cell r="E126">
            <v>0</v>
          </cell>
          <cell r="F126">
            <v>2371</v>
          </cell>
          <cell r="G126">
            <v>1916</v>
          </cell>
          <cell r="H126">
            <v>834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7351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D128">
            <v>25114</v>
          </cell>
          <cell r="E128">
            <v>3662</v>
          </cell>
          <cell r="F128">
            <v>4958</v>
          </cell>
          <cell r="G128">
            <v>834</v>
          </cell>
          <cell r="H128">
            <v>3116</v>
          </cell>
          <cell r="I128">
            <v>37684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19281</v>
          </cell>
          <cell r="G129">
            <v>26444</v>
          </cell>
          <cell r="H129">
            <v>1250</v>
          </cell>
          <cell r="I129">
            <v>114819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D130">
            <v>4050</v>
          </cell>
          <cell r="E130">
            <v>2788</v>
          </cell>
          <cell r="F130">
            <v>5483</v>
          </cell>
          <cell r="G130">
            <v>6834</v>
          </cell>
          <cell r="H130">
            <v>0</v>
          </cell>
          <cell r="I130">
            <v>19155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D131">
            <v>11302</v>
          </cell>
          <cell r="E131">
            <v>1168</v>
          </cell>
          <cell r="F131">
            <v>2084</v>
          </cell>
          <cell r="G131">
            <v>2208</v>
          </cell>
          <cell r="H131">
            <v>396</v>
          </cell>
          <cell r="I131">
            <v>17158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D132">
            <v>56630</v>
          </cell>
          <cell r="E132">
            <v>22956</v>
          </cell>
          <cell r="F132">
            <v>3572</v>
          </cell>
          <cell r="G132">
            <v>34505</v>
          </cell>
          <cell r="H132">
            <v>0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>
            <v>0</v>
          </cell>
          <cell r="V132">
            <v>0</v>
          </cell>
        </row>
        <row r="133">
          <cell r="D133">
            <v>3414</v>
          </cell>
          <cell r="E133">
            <v>834</v>
          </cell>
          <cell r="F133">
            <v>2643</v>
          </cell>
          <cell r="G133">
            <v>416</v>
          </cell>
          <cell r="H133">
            <v>166</v>
          </cell>
          <cell r="I133">
            <v>7473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D134">
            <v>32088</v>
          </cell>
          <cell r="E134">
            <v>30742</v>
          </cell>
          <cell r="F134">
            <v>8006</v>
          </cell>
          <cell r="G134">
            <v>9416</v>
          </cell>
          <cell r="H134">
            <v>3334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334</v>
          </cell>
          <cell r="G135">
            <v>834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D136">
            <v>9086</v>
          </cell>
          <cell r="E136">
            <v>626</v>
          </cell>
          <cell r="F136">
            <v>3334</v>
          </cell>
          <cell r="G136">
            <v>5000</v>
          </cell>
          <cell r="H136">
            <v>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D137">
            <v>117257</v>
          </cell>
          <cell r="E137">
            <v>222377</v>
          </cell>
          <cell r="F137">
            <v>44848</v>
          </cell>
          <cell r="G137">
            <v>121947</v>
          </cell>
          <cell r="H137">
            <v>134743</v>
          </cell>
          <cell r="I137">
            <v>641172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18066</v>
          </cell>
          <cell r="Q137">
            <v>0</v>
          </cell>
          <cell r="R137">
            <v>0</v>
          </cell>
          <cell r="S137">
            <v>0</v>
          </cell>
          <cell r="T137">
            <v>13408</v>
          </cell>
          <cell r="U137">
            <v>0</v>
          </cell>
          <cell r="V137">
            <v>0</v>
          </cell>
        </row>
        <row r="138">
          <cell r="D138">
            <v>44751</v>
          </cell>
          <cell r="E138">
            <v>18576</v>
          </cell>
          <cell r="F138">
            <v>4428</v>
          </cell>
          <cell r="G138">
            <v>16794</v>
          </cell>
          <cell r="H138">
            <v>7691</v>
          </cell>
          <cell r="I138">
            <v>92240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D139">
            <v>12283</v>
          </cell>
          <cell r="E139">
            <v>2360</v>
          </cell>
          <cell r="F139">
            <v>1574</v>
          </cell>
          <cell r="G139">
            <v>1250</v>
          </cell>
          <cell r="H139">
            <v>584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D140">
            <v>28616</v>
          </cell>
          <cell r="E140">
            <v>9078</v>
          </cell>
          <cell r="F140">
            <v>209</v>
          </cell>
          <cell r="G140">
            <v>4328</v>
          </cell>
          <cell r="H140">
            <v>2900</v>
          </cell>
          <cell r="I140">
            <v>45131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D141">
            <v>500</v>
          </cell>
          <cell r="E141">
            <v>24169</v>
          </cell>
          <cell r="F141">
            <v>35565</v>
          </cell>
          <cell r="G141">
            <v>20000</v>
          </cell>
          <cell r="H141">
            <v>8739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2661</v>
          </cell>
          <cell r="Q141">
            <v>6093</v>
          </cell>
          <cell r="R141">
            <v>0</v>
          </cell>
          <cell r="S141">
            <v>46291</v>
          </cell>
          <cell r="T141">
            <v>8879</v>
          </cell>
          <cell r="U141">
            <v>0</v>
          </cell>
          <cell r="V141">
            <v>0</v>
          </cell>
        </row>
        <row r="142">
          <cell r="D142">
            <v>80556</v>
          </cell>
          <cell r="E142">
            <v>262371</v>
          </cell>
          <cell r="F142">
            <v>89070</v>
          </cell>
          <cell r="G142">
            <v>140984</v>
          </cell>
          <cell r="H142">
            <v>6773</v>
          </cell>
          <cell r="I142">
            <v>579754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12810</v>
          </cell>
          <cell r="Q142">
            <v>0</v>
          </cell>
          <cell r="R142"/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D143">
            <v>6334</v>
          </cell>
          <cell r="E143">
            <v>7320</v>
          </cell>
          <cell r="F143">
            <v>1250</v>
          </cell>
          <cell r="G143">
            <v>834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D144">
            <v>16069</v>
          </cell>
          <cell r="E144">
            <v>2364</v>
          </cell>
          <cell r="F144">
            <v>3500</v>
          </cell>
          <cell r="G144">
            <v>5834</v>
          </cell>
          <cell r="H144">
            <v>3334</v>
          </cell>
          <cell r="I144">
            <v>31101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D145">
            <v>6240</v>
          </cell>
          <cell r="E145">
            <v>416</v>
          </cell>
          <cell r="F145">
            <v>1000</v>
          </cell>
          <cell r="G145">
            <v>250</v>
          </cell>
          <cell r="H145">
            <v>500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D146">
            <v>15260</v>
          </cell>
          <cell r="E146">
            <v>11641</v>
          </cell>
          <cell r="F146">
            <v>3003</v>
          </cell>
          <cell r="G146">
            <v>2584</v>
          </cell>
          <cell r="H146">
            <v>0</v>
          </cell>
          <cell r="I146">
            <v>32488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D147">
            <v>22813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D148">
            <v>11847</v>
          </cell>
          <cell r="E148">
            <v>15113</v>
          </cell>
          <cell r="F148">
            <v>9998</v>
          </cell>
          <cell r="G148">
            <v>10837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D149">
            <v>33675</v>
          </cell>
          <cell r="E149">
            <v>53869</v>
          </cell>
          <cell r="F149">
            <v>0</v>
          </cell>
          <cell r="G149">
            <v>18167</v>
          </cell>
          <cell r="H149">
            <v>584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15825</v>
          </cell>
          <cell r="G150">
            <v>0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D151">
            <v>19066</v>
          </cell>
          <cell r="E151">
            <v>4837</v>
          </cell>
          <cell r="F151">
            <v>1500</v>
          </cell>
          <cell r="G151">
            <v>666</v>
          </cell>
          <cell r="H151">
            <v>0</v>
          </cell>
          <cell r="I151">
            <v>26069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D152">
            <v>6066</v>
          </cell>
          <cell r="E152">
            <v>3680</v>
          </cell>
          <cell r="F152">
            <v>2916</v>
          </cell>
          <cell r="G152">
            <v>4376</v>
          </cell>
          <cell r="H152">
            <v>1002</v>
          </cell>
          <cell r="I152">
            <v>18040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40107</v>
          </cell>
          <cell r="G153">
            <v>11865</v>
          </cell>
          <cell r="H153">
            <v>14069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D154">
            <v>23706</v>
          </cell>
          <cell r="E154">
            <v>6352</v>
          </cell>
          <cell r="F154">
            <v>5416</v>
          </cell>
          <cell r="G154">
            <v>2916</v>
          </cell>
          <cell r="H154">
            <v>614</v>
          </cell>
          <cell r="I154">
            <v>39004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4386</v>
          </cell>
          <cell r="H155">
            <v>209</v>
          </cell>
          <cell r="I155">
            <v>12857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D156">
            <v>64698</v>
          </cell>
          <cell r="E156">
            <v>3189</v>
          </cell>
          <cell r="F156">
            <v>0</v>
          </cell>
          <cell r="G156">
            <v>36783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4229</v>
          </cell>
          <cell r="H158">
            <v>266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D159">
            <v>31759</v>
          </cell>
          <cell r="E159">
            <v>51126</v>
          </cell>
          <cell r="F159">
            <v>63880</v>
          </cell>
          <cell r="G159">
            <v>42709</v>
          </cell>
          <cell r="H159">
            <v>6669</v>
          </cell>
          <cell r="I159">
            <v>196143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D160">
            <v>5554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D161">
            <v>20399</v>
          </cell>
          <cell r="E161">
            <v>3000</v>
          </cell>
          <cell r="F161">
            <v>17283</v>
          </cell>
          <cell r="G161">
            <v>3416</v>
          </cell>
          <cell r="H161">
            <v>2041</v>
          </cell>
          <cell r="I161">
            <v>46139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D163">
            <v>2468</v>
          </cell>
          <cell r="E163">
            <v>750</v>
          </cell>
          <cell r="F163">
            <v>834</v>
          </cell>
          <cell r="G163">
            <v>4364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3310</v>
          </cell>
          <cell r="I164">
            <v>25457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D165">
            <v>11633</v>
          </cell>
          <cell r="E165">
            <v>3975</v>
          </cell>
          <cell r="F165">
            <v>2500</v>
          </cell>
          <cell r="G165">
            <v>4166</v>
          </cell>
          <cell r="H165">
            <v>221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</sheetData>
      <sheetData sheetId="4">
        <row r="2">
          <cell r="D2">
            <v>9995</v>
          </cell>
          <cell r="E2">
            <v>16243</v>
          </cell>
          <cell r="F2">
            <v>0</v>
          </cell>
          <cell r="G2">
            <v>6408</v>
          </cell>
          <cell r="H2">
            <v>2920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3441</v>
          </cell>
          <cell r="E3">
            <v>6377</v>
          </cell>
          <cell r="F3">
            <v>2125</v>
          </cell>
          <cell r="G3">
            <v>6870</v>
          </cell>
          <cell r="H3">
            <v>225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280</v>
          </cell>
        </row>
        <row r="4">
          <cell r="D4">
            <v>20927</v>
          </cell>
          <cell r="E4">
            <v>6545</v>
          </cell>
          <cell r="F4">
            <v>12390</v>
          </cell>
          <cell r="G4">
            <v>27375</v>
          </cell>
          <cell r="H4">
            <v>0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4707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>
            <v>0</v>
          </cell>
        </row>
        <row r="5">
          <cell r="D5">
            <v>21964</v>
          </cell>
          <cell r="E5">
            <v>16612</v>
          </cell>
          <cell r="F5">
            <v>5432</v>
          </cell>
          <cell r="G5">
            <v>2958</v>
          </cell>
          <cell r="H5">
            <v>2397</v>
          </cell>
          <cell r="I5">
            <v>49363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7702</v>
          </cell>
          <cell r="E6">
            <v>7970</v>
          </cell>
          <cell r="F6">
            <v>4903</v>
          </cell>
          <cell r="G6">
            <v>2187</v>
          </cell>
          <cell r="H6">
            <v>250</v>
          </cell>
          <cell r="I6">
            <v>23012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6454</v>
          </cell>
          <cell r="E7">
            <v>4192</v>
          </cell>
          <cell r="F7">
            <v>2500</v>
          </cell>
          <cell r="G7">
            <v>2782</v>
          </cell>
          <cell r="H7">
            <v>0</v>
          </cell>
          <cell r="I7">
            <v>15928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20833</v>
          </cell>
          <cell r="U8"/>
          <cell r="V8">
            <v>0</v>
          </cell>
        </row>
        <row r="9">
          <cell r="D9">
            <v>82333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20593</v>
          </cell>
          <cell r="E11">
            <v>54829</v>
          </cell>
          <cell r="F11">
            <v>15444</v>
          </cell>
          <cell r="G11">
            <v>53666</v>
          </cell>
          <cell r="H11">
            <v>16015</v>
          </cell>
          <cell r="I11">
            <v>160547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7054</v>
          </cell>
          <cell r="R11">
            <v>0</v>
          </cell>
          <cell r="S11">
            <v>0</v>
          </cell>
          <cell r="T11">
            <v>1202</v>
          </cell>
          <cell r="U11"/>
          <cell r="V11">
            <v>0</v>
          </cell>
        </row>
        <row r="12">
          <cell r="D12">
            <v>138367</v>
          </cell>
          <cell r="E12">
            <v>293881</v>
          </cell>
          <cell r="F12">
            <v>73737</v>
          </cell>
          <cell r="G12">
            <v>160050</v>
          </cell>
          <cell r="H12">
            <v>118267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18043</v>
          </cell>
          <cell r="Q12">
            <v>36444</v>
          </cell>
          <cell r="R12">
            <v>12671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64417</v>
          </cell>
          <cell r="E14">
            <v>16808</v>
          </cell>
          <cell r="F14">
            <v>6701</v>
          </cell>
          <cell r="G14">
            <v>11767</v>
          </cell>
          <cell r="H14">
            <v>61000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49365</v>
          </cell>
          <cell r="F15">
            <v>25670</v>
          </cell>
          <cell r="G15">
            <v>12565</v>
          </cell>
          <cell r="H15">
            <v>0</v>
          </cell>
          <cell r="I15">
            <v>119421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10736</v>
          </cell>
          <cell r="E16">
            <v>2756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6151</v>
          </cell>
          <cell r="E17">
            <v>3295</v>
          </cell>
          <cell r="F17">
            <v>1333</v>
          </cell>
          <cell r="G17">
            <v>1640</v>
          </cell>
          <cell r="H17">
            <v>719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26071</v>
          </cell>
          <cell r="F18">
            <v>6758</v>
          </cell>
          <cell r="G18">
            <v>1138</v>
          </cell>
          <cell r="H18">
            <v>0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17014</v>
          </cell>
          <cell r="E20">
            <v>21329</v>
          </cell>
          <cell r="F20">
            <v>4596</v>
          </cell>
          <cell r="G20">
            <v>0</v>
          </cell>
          <cell r="H20">
            <v>0</v>
          </cell>
          <cell r="I20">
            <v>42939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5697</v>
          </cell>
          <cell r="E21">
            <v>8181</v>
          </cell>
          <cell r="F21">
            <v>0</v>
          </cell>
          <cell r="G21">
            <v>8032</v>
          </cell>
          <cell r="H21">
            <v>2096</v>
          </cell>
          <cell r="I21">
            <v>24006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10423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208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32750</v>
          </cell>
          <cell r="E23">
            <v>75572</v>
          </cell>
          <cell r="F23">
            <v>43070</v>
          </cell>
          <cell r="G23">
            <v>113855</v>
          </cell>
          <cell r="H23">
            <v>4064</v>
          </cell>
          <cell r="I23">
            <v>269311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2079</v>
          </cell>
          <cell r="P23">
            <v>8931</v>
          </cell>
          <cell r="Q23">
            <v>10399</v>
          </cell>
          <cell r="R23">
            <v>41265</v>
          </cell>
          <cell r="S23">
            <v>0</v>
          </cell>
          <cell r="T23">
            <v>17354</v>
          </cell>
          <cell r="U23"/>
          <cell r="V23">
            <v>0</v>
          </cell>
        </row>
        <row r="24">
          <cell r="D24">
            <v>17396</v>
          </cell>
          <cell r="E24">
            <v>4718</v>
          </cell>
          <cell r="F24">
            <v>1250</v>
          </cell>
          <cell r="G24">
            <v>2557</v>
          </cell>
          <cell r="H24">
            <v>770</v>
          </cell>
          <cell r="I24">
            <v>26691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10600</v>
          </cell>
          <cell r="E26">
            <v>21950</v>
          </cell>
          <cell r="F26">
            <v>3933</v>
          </cell>
          <cell r="G26">
            <v>14789</v>
          </cell>
          <cell r="H26">
            <v>950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14900</v>
          </cell>
          <cell r="E27">
            <v>1062</v>
          </cell>
          <cell r="F27">
            <v>4125</v>
          </cell>
          <cell r="G27">
            <v>1823</v>
          </cell>
          <cell r="H27">
            <v>667</v>
          </cell>
          <cell r="I27">
            <v>22577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3689</v>
          </cell>
          <cell r="E28">
            <v>951</v>
          </cell>
          <cell r="F28">
            <v>0</v>
          </cell>
          <cell r="G28">
            <v>701</v>
          </cell>
          <cell r="H28">
            <v>105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8218</v>
          </cell>
          <cell r="E29">
            <v>4909</v>
          </cell>
          <cell r="F29">
            <v>3916</v>
          </cell>
          <cell r="G29">
            <v>3167</v>
          </cell>
          <cell r="H29">
            <v>0</v>
          </cell>
          <cell r="I29">
            <v>20210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2494</v>
          </cell>
          <cell r="H30">
            <v>167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72421</v>
          </cell>
          <cell r="E31">
            <v>107941</v>
          </cell>
          <cell r="F31">
            <v>18126</v>
          </cell>
          <cell r="G31">
            <v>0</v>
          </cell>
          <cell r="H31">
            <v>21074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20376</v>
          </cell>
          <cell r="R31">
            <v>0</v>
          </cell>
          <cell r="S31">
            <v>111341</v>
          </cell>
          <cell r="T31">
            <v>15053</v>
          </cell>
          <cell r="U31"/>
          <cell r="V31">
            <v>0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21930</v>
          </cell>
          <cell r="F33">
            <v>0</v>
          </cell>
          <cell r="G33">
            <v>7767</v>
          </cell>
          <cell r="H33">
            <v>417</v>
          </cell>
          <cell r="I33">
            <v>30114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23090</v>
          </cell>
          <cell r="E34">
            <v>0</v>
          </cell>
          <cell r="F34">
            <v>0</v>
          </cell>
          <cell r="G34">
            <v>7654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29292</v>
          </cell>
          <cell r="E35">
            <v>14662</v>
          </cell>
          <cell r="F35">
            <v>9333</v>
          </cell>
          <cell r="G35">
            <v>5417</v>
          </cell>
          <cell r="H35">
            <v>667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2588</v>
          </cell>
          <cell r="E36"/>
          <cell r="F36"/>
          <cell r="G36">
            <v>4838</v>
          </cell>
          <cell r="H36">
            <v>188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2325</v>
          </cell>
          <cell r="E37">
            <v>2954</v>
          </cell>
          <cell r="F37">
            <v>850</v>
          </cell>
          <cell r="G37">
            <v>917</v>
          </cell>
          <cell r="H37">
            <v>833</v>
          </cell>
          <cell r="I37">
            <v>7879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6949</v>
          </cell>
          <cell r="E38">
            <v>17</v>
          </cell>
          <cell r="F38">
            <v>560</v>
          </cell>
          <cell r="G38">
            <v>0</v>
          </cell>
          <cell r="H38">
            <v>230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13677</v>
          </cell>
          <cell r="E39">
            <v>0</v>
          </cell>
          <cell r="F39">
            <v>417</v>
          </cell>
          <cell r="G39">
            <v>1750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378771</v>
          </cell>
          <cell r="E40">
            <v>202332</v>
          </cell>
          <cell r="F40">
            <v>300405</v>
          </cell>
          <cell r="G40">
            <v>12740</v>
          </cell>
          <cell r="H40">
            <v>141842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19969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/>
          <cell r="V40">
            <v>0</v>
          </cell>
        </row>
        <row r="41">
          <cell r="D41">
            <v>16118</v>
          </cell>
          <cell r="E41">
            <v>3653</v>
          </cell>
          <cell r="F41">
            <v>0</v>
          </cell>
          <cell r="G41">
            <v>0</v>
          </cell>
          <cell r="H41">
            <v>0</v>
          </cell>
          <cell r="I41">
            <v>19771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150325</v>
          </cell>
          <cell r="E43">
            <v>2583</v>
          </cell>
          <cell r="F43">
            <v>0</v>
          </cell>
          <cell r="G43">
            <v>72434</v>
          </cell>
          <cell r="H43">
            <v>22763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1007</v>
          </cell>
          <cell r="E44">
            <v>6000</v>
          </cell>
          <cell r="F44">
            <v>8917</v>
          </cell>
          <cell r="G44">
            <v>5833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9983</v>
          </cell>
          <cell r="E45">
            <v>8037</v>
          </cell>
          <cell r="F45">
            <v>1333</v>
          </cell>
          <cell r="G45">
            <v>2702</v>
          </cell>
          <cell r="H45">
            <v>1667</v>
          </cell>
          <cell r="I45">
            <v>23722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40100</v>
          </cell>
          <cell r="E47">
            <v>9027</v>
          </cell>
          <cell r="F47">
            <v>3655</v>
          </cell>
          <cell r="G47">
            <v>48293</v>
          </cell>
          <cell r="H47">
            <v>1250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27425</v>
          </cell>
          <cell r="E48">
            <v>13791</v>
          </cell>
          <cell r="F48">
            <v>7583</v>
          </cell>
          <cell r="G48">
            <v>13501</v>
          </cell>
          <cell r="H48">
            <v>2349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202599</v>
          </cell>
          <cell r="E49">
            <v>59516</v>
          </cell>
          <cell r="F49">
            <v>20311</v>
          </cell>
          <cell r="G49">
            <v>16585</v>
          </cell>
          <cell r="H49">
            <v>55745</v>
          </cell>
          <cell r="I49">
            <v>354756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41667</v>
          </cell>
          <cell r="O49">
            <v>0</v>
          </cell>
          <cell r="P49">
            <v>4197</v>
          </cell>
          <cell r="Q49">
            <v>1796</v>
          </cell>
          <cell r="R49">
            <v>91288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15235</v>
          </cell>
          <cell r="E50">
            <v>2349</v>
          </cell>
          <cell r="F50">
            <v>3207</v>
          </cell>
          <cell r="G50">
            <v>4109</v>
          </cell>
          <cell r="H50">
            <v>250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9409</v>
          </cell>
          <cell r="E52">
            <v>792</v>
          </cell>
          <cell r="F52">
            <v>3333</v>
          </cell>
          <cell r="G52">
            <v>500</v>
          </cell>
          <cell r="H52">
            <v>2131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27501</v>
          </cell>
          <cell r="E54">
            <v>110497</v>
          </cell>
          <cell r="F54">
            <v>60276</v>
          </cell>
          <cell r="G54">
            <v>53339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4535</v>
          </cell>
          <cell r="Q54">
            <v>19474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17067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5958</v>
          </cell>
          <cell r="F56">
            <v>2000</v>
          </cell>
          <cell r="G56">
            <v>2151</v>
          </cell>
          <cell r="H56">
            <v>333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55376</v>
          </cell>
          <cell r="E57">
            <v>34547</v>
          </cell>
          <cell r="F57">
            <v>53150</v>
          </cell>
          <cell r="G57">
            <v>20286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6289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80996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5362</v>
          </cell>
          <cell r="E59">
            <v>16087</v>
          </cell>
          <cell r="F59">
            <v>2986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6628</v>
          </cell>
          <cell r="E60">
            <v>10942</v>
          </cell>
          <cell r="F60">
            <v>24071</v>
          </cell>
          <cell r="G60">
            <v>52092</v>
          </cell>
          <cell r="H60">
            <v>8583</v>
          </cell>
          <cell r="I60">
            <v>102316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/>
          <cell r="V60">
            <v>0</v>
          </cell>
        </row>
        <row r="61">
          <cell r="D61">
            <v>7209</v>
          </cell>
          <cell r="E61">
            <v>23798</v>
          </cell>
          <cell r="F61">
            <v>48576</v>
          </cell>
          <cell r="G61">
            <v>6737</v>
          </cell>
          <cell r="H61">
            <v>0</v>
          </cell>
          <cell r="I61">
            <v>86320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343</v>
          </cell>
          <cell r="I62">
            <v>20746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1333</v>
          </cell>
          <cell r="H63">
            <v>4167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7061</v>
          </cell>
          <cell r="E64">
            <v>8059</v>
          </cell>
          <cell r="F64">
            <v>6250</v>
          </cell>
          <cell r="G64">
            <v>16083</v>
          </cell>
          <cell r="H64">
            <v>650</v>
          </cell>
          <cell r="I64">
            <v>38103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3546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/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2061</v>
          </cell>
          <cell r="G65">
            <v>11116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280764</v>
          </cell>
          <cell r="E66">
            <v>600514</v>
          </cell>
          <cell r="F66">
            <v>305261</v>
          </cell>
          <cell r="G66">
            <v>349833</v>
          </cell>
          <cell r="H66">
            <v>107489</v>
          </cell>
          <cell r="I66">
            <v>1643861</v>
          </cell>
          <cell r="J66">
            <v>0</v>
          </cell>
          <cell r="K66">
            <v>0</v>
          </cell>
          <cell r="L66">
            <v>83333</v>
          </cell>
          <cell r="M66">
            <v>10209</v>
          </cell>
          <cell r="N66">
            <v>41667</v>
          </cell>
          <cell r="O66">
            <v>0</v>
          </cell>
          <cell r="P66">
            <v>21719</v>
          </cell>
          <cell r="Q66">
            <v>0</v>
          </cell>
          <cell r="R66">
            <v>106184</v>
          </cell>
          <cell r="S66">
            <v>0</v>
          </cell>
          <cell r="T66">
            <v>40327</v>
          </cell>
          <cell r="U66"/>
          <cell r="V66">
            <v>0</v>
          </cell>
        </row>
        <row r="67">
          <cell r="D67">
            <v>22513</v>
          </cell>
          <cell r="E67">
            <v>7343</v>
          </cell>
          <cell r="F67">
            <v>19649</v>
          </cell>
          <cell r="G67">
            <v>4375</v>
          </cell>
          <cell r="H67">
            <v>0</v>
          </cell>
          <cell r="I67">
            <v>53880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1667</v>
          </cell>
          <cell r="H68">
            <v>192</v>
          </cell>
          <cell r="I68">
            <v>8781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6095</v>
          </cell>
          <cell r="E69">
            <v>20465</v>
          </cell>
          <cell r="F69">
            <v>36034</v>
          </cell>
          <cell r="G69">
            <v>15482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4081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112784</v>
          </cell>
          <cell r="E71">
            <v>23297</v>
          </cell>
          <cell r="F71">
            <v>39917</v>
          </cell>
          <cell r="G71">
            <v>120664</v>
          </cell>
          <cell r="H71">
            <v>41667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8115</v>
          </cell>
          <cell r="Q71">
            <v>30582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16435</v>
          </cell>
          <cell r="E72">
            <v>7173</v>
          </cell>
          <cell r="F72">
            <v>10327</v>
          </cell>
          <cell r="G72">
            <v>375</v>
          </cell>
          <cell r="H72">
            <v>0</v>
          </cell>
          <cell r="I72">
            <v>34310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5483</v>
          </cell>
          <cell r="F73">
            <v>2917</v>
          </cell>
          <cell r="G73">
            <v>9488</v>
          </cell>
          <cell r="H73">
            <v>667</v>
          </cell>
          <cell r="I73">
            <v>21636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16613</v>
          </cell>
          <cell r="E74">
            <v>11324</v>
          </cell>
          <cell r="F74">
            <v>1917</v>
          </cell>
          <cell r="G74">
            <v>8686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6986</v>
          </cell>
          <cell r="E76">
            <v>5229</v>
          </cell>
          <cell r="F76">
            <v>1271</v>
          </cell>
          <cell r="G76">
            <v>3784</v>
          </cell>
          <cell r="H76">
            <v>0</v>
          </cell>
          <cell r="I76">
            <v>17270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6709</v>
          </cell>
          <cell r="E77">
            <v>17501</v>
          </cell>
          <cell r="F77">
            <v>5333</v>
          </cell>
          <cell r="G77">
            <v>5667</v>
          </cell>
          <cell r="H77">
            <v>3304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18021</v>
          </cell>
          <cell r="E78">
            <v>10935</v>
          </cell>
          <cell r="F78">
            <v>10917</v>
          </cell>
          <cell r="G78">
            <v>22166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3021</v>
          </cell>
          <cell r="E79">
            <v>9796</v>
          </cell>
          <cell r="F79">
            <v>4619</v>
          </cell>
          <cell r="G79">
            <v>5833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8883</v>
          </cell>
          <cell r="F80">
            <v>9907</v>
          </cell>
          <cell r="G80">
            <v>6381</v>
          </cell>
          <cell r="H80">
            <v>3483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3507</v>
          </cell>
          <cell r="R80">
            <v>0</v>
          </cell>
          <cell r="S80">
            <v>0</v>
          </cell>
          <cell r="T80">
            <v>9795</v>
          </cell>
          <cell r="U80"/>
          <cell r="V80">
            <v>0</v>
          </cell>
        </row>
        <row r="81">
          <cell r="D81">
            <v>58091</v>
          </cell>
          <cell r="E81">
            <v>34286</v>
          </cell>
          <cell r="F81">
            <v>16356</v>
          </cell>
          <cell r="G81">
            <v>31194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28054</v>
          </cell>
          <cell r="E83">
            <v>27899</v>
          </cell>
          <cell r="F83">
            <v>8728</v>
          </cell>
          <cell r="G83">
            <v>3333</v>
          </cell>
          <cell r="H83">
            <v>15794</v>
          </cell>
          <cell r="I83">
            <v>83808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14676</v>
          </cell>
          <cell r="E84">
            <v>0</v>
          </cell>
          <cell r="F84">
            <v>5844</v>
          </cell>
          <cell r="G84">
            <v>0</v>
          </cell>
          <cell r="H84">
            <v>417</v>
          </cell>
          <cell r="I84">
            <v>20937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4853</v>
          </cell>
          <cell r="H85">
            <v>833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28522</v>
          </cell>
          <cell r="E86">
            <v>17408</v>
          </cell>
          <cell r="F86">
            <v>0</v>
          </cell>
          <cell r="G86">
            <v>13796</v>
          </cell>
          <cell r="H86">
            <v>0</v>
          </cell>
          <cell r="I86">
            <v>59726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19965</v>
          </cell>
          <cell r="E87">
            <v>0</v>
          </cell>
          <cell r="F87">
            <v>3869</v>
          </cell>
          <cell r="G87">
            <v>0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6832</v>
          </cell>
          <cell r="F88">
            <v>17917</v>
          </cell>
          <cell r="G88">
            <v>10417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6456</v>
          </cell>
          <cell r="F90">
            <v>0</v>
          </cell>
          <cell r="G90">
            <v>10584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5694</v>
          </cell>
          <cell r="E91">
            <v>5797</v>
          </cell>
          <cell r="F91">
            <v>0</v>
          </cell>
          <cell r="G91">
            <v>3582</v>
          </cell>
          <cell r="H91">
            <v>0</v>
          </cell>
          <cell r="I91">
            <v>15073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6889</v>
          </cell>
          <cell r="E92">
            <v>2000</v>
          </cell>
          <cell r="F92">
            <v>4605</v>
          </cell>
          <cell r="G92">
            <v>4167</v>
          </cell>
          <cell r="H92">
            <v>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7267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12516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6749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20174</v>
          </cell>
          <cell r="E96">
            <v>12548</v>
          </cell>
          <cell r="F96">
            <v>5417</v>
          </cell>
          <cell r="G96">
            <v>1583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24577</v>
          </cell>
          <cell r="E98">
            <v>8500</v>
          </cell>
          <cell r="F98">
            <v>103411</v>
          </cell>
          <cell r="G98">
            <v>36295</v>
          </cell>
          <cell r="H98">
            <v>9812</v>
          </cell>
          <cell r="I98">
            <v>182595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4919</v>
          </cell>
          <cell r="E99">
            <v>1701</v>
          </cell>
          <cell r="F99">
            <v>1234</v>
          </cell>
          <cell r="G99">
            <v>513</v>
          </cell>
          <cell r="H99">
            <v>186</v>
          </cell>
          <cell r="I99">
            <v>8553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4583</v>
          </cell>
          <cell r="G100">
            <v>4940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48832</v>
          </cell>
          <cell r="H101">
            <v>13217</v>
          </cell>
          <cell r="I101">
            <v>142769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5167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56637</v>
          </cell>
          <cell r="E104">
            <v>11733</v>
          </cell>
          <cell r="F104">
            <v>9250</v>
          </cell>
          <cell r="G104">
            <v>7083</v>
          </cell>
          <cell r="H104">
            <v>417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25724</v>
          </cell>
          <cell r="E105">
            <v>1025</v>
          </cell>
          <cell r="F105">
            <v>9634</v>
          </cell>
          <cell r="G105">
            <v>0</v>
          </cell>
          <cell r="H105">
            <v>0</v>
          </cell>
          <cell r="I105">
            <v>36383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57673</v>
          </cell>
          <cell r="F106">
            <v>32750</v>
          </cell>
          <cell r="G106">
            <v>13333</v>
          </cell>
          <cell r="H106">
            <v>4167</v>
          </cell>
          <cell r="I106">
            <v>107923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27583</v>
          </cell>
          <cell r="F107">
            <v>12625</v>
          </cell>
          <cell r="G107">
            <v>10719</v>
          </cell>
          <cell r="H107">
            <v>8917</v>
          </cell>
          <cell r="I107">
            <v>59844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14122</v>
          </cell>
          <cell r="E108">
            <v>475</v>
          </cell>
          <cell r="F108">
            <v>5125</v>
          </cell>
          <cell r="G108">
            <v>4333</v>
          </cell>
          <cell r="H108">
            <v>2583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31040</v>
          </cell>
          <cell r="E109">
            <v>70085</v>
          </cell>
          <cell r="F109">
            <v>22298</v>
          </cell>
          <cell r="G109">
            <v>60681</v>
          </cell>
          <cell r="H109">
            <v>8446</v>
          </cell>
          <cell r="I109">
            <v>192550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10501</v>
          </cell>
          <cell r="H110">
            <v>500</v>
          </cell>
          <cell r="I110">
            <v>22501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25657</v>
          </cell>
          <cell r="E111">
            <v>6337</v>
          </cell>
          <cell r="F111">
            <v>9042</v>
          </cell>
          <cell r="G111">
            <v>6583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3848</v>
          </cell>
          <cell r="E112">
            <v>11918</v>
          </cell>
          <cell r="F112">
            <v>9958</v>
          </cell>
          <cell r="G112">
            <v>2917</v>
          </cell>
          <cell r="H112">
            <v>6329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8743</v>
          </cell>
          <cell r="E113">
            <v>4750</v>
          </cell>
          <cell r="F113">
            <v>6333</v>
          </cell>
          <cell r="G113">
            <v>5244</v>
          </cell>
          <cell r="H113">
            <v>1000</v>
          </cell>
          <cell r="I113">
            <v>26070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58330</v>
          </cell>
          <cell r="F114">
            <v>66431</v>
          </cell>
          <cell r="G114">
            <v>54790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75020</v>
          </cell>
          <cell r="S114">
            <v>0</v>
          </cell>
          <cell r="T114">
            <v>8599</v>
          </cell>
          <cell r="U114"/>
          <cell r="V114">
            <v>0</v>
          </cell>
        </row>
        <row r="115">
          <cell r="D115">
            <v>7917</v>
          </cell>
          <cell r="E115">
            <v>0</v>
          </cell>
          <cell r="F115">
            <v>3579</v>
          </cell>
          <cell r="G115">
            <v>2292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9818</v>
          </cell>
          <cell r="F116">
            <v>21484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16249</v>
          </cell>
          <cell r="E117">
            <v>1917</v>
          </cell>
          <cell r="F117">
            <v>3250</v>
          </cell>
          <cell r="G117">
            <v>2087</v>
          </cell>
          <cell r="H117">
            <v>333</v>
          </cell>
          <cell r="I117">
            <v>23836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/>
          <cell r="V119">
            <v>0</v>
          </cell>
        </row>
        <row r="120">
          <cell r="D120">
            <v>5565</v>
          </cell>
          <cell r="E120">
            <v>2462</v>
          </cell>
          <cell r="F120">
            <v>2477</v>
          </cell>
          <cell r="G120">
            <v>4267</v>
          </cell>
          <cell r="H120">
            <v>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9947</v>
          </cell>
          <cell r="G121">
            <v>7414</v>
          </cell>
          <cell r="H121">
            <v>6101</v>
          </cell>
          <cell r="I121">
            <v>61478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19097</v>
          </cell>
          <cell r="E123">
            <v>18514</v>
          </cell>
          <cell r="F123">
            <v>19567</v>
          </cell>
          <cell r="G123">
            <v>12227</v>
          </cell>
          <cell r="H123">
            <v>16667</v>
          </cell>
          <cell r="I123">
            <v>86072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1517</v>
          </cell>
          <cell r="R123">
            <v>104745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770</v>
          </cell>
          <cell r="F124">
            <v>833</v>
          </cell>
          <cell r="G124">
            <v>1668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2691</v>
          </cell>
          <cell r="E125">
            <v>4167</v>
          </cell>
          <cell r="F125">
            <v>7917</v>
          </cell>
          <cell r="G125">
            <v>3486</v>
          </cell>
          <cell r="H125">
            <v>1250</v>
          </cell>
          <cell r="I125">
            <v>19511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3909</v>
          </cell>
          <cell r="E126">
            <v>0</v>
          </cell>
          <cell r="F126">
            <v>2372</v>
          </cell>
          <cell r="G126">
            <v>1917</v>
          </cell>
          <cell r="H126">
            <v>833</v>
          </cell>
          <cell r="I126">
            <v>9031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7351</v>
          </cell>
          <cell r="G127">
            <v>0</v>
          </cell>
          <cell r="H127">
            <v>9296</v>
          </cell>
          <cell r="I127">
            <v>46660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25114</v>
          </cell>
          <cell r="E128">
            <v>3663</v>
          </cell>
          <cell r="F128">
            <v>4958</v>
          </cell>
          <cell r="G128">
            <v>833</v>
          </cell>
          <cell r="H128">
            <v>3117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19282</v>
          </cell>
          <cell r="G129">
            <v>26444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11303</v>
          </cell>
          <cell r="E131">
            <v>1167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56630</v>
          </cell>
          <cell r="E132">
            <v>22956</v>
          </cell>
          <cell r="F132">
            <v>3573</v>
          </cell>
          <cell r="G132">
            <v>34506</v>
          </cell>
          <cell r="H132">
            <v>0</v>
          </cell>
          <cell r="I132">
            <v>117665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42672</v>
          </cell>
          <cell r="T132">
            <v>0</v>
          </cell>
          <cell r="U132"/>
          <cell r="V132">
            <v>0</v>
          </cell>
        </row>
        <row r="133">
          <cell r="D133">
            <v>3415</v>
          </cell>
          <cell r="E133">
            <v>833</v>
          </cell>
          <cell r="F133">
            <v>2642</v>
          </cell>
          <cell r="G133">
            <v>417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32088</v>
          </cell>
          <cell r="E134">
            <v>30743</v>
          </cell>
          <cell r="F134">
            <v>8006</v>
          </cell>
          <cell r="G134">
            <v>9417</v>
          </cell>
          <cell r="H134">
            <v>3333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5996</v>
          </cell>
          <cell r="E135">
            <v>1019</v>
          </cell>
          <cell r="F135">
            <v>333</v>
          </cell>
          <cell r="G135">
            <v>833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9086</v>
          </cell>
          <cell r="E136">
            <v>627</v>
          </cell>
          <cell r="F136">
            <v>3333</v>
          </cell>
          <cell r="G136">
            <v>5000</v>
          </cell>
          <cell r="H136">
            <v>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117258</v>
          </cell>
          <cell r="E137">
            <v>222377</v>
          </cell>
          <cell r="F137">
            <v>44849</v>
          </cell>
          <cell r="G137">
            <v>121948</v>
          </cell>
          <cell r="H137">
            <v>134743</v>
          </cell>
          <cell r="I137">
            <v>641175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18067</v>
          </cell>
          <cell r="Q137">
            <v>0</v>
          </cell>
          <cell r="R137">
            <v>0</v>
          </cell>
          <cell r="S137">
            <v>0</v>
          </cell>
          <cell r="T137">
            <v>13409</v>
          </cell>
          <cell r="U137"/>
          <cell r="V137">
            <v>0</v>
          </cell>
        </row>
        <row r="138">
          <cell r="D138">
            <v>44751</v>
          </cell>
          <cell r="E138">
            <v>18576</v>
          </cell>
          <cell r="F138">
            <v>4429</v>
          </cell>
          <cell r="G138">
            <v>16793</v>
          </cell>
          <cell r="H138">
            <v>7691</v>
          </cell>
          <cell r="I138">
            <v>92240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12283</v>
          </cell>
          <cell r="E139">
            <v>2360</v>
          </cell>
          <cell r="F139">
            <v>1575</v>
          </cell>
          <cell r="G139">
            <v>1250</v>
          </cell>
          <cell r="H139">
            <v>583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28615</v>
          </cell>
          <cell r="E140">
            <v>9077</v>
          </cell>
          <cell r="F140">
            <v>208</v>
          </cell>
          <cell r="G140">
            <v>4327</v>
          </cell>
          <cell r="H140">
            <v>2900</v>
          </cell>
          <cell r="I140">
            <v>45127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24168</v>
          </cell>
          <cell r="F141">
            <v>35565</v>
          </cell>
          <cell r="G141">
            <v>20000</v>
          </cell>
          <cell r="H141">
            <v>8740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2662</v>
          </cell>
          <cell r="Q141">
            <v>6094</v>
          </cell>
          <cell r="R141">
            <v>0</v>
          </cell>
          <cell r="S141">
            <v>46291</v>
          </cell>
          <cell r="T141">
            <v>8879</v>
          </cell>
          <cell r="U141"/>
          <cell r="V141">
            <v>0</v>
          </cell>
        </row>
        <row r="142">
          <cell r="D142">
            <v>80557</v>
          </cell>
          <cell r="E142">
            <v>262370</v>
          </cell>
          <cell r="F142">
            <v>89070</v>
          </cell>
          <cell r="G142">
            <v>140984</v>
          </cell>
          <cell r="H142">
            <v>6774</v>
          </cell>
          <cell r="I142">
            <v>579755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12811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6333</v>
          </cell>
          <cell r="E143">
            <v>7321</v>
          </cell>
          <cell r="F143">
            <v>1250</v>
          </cell>
          <cell r="G143">
            <v>833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2365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6240</v>
          </cell>
          <cell r="E145">
            <v>417</v>
          </cell>
          <cell r="F145">
            <v>1000</v>
          </cell>
          <cell r="G145">
            <v>250</v>
          </cell>
          <cell r="H145">
            <v>500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15261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22812</v>
          </cell>
          <cell r="E147">
            <v>30749</v>
          </cell>
          <cell r="F147">
            <v>6250</v>
          </cell>
          <cell r="G147">
            <v>896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11848</v>
          </cell>
          <cell r="E148">
            <v>15112</v>
          </cell>
          <cell r="F148">
            <v>9998</v>
          </cell>
          <cell r="G148">
            <v>10838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6967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33676</v>
          </cell>
          <cell r="E149">
            <v>53870</v>
          </cell>
          <cell r="F149">
            <v>0</v>
          </cell>
          <cell r="G149">
            <v>18167</v>
          </cell>
          <cell r="H149">
            <v>583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15826</v>
          </cell>
          <cell r="G150">
            <v>0</v>
          </cell>
          <cell r="H150">
            <v>0</v>
          </cell>
          <cell r="I150">
            <v>43363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19067</v>
          </cell>
          <cell r="E151">
            <v>4838</v>
          </cell>
          <cell r="F151">
            <v>1500</v>
          </cell>
          <cell r="G151">
            <v>667</v>
          </cell>
          <cell r="H151">
            <v>0</v>
          </cell>
          <cell r="I151">
            <v>26072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6067</v>
          </cell>
          <cell r="E152">
            <v>3680</v>
          </cell>
          <cell r="F152">
            <v>2917</v>
          </cell>
          <cell r="G152">
            <v>4377</v>
          </cell>
          <cell r="H152">
            <v>1003</v>
          </cell>
          <cell r="I152">
            <v>18044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30773</v>
          </cell>
          <cell r="G153">
            <v>21198</v>
          </cell>
          <cell r="H153">
            <v>14070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23706</v>
          </cell>
          <cell r="E154">
            <v>6352</v>
          </cell>
          <cell r="F154">
            <v>5417</v>
          </cell>
          <cell r="G154">
            <v>2917</v>
          </cell>
          <cell r="H154">
            <v>614</v>
          </cell>
          <cell r="I154">
            <v>39006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14019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4104.88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4385</v>
          </cell>
          <cell r="H155">
            <v>208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64697</v>
          </cell>
          <cell r="E156">
            <v>3190</v>
          </cell>
          <cell r="F156">
            <v>0</v>
          </cell>
          <cell r="G156">
            <v>36782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4229</v>
          </cell>
          <cell r="H158">
            <v>267</v>
          </cell>
          <cell r="I158">
            <v>25270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31760</v>
          </cell>
          <cell r="E159">
            <v>51125</v>
          </cell>
          <cell r="F159">
            <v>63881</v>
          </cell>
          <cell r="G159">
            <v>42710</v>
          </cell>
          <cell r="H159">
            <v>6670</v>
          </cell>
          <cell r="I159">
            <v>196146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20398</v>
          </cell>
          <cell r="E161">
            <v>3000</v>
          </cell>
          <cell r="F161">
            <v>17284</v>
          </cell>
          <cell r="G161">
            <v>3417</v>
          </cell>
          <cell r="H161">
            <v>2042</v>
          </cell>
          <cell r="I161">
            <v>46141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18680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1218</v>
          </cell>
          <cell r="E163">
            <v>6365</v>
          </cell>
          <cell r="F163">
            <v>833</v>
          </cell>
          <cell r="G163">
            <v>0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3309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11633</v>
          </cell>
          <cell r="E165">
            <v>3976</v>
          </cell>
          <cell r="F165">
            <v>2500</v>
          </cell>
          <cell r="G165">
            <v>4167</v>
          </cell>
          <cell r="H165">
            <v>222</v>
          </cell>
          <cell r="I165">
            <v>22498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5">
        <row r="2">
          <cell r="D2">
            <v>9996</v>
          </cell>
          <cell r="E2">
            <v>16243</v>
          </cell>
          <cell r="F2">
            <v>0</v>
          </cell>
          <cell r="G2">
            <v>6408</v>
          </cell>
          <cell r="H2">
            <v>2921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3441</v>
          </cell>
          <cell r="E3">
            <v>6377</v>
          </cell>
          <cell r="F3">
            <v>354</v>
          </cell>
          <cell r="G3">
            <v>8640</v>
          </cell>
          <cell r="H3">
            <v>225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20928</v>
          </cell>
          <cell r="E4">
            <v>6544</v>
          </cell>
          <cell r="F4">
            <v>12389</v>
          </cell>
          <cell r="G4">
            <v>27375</v>
          </cell>
          <cell r="H4">
            <v>0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4708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16611</v>
          </cell>
          <cell r="F5">
            <v>5431</v>
          </cell>
          <cell r="G5">
            <v>2959</v>
          </cell>
          <cell r="H5">
            <v>2398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7701</v>
          </cell>
          <cell r="E6">
            <v>7970</v>
          </cell>
          <cell r="F6">
            <v>4903</v>
          </cell>
          <cell r="G6">
            <v>2186</v>
          </cell>
          <cell r="H6">
            <v>250</v>
          </cell>
          <cell r="I6">
            <v>23010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6454</v>
          </cell>
          <cell r="E7">
            <v>4192</v>
          </cell>
          <cell r="F7">
            <v>2500</v>
          </cell>
          <cell r="G7">
            <v>2781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20833</v>
          </cell>
          <cell r="U8"/>
          <cell r="V8">
            <v>0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20592</v>
          </cell>
          <cell r="E11">
            <v>54828</v>
          </cell>
          <cell r="F11">
            <v>15443</v>
          </cell>
          <cell r="G11">
            <v>53666</v>
          </cell>
          <cell r="H11">
            <v>16014</v>
          </cell>
          <cell r="I11">
            <v>160543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7053</v>
          </cell>
          <cell r="R11">
            <v>0</v>
          </cell>
          <cell r="S11">
            <v>0</v>
          </cell>
          <cell r="T11">
            <v>1202</v>
          </cell>
          <cell r="U11"/>
          <cell r="V11">
            <v>0</v>
          </cell>
        </row>
        <row r="12">
          <cell r="D12">
            <v>138367</v>
          </cell>
          <cell r="E12">
            <v>293881</v>
          </cell>
          <cell r="F12">
            <v>73737</v>
          </cell>
          <cell r="G12">
            <v>160049</v>
          </cell>
          <cell r="H12">
            <v>118267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18042</v>
          </cell>
          <cell r="Q12">
            <v>36443</v>
          </cell>
          <cell r="R12">
            <v>12670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4182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64417</v>
          </cell>
          <cell r="E14">
            <v>16808</v>
          </cell>
          <cell r="F14">
            <v>6700</v>
          </cell>
          <cell r="G14">
            <v>11767</v>
          </cell>
          <cell r="H14">
            <v>61000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49366</v>
          </cell>
          <cell r="F15">
            <v>25670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10736</v>
          </cell>
          <cell r="E16">
            <v>2755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6150</v>
          </cell>
          <cell r="E17">
            <v>3295</v>
          </cell>
          <cell r="F17">
            <v>1333</v>
          </cell>
          <cell r="G17">
            <v>1639</v>
          </cell>
          <cell r="H17">
            <v>720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26070</v>
          </cell>
          <cell r="F18">
            <v>6757</v>
          </cell>
          <cell r="G18">
            <v>1138</v>
          </cell>
          <cell r="H18">
            <v>0</v>
          </cell>
          <cell r="I18">
            <v>33965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17013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5697</v>
          </cell>
          <cell r="E21">
            <v>8180</v>
          </cell>
          <cell r="F21">
            <v>0</v>
          </cell>
          <cell r="G21">
            <v>8033</v>
          </cell>
          <cell r="H21">
            <v>2095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10423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208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32750</v>
          </cell>
          <cell r="E23">
            <v>75573</v>
          </cell>
          <cell r="F23">
            <v>43071</v>
          </cell>
          <cell r="G23">
            <v>113855</v>
          </cell>
          <cell r="H23">
            <v>4063</v>
          </cell>
          <cell r="I23">
            <v>269312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2080</v>
          </cell>
          <cell r="P23">
            <v>8930</v>
          </cell>
          <cell r="Q23">
            <v>10399</v>
          </cell>
          <cell r="R23">
            <v>41264</v>
          </cell>
          <cell r="S23">
            <v>0</v>
          </cell>
          <cell r="T23">
            <v>17353</v>
          </cell>
          <cell r="U23"/>
          <cell r="V23">
            <v>0</v>
          </cell>
        </row>
        <row r="24">
          <cell r="D24">
            <v>17395</v>
          </cell>
          <cell r="E24">
            <v>4719</v>
          </cell>
          <cell r="F24">
            <v>1250</v>
          </cell>
          <cell r="G24">
            <v>2556</v>
          </cell>
          <cell r="H24">
            <v>770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9764</v>
          </cell>
          <cell r="E25">
            <v>9764</v>
          </cell>
          <cell r="F25">
            <v>0</v>
          </cell>
          <cell r="G25">
            <v>0</v>
          </cell>
          <cell r="H25">
            <v>0</v>
          </cell>
          <cell r="I25">
            <v>19528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10599</v>
          </cell>
          <cell r="E26">
            <v>21949</v>
          </cell>
          <cell r="F26">
            <v>3933</v>
          </cell>
          <cell r="G26">
            <v>14788</v>
          </cell>
          <cell r="H26">
            <v>950</v>
          </cell>
          <cell r="I26">
            <v>52219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14900</v>
          </cell>
          <cell r="E27">
            <v>1063</v>
          </cell>
          <cell r="F27">
            <v>4125</v>
          </cell>
          <cell r="G27">
            <v>1822</v>
          </cell>
          <cell r="H27">
            <v>667</v>
          </cell>
          <cell r="I27">
            <v>22577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3688</v>
          </cell>
          <cell r="E28">
            <v>950</v>
          </cell>
          <cell r="F28">
            <v>0</v>
          </cell>
          <cell r="G28">
            <v>701</v>
          </cell>
          <cell r="H28">
            <v>105</v>
          </cell>
          <cell r="I28">
            <v>5444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8217</v>
          </cell>
          <cell r="E29">
            <v>4908</v>
          </cell>
          <cell r="F29">
            <v>3916</v>
          </cell>
          <cell r="G29">
            <v>3167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2493</v>
          </cell>
          <cell r="H30">
            <v>167</v>
          </cell>
          <cell r="I30">
            <v>6440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72420</v>
          </cell>
          <cell r="E31">
            <v>107941</v>
          </cell>
          <cell r="F31">
            <v>18125</v>
          </cell>
          <cell r="G31">
            <v>0</v>
          </cell>
          <cell r="H31">
            <v>21075</v>
          </cell>
          <cell r="I31">
            <v>219561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20375</v>
          </cell>
          <cell r="R31">
            <v>0</v>
          </cell>
          <cell r="S31">
            <v>111340</v>
          </cell>
          <cell r="T31">
            <v>15052</v>
          </cell>
          <cell r="U31"/>
          <cell r="V31">
            <v>0</v>
          </cell>
        </row>
        <row r="32">
          <cell r="D32">
            <v>29580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21930</v>
          </cell>
          <cell r="F33">
            <v>0</v>
          </cell>
          <cell r="G33">
            <v>7766</v>
          </cell>
          <cell r="H33">
            <v>417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23090</v>
          </cell>
          <cell r="E34">
            <v>0</v>
          </cell>
          <cell r="F34">
            <v>0</v>
          </cell>
          <cell r="G34">
            <v>7654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29292</v>
          </cell>
          <cell r="E35">
            <v>14663</v>
          </cell>
          <cell r="F35">
            <v>9333</v>
          </cell>
          <cell r="G35">
            <v>5417</v>
          </cell>
          <cell r="H35">
            <v>667</v>
          </cell>
          <cell r="I35">
            <v>59372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2484</v>
          </cell>
          <cell r="E36"/>
          <cell r="F36"/>
          <cell r="G36">
            <v>4942</v>
          </cell>
          <cell r="H36">
            <v>188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2325</v>
          </cell>
          <cell r="E37">
            <v>2955</v>
          </cell>
          <cell r="F37">
            <v>850</v>
          </cell>
          <cell r="G37">
            <v>917</v>
          </cell>
          <cell r="H37">
            <v>833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6949</v>
          </cell>
          <cell r="E38">
            <v>17</v>
          </cell>
          <cell r="F38">
            <v>561</v>
          </cell>
          <cell r="G38">
            <v>0</v>
          </cell>
          <cell r="H38">
            <v>229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13678</v>
          </cell>
          <cell r="E39">
            <v>0</v>
          </cell>
          <cell r="F39">
            <v>417</v>
          </cell>
          <cell r="G39">
            <v>1750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378771</v>
          </cell>
          <cell r="E40">
            <v>202332</v>
          </cell>
          <cell r="F40">
            <v>300405</v>
          </cell>
          <cell r="G40">
            <v>12740</v>
          </cell>
          <cell r="H40">
            <v>141843</v>
          </cell>
          <cell r="I40">
            <v>1036091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19969</v>
          </cell>
          <cell r="Q40">
            <v>0</v>
          </cell>
          <cell r="R40">
            <v>0</v>
          </cell>
          <cell r="S40">
            <v>0</v>
          </cell>
          <cell r="T40">
            <v>6486</v>
          </cell>
          <cell r="U40"/>
          <cell r="V40">
            <v>0</v>
          </cell>
        </row>
        <row r="41">
          <cell r="D41">
            <v>16117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5203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150325</v>
          </cell>
          <cell r="E43">
            <v>2583</v>
          </cell>
          <cell r="F43">
            <v>0</v>
          </cell>
          <cell r="G43">
            <v>72435</v>
          </cell>
          <cell r="H43">
            <v>22764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1006</v>
          </cell>
          <cell r="E44">
            <v>6000</v>
          </cell>
          <cell r="F44">
            <v>8917</v>
          </cell>
          <cell r="G44">
            <v>5833</v>
          </cell>
          <cell r="H44">
            <v>417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9982</v>
          </cell>
          <cell r="E45">
            <v>8036</v>
          </cell>
          <cell r="F45">
            <v>1333</v>
          </cell>
          <cell r="G45">
            <v>2702</v>
          </cell>
          <cell r="H45">
            <v>1667</v>
          </cell>
          <cell r="I45">
            <v>23720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9027</v>
          </cell>
          <cell r="F47">
            <v>3656</v>
          </cell>
          <cell r="G47">
            <v>48293</v>
          </cell>
          <cell r="H47">
            <v>1250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27425</v>
          </cell>
          <cell r="E48">
            <v>13792</v>
          </cell>
          <cell r="F48">
            <v>7583</v>
          </cell>
          <cell r="G48">
            <v>13501</v>
          </cell>
          <cell r="H48">
            <v>2349</v>
          </cell>
          <cell r="I48">
            <v>64650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202598</v>
          </cell>
          <cell r="E49">
            <v>59516</v>
          </cell>
          <cell r="F49">
            <v>20310</v>
          </cell>
          <cell r="G49">
            <v>16584</v>
          </cell>
          <cell r="H49">
            <v>55744</v>
          </cell>
          <cell r="I49">
            <v>354752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41667</v>
          </cell>
          <cell r="O49">
            <v>0</v>
          </cell>
          <cell r="P49">
            <v>4197</v>
          </cell>
          <cell r="Q49">
            <v>1797</v>
          </cell>
          <cell r="R49">
            <v>91288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15236</v>
          </cell>
          <cell r="E50">
            <v>2348</v>
          </cell>
          <cell r="F50">
            <v>3206</v>
          </cell>
          <cell r="G50">
            <v>4109</v>
          </cell>
          <cell r="H50">
            <v>250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20759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9410</v>
          </cell>
          <cell r="E52">
            <v>792</v>
          </cell>
          <cell r="F52">
            <v>3333</v>
          </cell>
          <cell r="G52">
            <v>500</v>
          </cell>
          <cell r="H52">
            <v>2130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9253</v>
          </cell>
          <cell r="E53">
            <v>833</v>
          </cell>
          <cell r="F53">
            <v>614</v>
          </cell>
          <cell r="G53">
            <v>5642</v>
          </cell>
          <cell r="H53">
            <v>0</v>
          </cell>
          <cell r="I53">
            <v>16342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27502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4534</v>
          </cell>
          <cell r="Q54">
            <v>19474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17067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5958</v>
          </cell>
          <cell r="F56">
            <v>2000</v>
          </cell>
          <cell r="G56">
            <v>2151</v>
          </cell>
          <cell r="H56">
            <v>333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55377</v>
          </cell>
          <cell r="E57">
            <v>34547</v>
          </cell>
          <cell r="F57">
            <v>53150</v>
          </cell>
          <cell r="G57">
            <v>20286</v>
          </cell>
          <cell r="H57">
            <v>0</v>
          </cell>
          <cell r="I57">
            <v>163360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80996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5363</v>
          </cell>
          <cell r="E59">
            <v>16087</v>
          </cell>
          <cell r="F59">
            <v>2986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10941</v>
          </cell>
          <cell r="F60">
            <v>24070</v>
          </cell>
          <cell r="G60">
            <v>52091</v>
          </cell>
          <cell r="H60">
            <v>8583</v>
          </cell>
          <cell r="I60">
            <v>102312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23797</v>
          </cell>
          <cell r="F61">
            <v>48575</v>
          </cell>
          <cell r="G61">
            <v>6738</v>
          </cell>
          <cell r="H61">
            <v>0</v>
          </cell>
          <cell r="I61">
            <v>86318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1333</v>
          </cell>
          <cell r="H63">
            <v>4167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7060</v>
          </cell>
          <cell r="E64">
            <v>8059</v>
          </cell>
          <cell r="F64">
            <v>6250</v>
          </cell>
          <cell r="G64">
            <v>16082</v>
          </cell>
          <cell r="H64">
            <v>649</v>
          </cell>
          <cell r="I64">
            <v>38100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3545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/>
          <cell r="V64">
            <v>0</v>
          </cell>
        </row>
        <row r="65">
          <cell r="D65">
            <v>3386</v>
          </cell>
          <cell r="E65">
            <v>30520</v>
          </cell>
          <cell r="F65">
            <v>2061</v>
          </cell>
          <cell r="G65">
            <v>11115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280763</v>
          </cell>
          <cell r="E66">
            <v>600514</v>
          </cell>
          <cell r="F66">
            <v>305261</v>
          </cell>
          <cell r="G66">
            <v>349833</v>
          </cell>
          <cell r="H66">
            <v>107488</v>
          </cell>
          <cell r="I66">
            <v>1643859</v>
          </cell>
          <cell r="J66">
            <v>0</v>
          </cell>
          <cell r="K66">
            <v>0</v>
          </cell>
          <cell r="L66">
            <v>83333</v>
          </cell>
          <cell r="M66">
            <v>10210</v>
          </cell>
          <cell r="N66">
            <v>41667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40326</v>
          </cell>
          <cell r="U66"/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19649</v>
          </cell>
          <cell r="G67">
            <v>4375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1667</v>
          </cell>
          <cell r="H68">
            <v>192</v>
          </cell>
          <cell r="I68">
            <v>8781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6096</v>
          </cell>
          <cell r="E69">
            <v>20465</v>
          </cell>
          <cell r="F69">
            <v>36035</v>
          </cell>
          <cell r="G69">
            <v>15481</v>
          </cell>
          <cell r="H69">
            <v>11048</v>
          </cell>
          <cell r="I69">
            <v>89125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112785</v>
          </cell>
          <cell r="E71">
            <v>23298</v>
          </cell>
          <cell r="F71">
            <v>39917</v>
          </cell>
          <cell r="G71">
            <v>120664</v>
          </cell>
          <cell r="H71">
            <v>41667</v>
          </cell>
          <cell r="I71">
            <v>338331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8115</v>
          </cell>
          <cell r="Q71">
            <v>30582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7174</v>
          </cell>
          <cell r="F72">
            <v>10326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5483</v>
          </cell>
          <cell r="F73">
            <v>2917</v>
          </cell>
          <cell r="G73">
            <v>9489</v>
          </cell>
          <cell r="H73">
            <v>667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16612</v>
          </cell>
          <cell r="E74">
            <v>11323</v>
          </cell>
          <cell r="F74">
            <v>1917</v>
          </cell>
          <cell r="G74">
            <v>8686</v>
          </cell>
          <cell r="H74">
            <v>0</v>
          </cell>
          <cell r="I74">
            <v>38538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12357</v>
          </cell>
          <cell r="E75">
            <v>28832</v>
          </cell>
          <cell r="F75">
            <v>0</v>
          </cell>
          <cell r="G75">
            <v>6409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6985</v>
          </cell>
          <cell r="E76">
            <v>5228</v>
          </cell>
          <cell r="F76">
            <v>1271</v>
          </cell>
          <cell r="G76">
            <v>3783</v>
          </cell>
          <cell r="H76">
            <v>0</v>
          </cell>
          <cell r="I76">
            <v>17267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6709</v>
          </cell>
          <cell r="E77">
            <v>17501</v>
          </cell>
          <cell r="F77">
            <v>5333</v>
          </cell>
          <cell r="G77">
            <v>5667</v>
          </cell>
          <cell r="H77">
            <v>3305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18020</v>
          </cell>
          <cell r="E78">
            <v>10935</v>
          </cell>
          <cell r="F78">
            <v>10917</v>
          </cell>
          <cell r="G78">
            <v>22167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3021</v>
          </cell>
          <cell r="E79">
            <v>9795</v>
          </cell>
          <cell r="F79">
            <v>4618</v>
          </cell>
          <cell r="G79">
            <v>5833</v>
          </cell>
          <cell r="H79">
            <v>500</v>
          </cell>
          <cell r="I79">
            <v>23767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8882</v>
          </cell>
          <cell r="F80">
            <v>9906</v>
          </cell>
          <cell r="G80">
            <v>6382</v>
          </cell>
          <cell r="H80">
            <v>3483</v>
          </cell>
          <cell r="I80">
            <v>49213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9796</v>
          </cell>
          <cell r="U80"/>
          <cell r="V80">
            <v>0</v>
          </cell>
        </row>
        <row r="81">
          <cell r="D81">
            <v>58091</v>
          </cell>
          <cell r="E81">
            <v>34285</v>
          </cell>
          <cell r="F81">
            <v>16356</v>
          </cell>
          <cell r="G81">
            <v>31194</v>
          </cell>
          <cell r="H81">
            <v>0</v>
          </cell>
          <cell r="I81">
            <v>139926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28053</v>
          </cell>
          <cell r="E83">
            <v>27898</v>
          </cell>
          <cell r="F83">
            <v>8728</v>
          </cell>
          <cell r="G83">
            <v>3333</v>
          </cell>
          <cell r="H83">
            <v>15793</v>
          </cell>
          <cell r="I83">
            <v>83805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14675</v>
          </cell>
          <cell r="E84">
            <v>0</v>
          </cell>
          <cell r="F84">
            <v>5843</v>
          </cell>
          <cell r="G84">
            <v>0</v>
          </cell>
          <cell r="H84">
            <v>417</v>
          </cell>
          <cell r="I84">
            <v>20935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4852</v>
          </cell>
          <cell r="H85">
            <v>833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28521</v>
          </cell>
          <cell r="E86">
            <v>17407</v>
          </cell>
          <cell r="F86">
            <v>0</v>
          </cell>
          <cell r="G86">
            <v>13795</v>
          </cell>
          <cell r="H86">
            <v>0</v>
          </cell>
          <cell r="I86">
            <v>59723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19964</v>
          </cell>
          <cell r="E87">
            <v>0</v>
          </cell>
          <cell r="F87">
            <v>3869</v>
          </cell>
          <cell r="G87">
            <v>0</v>
          </cell>
          <cell r="H87">
            <v>0</v>
          </cell>
          <cell r="I87">
            <v>23833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6832</v>
          </cell>
          <cell r="F88">
            <v>17917</v>
          </cell>
          <cell r="G88">
            <v>10417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6456</v>
          </cell>
          <cell r="F90">
            <v>0</v>
          </cell>
          <cell r="G90">
            <v>10583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5694</v>
          </cell>
          <cell r="E91">
            <v>5797</v>
          </cell>
          <cell r="F91">
            <v>0</v>
          </cell>
          <cell r="G91">
            <v>3583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6889</v>
          </cell>
          <cell r="E92">
            <v>2000</v>
          </cell>
          <cell r="F92">
            <v>4605</v>
          </cell>
          <cell r="G92">
            <v>4167</v>
          </cell>
          <cell r="H92">
            <v>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7266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12516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6749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20173</v>
          </cell>
          <cell r="E96">
            <v>12548</v>
          </cell>
          <cell r="F96">
            <v>5417</v>
          </cell>
          <cell r="G96">
            <v>1583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8333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24577</v>
          </cell>
          <cell r="E98">
            <v>8500</v>
          </cell>
          <cell r="F98">
            <v>103411</v>
          </cell>
          <cell r="G98">
            <v>36296</v>
          </cell>
          <cell r="H98">
            <v>9813</v>
          </cell>
          <cell r="I98">
            <v>182597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4918</v>
          </cell>
          <cell r="E99">
            <v>1701</v>
          </cell>
          <cell r="F99">
            <v>1233</v>
          </cell>
          <cell r="G99">
            <v>514</v>
          </cell>
          <cell r="H99">
            <v>186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4583</v>
          </cell>
          <cell r="G100">
            <v>4940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36406</v>
          </cell>
          <cell r="E101">
            <v>12254</v>
          </cell>
          <cell r="F101">
            <v>32059</v>
          </cell>
          <cell r="G101">
            <v>48832</v>
          </cell>
          <cell r="H101">
            <v>13217</v>
          </cell>
          <cell r="I101">
            <v>142768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5167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56636</v>
          </cell>
          <cell r="E104">
            <v>11733</v>
          </cell>
          <cell r="F104">
            <v>9250</v>
          </cell>
          <cell r="G104">
            <v>7083</v>
          </cell>
          <cell r="H104">
            <v>417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25723</v>
          </cell>
          <cell r="E105">
            <v>1024</v>
          </cell>
          <cell r="F105">
            <v>9633</v>
          </cell>
          <cell r="G105">
            <v>0</v>
          </cell>
          <cell r="H105">
            <v>0</v>
          </cell>
          <cell r="I105">
            <v>36380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57673</v>
          </cell>
          <cell r="F106">
            <v>32750</v>
          </cell>
          <cell r="G106">
            <v>13333</v>
          </cell>
          <cell r="H106">
            <v>4167</v>
          </cell>
          <cell r="I106">
            <v>107923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27583</v>
          </cell>
          <cell r="F107">
            <v>12625</v>
          </cell>
          <cell r="G107">
            <v>10718</v>
          </cell>
          <cell r="H107">
            <v>8917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14121</v>
          </cell>
          <cell r="E108">
            <v>475</v>
          </cell>
          <cell r="F108">
            <v>5125</v>
          </cell>
          <cell r="G108">
            <v>4333</v>
          </cell>
          <cell r="H108">
            <v>2583</v>
          </cell>
          <cell r="I108">
            <v>26637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31039</v>
          </cell>
          <cell r="E109">
            <v>70085</v>
          </cell>
          <cell r="F109">
            <v>22297</v>
          </cell>
          <cell r="G109">
            <v>60680</v>
          </cell>
          <cell r="H109">
            <v>8445</v>
          </cell>
          <cell r="I109">
            <v>192546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10501</v>
          </cell>
          <cell r="H110">
            <v>500</v>
          </cell>
          <cell r="I110">
            <v>22501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25658</v>
          </cell>
          <cell r="E111">
            <v>6337</v>
          </cell>
          <cell r="F111">
            <v>9042</v>
          </cell>
          <cell r="G111">
            <v>6582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3848</v>
          </cell>
          <cell r="E112">
            <v>11919</v>
          </cell>
          <cell r="F112">
            <v>9958</v>
          </cell>
          <cell r="G112">
            <v>2917</v>
          </cell>
          <cell r="H112">
            <v>6329</v>
          </cell>
          <cell r="I112">
            <v>34971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8744</v>
          </cell>
          <cell r="E113">
            <v>4750</v>
          </cell>
          <cell r="F113">
            <v>6333</v>
          </cell>
          <cell r="G113">
            <v>5245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58330</v>
          </cell>
          <cell r="F114">
            <v>66430</v>
          </cell>
          <cell r="G114">
            <v>54789</v>
          </cell>
          <cell r="H114">
            <v>0</v>
          </cell>
          <cell r="I114">
            <v>237017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75020</v>
          </cell>
          <cell r="S114">
            <v>0</v>
          </cell>
          <cell r="T114">
            <v>8599</v>
          </cell>
          <cell r="U114"/>
          <cell r="V114">
            <v>0</v>
          </cell>
        </row>
        <row r="115">
          <cell r="D115">
            <v>7917</v>
          </cell>
          <cell r="E115">
            <v>0</v>
          </cell>
          <cell r="F115">
            <v>3579</v>
          </cell>
          <cell r="G115">
            <v>2292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9819</v>
          </cell>
          <cell r="F116">
            <v>21483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16248</v>
          </cell>
          <cell r="E117">
            <v>1917</v>
          </cell>
          <cell r="F117">
            <v>3250</v>
          </cell>
          <cell r="G117">
            <v>2086</v>
          </cell>
          <cell r="H117">
            <v>333</v>
          </cell>
          <cell r="I117">
            <v>23834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3553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6593</v>
          </cell>
          <cell r="U119"/>
          <cell r="V119">
            <v>0</v>
          </cell>
        </row>
        <row r="120">
          <cell r="D120">
            <v>5565</v>
          </cell>
          <cell r="E120">
            <v>2463</v>
          </cell>
          <cell r="F120">
            <v>2476</v>
          </cell>
          <cell r="G120">
            <v>4267</v>
          </cell>
          <cell r="H120">
            <v>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28343</v>
          </cell>
          <cell r="E121">
            <v>9674</v>
          </cell>
          <cell r="F121">
            <v>9947</v>
          </cell>
          <cell r="G121">
            <v>7415</v>
          </cell>
          <cell r="H121">
            <v>6101</v>
          </cell>
          <cell r="I121">
            <v>61480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19096</v>
          </cell>
          <cell r="E123">
            <v>18513</v>
          </cell>
          <cell r="F123">
            <v>19567</v>
          </cell>
          <cell r="G123">
            <v>12228</v>
          </cell>
          <cell r="H123">
            <v>16667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1518</v>
          </cell>
          <cell r="R123">
            <v>104744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770</v>
          </cell>
          <cell r="F124">
            <v>833</v>
          </cell>
          <cell r="G124">
            <v>1668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2690</v>
          </cell>
          <cell r="E125">
            <v>4167</v>
          </cell>
          <cell r="F125">
            <v>7917</v>
          </cell>
          <cell r="G125">
            <v>3485</v>
          </cell>
          <cell r="H125">
            <v>1250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3908</v>
          </cell>
          <cell r="E126">
            <v>0</v>
          </cell>
          <cell r="F126">
            <v>2371</v>
          </cell>
          <cell r="G126">
            <v>1917</v>
          </cell>
          <cell r="H126">
            <v>833</v>
          </cell>
          <cell r="I126">
            <v>9029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25427</v>
          </cell>
          <cell r="E127">
            <v>4584</v>
          </cell>
          <cell r="F127">
            <v>7350</v>
          </cell>
          <cell r="G127">
            <v>0</v>
          </cell>
          <cell r="H127">
            <v>9295</v>
          </cell>
          <cell r="I127">
            <v>46656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25114</v>
          </cell>
          <cell r="E128">
            <v>3663</v>
          </cell>
          <cell r="F128">
            <v>4958</v>
          </cell>
          <cell r="G128">
            <v>833</v>
          </cell>
          <cell r="H128">
            <v>3117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15844</v>
          </cell>
          <cell r="E129">
            <v>51999</v>
          </cell>
          <cell r="F129">
            <v>19281</v>
          </cell>
          <cell r="G129">
            <v>26444</v>
          </cell>
          <cell r="H129">
            <v>1250</v>
          </cell>
          <cell r="I129">
            <v>114818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2787</v>
          </cell>
          <cell r="F130">
            <v>5482</v>
          </cell>
          <cell r="G130">
            <v>6833</v>
          </cell>
          <cell r="H130">
            <v>0</v>
          </cell>
          <cell r="I130">
            <v>19152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11302</v>
          </cell>
          <cell r="E131">
            <v>1168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56629</v>
          </cell>
          <cell r="E132">
            <v>22956</v>
          </cell>
          <cell r="F132">
            <v>3572</v>
          </cell>
          <cell r="G132">
            <v>34505</v>
          </cell>
          <cell r="H132">
            <v>0</v>
          </cell>
          <cell r="I132">
            <v>117662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/>
          <cell r="V132">
            <v>0</v>
          </cell>
        </row>
        <row r="133">
          <cell r="D133">
            <v>3415</v>
          </cell>
          <cell r="E133">
            <v>833</v>
          </cell>
          <cell r="F133">
            <v>2643</v>
          </cell>
          <cell r="G133">
            <v>417</v>
          </cell>
          <cell r="H133">
            <v>167</v>
          </cell>
          <cell r="I133">
            <v>7475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32087</v>
          </cell>
          <cell r="E134">
            <v>30742</v>
          </cell>
          <cell r="F134">
            <v>8005</v>
          </cell>
          <cell r="G134">
            <v>9417</v>
          </cell>
          <cell r="H134">
            <v>3333</v>
          </cell>
          <cell r="I134">
            <v>83584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333</v>
          </cell>
          <cell r="G135">
            <v>833</v>
          </cell>
          <cell r="H135">
            <v>0</v>
          </cell>
          <cell r="I135">
            <v>8179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9086</v>
          </cell>
          <cell r="E136">
            <v>626</v>
          </cell>
          <cell r="F136">
            <v>3333</v>
          </cell>
          <cell r="G136">
            <v>5000</v>
          </cell>
          <cell r="H136">
            <v>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117257</v>
          </cell>
          <cell r="E137">
            <v>222377</v>
          </cell>
          <cell r="F137">
            <v>44849</v>
          </cell>
          <cell r="G137">
            <v>121947</v>
          </cell>
          <cell r="H137">
            <v>134742</v>
          </cell>
          <cell r="I137">
            <v>641172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18067</v>
          </cell>
          <cell r="Q137">
            <v>0</v>
          </cell>
          <cell r="R137">
            <v>0</v>
          </cell>
          <cell r="S137">
            <v>0</v>
          </cell>
          <cell r="T137">
            <v>13408</v>
          </cell>
          <cell r="U137"/>
          <cell r="V137">
            <v>0</v>
          </cell>
        </row>
        <row r="138">
          <cell r="D138">
            <v>44751</v>
          </cell>
          <cell r="E138">
            <v>18575</v>
          </cell>
          <cell r="F138">
            <v>4429</v>
          </cell>
          <cell r="G138">
            <v>16794</v>
          </cell>
          <cell r="H138">
            <v>7690</v>
          </cell>
          <cell r="I138">
            <v>92239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12283</v>
          </cell>
          <cell r="E139">
            <v>2361</v>
          </cell>
          <cell r="F139">
            <v>1574</v>
          </cell>
          <cell r="G139">
            <v>1250</v>
          </cell>
          <cell r="H139">
            <v>583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28616</v>
          </cell>
          <cell r="E140">
            <v>9078</v>
          </cell>
          <cell r="F140">
            <v>208</v>
          </cell>
          <cell r="G140">
            <v>4327</v>
          </cell>
          <cell r="H140">
            <v>2900</v>
          </cell>
          <cell r="I140">
            <v>45129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24169</v>
          </cell>
          <cell r="F141">
            <v>35565</v>
          </cell>
          <cell r="G141">
            <v>20000</v>
          </cell>
          <cell r="H141">
            <v>8739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2662</v>
          </cell>
          <cell r="Q141">
            <v>6093</v>
          </cell>
          <cell r="R141">
            <v>0</v>
          </cell>
          <cell r="S141">
            <v>46291</v>
          </cell>
          <cell r="T141">
            <v>8879</v>
          </cell>
          <cell r="U141"/>
          <cell r="V141">
            <v>0</v>
          </cell>
        </row>
        <row r="142">
          <cell r="D142">
            <v>80556</v>
          </cell>
          <cell r="E142">
            <v>262370</v>
          </cell>
          <cell r="F142">
            <v>89069</v>
          </cell>
          <cell r="G142">
            <v>140983</v>
          </cell>
          <cell r="H142">
            <v>6773</v>
          </cell>
          <cell r="I142">
            <v>579751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12810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6333</v>
          </cell>
          <cell r="E143">
            <v>7321</v>
          </cell>
          <cell r="F143">
            <v>1250</v>
          </cell>
          <cell r="G143">
            <v>833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16068</v>
          </cell>
          <cell r="E144">
            <v>2364</v>
          </cell>
          <cell r="F144">
            <v>3500</v>
          </cell>
          <cell r="G144">
            <v>5833</v>
          </cell>
          <cell r="H144">
            <v>3333</v>
          </cell>
          <cell r="I144">
            <v>31098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6240</v>
          </cell>
          <cell r="E145">
            <v>417</v>
          </cell>
          <cell r="F145">
            <v>1000</v>
          </cell>
          <cell r="G145">
            <v>250</v>
          </cell>
          <cell r="H145">
            <v>500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15260</v>
          </cell>
          <cell r="E146">
            <v>11640</v>
          </cell>
          <cell r="F146">
            <v>3003</v>
          </cell>
          <cell r="G146">
            <v>2583</v>
          </cell>
          <cell r="H146">
            <v>0</v>
          </cell>
          <cell r="I146">
            <v>32486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22812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11848</v>
          </cell>
          <cell r="E148">
            <v>15112</v>
          </cell>
          <cell r="F148">
            <v>9997</v>
          </cell>
          <cell r="G148">
            <v>10838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33676</v>
          </cell>
          <cell r="E149">
            <v>53870</v>
          </cell>
          <cell r="F149">
            <v>0</v>
          </cell>
          <cell r="G149">
            <v>18166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15825</v>
          </cell>
          <cell r="G150">
            <v>0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19067</v>
          </cell>
          <cell r="E151">
            <v>4837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6066</v>
          </cell>
          <cell r="E152">
            <v>3679</v>
          </cell>
          <cell r="F152">
            <v>2917</v>
          </cell>
          <cell r="G152">
            <v>4376</v>
          </cell>
          <cell r="H152">
            <v>1002</v>
          </cell>
          <cell r="I152">
            <v>18040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30774</v>
          </cell>
          <cell r="G153">
            <v>21198</v>
          </cell>
          <cell r="H153">
            <v>14069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10542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23706</v>
          </cell>
          <cell r="E154">
            <v>6351</v>
          </cell>
          <cell r="F154">
            <v>5417</v>
          </cell>
          <cell r="G154">
            <v>2917</v>
          </cell>
          <cell r="H154">
            <v>614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4386</v>
          </cell>
          <cell r="H155">
            <v>208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64698</v>
          </cell>
          <cell r="E156">
            <v>3189</v>
          </cell>
          <cell r="F156">
            <v>0</v>
          </cell>
          <cell r="G156">
            <v>36783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3443</v>
          </cell>
          <cell r="E158">
            <v>14579</v>
          </cell>
          <cell r="F158">
            <v>2750</v>
          </cell>
          <cell r="G158">
            <v>4229</v>
          </cell>
          <cell r="H158">
            <v>267</v>
          </cell>
          <cell r="I158">
            <v>25268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31759</v>
          </cell>
          <cell r="E159">
            <v>51125</v>
          </cell>
          <cell r="F159">
            <v>63880</v>
          </cell>
          <cell r="G159">
            <v>42709</v>
          </cell>
          <cell r="H159">
            <v>6669</v>
          </cell>
          <cell r="I159">
            <v>196142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20398</v>
          </cell>
          <cell r="E161">
            <v>3000</v>
          </cell>
          <cell r="F161">
            <v>17283</v>
          </cell>
          <cell r="G161">
            <v>3417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1787</v>
          </cell>
          <cell r="H162">
            <v>0</v>
          </cell>
          <cell r="I162">
            <v>27352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2260</v>
          </cell>
          <cell r="E163">
            <v>2427</v>
          </cell>
          <cell r="F163">
            <v>833</v>
          </cell>
          <cell r="G163">
            <v>2896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3309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11632</v>
          </cell>
          <cell r="E165">
            <v>3975</v>
          </cell>
          <cell r="F165">
            <v>2500</v>
          </cell>
          <cell r="G165">
            <v>4167</v>
          </cell>
          <cell r="H165">
            <v>221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6"/>
      <sheetData sheetId="7"/>
      <sheetData sheetId="8"/>
      <sheetData sheetId="9">
        <row r="2">
          <cell r="D2">
            <v>9995</v>
          </cell>
          <cell r="E2">
            <v>16243</v>
          </cell>
          <cell r="F2">
            <v>0</v>
          </cell>
          <cell r="G2">
            <v>6408</v>
          </cell>
          <cell r="H2">
            <v>2920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3441</v>
          </cell>
          <cell r="E3">
            <v>6377</v>
          </cell>
          <cell r="F3">
            <v>354</v>
          </cell>
          <cell r="G3">
            <v>8640</v>
          </cell>
          <cell r="H3">
            <v>225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20927</v>
          </cell>
          <cell r="E4">
            <v>6544</v>
          </cell>
          <cell r="F4">
            <v>12390</v>
          </cell>
          <cell r="G4">
            <v>27375</v>
          </cell>
          <cell r="H4">
            <v>0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4707</v>
          </cell>
          <cell r="Q4">
            <v>0</v>
          </cell>
          <cell r="R4">
            <v>0</v>
          </cell>
          <cell r="S4">
            <v>666667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16611</v>
          </cell>
          <cell r="F5">
            <v>5432</v>
          </cell>
          <cell r="G5">
            <v>2958</v>
          </cell>
          <cell r="H5">
            <v>2397</v>
          </cell>
          <cell r="I5">
            <v>49361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7701</v>
          </cell>
          <cell r="E6">
            <v>7970</v>
          </cell>
          <cell r="F6">
            <v>4902</v>
          </cell>
          <cell r="G6">
            <v>2187</v>
          </cell>
          <cell r="H6">
            <v>250</v>
          </cell>
          <cell r="I6">
            <v>23010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6454</v>
          </cell>
          <cell r="E7">
            <v>4191</v>
          </cell>
          <cell r="F7">
            <v>2500</v>
          </cell>
          <cell r="G7">
            <v>2782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20834</v>
          </cell>
          <cell r="U8"/>
          <cell r="V8">
            <v>0</v>
          </cell>
        </row>
        <row r="9">
          <cell r="D9">
            <v>82334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20592</v>
          </cell>
          <cell r="E11">
            <v>54829</v>
          </cell>
          <cell r="F11">
            <v>15444</v>
          </cell>
          <cell r="G11">
            <v>53666</v>
          </cell>
          <cell r="H11">
            <v>16015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7054</v>
          </cell>
          <cell r="R11">
            <v>0</v>
          </cell>
          <cell r="S11">
            <v>0</v>
          </cell>
          <cell r="T11">
            <v>1203</v>
          </cell>
          <cell r="U11"/>
          <cell r="V11">
            <v>0</v>
          </cell>
        </row>
        <row r="12">
          <cell r="D12">
            <v>138366</v>
          </cell>
          <cell r="E12">
            <v>293881</v>
          </cell>
          <cell r="F12">
            <v>73736</v>
          </cell>
          <cell r="G12">
            <v>160050</v>
          </cell>
          <cell r="H12">
            <v>118268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18043</v>
          </cell>
          <cell r="Q12">
            <v>36444</v>
          </cell>
          <cell r="R12">
            <v>12670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64416</v>
          </cell>
          <cell r="E14">
            <v>16809</v>
          </cell>
          <cell r="F14">
            <v>6701</v>
          </cell>
          <cell r="G14">
            <v>11766</v>
          </cell>
          <cell r="H14">
            <v>61000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49365</v>
          </cell>
          <cell r="F15">
            <v>25671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1843</v>
          </cell>
        </row>
        <row r="16">
          <cell r="D16">
            <v>10736</v>
          </cell>
          <cell r="E16">
            <v>2755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6151</v>
          </cell>
          <cell r="E17">
            <v>3295</v>
          </cell>
          <cell r="F17">
            <v>1334</v>
          </cell>
          <cell r="G17">
            <v>1639</v>
          </cell>
          <cell r="H17">
            <v>720</v>
          </cell>
          <cell r="I17">
            <v>13139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26071</v>
          </cell>
          <cell r="F18">
            <v>6757</v>
          </cell>
          <cell r="G18">
            <v>1139</v>
          </cell>
          <cell r="H18">
            <v>0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17013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5697</v>
          </cell>
          <cell r="E21">
            <v>8180</v>
          </cell>
          <cell r="F21">
            <v>0</v>
          </cell>
          <cell r="G21">
            <v>8032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10423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3656</v>
          </cell>
          <cell r="E22">
            <v>125</v>
          </cell>
          <cell r="F22">
            <v>0</v>
          </cell>
          <cell r="G22">
            <v>2638</v>
          </cell>
          <cell r="H22">
            <v>209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32751</v>
          </cell>
          <cell r="E23">
            <v>75572</v>
          </cell>
          <cell r="F23">
            <v>43071</v>
          </cell>
          <cell r="G23">
            <v>113855</v>
          </cell>
          <cell r="H23">
            <v>4064</v>
          </cell>
          <cell r="I23">
            <v>269313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2079</v>
          </cell>
          <cell r="P23">
            <v>8930</v>
          </cell>
          <cell r="Q23">
            <v>10400</v>
          </cell>
          <cell r="R23">
            <v>41265</v>
          </cell>
          <cell r="S23">
            <v>0</v>
          </cell>
          <cell r="T23">
            <v>17353</v>
          </cell>
          <cell r="U23"/>
          <cell r="V23">
            <v>0</v>
          </cell>
        </row>
        <row r="24">
          <cell r="D24">
            <v>17395</v>
          </cell>
          <cell r="E24">
            <v>4719</v>
          </cell>
          <cell r="F24">
            <v>1250</v>
          </cell>
          <cell r="G24">
            <v>2557</v>
          </cell>
          <cell r="H24">
            <v>770</v>
          </cell>
          <cell r="I24">
            <v>26691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10600</v>
          </cell>
          <cell r="E26">
            <v>21949</v>
          </cell>
          <cell r="F26">
            <v>3934</v>
          </cell>
          <cell r="G26">
            <v>14789</v>
          </cell>
          <cell r="H26">
            <v>950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14900</v>
          </cell>
          <cell r="E27">
            <v>1062</v>
          </cell>
          <cell r="F27">
            <v>4125</v>
          </cell>
          <cell r="G27">
            <v>1823</v>
          </cell>
          <cell r="H27">
            <v>666</v>
          </cell>
          <cell r="I27">
            <v>22576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3688</v>
          </cell>
          <cell r="E28">
            <v>951</v>
          </cell>
          <cell r="F28">
            <v>0</v>
          </cell>
          <cell r="G28">
            <v>701</v>
          </cell>
          <cell r="H28">
            <v>106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8217</v>
          </cell>
          <cell r="E29">
            <v>4908</v>
          </cell>
          <cell r="F29">
            <v>3916</v>
          </cell>
          <cell r="G29">
            <v>3166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3656</v>
          </cell>
          <cell r="E30">
            <v>125</v>
          </cell>
          <cell r="F30">
            <v>0</v>
          </cell>
          <cell r="G30">
            <v>2494</v>
          </cell>
          <cell r="H30">
            <v>166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72421</v>
          </cell>
          <cell r="E31">
            <v>107941</v>
          </cell>
          <cell r="F31">
            <v>18126</v>
          </cell>
          <cell r="G31">
            <v>0</v>
          </cell>
          <cell r="H31">
            <v>21075</v>
          </cell>
          <cell r="I31">
            <v>219563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20376</v>
          </cell>
          <cell r="R31">
            <v>0</v>
          </cell>
          <cell r="S31">
            <v>111341</v>
          </cell>
          <cell r="T31">
            <v>15052</v>
          </cell>
          <cell r="U31"/>
          <cell r="V31">
            <v>0</v>
          </cell>
        </row>
        <row r="32">
          <cell r="D32">
            <v>29579</v>
          </cell>
          <cell r="E32">
            <v>12125</v>
          </cell>
          <cell r="F32">
            <v>15362</v>
          </cell>
          <cell r="G32">
            <v>8599</v>
          </cell>
          <cell r="H32">
            <v>0</v>
          </cell>
          <cell r="I32">
            <v>65665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21929</v>
          </cell>
          <cell r="F33">
            <v>0</v>
          </cell>
          <cell r="G33">
            <v>7766</v>
          </cell>
          <cell r="H33">
            <v>416</v>
          </cell>
          <cell r="I33">
            <v>30111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23091</v>
          </cell>
          <cell r="E34">
            <v>0</v>
          </cell>
          <cell r="F34">
            <v>0</v>
          </cell>
          <cell r="G34">
            <v>7654</v>
          </cell>
          <cell r="H34">
            <v>416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11700</v>
          </cell>
        </row>
        <row r="35">
          <cell r="D35">
            <v>29291</v>
          </cell>
          <cell r="E35">
            <v>14662</v>
          </cell>
          <cell r="F35">
            <v>9334</v>
          </cell>
          <cell r="G35">
            <v>5416</v>
          </cell>
          <cell r="H35">
            <v>666</v>
          </cell>
          <cell r="I35">
            <v>59369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2380</v>
          </cell>
          <cell r="E36">
            <v>0</v>
          </cell>
          <cell r="F36">
            <v>833</v>
          </cell>
          <cell r="G36">
            <v>4212</v>
          </cell>
          <cell r="H36">
            <v>188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2325</v>
          </cell>
          <cell r="E37">
            <v>2954</v>
          </cell>
          <cell r="F37">
            <v>851</v>
          </cell>
          <cell r="G37">
            <v>916</v>
          </cell>
          <cell r="H37">
            <v>834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6949</v>
          </cell>
          <cell r="E38">
            <v>16</v>
          </cell>
          <cell r="F38">
            <v>560</v>
          </cell>
          <cell r="G38">
            <v>0</v>
          </cell>
          <cell r="H38">
            <v>229</v>
          </cell>
          <cell r="I38">
            <v>7754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13677</v>
          </cell>
          <cell r="E39">
            <v>0</v>
          </cell>
          <cell r="F39">
            <v>416</v>
          </cell>
          <cell r="G39">
            <v>1750</v>
          </cell>
          <cell r="H39">
            <v>0</v>
          </cell>
          <cell r="I39">
            <v>15843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378771</v>
          </cell>
          <cell r="E40">
            <v>202333</v>
          </cell>
          <cell r="F40">
            <v>300405</v>
          </cell>
          <cell r="G40">
            <v>12740</v>
          </cell>
          <cell r="H40">
            <v>141842</v>
          </cell>
          <cell r="I40">
            <v>1036091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19970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/>
          <cell r="V40">
            <v>0</v>
          </cell>
        </row>
        <row r="41">
          <cell r="D41">
            <v>16118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150324</v>
          </cell>
          <cell r="E43">
            <v>2584</v>
          </cell>
          <cell r="F43">
            <v>0</v>
          </cell>
          <cell r="G43">
            <v>72434</v>
          </cell>
          <cell r="H43">
            <v>22763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1007</v>
          </cell>
          <cell r="E44">
            <v>6000</v>
          </cell>
          <cell r="F44">
            <v>8916</v>
          </cell>
          <cell r="G44">
            <v>5834</v>
          </cell>
          <cell r="H44">
            <v>416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9983</v>
          </cell>
          <cell r="E45">
            <v>8037</v>
          </cell>
          <cell r="F45">
            <v>1334</v>
          </cell>
          <cell r="G45">
            <v>2703</v>
          </cell>
          <cell r="H45">
            <v>1666</v>
          </cell>
          <cell r="I45">
            <v>23723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9028</v>
          </cell>
          <cell r="F47">
            <v>3655</v>
          </cell>
          <cell r="G47">
            <v>48293</v>
          </cell>
          <cell r="H47">
            <v>1250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27424</v>
          </cell>
          <cell r="E48">
            <v>13791</v>
          </cell>
          <cell r="F48">
            <v>7584</v>
          </cell>
          <cell r="G48">
            <v>13501</v>
          </cell>
          <cell r="H48">
            <v>2349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202598</v>
          </cell>
          <cell r="E49">
            <v>59516</v>
          </cell>
          <cell r="F49">
            <v>20310</v>
          </cell>
          <cell r="G49">
            <v>16584</v>
          </cell>
          <cell r="H49">
            <v>55745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41666</v>
          </cell>
          <cell r="O49">
            <v>0</v>
          </cell>
          <cell r="P49">
            <v>4196</v>
          </cell>
          <cell r="Q49">
            <v>1796</v>
          </cell>
          <cell r="R49">
            <v>91288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15235</v>
          </cell>
          <cell r="E50">
            <v>2348</v>
          </cell>
          <cell r="F50">
            <v>3207</v>
          </cell>
          <cell r="G50">
            <v>4109</v>
          </cell>
          <cell r="H50">
            <v>250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20760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9409</v>
          </cell>
          <cell r="E52">
            <v>791</v>
          </cell>
          <cell r="F52">
            <v>3334</v>
          </cell>
          <cell r="G52">
            <v>500</v>
          </cell>
          <cell r="H52">
            <v>2131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9254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11160</v>
          </cell>
        </row>
        <row r="54">
          <cell r="D54">
            <v>27501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4534</v>
          </cell>
          <cell r="Q54">
            <v>19473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6995</v>
          </cell>
        </row>
        <row r="55">
          <cell r="D55">
            <v>17066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5959</v>
          </cell>
          <cell r="F56">
            <v>2000</v>
          </cell>
          <cell r="G56">
            <v>2151</v>
          </cell>
          <cell r="H56">
            <v>334</v>
          </cell>
          <cell r="I56">
            <v>17094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55377</v>
          </cell>
          <cell r="E57">
            <v>34547</v>
          </cell>
          <cell r="F57">
            <v>53150</v>
          </cell>
          <cell r="G57">
            <v>20287</v>
          </cell>
          <cell r="H57">
            <v>0</v>
          </cell>
          <cell r="I57">
            <v>163361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80995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5362</v>
          </cell>
          <cell r="E59">
            <v>16088</v>
          </cell>
          <cell r="F59">
            <v>2985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24071</v>
          </cell>
          <cell r="G60">
            <v>52091</v>
          </cell>
          <cell r="H60">
            <v>8584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23797</v>
          </cell>
          <cell r="F61">
            <v>48575</v>
          </cell>
          <cell r="G61">
            <v>6737</v>
          </cell>
          <cell r="H61">
            <v>0</v>
          </cell>
          <cell r="I61">
            <v>86317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1334</v>
          </cell>
          <cell r="H63">
            <v>4166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7061</v>
          </cell>
          <cell r="E64">
            <v>8059</v>
          </cell>
          <cell r="F64">
            <v>6250</v>
          </cell>
          <cell r="G64">
            <v>16082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3545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/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2060</v>
          </cell>
          <cell r="G65">
            <v>11115</v>
          </cell>
          <cell r="H65">
            <v>0</v>
          </cell>
          <cell r="I65">
            <v>47080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280764</v>
          </cell>
          <cell r="E66">
            <v>600513</v>
          </cell>
          <cell r="F66">
            <v>305261</v>
          </cell>
          <cell r="G66">
            <v>349833</v>
          </cell>
          <cell r="H66">
            <v>107488</v>
          </cell>
          <cell r="I66">
            <v>1643859</v>
          </cell>
          <cell r="J66">
            <v>0</v>
          </cell>
          <cell r="K66">
            <v>0</v>
          </cell>
          <cell r="L66">
            <v>83334</v>
          </cell>
          <cell r="M66">
            <v>10209</v>
          </cell>
          <cell r="N66">
            <v>41666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40327</v>
          </cell>
          <cell r="U66"/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19648</v>
          </cell>
          <cell r="G67">
            <v>4375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1666</v>
          </cell>
          <cell r="H68">
            <v>191</v>
          </cell>
          <cell r="I68">
            <v>8779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6095</v>
          </cell>
          <cell r="E69">
            <v>20464</v>
          </cell>
          <cell r="F69">
            <v>36035</v>
          </cell>
          <cell r="G69">
            <v>15481</v>
          </cell>
          <cell r="H69">
            <v>11048</v>
          </cell>
          <cell r="I69">
            <v>89123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112785</v>
          </cell>
          <cell r="E71">
            <v>23297</v>
          </cell>
          <cell r="F71">
            <v>39916</v>
          </cell>
          <cell r="G71">
            <v>120663</v>
          </cell>
          <cell r="H71">
            <v>41666</v>
          </cell>
          <cell r="I71">
            <v>338327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8116</v>
          </cell>
          <cell r="Q71">
            <v>30581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7173</v>
          </cell>
          <cell r="F72">
            <v>10327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5484</v>
          </cell>
          <cell r="F73">
            <v>2916</v>
          </cell>
          <cell r="G73">
            <v>9488</v>
          </cell>
          <cell r="H73">
            <v>666</v>
          </cell>
          <cell r="I73">
            <v>21635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16613</v>
          </cell>
          <cell r="E74">
            <v>11324</v>
          </cell>
          <cell r="F74">
            <v>1916</v>
          </cell>
          <cell r="G74">
            <v>8686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6985</v>
          </cell>
          <cell r="E76">
            <v>5229</v>
          </cell>
          <cell r="F76">
            <v>1271</v>
          </cell>
          <cell r="G76">
            <v>3784</v>
          </cell>
          <cell r="H76">
            <v>0</v>
          </cell>
          <cell r="I76">
            <v>17269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6709</v>
          </cell>
          <cell r="E77">
            <v>17500</v>
          </cell>
          <cell r="F77">
            <v>5334</v>
          </cell>
          <cell r="G77">
            <v>5666</v>
          </cell>
          <cell r="H77">
            <v>3305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18020</v>
          </cell>
          <cell r="E78">
            <v>10935</v>
          </cell>
          <cell r="F78">
            <v>10916</v>
          </cell>
          <cell r="G78">
            <v>22166</v>
          </cell>
          <cell r="H78">
            <v>550</v>
          </cell>
          <cell r="I78">
            <v>62587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3021</v>
          </cell>
          <cell r="E79">
            <v>9796</v>
          </cell>
          <cell r="F79">
            <v>4618</v>
          </cell>
          <cell r="G79">
            <v>5834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8883</v>
          </cell>
          <cell r="F80">
            <v>9907</v>
          </cell>
          <cell r="G80">
            <v>6381</v>
          </cell>
          <cell r="H80">
            <v>3484</v>
          </cell>
          <cell r="I80">
            <v>49215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9795</v>
          </cell>
          <cell r="U80"/>
          <cell r="V80">
            <v>0</v>
          </cell>
        </row>
        <row r="81">
          <cell r="D81">
            <v>58091</v>
          </cell>
          <cell r="E81">
            <v>34285</v>
          </cell>
          <cell r="F81">
            <v>16356</v>
          </cell>
          <cell r="G81">
            <v>31193</v>
          </cell>
          <cell r="H81">
            <v>0</v>
          </cell>
          <cell r="I81">
            <v>139925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10650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28053</v>
          </cell>
          <cell r="E83">
            <v>27898</v>
          </cell>
          <cell r="F83">
            <v>8728</v>
          </cell>
          <cell r="G83">
            <v>3334</v>
          </cell>
          <cell r="H83">
            <v>15793</v>
          </cell>
          <cell r="I83">
            <v>83806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14676</v>
          </cell>
          <cell r="E84">
            <v>0</v>
          </cell>
          <cell r="F84">
            <v>5844</v>
          </cell>
          <cell r="G84">
            <v>0</v>
          </cell>
          <cell r="H84">
            <v>416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27002</v>
          </cell>
          <cell r="E85">
            <v>17211</v>
          </cell>
          <cell r="F85">
            <v>0</v>
          </cell>
          <cell r="G85">
            <v>4852</v>
          </cell>
          <cell r="H85">
            <v>834</v>
          </cell>
          <cell r="I85">
            <v>49899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28522</v>
          </cell>
          <cell r="E86">
            <v>17408</v>
          </cell>
          <cell r="F86">
            <v>0</v>
          </cell>
          <cell r="G86">
            <v>13795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19965</v>
          </cell>
          <cell r="E87">
            <v>0</v>
          </cell>
          <cell r="F87">
            <v>3868</v>
          </cell>
          <cell r="G87">
            <v>0</v>
          </cell>
          <cell r="H87">
            <v>0</v>
          </cell>
          <cell r="I87">
            <v>23833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6833</v>
          </cell>
          <cell r="F88">
            <v>17916</v>
          </cell>
          <cell r="G88">
            <v>10416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5184</v>
          </cell>
          <cell r="E89">
            <v>11075</v>
          </cell>
          <cell r="F89">
            <v>6597</v>
          </cell>
          <cell r="G89">
            <v>5044</v>
          </cell>
          <cell r="H89">
            <v>104</v>
          </cell>
          <cell r="I89">
            <v>28004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6455</v>
          </cell>
          <cell r="F90">
            <v>0</v>
          </cell>
          <cell r="G90">
            <v>10584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5695</v>
          </cell>
          <cell r="E91">
            <v>5798</v>
          </cell>
          <cell r="F91">
            <v>864</v>
          </cell>
          <cell r="G91">
            <v>2719</v>
          </cell>
          <cell r="H91">
            <v>0</v>
          </cell>
          <cell r="I91">
            <v>15076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6888</v>
          </cell>
          <cell r="E92">
            <v>2000</v>
          </cell>
          <cell r="F92">
            <v>4606</v>
          </cell>
          <cell r="G92">
            <v>4166</v>
          </cell>
          <cell r="H92">
            <v>0</v>
          </cell>
          <cell r="I92">
            <v>17660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7267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12516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6749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20174</v>
          </cell>
          <cell r="E96">
            <v>12548</v>
          </cell>
          <cell r="F96">
            <v>5416</v>
          </cell>
          <cell r="G96">
            <v>1584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8334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24577</v>
          </cell>
          <cell r="E98">
            <v>8500</v>
          </cell>
          <cell r="F98">
            <v>103412</v>
          </cell>
          <cell r="G98">
            <v>36296</v>
          </cell>
          <cell r="H98">
            <v>9812</v>
          </cell>
          <cell r="I98">
            <v>182597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4919</v>
          </cell>
          <cell r="E99">
            <v>1700</v>
          </cell>
          <cell r="F99">
            <v>1233</v>
          </cell>
          <cell r="G99">
            <v>513</v>
          </cell>
          <cell r="H99">
            <v>186</v>
          </cell>
          <cell r="I99">
            <v>8551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4584</v>
          </cell>
          <cell r="G100">
            <v>4940</v>
          </cell>
          <cell r="H100">
            <v>416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48832</v>
          </cell>
          <cell r="H101">
            <v>13216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5166</v>
          </cell>
          <cell r="H103">
            <v>0</v>
          </cell>
          <cell r="I103">
            <v>40345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56636</v>
          </cell>
          <cell r="E104">
            <v>11734</v>
          </cell>
          <cell r="F104">
            <v>9250</v>
          </cell>
          <cell r="G104">
            <v>7084</v>
          </cell>
          <cell r="H104">
            <v>416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25723</v>
          </cell>
          <cell r="E105">
            <v>1025</v>
          </cell>
          <cell r="F105">
            <v>9634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57672</v>
          </cell>
          <cell r="F106">
            <v>32750</v>
          </cell>
          <cell r="G106">
            <v>13334</v>
          </cell>
          <cell r="H106">
            <v>4166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27584</v>
          </cell>
          <cell r="F107">
            <v>12625</v>
          </cell>
          <cell r="G107">
            <v>10718</v>
          </cell>
          <cell r="H107">
            <v>8916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14121</v>
          </cell>
          <cell r="E108">
            <v>475</v>
          </cell>
          <cell r="F108">
            <v>5125</v>
          </cell>
          <cell r="G108">
            <v>4334</v>
          </cell>
          <cell r="H108">
            <v>2584</v>
          </cell>
          <cell r="I108">
            <v>26639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31040</v>
          </cell>
          <cell r="E109">
            <v>70086</v>
          </cell>
          <cell r="F109">
            <v>22298</v>
          </cell>
          <cell r="G109">
            <v>60680</v>
          </cell>
          <cell r="H109">
            <v>8445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10500</v>
          </cell>
          <cell r="H110">
            <v>500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25658</v>
          </cell>
          <cell r="E111">
            <v>6337</v>
          </cell>
          <cell r="F111">
            <v>9041</v>
          </cell>
          <cell r="G111">
            <v>6583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3848</v>
          </cell>
          <cell r="E112">
            <v>11918</v>
          </cell>
          <cell r="F112">
            <v>9958</v>
          </cell>
          <cell r="G112">
            <v>2916</v>
          </cell>
          <cell r="H112">
            <v>6329</v>
          </cell>
          <cell r="I112">
            <v>34969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8743</v>
          </cell>
          <cell r="E113">
            <v>4750</v>
          </cell>
          <cell r="F113">
            <v>6334</v>
          </cell>
          <cell r="G113">
            <v>5244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58331</v>
          </cell>
          <cell r="F114">
            <v>66431</v>
          </cell>
          <cell r="G114">
            <v>54790</v>
          </cell>
          <cell r="H114">
            <v>0</v>
          </cell>
          <cell r="I114">
            <v>237020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75019</v>
          </cell>
          <cell r="S114">
            <v>0</v>
          </cell>
          <cell r="T114">
            <v>8600</v>
          </cell>
          <cell r="U114"/>
          <cell r="V114">
            <v>0</v>
          </cell>
        </row>
        <row r="115">
          <cell r="D115">
            <v>7916</v>
          </cell>
          <cell r="E115">
            <v>0</v>
          </cell>
          <cell r="F115">
            <v>3579</v>
          </cell>
          <cell r="G115">
            <v>2291</v>
          </cell>
          <cell r="H115">
            <v>0</v>
          </cell>
          <cell r="I115">
            <v>13786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9818</v>
          </cell>
          <cell r="F116">
            <v>21484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16249</v>
          </cell>
          <cell r="E117">
            <v>1916</v>
          </cell>
          <cell r="F117">
            <v>3250</v>
          </cell>
          <cell r="G117">
            <v>2087</v>
          </cell>
          <cell r="H117">
            <v>334</v>
          </cell>
          <cell r="I117">
            <v>23836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3554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/>
          <cell r="V119">
            <v>0</v>
          </cell>
        </row>
        <row r="120">
          <cell r="D120">
            <v>5565</v>
          </cell>
          <cell r="E120">
            <v>2462</v>
          </cell>
          <cell r="F120">
            <v>2476</v>
          </cell>
          <cell r="G120">
            <v>4266</v>
          </cell>
          <cell r="H120">
            <v>0</v>
          </cell>
          <cell r="I120">
            <v>14769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9946</v>
          </cell>
          <cell r="G121">
            <v>7414</v>
          </cell>
          <cell r="H121">
            <v>6100</v>
          </cell>
          <cell r="I121">
            <v>61476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16595</v>
          </cell>
          <cell r="E122">
            <v>7744</v>
          </cell>
          <cell r="F122">
            <v>41666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19096</v>
          </cell>
          <cell r="E123">
            <v>18513</v>
          </cell>
          <cell r="F123">
            <v>19568</v>
          </cell>
          <cell r="G123">
            <v>12227</v>
          </cell>
          <cell r="H123">
            <v>16666</v>
          </cell>
          <cell r="I123">
            <v>86070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1517</v>
          </cell>
          <cell r="R123">
            <v>104744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770</v>
          </cell>
          <cell r="F124">
            <v>834</v>
          </cell>
          <cell r="G124">
            <v>1668</v>
          </cell>
          <cell r="H124">
            <v>150</v>
          </cell>
          <cell r="I124">
            <v>14220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2690</v>
          </cell>
          <cell r="E125">
            <v>4166</v>
          </cell>
          <cell r="F125">
            <v>7916</v>
          </cell>
          <cell r="G125">
            <v>3486</v>
          </cell>
          <cell r="H125">
            <v>1250</v>
          </cell>
          <cell r="I125">
            <v>19508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3909</v>
          </cell>
          <cell r="E126">
            <v>0</v>
          </cell>
          <cell r="F126">
            <v>2371</v>
          </cell>
          <cell r="G126">
            <v>1916</v>
          </cell>
          <cell r="H126">
            <v>834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7351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25114</v>
          </cell>
          <cell r="E128">
            <v>3662</v>
          </cell>
          <cell r="F128">
            <v>4958</v>
          </cell>
          <cell r="G128">
            <v>834</v>
          </cell>
          <cell r="H128">
            <v>3116</v>
          </cell>
          <cell r="I128">
            <v>37684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19281</v>
          </cell>
          <cell r="G129">
            <v>26444</v>
          </cell>
          <cell r="H129">
            <v>1250</v>
          </cell>
          <cell r="I129">
            <v>114819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2788</v>
          </cell>
          <cell r="F130">
            <v>5483</v>
          </cell>
          <cell r="G130">
            <v>6834</v>
          </cell>
          <cell r="H130">
            <v>0</v>
          </cell>
          <cell r="I130">
            <v>19155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11302</v>
          </cell>
          <cell r="E131">
            <v>1167</v>
          </cell>
          <cell r="F131">
            <v>2084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1041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56630</v>
          </cell>
          <cell r="E132">
            <v>22955</v>
          </cell>
          <cell r="F132">
            <v>3573</v>
          </cell>
          <cell r="G132">
            <v>34505</v>
          </cell>
          <cell r="H132">
            <v>0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/>
          <cell r="V132">
            <v>0</v>
          </cell>
        </row>
        <row r="133">
          <cell r="D133">
            <v>3414</v>
          </cell>
          <cell r="E133">
            <v>834</v>
          </cell>
          <cell r="F133">
            <v>2642</v>
          </cell>
          <cell r="G133">
            <v>416</v>
          </cell>
          <cell r="H133">
            <v>166</v>
          </cell>
          <cell r="I133">
            <v>7472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32088</v>
          </cell>
          <cell r="E134">
            <v>30742</v>
          </cell>
          <cell r="F134">
            <v>8006</v>
          </cell>
          <cell r="G134">
            <v>9416</v>
          </cell>
          <cell r="H134">
            <v>3334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334</v>
          </cell>
          <cell r="G135">
            <v>834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9086</v>
          </cell>
          <cell r="E136">
            <v>626</v>
          </cell>
          <cell r="F136">
            <v>3334</v>
          </cell>
          <cell r="G136">
            <v>5000</v>
          </cell>
          <cell r="H136">
            <v>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117257</v>
          </cell>
          <cell r="E137">
            <v>222377</v>
          </cell>
          <cell r="F137">
            <v>44848</v>
          </cell>
          <cell r="G137">
            <v>121947</v>
          </cell>
          <cell r="H137">
            <v>134743</v>
          </cell>
          <cell r="I137">
            <v>641172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18066</v>
          </cell>
          <cell r="Q137">
            <v>0</v>
          </cell>
          <cell r="R137">
            <v>0</v>
          </cell>
          <cell r="S137">
            <v>0</v>
          </cell>
          <cell r="T137">
            <v>13408</v>
          </cell>
          <cell r="U137"/>
          <cell r="V137">
            <v>0</v>
          </cell>
        </row>
        <row r="138">
          <cell r="D138">
            <v>44751</v>
          </cell>
          <cell r="E138">
            <v>18576</v>
          </cell>
          <cell r="F138">
            <v>4429</v>
          </cell>
          <cell r="G138">
            <v>16793</v>
          </cell>
          <cell r="H138">
            <v>7691</v>
          </cell>
          <cell r="I138">
            <v>92240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12283</v>
          </cell>
          <cell r="E139">
            <v>2360</v>
          </cell>
          <cell r="F139">
            <v>1574</v>
          </cell>
          <cell r="G139">
            <v>1250</v>
          </cell>
          <cell r="H139">
            <v>584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28615</v>
          </cell>
          <cell r="E140">
            <v>9077</v>
          </cell>
          <cell r="F140">
            <v>209</v>
          </cell>
          <cell r="G140">
            <v>4327</v>
          </cell>
          <cell r="H140">
            <v>2900</v>
          </cell>
          <cell r="I140">
            <v>45128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24168</v>
          </cell>
          <cell r="F141">
            <v>35565</v>
          </cell>
          <cell r="G141">
            <v>20000</v>
          </cell>
          <cell r="H141">
            <v>8739</v>
          </cell>
          <cell r="I141">
            <v>88972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2661</v>
          </cell>
          <cell r="Q141">
            <v>6093</v>
          </cell>
          <cell r="R141">
            <v>0</v>
          </cell>
          <cell r="S141">
            <v>105339</v>
          </cell>
          <cell r="T141">
            <v>8879</v>
          </cell>
          <cell r="U141"/>
          <cell r="V141">
            <v>0</v>
          </cell>
        </row>
        <row r="142">
          <cell r="D142">
            <v>80556</v>
          </cell>
          <cell r="E142">
            <v>262371</v>
          </cell>
          <cell r="F142">
            <v>89070</v>
          </cell>
          <cell r="G142">
            <v>140984</v>
          </cell>
          <cell r="H142">
            <v>6773</v>
          </cell>
          <cell r="I142">
            <v>579754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12810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6334</v>
          </cell>
          <cell r="E143">
            <v>7320</v>
          </cell>
          <cell r="F143">
            <v>1250</v>
          </cell>
          <cell r="G143">
            <v>834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2364</v>
          </cell>
          <cell r="F144">
            <v>3500</v>
          </cell>
          <cell r="G144">
            <v>5834</v>
          </cell>
          <cell r="H144">
            <v>3334</v>
          </cell>
          <cell r="I144">
            <v>31101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6240</v>
          </cell>
          <cell r="E145">
            <v>416</v>
          </cell>
          <cell r="F145">
            <v>1000</v>
          </cell>
          <cell r="G145">
            <v>250</v>
          </cell>
          <cell r="H145">
            <v>500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15260</v>
          </cell>
          <cell r="E146">
            <v>11641</v>
          </cell>
          <cell r="F146">
            <v>3002</v>
          </cell>
          <cell r="G146">
            <v>2584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22813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11847</v>
          </cell>
          <cell r="E148">
            <v>15113</v>
          </cell>
          <cell r="F148">
            <v>9998</v>
          </cell>
          <cell r="G148">
            <v>10837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33675</v>
          </cell>
          <cell r="E149">
            <v>53869</v>
          </cell>
          <cell r="F149">
            <v>0</v>
          </cell>
          <cell r="G149">
            <v>18167</v>
          </cell>
          <cell r="H149">
            <v>584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15825</v>
          </cell>
          <cell r="G150">
            <v>0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19066</v>
          </cell>
          <cell r="E151">
            <v>4837</v>
          </cell>
          <cell r="F151">
            <v>1500</v>
          </cell>
          <cell r="G151">
            <v>666</v>
          </cell>
          <cell r="H151">
            <v>0</v>
          </cell>
          <cell r="I151">
            <v>26069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6066</v>
          </cell>
          <cell r="E152">
            <v>3680</v>
          </cell>
          <cell r="F152">
            <v>2916</v>
          </cell>
          <cell r="G152">
            <v>4376</v>
          </cell>
          <cell r="H152">
            <v>1002</v>
          </cell>
          <cell r="I152">
            <v>18040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30773</v>
          </cell>
          <cell r="G153">
            <v>21199</v>
          </cell>
          <cell r="H153">
            <v>14069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23706</v>
          </cell>
          <cell r="E154">
            <v>6352</v>
          </cell>
          <cell r="F154">
            <v>5416</v>
          </cell>
          <cell r="G154">
            <v>2916</v>
          </cell>
          <cell r="H154">
            <v>614</v>
          </cell>
          <cell r="I154">
            <v>39004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4386</v>
          </cell>
          <cell r="H155">
            <v>209</v>
          </cell>
          <cell r="I155">
            <v>12857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64697</v>
          </cell>
          <cell r="E156">
            <v>3189</v>
          </cell>
          <cell r="F156">
            <v>0</v>
          </cell>
          <cell r="G156">
            <v>36782</v>
          </cell>
          <cell r="H156">
            <v>0</v>
          </cell>
          <cell r="I156">
            <v>104668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4229</v>
          </cell>
          <cell r="H158">
            <v>266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31760</v>
          </cell>
          <cell r="E159">
            <v>51125</v>
          </cell>
          <cell r="F159">
            <v>63880</v>
          </cell>
          <cell r="G159">
            <v>42709</v>
          </cell>
          <cell r="H159">
            <v>6669</v>
          </cell>
          <cell r="I159">
            <v>196143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5554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20399</v>
          </cell>
          <cell r="E161">
            <v>3000</v>
          </cell>
          <cell r="F161">
            <v>17283</v>
          </cell>
          <cell r="G161">
            <v>3416</v>
          </cell>
          <cell r="H161">
            <v>2041</v>
          </cell>
          <cell r="I161">
            <v>46139</v>
          </cell>
          <cell r="J161">
            <v>474.94000000000005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2259</v>
          </cell>
          <cell r="E163">
            <v>1791</v>
          </cell>
          <cell r="F163">
            <v>834</v>
          </cell>
          <cell r="G163">
            <v>3532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14511</v>
          </cell>
          <cell r="E164">
            <v>7637</v>
          </cell>
          <cell r="F164">
            <v>0</v>
          </cell>
          <cell r="G164">
            <v>0</v>
          </cell>
          <cell r="H164">
            <v>3310</v>
          </cell>
          <cell r="I164">
            <v>25458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11633</v>
          </cell>
          <cell r="E165">
            <v>3975</v>
          </cell>
          <cell r="F165">
            <v>2500</v>
          </cell>
          <cell r="G165">
            <v>4166</v>
          </cell>
          <cell r="H165">
            <v>221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10">
        <row r="2">
          <cell r="D2">
            <v>9996</v>
          </cell>
          <cell r="E2">
            <v>16243</v>
          </cell>
          <cell r="F2">
            <v>0</v>
          </cell>
          <cell r="G2">
            <v>6409</v>
          </cell>
          <cell r="H2">
            <v>2921</v>
          </cell>
          <cell r="I2">
            <v>35569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3442</v>
          </cell>
          <cell r="E3">
            <v>6377</v>
          </cell>
          <cell r="F3">
            <v>7720</v>
          </cell>
          <cell r="G3">
            <v>0</v>
          </cell>
          <cell r="H3">
            <v>1500</v>
          </cell>
          <cell r="I3">
            <v>19039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20928</v>
          </cell>
          <cell r="E4">
            <v>6544</v>
          </cell>
          <cell r="F4">
            <v>12389</v>
          </cell>
          <cell r="G4">
            <v>27375</v>
          </cell>
          <cell r="H4">
            <v>0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4708</v>
          </cell>
          <cell r="Q4">
            <v>0</v>
          </cell>
          <cell r="R4">
            <v>0</v>
          </cell>
          <cell r="S4">
            <v>83333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16612</v>
          </cell>
          <cell r="F5">
            <v>0</v>
          </cell>
          <cell r="G5">
            <v>8391</v>
          </cell>
          <cell r="H5">
            <v>2397</v>
          </cell>
          <cell r="I5">
            <v>49363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7702</v>
          </cell>
          <cell r="E6">
            <v>7971</v>
          </cell>
          <cell r="F6">
            <v>4903</v>
          </cell>
          <cell r="G6">
            <v>2187</v>
          </cell>
          <cell r="H6">
            <v>250</v>
          </cell>
          <cell r="I6">
            <v>23013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6455</v>
          </cell>
          <cell r="E7">
            <v>4192</v>
          </cell>
          <cell r="F7">
            <v>2500</v>
          </cell>
          <cell r="G7">
            <v>2782</v>
          </cell>
          <cell r="H7">
            <v>0</v>
          </cell>
          <cell r="I7">
            <v>15929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20833</v>
          </cell>
          <cell r="U8"/>
          <cell r="V8">
            <v>0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20593</v>
          </cell>
          <cell r="E11">
            <v>54828</v>
          </cell>
          <cell r="F11">
            <v>15444</v>
          </cell>
          <cell r="G11">
            <v>53666</v>
          </cell>
          <cell r="H11">
            <v>16015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7053</v>
          </cell>
          <cell r="R11">
            <v>0</v>
          </cell>
          <cell r="S11">
            <v>0</v>
          </cell>
          <cell r="T11">
            <v>1202</v>
          </cell>
          <cell r="U11"/>
          <cell r="V11">
            <v>0</v>
          </cell>
        </row>
        <row r="12">
          <cell r="D12">
            <v>138367</v>
          </cell>
          <cell r="E12">
            <v>293881</v>
          </cell>
          <cell r="F12">
            <v>73737</v>
          </cell>
          <cell r="G12">
            <v>160050</v>
          </cell>
          <cell r="H12">
            <v>118267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18042</v>
          </cell>
          <cell r="Q12">
            <v>36444</v>
          </cell>
          <cell r="R12">
            <v>12671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60600</v>
          </cell>
          <cell r="F13">
            <v>1250</v>
          </cell>
          <cell r="G13">
            <v>0</v>
          </cell>
          <cell r="H13">
            <v>1250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64417</v>
          </cell>
          <cell r="E14">
            <v>16808</v>
          </cell>
          <cell r="F14">
            <v>0</v>
          </cell>
          <cell r="G14">
            <v>18468</v>
          </cell>
          <cell r="H14">
            <v>61000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49366</v>
          </cell>
          <cell r="F15">
            <v>25670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10736</v>
          </cell>
          <cell r="E16">
            <v>2756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6150</v>
          </cell>
          <cell r="E17">
            <v>3295</v>
          </cell>
          <cell r="F17">
            <v>1333</v>
          </cell>
          <cell r="G17">
            <v>1639</v>
          </cell>
          <cell r="H17">
            <v>719</v>
          </cell>
          <cell r="I17">
            <v>13136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26071</v>
          </cell>
          <cell r="F18">
            <v>6757</v>
          </cell>
          <cell r="G18">
            <v>1138</v>
          </cell>
          <cell r="H18">
            <v>0</v>
          </cell>
          <cell r="I18">
            <v>33966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17014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5697</v>
          </cell>
          <cell r="E21">
            <v>8180</v>
          </cell>
          <cell r="F21">
            <v>0</v>
          </cell>
          <cell r="G21">
            <v>8032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10424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208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32750</v>
          </cell>
          <cell r="E23">
            <v>75573</v>
          </cell>
          <cell r="F23">
            <v>43071</v>
          </cell>
          <cell r="G23">
            <v>113854</v>
          </cell>
          <cell r="H23">
            <v>4064</v>
          </cell>
          <cell r="I23">
            <v>269312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2080</v>
          </cell>
          <cell r="P23">
            <v>8930</v>
          </cell>
          <cell r="Q23">
            <v>10399</v>
          </cell>
          <cell r="R23">
            <v>41265</v>
          </cell>
          <cell r="S23">
            <v>0</v>
          </cell>
          <cell r="T23">
            <v>17353</v>
          </cell>
          <cell r="U23"/>
          <cell r="V23">
            <v>0</v>
          </cell>
        </row>
        <row r="24">
          <cell r="D24">
            <v>17396</v>
          </cell>
          <cell r="E24">
            <v>4719</v>
          </cell>
          <cell r="F24">
            <v>1250</v>
          </cell>
          <cell r="G24">
            <v>2556</v>
          </cell>
          <cell r="H24">
            <v>770</v>
          </cell>
          <cell r="I24">
            <v>26691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10599</v>
          </cell>
          <cell r="E26">
            <v>21949</v>
          </cell>
          <cell r="F26">
            <v>3933</v>
          </cell>
          <cell r="G26">
            <v>14788</v>
          </cell>
          <cell r="H26">
            <v>950</v>
          </cell>
          <cell r="I26">
            <v>52219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14900</v>
          </cell>
          <cell r="E27">
            <v>1063</v>
          </cell>
          <cell r="F27">
            <v>4125</v>
          </cell>
          <cell r="G27">
            <v>1823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3689</v>
          </cell>
          <cell r="E28">
            <v>951</v>
          </cell>
          <cell r="F28">
            <v>0</v>
          </cell>
          <cell r="G28">
            <v>701</v>
          </cell>
          <cell r="H28">
            <v>105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8217</v>
          </cell>
          <cell r="E29">
            <v>4909</v>
          </cell>
          <cell r="F29">
            <v>3916</v>
          </cell>
          <cell r="G29">
            <v>3167</v>
          </cell>
          <cell r="H29">
            <v>0</v>
          </cell>
          <cell r="I29">
            <v>20209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2494</v>
          </cell>
          <cell r="H30">
            <v>167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72421</v>
          </cell>
          <cell r="E31">
            <v>107941</v>
          </cell>
          <cell r="F31">
            <v>18126</v>
          </cell>
          <cell r="G31">
            <v>0</v>
          </cell>
          <cell r="H31">
            <v>21074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20375</v>
          </cell>
          <cell r="R31">
            <v>0</v>
          </cell>
          <cell r="S31">
            <v>111340</v>
          </cell>
          <cell r="T31">
            <v>15052</v>
          </cell>
          <cell r="U31"/>
          <cell r="V31">
            <v>0</v>
          </cell>
        </row>
        <row r="32">
          <cell r="D32">
            <v>29580</v>
          </cell>
          <cell r="E32">
            <v>12125</v>
          </cell>
          <cell r="F32">
            <v>15363</v>
          </cell>
          <cell r="G32">
            <v>8598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21930</v>
          </cell>
          <cell r="F33">
            <v>0</v>
          </cell>
          <cell r="G33">
            <v>7766</v>
          </cell>
          <cell r="H33">
            <v>417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23090</v>
          </cell>
          <cell r="E34">
            <v>0</v>
          </cell>
          <cell r="F34">
            <v>0</v>
          </cell>
          <cell r="G34">
            <v>7655</v>
          </cell>
          <cell r="H34">
            <v>417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29292</v>
          </cell>
          <cell r="E35">
            <v>14663</v>
          </cell>
          <cell r="F35">
            <v>9333</v>
          </cell>
          <cell r="G35">
            <v>5417</v>
          </cell>
          <cell r="H35">
            <v>667</v>
          </cell>
          <cell r="I35">
            <v>59372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2484</v>
          </cell>
          <cell r="E36">
            <v>0</v>
          </cell>
          <cell r="F36">
            <v>1667</v>
          </cell>
          <cell r="G36">
            <v>3275</v>
          </cell>
          <cell r="H36">
            <v>187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2325</v>
          </cell>
          <cell r="E37">
            <v>2955</v>
          </cell>
          <cell r="F37">
            <v>850</v>
          </cell>
          <cell r="G37">
            <v>917</v>
          </cell>
          <cell r="H37">
            <v>833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6949</v>
          </cell>
          <cell r="E38">
            <v>17</v>
          </cell>
          <cell r="F38">
            <v>561</v>
          </cell>
          <cell r="G38">
            <v>0</v>
          </cell>
          <cell r="H38">
            <v>229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13678</v>
          </cell>
          <cell r="E39">
            <v>0</v>
          </cell>
          <cell r="F39">
            <v>417</v>
          </cell>
          <cell r="G39">
            <v>1750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378772</v>
          </cell>
          <cell r="E40">
            <v>202332</v>
          </cell>
          <cell r="F40">
            <v>300405</v>
          </cell>
          <cell r="G40">
            <v>12740</v>
          </cell>
          <cell r="H40">
            <v>141843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19969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/>
          <cell r="V40">
            <v>0</v>
          </cell>
        </row>
        <row r="41">
          <cell r="D41">
            <v>16117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5204</v>
          </cell>
          <cell r="I42">
            <v>28488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150325</v>
          </cell>
          <cell r="E43">
            <v>2583</v>
          </cell>
          <cell r="F43">
            <v>0</v>
          </cell>
          <cell r="G43">
            <v>72435</v>
          </cell>
          <cell r="H43">
            <v>22764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1007</v>
          </cell>
          <cell r="E44">
            <v>6000</v>
          </cell>
          <cell r="F44">
            <v>8917</v>
          </cell>
          <cell r="G44">
            <v>5833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9982</v>
          </cell>
          <cell r="E45">
            <v>8037</v>
          </cell>
          <cell r="F45">
            <v>1333</v>
          </cell>
          <cell r="G45">
            <v>2702</v>
          </cell>
          <cell r="H45">
            <v>1667</v>
          </cell>
          <cell r="I45">
            <v>23721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18777</v>
          </cell>
          <cell r="F47">
            <v>26156</v>
          </cell>
          <cell r="G47">
            <v>16043</v>
          </cell>
          <cell r="H47">
            <v>1250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27425</v>
          </cell>
          <cell r="E48">
            <v>13792</v>
          </cell>
          <cell r="F48">
            <v>7583</v>
          </cell>
          <cell r="G48">
            <v>13501</v>
          </cell>
          <cell r="H48">
            <v>2349</v>
          </cell>
          <cell r="I48">
            <v>64650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202598</v>
          </cell>
          <cell r="E49">
            <v>59516</v>
          </cell>
          <cell r="F49">
            <v>20310</v>
          </cell>
          <cell r="G49">
            <v>16584</v>
          </cell>
          <cell r="H49">
            <v>55745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41667</v>
          </cell>
          <cell r="O49">
            <v>0</v>
          </cell>
          <cell r="P49">
            <v>4197</v>
          </cell>
          <cell r="Q49">
            <v>1797</v>
          </cell>
          <cell r="R49">
            <v>91288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15235</v>
          </cell>
          <cell r="E50">
            <v>2349</v>
          </cell>
          <cell r="F50">
            <v>3206</v>
          </cell>
          <cell r="G50">
            <v>4109</v>
          </cell>
          <cell r="H50">
            <v>250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20759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9409</v>
          </cell>
          <cell r="E52">
            <v>792</v>
          </cell>
          <cell r="F52">
            <v>3333</v>
          </cell>
          <cell r="G52">
            <v>500</v>
          </cell>
          <cell r="H52">
            <v>2131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27502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4535</v>
          </cell>
          <cell r="Q54">
            <v>19474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17067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5958</v>
          </cell>
          <cell r="F56">
            <v>2000</v>
          </cell>
          <cell r="G56">
            <v>2152</v>
          </cell>
          <cell r="H56">
            <v>333</v>
          </cell>
          <cell r="I56">
            <v>17093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19227</v>
          </cell>
          <cell r="E57">
            <v>70697</v>
          </cell>
          <cell r="F57">
            <v>57650</v>
          </cell>
          <cell r="G57">
            <v>15786</v>
          </cell>
          <cell r="H57">
            <v>0</v>
          </cell>
          <cell r="I57">
            <v>163360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6288</v>
          </cell>
          <cell r="E58">
            <v>1771</v>
          </cell>
          <cell r="F58">
            <v>0</v>
          </cell>
          <cell r="G58">
            <v>0</v>
          </cell>
          <cell r="H58">
            <v>0</v>
          </cell>
          <cell r="I58">
            <v>8059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80996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5363</v>
          </cell>
          <cell r="E59">
            <v>16087</v>
          </cell>
          <cell r="F59">
            <v>2986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24070</v>
          </cell>
          <cell r="G60">
            <v>52091</v>
          </cell>
          <cell r="H60">
            <v>8583</v>
          </cell>
          <cell r="I60">
            <v>102313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23798</v>
          </cell>
          <cell r="F61">
            <v>48576</v>
          </cell>
          <cell r="G61">
            <v>6738</v>
          </cell>
          <cell r="H61">
            <v>0</v>
          </cell>
          <cell r="I61">
            <v>86320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76493</v>
          </cell>
          <cell r="E63">
            <v>0</v>
          </cell>
          <cell r="F63">
            <v>0</v>
          </cell>
          <cell r="G63">
            <v>1333</v>
          </cell>
          <cell r="H63">
            <v>4167</v>
          </cell>
          <cell r="I63">
            <v>81993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7060</v>
          </cell>
          <cell r="E64">
            <v>21057</v>
          </cell>
          <cell r="F64">
            <v>6250</v>
          </cell>
          <cell r="G64">
            <v>3085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3546</v>
          </cell>
          <cell r="Q64">
            <v>8750</v>
          </cell>
          <cell r="R64">
            <v>0</v>
          </cell>
          <cell r="S64">
            <v>0</v>
          </cell>
          <cell r="T64">
            <v>4512</v>
          </cell>
          <cell r="U64"/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2061</v>
          </cell>
          <cell r="G65">
            <v>11116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284514</v>
          </cell>
          <cell r="E66">
            <v>592264</v>
          </cell>
          <cell r="F66">
            <v>308261</v>
          </cell>
          <cell r="G66">
            <v>351333</v>
          </cell>
          <cell r="H66">
            <v>107488</v>
          </cell>
          <cell r="I66">
            <v>1643860</v>
          </cell>
          <cell r="J66">
            <v>0</v>
          </cell>
          <cell r="K66">
            <v>0</v>
          </cell>
          <cell r="L66">
            <v>83333</v>
          </cell>
          <cell r="M66">
            <v>10210</v>
          </cell>
          <cell r="N66">
            <v>41667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40326</v>
          </cell>
          <cell r="U66"/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19649</v>
          </cell>
          <cell r="G67">
            <v>4375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3173</v>
          </cell>
          <cell r="F68">
            <v>1250</v>
          </cell>
          <cell r="G68">
            <v>1667</v>
          </cell>
          <cell r="H68">
            <v>192</v>
          </cell>
          <cell r="I68">
            <v>8782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6096</v>
          </cell>
          <cell r="E69">
            <v>20465</v>
          </cell>
          <cell r="F69">
            <v>36034</v>
          </cell>
          <cell r="G69">
            <v>15482</v>
          </cell>
          <cell r="H69">
            <v>11048</v>
          </cell>
          <cell r="I69">
            <v>89125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4081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17790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112785</v>
          </cell>
          <cell r="E71">
            <v>23298</v>
          </cell>
          <cell r="F71">
            <v>39917</v>
          </cell>
          <cell r="G71">
            <v>120664</v>
          </cell>
          <cell r="H71">
            <v>41667</v>
          </cell>
          <cell r="I71">
            <v>338331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8115</v>
          </cell>
          <cell r="Q71">
            <v>30582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7174</v>
          </cell>
          <cell r="F72">
            <v>10326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5483</v>
          </cell>
          <cell r="F73">
            <v>2917</v>
          </cell>
          <cell r="G73">
            <v>9488</v>
          </cell>
          <cell r="H73">
            <v>667</v>
          </cell>
          <cell r="I73">
            <v>21636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16612</v>
          </cell>
          <cell r="E74">
            <v>11324</v>
          </cell>
          <cell r="F74">
            <v>1917</v>
          </cell>
          <cell r="G74">
            <v>8687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6986</v>
          </cell>
          <cell r="E76">
            <v>5229</v>
          </cell>
          <cell r="F76">
            <v>1271</v>
          </cell>
          <cell r="G76">
            <v>3784</v>
          </cell>
          <cell r="H76">
            <v>0</v>
          </cell>
          <cell r="I76">
            <v>17270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6708</v>
          </cell>
          <cell r="E77">
            <v>17501</v>
          </cell>
          <cell r="F77">
            <v>5333</v>
          </cell>
          <cell r="G77">
            <v>5667</v>
          </cell>
          <cell r="H77">
            <v>3304</v>
          </cell>
          <cell r="I77">
            <v>38513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18020</v>
          </cell>
          <cell r="E78">
            <v>10935</v>
          </cell>
          <cell r="F78">
            <v>10917</v>
          </cell>
          <cell r="G78">
            <v>22167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3021</v>
          </cell>
          <cell r="E79">
            <v>9796</v>
          </cell>
          <cell r="F79">
            <v>4618</v>
          </cell>
          <cell r="G79">
            <v>5833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8882</v>
          </cell>
          <cell r="F80">
            <v>9907</v>
          </cell>
          <cell r="G80">
            <v>6382</v>
          </cell>
          <cell r="H80">
            <v>3483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9796</v>
          </cell>
          <cell r="U80"/>
          <cell r="V80">
            <v>0</v>
          </cell>
        </row>
        <row r="81">
          <cell r="D81">
            <v>58092</v>
          </cell>
          <cell r="E81">
            <v>34286</v>
          </cell>
          <cell r="F81">
            <v>16357</v>
          </cell>
          <cell r="G81">
            <v>31194</v>
          </cell>
          <cell r="H81">
            <v>0</v>
          </cell>
          <cell r="I81">
            <v>139929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47271</v>
          </cell>
          <cell r="E83">
            <v>4182</v>
          </cell>
          <cell r="F83">
            <v>13229</v>
          </cell>
          <cell r="G83">
            <v>3333</v>
          </cell>
          <cell r="H83">
            <v>15793</v>
          </cell>
          <cell r="I83">
            <v>83808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14675</v>
          </cell>
          <cell r="E84">
            <v>0</v>
          </cell>
          <cell r="F84">
            <v>5844</v>
          </cell>
          <cell r="G84">
            <v>0</v>
          </cell>
          <cell r="H84">
            <v>417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4853</v>
          </cell>
          <cell r="H85">
            <v>833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28522</v>
          </cell>
          <cell r="E86">
            <v>17407</v>
          </cell>
          <cell r="F86">
            <v>0</v>
          </cell>
          <cell r="G86">
            <v>13796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19965</v>
          </cell>
          <cell r="E87">
            <v>0</v>
          </cell>
          <cell r="F87">
            <v>3869</v>
          </cell>
          <cell r="G87">
            <v>0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6832</v>
          </cell>
          <cell r="F88">
            <v>17917</v>
          </cell>
          <cell r="G88">
            <v>10417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105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6456</v>
          </cell>
          <cell r="F90">
            <v>0</v>
          </cell>
          <cell r="G90">
            <v>10584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5694</v>
          </cell>
          <cell r="E91">
            <v>5797</v>
          </cell>
          <cell r="F91">
            <v>0</v>
          </cell>
          <cell r="G91">
            <v>3583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6889</v>
          </cell>
          <cell r="E92">
            <v>2000</v>
          </cell>
          <cell r="F92">
            <v>4605</v>
          </cell>
          <cell r="G92">
            <v>4167</v>
          </cell>
          <cell r="H92">
            <v>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7266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12515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6749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20173</v>
          </cell>
          <cell r="E96">
            <v>12548</v>
          </cell>
          <cell r="F96">
            <v>5417</v>
          </cell>
          <cell r="G96">
            <v>1583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8333</v>
          </cell>
          <cell r="H97">
            <v>0</v>
          </cell>
          <cell r="I97">
            <v>37661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24577</v>
          </cell>
          <cell r="E98">
            <v>8500</v>
          </cell>
          <cell r="F98">
            <v>103411</v>
          </cell>
          <cell r="G98">
            <v>36296</v>
          </cell>
          <cell r="H98">
            <v>9813</v>
          </cell>
          <cell r="I98">
            <v>182597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4919</v>
          </cell>
          <cell r="E99">
            <v>1701</v>
          </cell>
          <cell r="F99">
            <v>1233</v>
          </cell>
          <cell r="G99">
            <v>514</v>
          </cell>
          <cell r="H99">
            <v>186</v>
          </cell>
          <cell r="I99">
            <v>8553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4583</v>
          </cell>
          <cell r="G100">
            <v>4940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12255</v>
          </cell>
          <cell r="F101">
            <v>32059</v>
          </cell>
          <cell r="G101">
            <v>48832</v>
          </cell>
          <cell r="H101">
            <v>13217</v>
          </cell>
          <cell r="I101">
            <v>142770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29805</v>
          </cell>
          <cell r="E103">
            <v>0</v>
          </cell>
          <cell r="F103">
            <v>5375</v>
          </cell>
          <cell r="G103">
            <v>5167</v>
          </cell>
          <cell r="H103">
            <v>0</v>
          </cell>
          <cell r="I103">
            <v>40347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56637</v>
          </cell>
          <cell r="E104">
            <v>11733</v>
          </cell>
          <cell r="F104">
            <v>9250</v>
          </cell>
          <cell r="G104">
            <v>7083</v>
          </cell>
          <cell r="H104">
            <v>417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25723</v>
          </cell>
          <cell r="E105">
            <v>1024</v>
          </cell>
          <cell r="F105">
            <v>9633</v>
          </cell>
          <cell r="G105">
            <v>0</v>
          </cell>
          <cell r="H105">
            <v>0</v>
          </cell>
          <cell r="I105">
            <v>36380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26923</v>
          </cell>
          <cell r="F106">
            <v>32750</v>
          </cell>
          <cell r="G106">
            <v>44083</v>
          </cell>
          <cell r="H106">
            <v>4167</v>
          </cell>
          <cell r="I106">
            <v>107923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27583</v>
          </cell>
          <cell r="F107">
            <v>12625</v>
          </cell>
          <cell r="G107">
            <v>10719</v>
          </cell>
          <cell r="H107">
            <v>8917</v>
          </cell>
          <cell r="I107">
            <v>59844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14122</v>
          </cell>
          <cell r="E108">
            <v>475</v>
          </cell>
          <cell r="F108">
            <v>5125</v>
          </cell>
          <cell r="G108">
            <v>4333</v>
          </cell>
          <cell r="H108">
            <v>2583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31039</v>
          </cell>
          <cell r="E109">
            <v>70085</v>
          </cell>
          <cell r="F109">
            <v>22297</v>
          </cell>
          <cell r="G109">
            <v>60681</v>
          </cell>
          <cell r="H109">
            <v>8445</v>
          </cell>
          <cell r="I109">
            <v>192547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10501</v>
          </cell>
          <cell r="H110">
            <v>500</v>
          </cell>
          <cell r="I110">
            <v>22501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25658</v>
          </cell>
          <cell r="E111">
            <v>6337</v>
          </cell>
          <cell r="F111">
            <v>9042</v>
          </cell>
          <cell r="G111">
            <v>6582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3849</v>
          </cell>
          <cell r="E112">
            <v>11919</v>
          </cell>
          <cell r="F112">
            <v>9958</v>
          </cell>
          <cell r="G112">
            <v>2917</v>
          </cell>
          <cell r="H112">
            <v>6330</v>
          </cell>
          <cell r="I112">
            <v>34973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8744</v>
          </cell>
          <cell r="E113">
            <v>4750</v>
          </cell>
          <cell r="F113">
            <v>6333</v>
          </cell>
          <cell r="G113">
            <v>5244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58330</v>
          </cell>
          <cell r="F114">
            <v>66431</v>
          </cell>
          <cell r="G114">
            <v>54789</v>
          </cell>
          <cell r="H114">
            <v>0</v>
          </cell>
          <cell r="I114">
            <v>237018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75020</v>
          </cell>
          <cell r="S114">
            <v>0</v>
          </cell>
          <cell r="T114">
            <v>8599</v>
          </cell>
          <cell r="U114"/>
          <cell r="V114">
            <v>0</v>
          </cell>
        </row>
        <row r="115">
          <cell r="D115">
            <v>7917</v>
          </cell>
          <cell r="E115">
            <v>0</v>
          </cell>
          <cell r="F115">
            <v>3580</v>
          </cell>
          <cell r="G115">
            <v>2292</v>
          </cell>
          <cell r="H115">
            <v>0</v>
          </cell>
          <cell r="I115">
            <v>13789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10878</v>
          </cell>
          <cell r="E116">
            <v>9819</v>
          </cell>
          <cell r="F116">
            <v>21484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16248</v>
          </cell>
          <cell r="E117">
            <v>1917</v>
          </cell>
          <cell r="F117">
            <v>3250</v>
          </cell>
          <cell r="G117">
            <v>2087</v>
          </cell>
          <cell r="H117">
            <v>333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3553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/>
          <cell r="V119">
            <v>0</v>
          </cell>
        </row>
        <row r="120">
          <cell r="D120">
            <v>5565</v>
          </cell>
          <cell r="E120">
            <v>2463</v>
          </cell>
          <cell r="F120">
            <v>2476</v>
          </cell>
          <cell r="G120">
            <v>4267</v>
          </cell>
          <cell r="H120">
            <v>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21111</v>
          </cell>
          <cell r="G121">
            <v>0</v>
          </cell>
          <cell r="H121">
            <v>2351</v>
          </cell>
          <cell r="I121">
            <v>61478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19097</v>
          </cell>
          <cell r="E123">
            <v>18513</v>
          </cell>
          <cell r="F123">
            <v>19567</v>
          </cell>
          <cell r="G123">
            <v>12228</v>
          </cell>
          <cell r="H123">
            <v>16667</v>
          </cell>
          <cell r="I123">
            <v>86072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1518</v>
          </cell>
          <cell r="R123">
            <v>104745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2438</v>
          </cell>
          <cell r="F124">
            <v>833</v>
          </cell>
          <cell r="G124">
            <v>0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2691</v>
          </cell>
          <cell r="E125">
            <v>4167</v>
          </cell>
          <cell r="F125">
            <v>7917</v>
          </cell>
          <cell r="G125">
            <v>3485</v>
          </cell>
          <cell r="H125">
            <v>1250</v>
          </cell>
          <cell r="I125">
            <v>19510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3909</v>
          </cell>
          <cell r="E126">
            <v>0</v>
          </cell>
          <cell r="F126">
            <v>2371</v>
          </cell>
          <cell r="G126">
            <v>1917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7351</v>
          </cell>
          <cell r="G127">
            <v>0</v>
          </cell>
          <cell r="H127">
            <v>9296</v>
          </cell>
          <cell r="I127">
            <v>46660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25115</v>
          </cell>
          <cell r="E128">
            <v>3663</v>
          </cell>
          <cell r="F128">
            <v>4959</v>
          </cell>
          <cell r="G128">
            <v>833</v>
          </cell>
          <cell r="H128">
            <v>3117</v>
          </cell>
          <cell r="I128">
            <v>37687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19282</v>
          </cell>
          <cell r="G129">
            <v>26444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11302</v>
          </cell>
          <cell r="E131">
            <v>1168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56630</v>
          </cell>
          <cell r="E132">
            <v>22956</v>
          </cell>
          <cell r="F132">
            <v>3572</v>
          </cell>
          <cell r="G132">
            <v>34505</v>
          </cell>
          <cell r="H132">
            <v>0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/>
          <cell r="V132">
            <v>0</v>
          </cell>
        </row>
        <row r="133">
          <cell r="D133">
            <v>3415</v>
          </cell>
          <cell r="E133">
            <v>833</v>
          </cell>
          <cell r="F133">
            <v>2643</v>
          </cell>
          <cell r="G133">
            <v>417</v>
          </cell>
          <cell r="H133">
            <v>167</v>
          </cell>
          <cell r="I133">
            <v>7475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32088</v>
          </cell>
          <cell r="E134">
            <v>30742</v>
          </cell>
          <cell r="F134">
            <v>8006</v>
          </cell>
          <cell r="G134">
            <v>9417</v>
          </cell>
          <cell r="H134">
            <v>3333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333</v>
          </cell>
          <cell r="G135">
            <v>833</v>
          </cell>
          <cell r="H135">
            <v>0</v>
          </cell>
          <cell r="I135">
            <v>8179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9085</v>
          </cell>
          <cell r="E136">
            <v>626</v>
          </cell>
          <cell r="F136">
            <v>3333</v>
          </cell>
          <cell r="G136">
            <v>5000</v>
          </cell>
          <cell r="H136">
            <v>0</v>
          </cell>
          <cell r="I136">
            <v>18044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117258</v>
          </cell>
          <cell r="E137">
            <v>222378</v>
          </cell>
          <cell r="F137">
            <v>44849</v>
          </cell>
          <cell r="G137">
            <v>121947</v>
          </cell>
          <cell r="H137">
            <v>134742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18067</v>
          </cell>
          <cell r="Q137">
            <v>0</v>
          </cell>
          <cell r="R137">
            <v>0</v>
          </cell>
          <cell r="S137">
            <v>0</v>
          </cell>
          <cell r="T137">
            <v>13409</v>
          </cell>
          <cell r="U137"/>
          <cell r="V137">
            <v>0</v>
          </cell>
        </row>
        <row r="138">
          <cell r="D138">
            <v>44751</v>
          </cell>
          <cell r="E138">
            <v>18576</v>
          </cell>
          <cell r="F138">
            <v>4429</v>
          </cell>
          <cell r="G138">
            <v>16794</v>
          </cell>
          <cell r="H138">
            <v>7691</v>
          </cell>
          <cell r="I138">
            <v>92241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12284</v>
          </cell>
          <cell r="E139">
            <v>2361</v>
          </cell>
          <cell r="F139">
            <v>1575</v>
          </cell>
          <cell r="G139">
            <v>1250</v>
          </cell>
          <cell r="H139">
            <v>583</v>
          </cell>
          <cell r="I139">
            <v>18053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28616</v>
          </cell>
          <cell r="E140">
            <v>9078</v>
          </cell>
          <cell r="F140">
            <v>208</v>
          </cell>
          <cell r="G140">
            <v>4328</v>
          </cell>
          <cell r="H140">
            <v>2900</v>
          </cell>
          <cell r="I140">
            <v>45130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24169</v>
          </cell>
          <cell r="F141">
            <v>35565</v>
          </cell>
          <cell r="G141">
            <v>20000</v>
          </cell>
          <cell r="H141">
            <v>8740</v>
          </cell>
          <cell r="I141">
            <v>88974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2662</v>
          </cell>
          <cell r="Q141">
            <v>6093</v>
          </cell>
          <cell r="R141">
            <v>0</v>
          </cell>
          <cell r="S141">
            <v>53672</v>
          </cell>
          <cell r="T141">
            <v>8880</v>
          </cell>
          <cell r="U141"/>
          <cell r="V141">
            <v>0</v>
          </cell>
        </row>
        <row r="142">
          <cell r="D142">
            <v>80556</v>
          </cell>
          <cell r="E142">
            <v>262370</v>
          </cell>
          <cell r="F142">
            <v>89070</v>
          </cell>
          <cell r="G142">
            <v>140984</v>
          </cell>
          <cell r="H142">
            <v>6773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12811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6333</v>
          </cell>
          <cell r="E143">
            <v>7321</v>
          </cell>
          <cell r="F143">
            <v>1250</v>
          </cell>
          <cell r="G143">
            <v>833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1150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2365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6240</v>
          </cell>
          <cell r="E145">
            <v>417</v>
          </cell>
          <cell r="F145">
            <v>1000</v>
          </cell>
          <cell r="G145">
            <v>250</v>
          </cell>
          <cell r="H145">
            <v>500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15261</v>
          </cell>
          <cell r="E146">
            <v>11641</v>
          </cell>
          <cell r="F146">
            <v>3003</v>
          </cell>
          <cell r="G146">
            <v>2583</v>
          </cell>
          <cell r="H146">
            <v>0</v>
          </cell>
          <cell r="I146">
            <v>32488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22812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11848</v>
          </cell>
          <cell r="E148">
            <v>15112</v>
          </cell>
          <cell r="F148">
            <v>9997</v>
          </cell>
          <cell r="G148">
            <v>10838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33676</v>
          </cell>
          <cell r="E149">
            <v>53870</v>
          </cell>
          <cell r="F149">
            <v>0</v>
          </cell>
          <cell r="G149">
            <v>18167</v>
          </cell>
          <cell r="H149">
            <v>583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15826</v>
          </cell>
          <cell r="G150">
            <v>0</v>
          </cell>
          <cell r="H150">
            <v>0</v>
          </cell>
          <cell r="I150">
            <v>43363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19067</v>
          </cell>
          <cell r="E151">
            <v>4837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6066</v>
          </cell>
          <cell r="E152">
            <v>3680</v>
          </cell>
          <cell r="F152">
            <v>2917</v>
          </cell>
          <cell r="G152">
            <v>4377</v>
          </cell>
          <cell r="H152">
            <v>1003</v>
          </cell>
          <cell r="I152">
            <v>18043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100507</v>
          </cell>
          <cell r="F153">
            <v>27530</v>
          </cell>
          <cell r="G153">
            <v>24442</v>
          </cell>
          <cell r="H153">
            <v>14069</v>
          </cell>
          <cell r="I153">
            <v>213324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2192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23706</v>
          </cell>
          <cell r="E154">
            <v>6352</v>
          </cell>
          <cell r="F154">
            <v>5417</v>
          </cell>
          <cell r="G154">
            <v>2917</v>
          </cell>
          <cell r="H154">
            <v>615</v>
          </cell>
          <cell r="I154">
            <v>39007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4385</v>
          </cell>
          <cell r="H155">
            <v>208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64698</v>
          </cell>
          <cell r="E156">
            <v>3189</v>
          </cell>
          <cell r="F156">
            <v>0</v>
          </cell>
          <cell r="G156">
            <v>36783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4062</v>
          </cell>
          <cell r="F157">
            <v>0</v>
          </cell>
          <cell r="G157">
            <v>0</v>
          </cell>
          <cell r="H157">
            <v>0</v>
          </cell>
          <cell r="I157">
            <v>18493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4230</v>
          </cell>
          <cell r="H158">
            <v>267</v>
          </cell>
          <cell r="I158">
            <v>25271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31760</v>
          </cell>
          <cell r="E159">
            <v>51125</v>
          </cell>
          <cell r="F159">
            <v>63881</v>
          </cell>
          <cell r="G159">
            <v>42710</v>
          </cell>
          <cell r="H159">
            <v>6670</v>
          </cell>
          <cell r="I159">
            <v>196146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20398</v>
          </cell>
          <cell r="E161">
            <v>3000</v>
          </cell>
          <cell r="F161">
            <v>17283</v>
          </cell>
          <cell r="G161">
            <v>3417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2260</v>
          </cell>
          <cell r="E163">
            <v>1792</v>
          </cell>
          <cell r="F163">
            <v>833</v>
          </cell>
          <cell r="G163">
            <v>3531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3309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11632</v>
          </cell>
          <cell r="E165">
            <v>3975</v>
          </cell>
          <cell r="F165">
            <v>2500</v>
          </cell>
          <cell r="G165">
            <v>4167</v>
          </cell>
          <cell r="H165">
            <v>221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11">
        <row r="2">
          <cell r="D2">
            <v>9995</v>
          </cell>
          <cell r="E2">
            <v>16243</v>
          </cell>
          <cell r="F2">
            <v>0</v>
          </cell>
          <cell r="G2">
            <v>6408</v>
          </cell>
          <cell r="H2">
            <v>2920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3441</v>
          </cell>
          <cell r="E3">
            <v>6377</v>
          </cell>
          <cell r="F3">
            <v>7155</v>
          </cell>
          <cell r="G3">
            <v>1697</v>
          </cell>
          <cell r="H3">
            <v>367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20927</v>
          </cell>
          <cell r="E4">
            <v>6544</v>
          </cell>
          <cell r="F4">
            <v>12390</v>
          </cell>
          <cell r="G4">
            <v>27375</v>
          </cell>
          <cell r="H4">
            <v>0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4707</v>
          </cell>
          <cell r="Q4">
            <v>0</v>
          </cell>
          <cell r="R4">
            <v>0</v>
          </cell>
          <cell r="S4">
            <v>83333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16611</v>
          </cell>
          <cell r="F5">
            <v>0</v>
          </cell>
          <cell r="G5">
            <v>8390</v>
          </cell>
          <cell r="H5">
            <v>2398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0</v>
          </cell>
        </row>
        <row r="6">
          <cell r="D6">
            <v>7701</v>
          </cell>
          <cell r="E6">
            <v>7970</v>
          </cell>
          <cell r="F6">
            <v>4903</v>
          </cell>
          <cell r="G6">
            <v>2187</v>
          </cell>
          <cell r="H6">
            <v>250</v>
          </cell>
          <cell r="I6">
            <v>23011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6454</v>
          </cell>
          <cell r="E7">
            <v>4192</v>
          </cell>
          <cell r="F7">
            <v>2500</v>
          </cell>
          <cell r="G7">
            <v>2782</v>
          </cell>
          <cell r="H7">
            <v>0</v>
          </cell>
          <cell r="I7">
            <v>15928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20831</v>
          </cell>
          <cell r="R8">
            <v>0</v>
          </cell>
          <cell r="S8">
            <v>0</v>
          </cell>
          <cell r="T8">
            <v>20833</v>
          </cell>
          <cell r="U8"/>
          <cell r="V8">
            <v>0</v>
          </cell>
        </row>
        <row r="9">
          <cell r="D9">
            <v>82333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0</v>
          </cell>
        </row>
        <row r="10">
          <cell r="D10">
            <v>8135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20592</v>
          </cell>
          <cell r="E11">
            <v>54829</v>
          </cell>
          <cell r="F11">
            <v>15444</v>
          </cell>
          <cell r="G11">
            <v>53666</v>
          </cell>
          <cell r="H11">
            <v>16015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7054</v>
          </cell>
          <cell r="R11">
            <v>0</v>
          </cell>
          <cell r="S11">
            <v>0</v>
          </cell>
          <cell r="T11">
            <v>1202</v>
          </cell>
          <cell r="U11"/>
          <cell r="V11">
            <v>0</v>
          </cell>
        </row>
        <row r="12">
          <cell r="D12">
            <v>138367</v>
          </cell>
          <cell r="E12">
            <v>293881</v>
          </cell>
          <cell r="F12">
            <v>73737</v>
          </cell>
          <cell r="G12">
            <v>160050</v>
          </cell>
          <cell r="H12">
            <v>118267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18043</v>
          </cell>
          <cell r="Q12">
            <v>36444</v>
          </cell>
          <cell r="R12">
            <v>12670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64417</v>
          </cell>
          <cell r="E14">
            <v>77808</v>
          </cell>
          <cell r="F14">
            <v>5068</v>
          </cell>
          <cell r="G14">
            <v>13399</v>
          </cell>
          <cell r="H14">
            <v>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5599.6</v>
          </cell>
        </row>
        <row r="15">
          <cell r="D15">
            <v>31821</v>
          </cell>
          <cell r="E15">
            <v>49366</v>
          </cell>
          <cell r="F15">
            <v>25670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10736</v>
          </cell>
          <cell r="E16">
            <v>2755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6151</v>
          </cell>
          <cell r="E17">
            <v>378</v>
          </cell>
          <cell r="F17">
            <v>1333</v>
          </cell>
          <cell r="G17">
            <v>4556</v>
          </cell>
          <cell r="H17">
            <v>720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26071</v>
          </cell>
          <cell r="F18">
            <v>6758</v>
          </cell>
          <cell r="G18">
            <v>1138</v>
          </cell>
          <cell r="H18">
            <v>0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0</v>
          </cell>
        </row>
        <row r="20">
          <cell r="D20">
            <v>17013</v>
          </cell>
          <cell r="E20">
            <v>21328</v>
          </cell>
          <cell r="F20">
            <v>4596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0</v>
          </cell>
        </row>
        <row r="21">
          <cell r="D21">
            <v>5697</v>
          </cell>
          <cell r="E21">
            <v>8181</v>
          </cell>
          <cell r="F21">
            <v>0</v>
          </cell>
          <cell r="G21">
            <v>8033</v>
          </cell>
          <cell r="H21">
            <v>2096</v>
          </cell>
          <cell r="I21">
            <v>24007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10423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0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208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32750</v>
          </cell>
          <cell r="E23">
            <v>75572</v>
          </cell>
          <cell r="F23">
            <v>43070</v>
          </cell>
          <cell r="G23">
            <v>113855</v>
          </cell>
          <cell r="H23">
            <v>4063</v>
          </cell>
          <cell r="I23">
            <v>269310</v>
          </cell>
          <cell r="J23">
            <v>0</v>
          </cell>
          <cell r="K23">
            <v>0</v>
          </cell>
          <cell r="L23">
            <v>0</v>
          </cell>
          <cell r="M23">
            <v>10623</v>
          </cell>
          <cell r="N23">
            <v>0</v>
          </cell>
          <cell r="O23">
            <v>2079</v>
          </cell>
          <cell r="P23">
            <v>8931</v>
          </cell>
          <cell r="Q23">
            <v>10399</v>
          </cell>
          <cell r="R23">
            <v>41265</v>
          </cell>
          <cell r="S23">
            <v>0</v>
          </cell>
          <cell r="T23">
            <v>17354</v>
          </cell>
          <cell r="U23"/>
          <cell r="V23">
            <v>0</v>
          </cell>
        </row>
        <row r="24">
          <cell r="D24">
            <v>17395</v>
          </cell>
          <cell r="E24">
            <v>4718</v>
          </cell>
          <cell r="F24">
            <v>1250</v>
          </cell>
          <cell r="G24">
            <v>2557</v>
          </cell>
          <cell r="H24">
            <v>770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10600</v>
          </cell>
          <cell r="E26">
            <v>21949</v>
          </cell>
          <cell r="F26">
            <v>3933</v>
          </cell>
          <cell r="G26">
            <v>14789</v>
          </cell>
          <cell r="H26">
            <v>950</v>
          </cell>
          <cell r="I26">
            <v>52221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14901</v>
          </cell>
          <cell r="E27">
            <v>1062</v>
          </cell>
          <cell r="F27">
            <v>4125</v>
          </cell>
          <cell r="G27">
            <v>1823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3688</v>
          </cell>
          <cell r="E28">
            <v>951</v>
          </cell>
          <cell r="F28">
            <v>0</v>
          </cell>
          <cell r="G28">
            <v>701</v>
          </cell>
          <cell r="H28">
            <v>105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8218</v>
          </cell>
          <cell r="E29">
            <v>4908</v>
          </cell>
          <cell r="F29">
            <v>3915</v>
          </cell>
          <cell r="G29">
            <v>3167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2493</v>
          </cell>
          <cell r="H30">
            <v>167</v>
          </cell>
          <cell r="I30">
            <v>6440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72421</v>
          </cell>
          <cell r="E31">
            <v>107941</v>
          </cell>
          <cell r="F31">
            <v>18125</v>
          </cell>
          <cell r="G31">
            <v>0</v>
          </cell>
          <cell r="H31">
            <v>21075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20376</v>
          </cell>
          <cell r="R31">
            <v>0</v>
          </cell>
          <cell r="S31">
            <v>111341</v>
          </cell>
          <cell r="T31">
            <v>15052</v>
          </cell>
          <cell r="U31"/>
          <cell r="V31">
            <v>0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0</v>
          </cell>
        </row>
        <row r="33">
          <cell r="D33">
            <v>0</v>
          </cell>
          <cell r="E33">
            <v>21930</v>
          </cell>
          <cell r="F33">
            <v>0</v>
          </cell>
          <cell r="G33">
            <v>7767</v>
          </cell>
          <cell r="H33">
            <v>417</v>
          </cell>
          <cell r="I33">
            <v>30114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23090</v>
          </cell>
          <cell r="E34">
            <v>0</v>
          </cell>
          <cell r="F34">
            <v>0</v>
          </cell>
          <cell r="G34">
            <v>7654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29292</v>
          </cell>
          <cell r="E35">
            <v>14662</v>
          </cell>
          <cell r="F35">
            <v>9333</v>
          </cell>
          <cell r="G35">
            <v>5417</v>
          </cell>
          <cell r="H35">
            <v>667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2484</v>
          </cell>
          <cell r="E36">
            <v>0</v>
          </cell>
          <cell r="F36">
            <v>1667</v>
          </cell>
          <cell r="G36">
            <v>3275</v>
          </cell>
          <cell r="H36">
            <v>188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0</v>
          </cell>
        </row>
        <row r="37">
          <cell r="D37">
            <v>2325</v>
          </cell>
          <cell r="E37">
            <v>2954</v>
          </cell>
          <cell r="F37">
            <v>850</v>
          </cell>
          <cell r="G37">
            <v>917</v>
          </cell>
          <cell r="H37">
            <v>833</v>
          </cell>
          <cell r="I37">
            <v>7879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6949</v>
          </cell>
          <cell r="E38">
            <v>17</v>
          </cell>
          <cell r="F38">
            <v>560</v>
          </cell>
          <cell r="G38">
            <v>0</v>
          </cell>
          <cell r="H38">
            <v>230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13677</v>
          </cell>
          <cell r="E39">
            <v>0</v>
          </cell>
          <cell r="F39">
            <v>417</v>
          </cell>
          <cell r="G39">
            <v>1750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636.20000000000005</v>
          </cell>
        </row>
        <row r="40">
          <cell r="D40">
            <v>378771</v>
          </cell>
          <cell r="E40">
            <v>202332</v>
          </cell>
          <cell r="F40">
            <v>300405</v>
          </cell>
          <cell r="G40">
            <v>12740</v>
          </cell>
          <cell r="H40">
            <v>141842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19969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/>
          <cell r="V40">
            <v>0</v>
          </cell>
        </row>
        <row r="41">
          <cell r="D41">
            <v>16118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11720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150325</v>
          </cell>
          <cell r="E43">
            <v>2583</v>
          </cell>
          <cell r="F43">
            <v>0</v>
          </cell>
          <cell r="G43">
            <v>72434</v>
          </cell>
          <cell r="H43">
            <v>22763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1007</v>
          </cell>
          <cell r="E44">
            <v>6000</v>
          </cell>
          <cell r="F44">
            <v>8917</v>
          </cell>
          <cell r="G44">
            <v>5833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0</v>
          </cell>
        </row>
        <row r="45">
          <cell r="D45">
            <v>9983</v>
          </cell>
          <cell r="E45">
            <v>8037</v>
          </cell>
          <cell r="F45">
            <v>1333</v>
          </cell>
          <cell r="G45">
            <v>2702</v>
          </cell>
          <cell r="H45">
            <v>1667</v>
          </cell>
          <cell r="I45">
            <v>23722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16379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16379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10111</v>
          </cell>
          <cell r="F47">
            <v>6155</v>
          </cell>
          <cell r="G47">
            <v>44710</v>
          </cell>
          <cell r="H47">
            <v>1250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27425</v>
          </cell>
          <cell r="E48">
            <v>13791</v>
          </cell>
          <cell r="F48">
            <v>21084</v>
          </cell>
          <cell r="G48">
            <v>0</v>
          </cell>
          <cell r="H48">
            <v>2348</v>
          </cell>
          <cell r="I48">
            <v>64648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202599</v>
          </cell>
          <cell r="E49">
            <v>59516</v>
          </cell>
          <cell r="F49">
            <v>20311</v>
          </cell>
          <cell r="G49">
            <v>16584</v>
          </cell>
          <cell r="H49">
            <v>55745</v>
          </cell>
          <cell r="I49">
            <v>354755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41667</v>
          </cell>
          <cell r="O49">
            <v>0</v>
          </cell>
          <cell r="P49">
            <v>4197</v>
          </cell>
          <cell r="Q49">
            <v>1796</v>
          </cell>
          <cell r="R49">
            <v>91288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15236</v>
          </cell>
          <cell r="E50">
            <v>2348</v>
          </cell>
          <cell r="F50">
            <v>3207</v>
          </cell>
          <cell r="G50">
            <v>4109</v>
          </cell>
          <cell r="H50">
            <v>250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9410</v>
          </cell>
          <cell r="E52">
            <v>792</v>
          </cell>
          <cell r="F52">
            <v>3333</v>
          </cell>
          <cell r="G52">
            <v>500</v>
          </cell>
          <cell r="H52">
            <v>2130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27501</v>
          </cell>
          <cell r="E54">
            <v>110497</v>
          </cell>
          <cell r="F54">
            <v>60275</v>
          </cell>
          <cell r="G54">
            <v>53339</v>
          </cell>
          <cell r="H54">
            <v>0</v>
          </cell>
          <cell r="I54">
            <v>251612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4534</v>
          </cell>
          <cell r="Q54">
            <v>19474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17067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0</v>
          </cell>
        </row>
        <row r="56">
          <cell r="D56">
            <v>6650</v>
          </cell>
          <cell r="E56">
            <v>5958</v>
          </cell>
          <cell r="F56">
            <v>4151</v>
          </cell>
          <cell r="G56">
            <v>0</v>
          </cell>
          <cell r="H56">
            <v>333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67836</v>
          </cell>
          <cell r="E57">
            <v>76064</v>
          </cell>
          <cell r="F57">
            <v>4674</v>
          </cell>
          <cell r="G57">
            <v>14786</v>
          </cell>
          <cell r="H57">
            <v>0</v>
          </cell>
          <cell r="I57">
            <v>163360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80996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5362</v>
          </cell>
          <cell r="E59">
            <v>16087</v>
          </cell>
          <cell r="F59">
            <v>2986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24071</v>
          </cell>
          <cell r="G60">
            <v>52091</v>
          </cell>
          <cell r="H60">
            <v>8583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10645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23797</v>
          </cell>
          <cell r="F61">
            <v>48575</v>
          </cell>
          <cell r="G61">
            <v>6737</v>
          </cell>
          <cell r="H61">
            <v>0</v>
          </cell>
          <cell r="I61">
            <v>86317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1333</v>
          </cell>
          <cell r="H63">
            <v>4167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0</v>
          </cell>
        </row>
        <row r="64">
          <cell r="D64">
            <v>7061</v>
          </cell>
          <cell r="E64">
            <v>9503</v>
          </cell>
          <cell r="F64">
            <v>6250</v>
          </cell>
          <cell r="G64">
            <v>14639</v>
          </cell>
          <cell r="H64">
            <v>650</v>
          </cell>
          <cell r="I64">
            <v>38103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3545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/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2061</v>
          </cell>
          <cell r="G65">
            <v>11115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0</v>
          </cell>
        </row>
        <row r="66">
          <cell r="D66">
            <v>281180</v>
          </cell>
          <cell r="E66">
            <v>599597</v>
          </cell>
          <cell r="F66">
            <v>305594</v>
          </cell>
          <cell r="G66">
            <v>349999</v>
          </cell>
          <cell r="H66">
            <v>107488</v>
          </cell>
          <cell r="I66">
            <v>1643858</v>
          </cell>
          <cell r="J66">
            <v>0</v>
          </cell>
          <cell r="K66">
            <v>0</v>
          </cell>
          <cell r="L66">
            <v>83333</v>
          </cell>
          <cell r="M66">
            <v>10209</v>
          </cell>
          <cell r="N66">
            <v>41667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40327</v>
          </cell>
          <cell r="U66"/>
          <cell r="V66">
            <v>0</v>
          </cell>
        </row>
        <row r="67">
          <cell r="D67">
            <v>22512</v>
          </cell>
          <cell r="E67">
            <v>7343</v>
          </cell>
          <cell r="F67">
            <v>19649</v>
          </cell>
          <cell r="G67">
            <v>4375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1667</v>
          </cell>
          <cell r="H68">
            <v>192</v>
          </cell>
          <cell r="I68">
            <v>8781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6095</v>
          </cell>
          <cell r="E69">
            <v>20465</v>
          </cell>
          <cell r="F69">
            <v>36035</v>
          </cell>
          <cell r="G69">
            <v>15481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17789</v>
          </cell>
          <cell r="E70">
            <v>1164</v>
          </cell>
          <cell r="F70">
            <v>8917</v>
          </cell>
          <cell r="G70">
            <v>13875</v>
          </cell>
          <cell r="H70">
            <v>833</v>
          </cell>
          <cell r="I70">
            <v>42578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112784</v>
          </cell>
          <cell r="E71">
            <v>23297</v>
          </cell>
          <cell r="F71">
            <v>39917</v>
          </cell>
          <cell r="G71">
            <v>120664</v>
          </cell>
          <cell r="H71">
            <v>41667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8115</v>
          </cell>
          <cell r="Q71">
            <v>30582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7173</v>
          </cell>
          <cell r="F72">
            <v>10327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5483</v>
          </cell>
          <cell r="F73">
            <v>2917</v>
          </cell>
          <cell r="G73">
            <v>9489</v>
          </cell>
          <cell r="H73">
            <v>667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16613</v>
          </cell>
          <cell r="E74">
            <v>11324</v>
          </cell>
          <cell r="F74">
            <v>1917</v>
          </cell>
          <cell r="G74">
            <v>8686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12356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6985</v>
          </cell>
          <cell r="E76">
            <v>5228</v>
          </cell>
          <cell r="F76">
            <v>1270</v>
          </cell>
          <cell r="G76">
            <v>3784</v>
          </cell>
          <cell r="H76">
            <v>0</v>
          </cell>
          <cell r="I76">
            <v>17267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6709</v>
          </cell>
          <cell r="E77">
            <v>17501</v>
          </cell>
          <cell r="F77">
            <v>5333</v>
          </cell>
          <cell r="G77">
            <v>5667</v>
          </cell>
          <cell r="H77">
            <v>3305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18021</v>
          </cell>
          <cell r="E78">
            <v>10934</v>
          </cell>
          <cell r="F78">
            <v>10917</v>
          </cell>
          <cell r="G78">
            <v>22166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3020</v>
          </cell>
          <cell r="E79">
            <v>9796</v>
          </cell>
          <cell r="F79">
            <v>4619</v>
          </cell>
          <cell r="G79">
            <v>5833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8883</v>
          </cell>
          <cell r="F80">
            <v>9906</v>
          </cell>
          <cell r="G80">
            <v>6381</v>
          </cell>
          <cell r="H80">
            <v>3483</v>
          </cell>
          <cell r="I80">
            <v>49213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3507</v>
          </cell>
          <cell r="R80">
            <v>0</v>
          </cell>
          <cell r="S80">
            <v>0</v>
          </cell>
          <cell r="T80">
            <v>9795</v>
          </cell>
          <cell r="U80"/>
          <cell r="V80">
            <v>0</v>
          </cell>
        </row>
        <row r="81">
          <cell r="D81">
            <v>58091</v>
          </cell>
          <cell r="E81">
            <v>34285</v>
          </cell>
          <cell r="F81">
            <v>16356</v>
          </cell>
          <cell r="G81">
            <v>31194</v>
          </cell>
          <cell r="H81">
            <v>0</v>
          </cell>
          <cell r="I81">
            <v>139926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1523.9899999999998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30188</v>
          </cell>
          <cell r="E83">
            <v>30263</v>
          </cell>
          <cell r="F83">
            <v>4228</v>
          </cell>
          <cell r="G83">
            <v>3333</v>
          </cell>
          <cell r="H83">
            <v>15793</v>
          </cell>
          <cell r="I83">
            <v>83805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14676</v>
          </cell>
          <cell r="E84">
            <v>0</v>
          </cell>
          <cell r="F84">
            <v>5844</v>
          </cell>
          <cell r="G84">
            <v>0</v>
          </cell>
          <cell r="H84">
            <v>417</v>
          </cell>
          <cell r="I84">
            <v>20937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4852</v>
          </cell>
          <cell r="H85">
            <v>833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0</v>
          </cell>
        </row>
        <row r="86">
          <cell r="D86">
            <v>28522</v>
          </cell>
          <cell r="E86">
            <v>17408</v>
          </cell>
          <cell r="F86">
            <v>0</v>
          </cell>
          <cell r="G86">
            <v>13795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19965</v>
          </cell>
          <cell r="E87">
            <v>0</v>
          </cell>
          <cell r="F87">
            <v>0</v>
          </cell>
          <cell r="G87">
            <v>3869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6832</v>
          </cell>
          <cell r="F88">
            <v>17917</v>
          </cell>
          <cell r="G88">
            <v>10417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5183</v>
          </cell>
          <cell r="E89">
            <v>11076</v>
          </cell>
          <cell r="F89">
            <v>6597</v>
          </cell>
          <cell r="G89">
            <v>5044</v>
          </cell>
          <cell r="H89">
            <v>104</v>
          </cell>
          <cell r="I89">
            <v>28004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21273</v>
          </cell>
          <cell r="E90">
            <v>6456</v>
          </cell>
          <cell r="F90">
            <v>0</v>
          </cell>
          <cell r="G90">
            <v>10584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5694</v>
          </cell>
          <cell r="E91">
            <v>5797</v>
          </cell>
          <cell r="F91">
            <v>0</v>
          </cell>
          <cell r="G91">
            <v>3581</v>
          </cell>
          <cell r="H91">
            <v>0</v>
          </cell>
          <cell r="I91">
            <v>15072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6889</v>
          </cell>
          <cell r="E92">
            <v>2000</v>
          </cell>
          <cell r="F92">
            <v>4605</v>
          </cell>
          <cell r="G92">
            <v>4167</v>
          </cell>
          <cell r="H92">
            <v>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0</v>
          </cell>
        </row>
        <row r="93">
          <cell r="D93">
            <v>7267</v>
          </cell>
          <cell r="E93">
            <v>2484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12516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6748</v>
          </cell>
          <cell r="E95">
            <v>1500</v>
          </cell>
          <cell r="F95">
            <v>2000</v>
          </cell>
          <cell r="G95">
            <v>0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20174</v>
          </cell>
          <cell r="E96">
            <v>12548</v>
          </cell>
          <cell r="F96">
            <v>5417</v>
          </cell>
          <cell r="G96">
            <v>1583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0</v>
          </cell>
          <cell r="E98">
            <v>0</v>
          </cell>
          <cell r="F98">
            <v>136488</v>
          </cell>
          <cell r="G98">
            <v>36296</v>
          </cell>
          <cell r="H98">
            <v>9812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>
            <v>0</v>
          </cell>
          <cell r="S98">
            <v>0</v>
          </cell>
          <cell r="T98">
            <v>0</v>
          </cell>
          <cell r="U98"/>
          <cell r="V98">
            <v>0</v>
          </cell>
        </row>
        <row r="99">
          <cell r="D99">
            <v>4919</v>
          </cell>
          <cell r="E99">
            <v>1701</v>
          </cell>
          <cell r="F99">
            <v>1233</v>
          </cell>
          <cell r="G99">
            <v>513</v>
          </cell>
          <cell r="H99">
            <v>186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1545</v>
          </cell>
        </row>
        <row r="100">
          <cell r="D100">
            <v>9847</v>
          </cell>
          <cell r="E100">
            <v>1250</v>
          </cell>
          <cell r="F100">
            <v>4583</v>
          </cell>
          <cell r="G100">
            <v>4940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48831</v>
          </cell>
          <cell r="H101">
            <v>13217</v>
          </cell>
          <cell r="I101">
            <v>142768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0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5167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56636</v>
          </cell>
          <cell r="E104">
            <v>11733</v>
          </cell>
          <cell r="F104">
            <v>9250</v>
          </cell>
          <cell r="G104">
            <v>7083</v>
          </cell>
          <cell r="H104">
            <v>417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25724</v>
          </cell>
          <cell r="E105">
            <v>1025</v>
          </cell>
          <cell r="F105">
            <v>9634</v>
          </cell>
          <cell r="G105">
            <v>0</v>
          </cell>
          <cell r="H105">
            <v>0</v>
          </cell>
          <cell r="I105">
            <v>36383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54256</v>
          </cell>
          <cell r="F106">
            <v>32750</v>
          </cell>
          <cell r="G106">
            <v>16750</v>
          </cell>
          <cell r="H106">
            <v>4167</v>
          </cell>
          <cell r="I106">
            <v>107923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27583</v>
          </cell>
          <cell r="F107">
            <v>12625</v>
          </cell>
          <cell r="G107">
            <v>10718</v>
          </cell>
          <cell r="H107">
            <v>8917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14121</v>
          </cell>
          <cell r="E108">
            <v>475</v>
          </cell>
          <cell r="F108">
            <v>5125</v>
          </cell>
          <cell r="G108">
            <v>4333</v>
          </cell>
          <cell r="H108">
            <v>2583</v>
          </cell>
          <cell r="I108">
            <v>26637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31040</v>
          </cell>
          <cell r="E109">
            <v>70085</v>
          </cell>
          <cell r="F109">
            <v>22298</v>
          </cell>
          <cell r="G109">
            <v>60680</v>
          </cell>
          <cell r="H109">
            <v>8445</v>
          </cell>
          <cell r="I109">
            <v>192548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10501</v>
          </cell>
          <cell r="H110">
            <v>500</v>
          </cell>
          <cell r="I110">
            <v>22501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25657</v>
          </cell>
          <cell r="E111">
            <v>6336</v>
          </cell>
          <cell r="F111">
            <v>9042</v>
          </cell>
          <cell r="G111">
            <v>6583</v>
          </cell>
          <cell r="H111">
            <v>0</v>
          </cell>
          <cell r="I111">
            <v>47618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0</v>
          </cell>
        </row>
        <row r="112">
          <cell r="D112">
            <v>3848</v>
          </cell>
          <cell r="E112">
            <v>11918</v>
          </cell>
          <cell r="F112">
            <v>9958</v>
          </cell>
          <cell r="G112">
            <v>2917</v>
          </cell>
          <cell r="H112">
            <v>6329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8743</v>
          </cell>
          <cell r="E113">
            <v>4750</v>
          </cell>
          <cell r="F113">
            <v>6333</v>
          </cell>
          <cell r="G113">
            <v>5245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58330</v>
          </cell>
          <cell r="F114">
            <v>66431</v>
          </cell>
          <cell r="G114">
            <v>54790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75020</v>
          </cell>
          <cell r="S114">
            <v>0</v>
          </cell>
          <cell r="T114">
            <v>8599</v>
          </cell>
          <cell r="U114"/>
          <cell r="V114">
            <v>0</v>
          </cell>
        </row>
        <row r="115">
          <cell r="D115">
            <v>7917</v>
          </cell>
          <cell r="E115">
            <v>0</v>
          </cell>
          <cell r="F115">
            <v>5871</v>
          </cell>
          <cell r="G115">
            <v>0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9818</v>
          </cell>
          <cell r="F116">
            <v>21484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16249</v>
          </cell>
          <cell r="E117">
            <v>1917</v>
          </cell>
          <cell r="F117">
            <v>3250</v>
          </cell>
          <cell r="G117">
            <v>2087</v>
          </cell>
          <cell r="H117">
            <v>333</v>
          </cell>
          <cell r="I117">
            <v>23836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/>
          <cell r="V119">
            <v>0</v>
          </cell>
        </row>
        <row r="120">
          <cell r="D120">
            <v>5565</v>
          </cell>
          <cell r="E120">
            <v>2462</v>
          </cell>
          <cell r="F120">
            <v>2476</v>
          </cell>
          <cell r="G120">
            <v>4267</v>
          </cell>
          <cell r="H120">
            <v>0</v>
          </cell>
          <cell r="I120">
            <v>14770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17778</v>
          </cell>
          <cell r="G121">
            <v>0</v>
          </cell>
          <cell r="H121">
            <v>5684</v>
          </cell>
          <cell r="I121">
            <v>61478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19096</v>
          </cell>
          <cell r="E123">
            <v>18513</v>
          </cell>
          <cell r="F123">
            <v>19567</v>
          </cell>
          <cell r="G123">
            <v>12227</v>
          </cell>
          <cell r="H123">
            <v>16667</v>
          </cell>
          <cell r="I123">
            <v>86070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1517</v>
          </cell>
          <cell r="R123">
            <v>104744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2438</v>
          </cell>
          <cell r="F124">
            <v>833</v>
          </cell>
          <cell r="G124">
            <v>0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14483</v>
          </cell>
        </row>
        <row r="125">
          <cell r="D125">
            <v>2690</v>
          </cell>
          <cell r="E125">
            <v>4167</v>
          </cell>
          <cell r="F125">
            <v>7917</v>
          </cell>
          <cell r="G125">
            <v>3486</v>
          </cell>
          <cell r="H125">
            <v>1250</v>
          </cell>
          <cell r="I125">
            <v>19510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3909</v>
          </cell>
          <cell r="E126">
            <v>0</v>
          </cell>
          <cell r="F126">
            <v>2372</v>
          </cell>
          <cell r="G126">
            <v>1917</v>
          </cell>
          <cell r="H126">
            <v>833</v>
          </cell>
          <cell r="I126">
            <v>9031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7351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25114</v>
          </cell>
          <cell r="E128">
            <v>3663</v>
          </cell>
          <cell r="F128">
            <v>4958</v>
          </cell>
          <cell r="G128">
            <v>833</v>
          </cell>
          <cell r="H128">
            <v>3117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15843</v>
          </cell>
          <cell r="E129">
            <v>52000</v>
          </cell>
          <cell r="F129">
            <v>19281</v>
          </cell>
          <cell r="G129">
            <v>26443</v>
          </cell>
          <cell r="H129">
            <v>1250</v>
          </cell>
          <cell r="I129">
            <v>114817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8921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11303</v>
          </cell>
          <cell r="E131">
            <v>1167</v>
          </cell>
          <cell r="F131">
            <v>2083</v>
          </cell>
          <cell r="G131">
            <v>2207</v>
          </cell>
          <cell r="H131">
            <v>395</v>
          </cell>
          <cell r="I131">
            <v>17155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0</v>
          </cell>
        </row>
        <row r="132">
          <cell r="D132">
            <v>56630</v>
          </cell>
          <cell r="E132">
            <v>22956</v>
          </cell>
          <cell r="F132">
            <v>3573</v>
          </cell>
          <cell r="G132">
            <v>34506</v>
          </cell>
          <cell r="H132">
            <v>0</v>
          </cell>
          <cell r="I132">
            <v>117665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42672</v>
          </cell>
          <cell r="T132">
            <v>0</v>
          </cell>
          <cell r="U132"/>
          <cell r="V132">
            <v>0</v>
          </cell>
        </row>
        <row r="133">
          <cell r="D133">
            <v>3415</v>
          </cell>
          <cell r="E133">
            <v>833</v>
          </cell>
          <cell r="F133">
            <v>2642</v>
          </cell>
          <cell r="G133">
            <v>417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32088</v>
          </cell>
          <cell r="E134">
            <v>30743</v>
          </cell>
          <cell r="F134">
            <v>8006</v>
          </cell>
          <cell r="G134">
            <v>9417</v>
          </cell>
          <cell r="H134">
            <v>3333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5995</v>
          </cell>
          <cell r="E135">
            <v>1019</v>
          </cell>
          <cell r="F135">
            <v>333</v>
          </cell>
          <cell r="G135">
            <v>833</v>
          </cell>
          <cell r="H135">
            <v>0</v>
          </cell>
          <cell r="I135">
            <v>8180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9086</v>
          </cell>
          <cell r="E136">
            <v>626</v>
          </cell>
          <cell r="F136">
            <v>3333</v>
          </cell>
          <cell r="G136">
            <v>5000</v>
          </cell>
          <cell r="H136">
            <v>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7650</v>
          </cell>
        </row>
        <row r="137">
          <cell r="D137">
            <v>117257</v>
          </cell>
          <cell r="E137">
            <v>222377</v>
          </cell>
          <cell r="F137">
            <v>44849</v>
          </cell>
          <cell r="G137">
            <v>121948</v>
          </cell>
          <cell r="H137">
            <v>134743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18067</v>
          </cell>
          <cell r="Q137">
            <v>0</v>
          </cell>
          <cell r="R137">
            <v>0</v>
          </cell>
          <cell r="S137">
            <v>0</v>
          </cell>
          <cell r="T137">
            <v>13408</v>
          </cell>
          <cell r="U137"/>
          <cell r="V137">
            <v>0</v>
          </cell>
        </row>
        <row r="138">
          <cell r="D138">
            <v>44750</v>
          </cell>
          <cell r="E138">
            <v>18576</v>
          </cell>
          <cell r="F138">
            <v>4429</v>
          </cell>
          <cell r="G138">
            <v>16793</v>
          </cell>
          <cell r="H138">
            <v>7691</v>
          </cell>
          <cell r="I138">
            <v>92239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12283</v>
          </cell>
          <cell r="E139">
            <v>2360</v>
          </cell>
          <cell r="F139">
            <v>1574</v>
          </cell>
          <cell r="G139">
            <v>1250</v>
          </cell>
          <cell r="H139">
            <v>583</v>
          </cell>
          <cell r="I139">
            <v>18050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28615</v>
          </cell>
          <cell r="E140">
            <v>9077</v>
          </cell>
          <cell r="F140">
            <v>208</v>
          </cell>
          <cell r="G140">
            <v>4327</v>
          </cell>
          <cell r="H140">
            <v>2900</v>
          </cell>
          <cell r="I140">
            <v>45127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24168</v>
          </cell>
          <cell r="F141">
            <v>35564</v>
          </cell>
          <cell r="G141">
            <v>20000</v>
          </cell>
          <cell r="H141">
            <v>8739</v>
          </cell>
          <cell r="I141">
            <v>88971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2662</v>
          </cell>
          <cell r="Q141">
            <v>6093</v>
          </cell>
          <cell r="R141">
            <v>0</v>
          </cell>
          <cell r="S141">
            <v>53672</v>
          </cell>
          <cell r="T141">
            <v>8879</v>
          </cell>
          <cell r="U141"/>
          <cell r="V141">
            <v>0</v>
          </cell>
        </row>
        <row r="142">
          <cell r="D142">
            <v>80556</v>
          </cell>
          <cell r="E142">
            <v>262370</v>
          </cell>
          <cell r="F142">
            <v>89070</v>
          </cell>
          <cell r="G142">
            <v>140984</v>
          </cell>
          <cell r="H142">
            <v>6773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12810</v>
          </cell>
          <cell r="Q142">
            <v>0</v>
          </cell>
          <cell r="R142"/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6333</v>
          </cell>
          <cell r="E143">
            <v>7321</v>
          </cell>
          <cell r="F143">
            <v>1250</v>
          </cell>
          <cell r="G143">
            <v>833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2364</v>
          </cell>
          <cell r="F144">
            <v>3500</v>
          </cell>
          <cell r="G144">
            <v>5833</v>
          </cell>
          <cell r="H144">
            <v>3333</v>
          </cell>
          <cell r="I144">
            <v>31099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6239</v>
          </cell>
          <cell r="E145">
            <v>417</v>
          </cell>
          <cell r="F145">
            <v>1000</v>
          </cell>
          <cell r="G145">
            <v>250</v>
          </cell>
          <cell r="H145">
            <v>500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15260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22813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11848</v>
          </cell>
          <cell r="E148">
            <v>15112</v>
          </cell>
          <cell r="F148">
            <v>9998</v>
          </cell>
          <cell r="G148">
            <v>10838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33676</v>
          </cell>
          <cell r="E149">
            <v>53870</v>
          </cell>
          <cell r="F149">
            <v>0</v>
          </cell>
          <cell r="G149">
            <v>18167</v>
          </cell>
          <cell r="H149">
            <v>583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21992</v>
          </cell>
          <cell r="E150">
            <v>5543</v>
          </cell>
          <cell r="F150">
            <v>15825</v>
          </cell>
          <cell r="G150">
            <v>0</v>
          </cell>
          <cell r="H150">
            <v>0</v>
          </cell>
          <cell r="I150">
            <v>43360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19067</v>
          </cell>
          <cell r="E151">
            <v>4837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6067</v>
          </cell>
          <cell r="E152">
            <v>3680</v>
          </cell>
          <cell r="F152">
            <v>2917</v>
          </cell>
          <cell r="G152">
            <v>4376</v>
          </cell>
          <cell r="H152">
            <v>1002</v>
          </cell>
          <cell r="I152">
            <v>18042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30413</v>
          </cell>
          <cell r="G153">
            <v>21559</v>
          </cell>
          <cell r="H153">
            <v>14070</v>
          </cell>
          <cell r="I153">
            <v>213326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23705</v>
          </cell>
          <cell r="E154">
            <v>6352</v>
          </cell>
          <cell r="F154">
            <v>5417</v>
          </cell>
          <cell r="G154">
            <v>2917</v>
          </cell>
          <cell r="H154">
            <v>614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4386</v>
          </cell>
          <cell r="H155">
            <v>208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64697</v>
          </cell>
          <cell r="E156">
            <v>3189</v>
          </cell>
          <cell r="F156">
            <v>0</v>
          </cell>
          <cell r="G156">
            <v>36782</v>
          </cell>
          <cell r="H156">
            <v>0</v>
          </cell>
          <cell r="I156">
            <v>104668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4229</v>
          </cell>
          <cell r="H158">
            <v>267</v>
          </cell>
          <cell r="I158">
            <v>25270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31759</v>
          </cell>
          <cell r="E159">
            <v>51125</v>
          </cell>
          <cell r="F159">
            <v>63880</v>
          </cell>
          <cell r="G159">
            <v>42709</v>
          </cell>
          <cell r="H159">
            <v>6669</v>
          </cell>
          <cell r="I159">
            <v>196142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20398</v>
          </cell>
          <cell r="E161">
            <v>3000</v>
          </cell>
          <cell r="F161">
            <v>17284</v>
          </cell>
          <cell r="G161">
            <v>3417</v>
          </cell>
          <cell r="H161">
            <v>2042</v>
          </cell>
          <cell r="I161">
            <v>46141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2259</v>
          </cell>
          <cell r="E163">
            <v>1792</v>
          </cell>
          <cell r="F163">
            <v>833</v>
          </cell>
          <cell r="G163">
            <v>3531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3309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11633</v>
          </cell>
          <cell r="E165">
            <v>3975</v>
          </cell>
          <cell r="F165">
            <v>2500</v>
          </cell>
          <cell r="G165">
            <v>4167</v>
          </cell>
          <cell r="H165">
            <v>222</v>
          </cell>
          <cell r="I165">
            <v>22497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12"/>
      <sheetData sheetId="13">
        <row r="2">
          <cell r="D2">
            <v>9995</v>
          </cell>
          <cell r="E2">
            <v>16243</v>
          </cell>
          <cell r="F2">
            <v>0</v>
          </cell>
          <cell r="G2">
            <v>6408</v>
          </cell>
          <cell r="H2">
            <v>2921</v>
          </cell>
          <cell r="I2">
            <v>35567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/>
          <cell r="V2">
            <v>0</v>
          </cell>
        </row>
        <row r="3">
          <cell r="D3">
            <v>3441</v>
          </cell>
          <cell r="E3">
            <v>6377</v>
          </cell>
          <cell r="F3">
            <v>1771</v>
          </cell>
          <cell r="G3">
            <v>7082</v>
          </cell>
          <cell r="H3">
            <v>367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/>
          <cell r="V3">
            <v>0</v>
          </cell>
        </row>
        <row r="4">
          <cell r="D4">
            <v>20928</v>
          </cell>
          <cell r="E4">
            <v>6544</v>
          </cell>
          <cell r="F4">
            <v>12390</v>
          </cell>
          <cell r="G4">
            <v>27375</v>
          </cell>
          <cell r="H4">
            <v>0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4708</v>
          </cell>
          <cell r="Q4">
            <v>0</v>
          </cell>
          <cell r="R4">
            <v>0</v>
          </cell>
          <cell r="S4">
            <v>83334</v>
          </cell>
          <cell r="T4">
            <v>0</v>
          </cell>
          <cell r="U4"/>
          <cell r="V4">
            <v>0</v>
          </cell>
        </row>
        <row r="5">
          <cell r="D5">
            <v>21963</v>
          </cell>
          <cell r="E5">
            <v>16612</v>
          </cell>
          <cell r="F5">
            <v>0</v>
          </cell>
          <cell r="G5">
            <v>8390</v>
          </cell>
          <cell r="H5">
            <v>2397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/>
          <cell r="V5">
            <v>4347</v>
          </cell>
        </row>
        <row r="6">
          <cell r="D6">
            <v>7577</v>
          </cell>
          <cell r="E6">
            <v>8095</v>
          </cell>
          <cell r="F6">
            <v>7089</v>
          </cell>
          <cell r="G6">
            <v>0</v>
          </cell>
          <cell r="H6">
            <v>250</v>
          </cell>
          <cell r="I6">
            <v>23011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/>
          <cell r="V6">
            <v>0</v>
          </cell>
        </row>
        <row r="7">
          <cell r="D7">
            <v>7165</v>
          </cell>
          <cell r="E7">
            <v>4459</v>
          </cell>
          <cell r="F7">
            <v>4304</v>
          </cell>
          <cell r="G7">
            <v>0</v>
          </cell>
          <cell r="H7">
            <v>0</v>
          </cell>
          <cell r="I7">
            <v>15928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/>
          <cell r="V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20834</v>
          </cell>
          <cell r="U8"/>
          <cell r="V8">
            <v>4347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/>
          <cell r="V9">
            <v>4348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/>
          <cell r="V10">
            <v>0</v>
          </cell>
        </row>
        <row r="11">
          <cell r="D11">
            <v>20593</v>
          </cell>
          <cell r="E11">
            <v>54829</v>
          </cell>
          <cell r="F11">
            <v>15444</v>
          </cell>
          <cell r="G11">
            <v>53666</v>
          </cell>
          <cell r="H11">
            <v>16015</v>
          </cell>
          <cell r="I11">
            <v>160547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7054</v>
          </cell>
          <cell r="R11">
            <v>0</v>
          </cell>
          <cell r="S11">
            <v>0</v>
          </cell>
          <cell r="T11">
            <v>1203</v>
          </cell>
          <cell r="U11"/>
          <cell r="V11">
            <v>4347</v>
          </cell>
        </row>
        <row r="12">
          <cell r="D12">
            <v>0</v>
          </cell>
          <cell r="E12">
            <v>53881</v>
          </cell>
          <cell r="F12">
            <v>73737</v>
          </cell>
          <cell r="G12">
            <v>160050</v>
          </cell>
          <cell r="H12">
            <v>496634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18043</v>
          </cell>
          <cell r="Q12">
            <v>36444</v>
          </cell>
          <cell r="R12">
            <v>12671</v>
          </cell>
          <cell r="S12">
            <v>0</v>
          </cell>
          <cell r="T12">
            <v>0</v>
          </cell>
          <cell r="U12"/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/>
          <cell r="V13">
            <v>0</v>
          </cell>
        </row>
        <row r="14">
          <cell r="D14">
            <v>64417</v>
          </cell>
          <cell r="E14">
            <v>77809</v>
          </cell>
          <cell r="F14">
            <v>5868</v>
          </cell>
          <cell r="G14">
            <v>12600</v>
          </cell>
          <cell r="H14">
            <v>0</v>
          </cell>
          <cell r="I14">
            <v>160694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/>
          <cell r="V14">
            <v>0</v>
          </cell>
        </row>
        <row r="15">
          <cell r="D15">
            <v>31821</v>
          </cell>
          <cell r="E15">
            <v>49365</v>
          </cell>
          <cell r="F15">
            <v>25671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/>
          <cell r="V15">
            <v>0</v>
          </cell>
        </row>
        <row r="16">
          <cell r="D16">
            <v>10736</v>
          </cell>
          <cell r="E16">
            <v>2755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/>
          <cell r="V16">
            <v>0</v>
          </cell>
        </row>
        <row r="17">
          <cell r="D17">
            <v>7020</v>
          </cell>
          <cell r="E17">
            <v>1705</v>
          </cell>
          <cell r="F17">
            <v>1982</v>
          </cell>
          <cell r="G17">
            <v>2431</v>
          </cell>
          <cell r="H17">
            <v>0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/>
          <cell r="V17">
            <v>0</v>
          </cell>
        </row>
        <row r="18">
          <cell r="D18">
            <v>0</v>
          </cell>
          <cell r="E18">
            <v>26071</v>
          </cell>
          <cell r="F18">
            <v>6757</v>
          </cell>
          <cell r="G18">
            <v>1139</v>
          </cell>
          <cell r="H18">
            <v>0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/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/>
          <cell r="V19">
            <v>4348</v>
          </cell>
        </row>
        <row r="20">
          <cell r="D20">
            <v>17014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/>
          <cell r="V20">
            <v>4348</v>
          </cell>
        </row>
        <row r="21">
          <cell r="D21">
            <v>5697</v>
          </cell>
          <cell r="E21">
            <v>8180</v>
          </cell>
          <cell r="F21">
            <v>0</v>
          </cell>
          <cell r="G21">
            <v>8032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5423</v>
          </cell>
          <cell r="R21">
            <v>0</v>
          </cell>
          <cell r="S21">
            <v>0</v>
          </cell>
          <cell r="T21">
            <v>0</v>
          </cell>
          <cell r="U21"/>
          <cell r="V21">
            <v>17853.96</v>
          </cell>
        </row>
        <row r="22">
          <cell r="D22">
            <v>3655</v>
          </cell>
          <cell r="E22">
            <v>125</v>
          </cell>
          <cell r="F22">
            <v>0</v>
          </cell>
          <cell r="G22">
            <v>2639</v>
          </cell>
          <cell r="H22">
            <v>209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/>
          <cell r="V22">
            <v>0</v>
          </cell>
        </row>
        <row r="23">
          <cell r="D23">
            <v>32750</v>
          </cell>
          <cell r="E23">
            <v>75573</v>
          </cell>
          <cell r="F23">
            <v>43071</v>
          </cell>
          <cell r="G23">
            <v>113855</v>
          </cell>
          <cell r="H23">
            <v>4064</v>
          </cell>
          <cell r="I23">
            <v>269313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2080</v>
          </cell>
          <cell r="P23">
            <v>8930</v>
          </cell>
          <cell r="Q23">
            <v>10400</v>
          </cell>
          <cell r="R23">
            <v>41265</v>
          </cell>
          <cell r="S23">
            <v>51250</v>
          </cell>
          <cell r="T23">
            <v>17353</v>
          </cell>
          <cell r="U23"/>
          <cell r="V23">
            <v>26000</v>
          </cell>
        </row>
        <row r="24">
          <cell r="D24">
            <v>17396</v>
          </cell>
          <cell r="E24">
            <v>4719</v>
          </cell>
          <cell r="F24">
            <v>1250</v>
          </cell>
          <cell r="G24">
            <v>2557</v>
          </cell>
          <cell r="H24">
            <v>770</v>
          </cell>
          <cell r="I24">
            <v>26692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/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/>
          <cell r="V25">
            <v>0</v>
          </cell>
        </row>
        <row r="26">
          <cell r="D26">
            <v>10600</v>
          </cell>
          <cell r="E26">
            <v>21949</v>
          </cell>
          <cell r="F26">
            <v>3934</v>
          </cell>
          <cell r="G26">
            <v>14789</v>
          </cell>
          <cell r="H26">
            <v>950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/>
          <cell r="V26">
            <v>0</v>
          </cell>
        </row>
        <row r="27">
          <cell r="D27">
            <v>14900</v>
          </cell>
          <cell r="E27">
            <v>1063</v>
          </cell>
          <cell r="F27">
            <v>4125</v>
          </cell>
          <cell r="G27">
            <v>1823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/>
          <cell r="V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/>
          <cell r="V28">
            <v>0</v>
          </cell>
        </row>
        <row r="29">
          <cell r="D29">
            <v>8217</v>
          </cell>
          <cell r="E29">
            <v>4909</v>
          </cell>
          <cell r="F29">
            <v>3916</v>
          </cell>
          <cell r="G29">
            <v>3167</v>
          </cell>
          <cell r="H29">
            <v>0</v>
          </cell>
          <cell r="I29">
            <v>20209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/>
          <cell r="V29">
            <v>0</v>
          </cell>
        </row>
        <row r="30">
          <cell r="D30">
            <v>3655</v>
          </cell>
          <cell r="E30">
            <v>125</v>
          </cell>
          <cell r="F30">
            <v>0</v>
          </cell>
          <cell r="G30">
            <v>2494</v>
          </cell>
          <cell r="H30">
            <v>167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/>
          <cell r="V30">
            <v>0</v>
          </cell>
        </row>
        <row r="31">
          <cell r="D31">
            <v>72421</v>
          </cell>
          <cell r="E31">
            <v>107941</v>
          </cell>
          <cell r="F31">
            <v>18126</v>
          </cell>
          <cell r="G31">
            <v>0</v>
          </cell>
          <cell r="H31">
            <v>21074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20376</v>
          </cell>
          <cell r="R31">
            <v>0</v>
          </cell>
          <cell r="S31">
            <v>111341</v>
          </cell>
          <cell r="T31">
            <v>15052</v>
          </cell>
          <cell r="U31"/>
          <cell r="V31">
            <v>0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/>
          <cell r="V32">
            <v>4348</v>
          </cell>
        </row>
        <row r="33">
          <cell r="D33">
            <v>0</v>
          </cell>
          <cell r="E33">
            <v>21930</v>
          </cell>
          <cell r="F33">
            <v>0</v>
          </cell>
          <cell r="G33">
            <v>7766</v>
          </cell>
          <cell r="H33">
            <v>417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/>
          <cell r="V33">
            <v>0</v>
          </cell>
        </row>
        <row r="34">
          <cell r="D34">
            <v>23090</v>
          </cell>
          <cell r="E34">
            <v>0</v>
          </cell>
          <cell r="F34">
            <v>0</v>
          </cell>
          <cell r="G34">
            <v>7654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/>
          <cell r="V34">
            <v>0</v>
          </cell>
        </row>
        <row r="35">
          <cell r="D35">
            <v>29292</v>
          </cell>
          <cell r="E35">
            <v>14663</v>
          </cell>
          <cell r="F35">
            <v>9334</v>
          </cell>
          <cell r="G35">
            <v>5417</v>
          </cell>
          <cell r="H35">
            <v>667</v>
          </cell>
          <cell r="I35">
            <v>59373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/>
          <cell r="V35">
            <v>0</v>
          </cell>
        </row>
        <row r="36">
          <cell r="D36">
            <v>2484</v>
          </cell>
          <cell r="E36">
            <v>0</v>
          </cell>
          <cell r="F36">
            <v>1667</v>
          </cell>
          <cell r="G36">
            <v>3275</v>
          </cell>
          <cell r="H36">
            <v>188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/>
          <cell r="V36">
            <v>15368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/>
          <cell r="V37">
            <v>0</v>
          </cell>
        </row>
        <row r="38">
          <cell r="D38">
            <v>3071</v>
          </cell>
          <cell r="E38">
            <v>17</v>
          </cell>
          <cell r="F38">
            <v>561</v>
          </cell>
          <cell r="G38">
            <v>0</v>
          </cell>
          <cell r="H38">
            <v>229</v>
          </cell>
          <cell r="I38">
            <v>3878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/>
          <cell r="V38">
            <v>0</v>
          </cell>
        </row>
        <row r="39">
          <cell r="D39">
            <v>13678</v>
          </cell>
          <cell r="E39">
            <v>0</v>
          </cell>
          <cell r="F39">
            <v>417</v>
          </cell>
          <cell r="G39">
            <v>1750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/>
          <cell r="V39">
            <v>0</v>
          </cell>
        </row>
        <row r="40">
          <cell r="D40">
            <v>378771</v>
          </cell>
          <cell r="E40">
            <v>202333</v>
          </cell>
          <cell r="F40">
            <v>300405</v>
          </cell>
          <cell r="G40">
            <v>12740</v>
          </cell>
          <cell r="H40">
            <v>141843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19970</v>
          </cell>
          <cell r="Q40">
            <v>0</v>
          </cell>
          <cell r="R40">
            <v>0</v>
          </cell>
          <cell r="S40">
            <v>0</v>
          </cell>
          <cell r="T40">
            <v>6487</v>
          </cell>
          <cell r="U40"/>
          <cell r="V40">
            <v>0</v>
          </cell>
        </row>
        <row r="41">
          <cell r="D41">
            <v>16118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/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5204</v>
          </cell>
          <cell r="I42">
            <v>28488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/>
          <cell r="V42">
            <v>0</v>
          </cell>
        </row>
        <row r="43">
          <cell r="D43">
            <v>150325</v>
          </cell>
          <cell r="E43">
            <v>2584</v>
          </cell>
          <cell r="F43">
            <v>0</v>
          </cell>
          <cell r="G43">
            <v>72435</v>
          </cell>
          <cell r="H43">
            <v>22764</v>
          </cell>
          <cell r="I43">
            <v>248108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/>
          <cell r="V43">
            <v>0</v>
          </cell>
        </row>
        <row r="44">
          <cell r="D44">
            <v>1007</v>
          </cell>
          <cell r="E44">
            <v>6000</v>
          </cell>
          <cell r="F44">
            <v>8917</v>
          </cell>
          <cell r="G44">
            <v>5834</v>
          </cell>
          <cell r="H44">
            <v>417</v>
          </cell>
          <cell r="I44">
            <v>22175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/>
          <cell r="V44">
            <v>4348</v>
          </cell>
        </row>
        <row r="45">
          <cell r="D45">
            <v>9983</v>
          </cell>
          <cell r="E45">
            <v>8037</v>
          </cell>
          <cell r="F45">
            <v>1334</v>
          </cell>
          <cell r="G45">
            <v>2703</v>
          </cell>
          <cell r="H45">
            <v>1667</v>
          </cell>
          <cell r="I45">
            <v>23724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/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/>
          <cell r="V46">
            <v>0</v>
          </cell>
        </row>
        <row r="47">
          <cell r="D47">
            <v>40099</v>
          </cell>
          <cell r="E47">
            <v>10111</v>
          </cell>
          <cell r="F47">
            <v>6156</v>
          </cell>
          <cell r="G47">
            <v>44710</v>
          </cell>
          <cell r="H47">
            <v>1250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/>
          <cell r="V47">
            <v>0</v>
          </cell>
        </row>
        <row r="48">
          <cell r="D48">
            <v>27425</v>
          </cell>
          <cell r="E48">
            <v>13792</v>
          </cell>
          <cell r="F48">
            <v>15660</v>
          </cell>
          <cell r="G48">
            <v>5425</v>
          </cell>
          <cell r="H48">
            <v>2349</v>
          </cell>
          <cell r="I48">
            <v>64651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/>
          <cell r="V48">
            <v>0</v>
          </cell>
        </row>
        <row r="49">
          <cell r="D49">
            <v>177598</v>
          </cell>
          <cell r="E49">
            <v>0</v>
          </cell>
          <cell r="F49">
            <v>20310</v>
          </cell>
          <cell r="G49">
            <v>0</v>
          </cell>
          <cell r="H49">
            <v>156845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4197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/>
          <cell r="V49">
            <v>0</v>
          </cell>
        </row>
        <row r="50">
          <cell r="D50">
            <v>15235</v>
          </cell>
          <cell r="E50">
            <v>2349</v>
          </cell>
          <cell r="F50">
            <v>3207</v>
          </cell>
          <cell r="G50">
            <v>4109</v>
          </cell>
          <cell r="H50">
            <v>250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/>
          <cell r="V50">
            <v>0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334</v>
          </cell>
          <cell r="H51">
            <v>542</v>
          </cell>
          <cell r="I51">
            <v>25120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/>
          <cell r="V51">
            <v>0</v>
          </cell>
        </row>
        <row r="52">
          <cell r="D52">
            <v>9409</v>
          </cell>
          <cell r="E52">
            <v>792</v>
          </cell>
          <cell r="F52">
            <v>3334</v>
          </cell>
          <cell r="G52">
            <v>500</v>
          </cell>
          <cell r="H52">
            <v>2131</v>
          </cell>
          <cell r="I52">
            <v>16166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/>
          <cell r="V52">
            <v>0</v>
          </cell>
        </row>
        <row r="53">
          <cell r="D53">
            <v>9254</v>
          </cell>
          <cell r="E53">
            <v>834</v>
          </cell>
          <cell r="F53">
            <v>615</v>
          </cell>
          <cell r="G53">
            <v>5642</v>
          </cell>
          <cell r="H53">
            <v>0</v>
          </cell>
          <cell r="I53">
            <v>16345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/>
          <cell r="V53">
            <v>0</v>
          </cell>
        </row>
        <row r="54">
          <cell r="D54">
            <v>27502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4535</v>
          </cell>
          <cell r="Q54">
            <v>19474</v>
          </cell>
          <cell r="R54">
            <v>0</v>
          </cell>
          <cell r="S54">
            <v>0</v>
          </cell>
          <cell r="T54">
            <v>0</v>
          </cell>
          <cell r="U54"/>
          <cell r="V54">
            <v>0</v>
          </cell>
        </row>
        <row r="55">
          <cell r="D55">
            <v>17067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/>
          <cell r="V55">
            <v>4348</v>
          </cell>
        </row>
        <row r="56">
          <cell r="D56">
            <v>6650</v>
          </cell>
          <cell r="E56">
            <v>3959</v>
          </cell>
          <cell r="F56">
            <v>4151</v>
          </cell>
          <cell r="G56">
            <v>0</v>
          </cell>
          <cell r="H56">
            <v>334</v>
          </cell>
          <cell r="I56">
            <v>15094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/>
          <cell r="V56">
            <v>0</v>
          </cell>
        </row>
        <row r="57">
          <cell r="D57">
            <v>53007</v>
          </cell>
          <cell r="E57">
            <v>42314</v>
          </cell>
          <cell r="F57">
            <v>48752</v>
          </cell>
          <cell r="G57">
            <v>19287</v>
          </cell>
          <cell r="H57">
            <v>0</v>
          </cell>
          <cell r="I57">
            <v>163360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/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80996</v>
          </cell>
          <cell r="S58">
            <v>0</v>
          </cell>
          <cell r="T58">
            <v>0</v>
          </cell>
          <cell r="U58"/>
          <cell r="V58">
            <v>0</v>
          </cell>
        </row>
        <row r="59">
          <cell r="D59">
            <v>1290</v>
          </cell>
          <cell r="E59">
            <v>3871</v>
          </cell>
          <cell r="F59">
            <v>19274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/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24071</v>
          </cell>
          <cell r="G60">
            <v>52091</v>
          </cell>
          <cell r="H60">
            <v>8584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/>
          <cell r="V60">
            <v>0</v>
          </cell>
        </row>
        <row r="61">
          <cell r="D61">
            <v>7208</v>
          </cell>
          <cell r="E61">
            <v>23798</v>
          </cell>
          <cell r="F61">
            <v>48576</v>
          </cell>
          <cell r="G61">
            <v>6737</v>
          </cell>
          <cell r="H61">
            <v>0</v>
          </cell>
          <cell r="I61">
            <v>86319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/>
          <cell r="V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/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1334</v>
          </cell>
          <cell r="H63">
            <v>4167</v>
          </cell>
          <cell r="I63">
            <v>81993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/>
          <cell r="V63">
            <v>4348</v>
          </cell>
        </row>
        <row r="64">
          <cell r="D64">
            <v>7061</v>
          </cell>
          <cell r="E64">
            <v>9504</v>
          </cell>
          <cell r="F64">
            <v>2783</v>
          </cell>
          <cell r="G64">
            <v>18106</v>
          </cell>
          <cell r="H64">
            <v>649</v>
          </cell>
          <cell r="I64">
            <v>38103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3546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/>
          <cell r="V64">
            <v>0</v>
          </cell>
        </row>
        <row r="65">
          <cell r="D65">
            <v>3386</v>
          </cell>
          <cell r="E65">
            <v>30519</v>
          </cell>
          <cell r="F65">
            <v>2061</v>
          </cell>
          <cell r="G65">
            <v>11115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/>
          <cell r="V65">
            <v>7436</v>
          </cell>
        </row>
        <row r="66">
          <cell r="D66">
            <v>281181</v>
          </cell>
          <cell r="E66">
            <v>599597</v>
          </cell>
          <cell r="F66">
            <v>305594</v>
          </cell>
          <cell r="G66">
            <v>350000</v>
          </cell>
          <cell r="H66">
            <v>107488</v>
          </cell>
          <cell r="I66">
            <v>1643860</v>
          </cell>
          <cell r="J66">
            <v>0</v>
          </cell>
          <cell r="K66">
            <v>0</v>
          </cell>
          <cell r="L66">
            <v>83334</v>
          </cell>
          <cell r="M66">
            <v>10210</v>
          </cell>
          <cell r="N66">
            <v>41667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0</v>
          </cell>
          <cell r="U66"/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19649</v>
          </cell>
          <cell r="G67">
            <v>4375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/>
          <cell r="V67">
            <v>0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1667</v>
          </cell>
          <cell r="H68">
            <v>192</v>
          </cell>
          <cell r="I68">
            <v>8781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/>
          <cell r="V68">
            <v>0</v>
          </cell>
        </row>
        <row r="69">
          <cell r="D69">
            <v>6095</v>
          </cell>
          <cell r="E69">
            <v>20465</v>
          </cell>
          <cell r="F69">
            <v>36035</v>
          </cell>
          <cell r="G69">
            <v>15481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4081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/>
          <cell r="V69">
            <v>0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834</v>
          </cell>
          <cell r="I70">
            <v>42580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/>
          <cell r="V70">
            <v>0</v>
          </cell>
        </row>
        <row r="71">
          <cell r="D71">
            <v>112785</v>
          </cell>
          <cell r="E71">
            <v>23297</v>
          </cell>
          <cell r="F71">
            <v>39917</v>
          </cell>
          <cell r="G71">
            <v>120664</v>
          </cell>
          <cell r="H71">
            <v>41667</v>
          </cell>
          <cell r="I71">
            <v>338330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8116</v>
          </cell>
          <cell r="Q71">
            <v>10582</v>
          </cell>
          <cell r="R71">
            <v>0</v>
          </cell>
          <cell r="S71">
            <v>0</v>
          </cell>
          <cell r="T71">
            <v>0</v>
          </cell>
          <cell r="U71"/>
          <cell r="V71">
            <v>0</v>
          </cell>
        </row>
        <row r="72">
          <cell r="D72">
            <v>16434</v>
          </cell>
          <cell r="E72">
            <v>7174</v>
          </cell>
          <cell r="F72">
            <v>10326</v>
          </cell>
          <cell r="G72">
            <v>375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/>
          <cell r="V72">
            <v>0</v>
          </cell>
        </row>
        <row r="73">
          <cell r="D73">
            <v>3081</v>
          </cell>
          <cell r="E73">
            <v>5484</v>
          </cell>
          <cell r="F73">
            <v>2917</v>
          </cell>
          <cell r="G73">
            <v>9488</v>
          </cell>
          <cell r="H73">
            <v>667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/>
          <cell r="V73">
            <v>0</v>
          </cell>
        </row>
        <row r="74">
          <cell r="D74">
            <v>16612</v>
          </cell>
          <cell r="E74">
            <v>11324</v>
          </cell>
          <cell r="F74">
            <v>1917</v>
          </cell>
          <cell r="G74">
            <v>8686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/>
          <cell r="V74">
            <v>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/>
          <cell r="V75">
            <v>0</v>
          </cell>
        </row>
        <row r="76">
          <cell r="D76">
            <v>6985</v>
          </cell>
          <cell r="E76">
            <v>5229</v>
          </cell>
          <cell r="F76">
            <v>1271</v>
          </cell>
          <cell r="G76">
            <v>3784</v>
          </cell>
          <cell r="H76">
            <v>0</v>
          </cell>
          <cell r="I76">
            <v>17269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/>
          <cell r="V76">
            <v>0</v>
          </cell>
        </row>
        <row r="77">
          <cell r="D77">
            <v>6709</v>
          </cell>
          <cell r="E77">
            <v>17501</v>
          </cell>
          <cell r="F77">
            <v>5334</v>
          </cell>
          <cell r="G77">
            <v>5667</v>
          </cell>
          <cell r="H77">
            <v>3304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/>
          <cell r="V77">
            <v>0</v>
          </cell>
        </row>
        <row r="78">
          <cell r="D78">
            <v>18020</v>
          </cell>
          <cell r="E78">
            <v>10935</v>
          </cell>
          <cell r="F78">
            <v>10917</v>
          </cell>
          <cell r="G78">
            <v>22167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/>
          <cell r="V78">
            <v>0</v>
          </cell>
        </row>
        <row r="79">
          <cell r="D79">
            <v>3021</v>
          </cell>
          <cell r="E79">
            <v>9796</v>
          </cell>
          <cell r="F79">
            <v>4618</v>
          </cell>
          <cell r="G79">
            <v>5834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/>
          <cell r="V79">
            <v>0</v>
          </cell>
        </row>
        <row r="80">
          <cell r="D80">
            <v>20560</v>
          </cell>
          <cell r="E80">
            <v>15264</v>
          </cell>
          <cell r="F80">
            <v>9907</v>
          </cell>
          <cell r="G80">
            <v>0</v>
          </cell>
          <cell r="H80">
            <v>3484</v>
          </cell>
          <cell r="I80">
            <v>49215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9796</v>
          </cell>
          <cell r="U80"/>
          <cell r="V80">
            <v>0</v>
          </cell>
        </row>
        <row r="81">
          <cell r="D81">
            <v>58091</v>
          </cell>
          <cell r="E81">
            <v>34286</v>
          </cell>
          <cell r="F81">
            <v>16356</v>
          </cell>
          <cell r="G81">
            <v>31194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/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/>
          <cell r="V82">
            <v>0</v>
          </cell>
        </row>
        <row r="83">
          <cell r="D83">
            <v>30189</v>
          </cell>
          <cell r="E83">
            <v>25763</v>
          </cell>
          <cell r="F83">
            <v>8728</v>
          </cell>
          <cell r="G83">
            <v>3334</v>
          </cell>
          <cell r="H83">
            <v>15793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/>
          <cell r="V83">
            <v>0</v>
          </cell>
        </row>
        <row r="84">
          <cell r="D84">
            <v>14676</v>
          </cell>
          <cell r="E84">
            <v>0</v>
          </cell>
          <cell r="F84">
            <v>5844</v>
          </cell>
          <cell r="G84">
            <v>0</v>
          </cell>
          <cell r="H84">
            <v>417</v>
          </cell>
          <cell r="I84">
            <v>20937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/>
          <cell r="V84">
            <v>0</v>
          </cell>
        </row>
        <row r="85">
          <cell r="D85">
            <v>27001</v>
          </cell>
          <cell r="E85">
            <v>17211</v>
          </cell>
          <cell r="F85">
            <v>0</v>
          </cell>
          <cell r="G85">
            <v>4852</v>
          </cell>
          <cell r="H85">
            <v>834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/>
          <cell r="V85">
            <v>4348</v>
          </cell>
        </row>
        <row r="86">
          <cell r="D86">
            <v>28522</v>
          </cell>
          <cell r="E86">
            <v>17408</v>
          </cell>
          <cell r="F86">
            <v>0</v>
          </cell>
          <cell r="G86">
            <v>13796</v>
          </cell>
          <cell r="H86">
            <v>0</v>
          </cell>
          <cell r="I86">
            <v>59726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/>
          <cell r="V86">
            <v>0</v>
          </cell>
        </row>
        <row r="87">
          <cell r="D87">
            <v>19965</v>
          </cell>
          <cell r="E87">
            <v>0</v>
          </cell>
          <cell r="F87">
            <v>0</v>
          </cell>
          <cell r="G87">
            <v>3869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/>
          <cell r="V87">
            <v>0</v>
          </cell>
        </row>
        <row r="88">
          <cell r="D88">
            <v>3750</v>
          </cell>
          <cell r="E88">
            <v>6833</v>
          </cell>
          <cell r="F88">
            <v>17917</v>
          </cell>
          <cell r="G88">
            <v>10417</v>
          </cell>
          <cell r="H88">
            <v>0</v>
          </cell>
          <cell r="I88">
            <v>38917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/>
          <cell r="V88">
            <v>0</v>
          </cell>
        </row>
        <row r="89">
          <cell r="D89">
            <v>5184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/>
          <cell r="V89">
            <v>0</v>
          </cell>
        </row>
        <row r="90">
          <cell r="D90">
            <v>6000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/>
          <cell r="V90">
            <v>0</v>
          </cell>
        </row>
        <row r="91">
          <cell r="D91">
            <v>5695</v>
          </cell>
          <cell r="E91">
            <v>5798</v>
          </cell>
          <cell r="F91">
            <v>0</v>
          </cell>
          <cell r="G91">
            <v>3583</v>
          </cell>
          <cell r="H91">
            <v>0</v>
          </cell>
          <cell r="I91">
            <v>15076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/>
          <cell r="V91">
            <v>0</v>
          </cell>
        </row>
        <row r="92">
          <cell r="D92">
            <v>6889</v>
          </cell>
          <cell r="E92">
            <v>2000</v>
          </cell>
          <cell r="F92">
            <v>4606</v>
          </cell>
          <cell r="G92">
            <v>4167</v>
          </cell>
          <cell r="H92">
            <v>0</v>
          </cell>
          <cell r="I92">
            <v>17662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/>
          <cell r="V92">
            <v>4348</v>
          </cell>
        </row>
        <row r="93">
          <cell r="D93">
            <v>7267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/>
          <cell r="V93">
            <v>0</v>
          </cell>
        </row>
        <row r="94">
          <cell r="D94">
            <v>12516</v>
          </cell>
          <cell r="E94">
            <v>28542</v>
          </cell>
          <cell r="F94">
            <v>4675</v>
          </cell>
          <cell r="G94">
            <v>883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/>
          <cell r="V94">
            <v>0</v>
          </cell>
        </row>
        <row r="95">
          <cell r="D95">
            <v>6749</v>
          </cell>
          <cell r="E95">
            <v>3500</v>
          </cell>
          <cell r="F95">
            <v>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/>
          <cell r="V95">
            <v>0</v>
          </cell>
        </row>
        <row r="96">
          <cell r="D96">
            <v>20173</v>
          </cell>
          <cell r="E96">
            <v>12548</v>
          </cell>
          <cell r="F96">
            <v>5417</v>
          </cell>
          <cell r="G96">
            <v>1584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/>
          <cell r="V96">
            <v>0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8334</v>
          </cell>
          <cell r="H97">
            <v>0</v>
          </cell>
          <cell r="I97">
            <v>37662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/>
          <cell r="V97">
            <v>0</v>
          </cell>
        </row>
        <row r="98">
          <cell r="D98">
            <v>21865</v>
          </cell>
          <cell r="E98">
            <v>0</v>
          </cell>
          <cell r="F98">
            <v>122123</v>
          </cell>
          <cell r="G98">
            <v>36296</v>
          </cell>
          <cell r="H98">
            <v>2313</v>
          </cell>
          <cell r="I98">
            <v>182597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/>
          <cell r="V98">
            <v>45000</v>
          </cell>
        </row>
        <row r="99">
          <cell r="D99">
            <v>4919</v>
          </cell>
          <cell r="E99">
            <v>1701</v>
          </cell>
          <cell r="F99">
            <v>1233</v>
          </cell>
          <cell r="G99">
            <v>514</v>
          </cell>
          <cell r="H99">
            <v>186</v>
          </cell>
          <cell r="I99">
            <v>8553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/>
          <cell r="V99">
            <v>0</v>
          </cell>
        </row>
        <row r="100">
          <cell r="D100">
            <v>9847</v>
          </cell>
          <cell r="E100">
            <v>1250</v>
          </cell>
          <cell r="F100">
            <v>4584</v>
          </cell>
          <cell r="G100">
            <v>4940</v>
          </cell>
          <cell r="H100">
            <v>417</v>
          </cell>
          <cell r="I100">
            <v>21038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/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48832</v>
          </cell>
          <cell r="H101">
            <v>13217</v>
          </cell>
          <cell r="I101">
            <v>142769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/>
          <cell r="V101">
            <v>4348</v>
          </cell>
        </row>
        <row r="102">
          <cell r="D102">
            <v>6575</v>
          </cell>
          <cell r="E102">
            <v>0</v>
          </cell>
          <cell r="F102">
            <v>108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/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5167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/>
          <cell r="V103">
            <v>0</v>
          </cell>
        </row>
        <row r="104">
          <cell r="D104">
            <v>56637</v>
          </cell>
          <cell r="E104">
            <v>11733</v>
          </cell>
          <cell r="F104">
            <v>16333</v>
          </cell>
          <cell r="G104">
            <v>0</v>
          </cell>
          <cell r="H104">
            <v>417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/>
          <cell r="V104">
            <v>0</v>
          </cell>
        </row>
        <row r="105">
          <cell r="D105">
            <v>25723</v>
          </cell>
          <cell r="E105">
            <v>1025</v>
          </cell>
          <cell r="F105">
            <v>9634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/>
          <cell r="V105">
            <v>0</v>
          </cell>
        </row>
        <row r="106">
          <cell r="D106">
            <v>0</v>
          </cell>
          <cell r="E106">
            <v>54256</v>
          </cell>
          <cell r="F106">
            <v>32750</v>
          </cell>
          <cell r="G106">
            <v>16750</v>
          </cell>
          <cell r="H106">
            <v>4167</v>
          </cell>
          <cell r="I106">
            <v>107923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/>
          <cell r="V106">
            <v>0</v>
          </cell>
        </row>
        <row r="107">
          <cell r="D107">
            <v>0</v>
          </cell>
          <cell r="E107">
            <v>27584</v>
          </cell>
          <cell r="F107">
            <v>12625</v>
          </cell>
          <cell r="G107">
            <v>10719</v>
          </cell>
          <cell r="H107">
            <v>8917</v>
          </cell>
          <cell r="I107">
            <v>59845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/>
          <cell r="V107">
            <v>0</v>
          </cell>
        </row>
        <row r="108">
          <cell r="D108">
            <v>14122</v>
          </cell>
          <cell r="E108">
            <v>475</v>
          </cell>
          <cell r="F108">
            <v>5125</v>
          </cell>
          <cell r="G108">
            <v>4334</v>
          </cell>
          <cell r="H108">
            <v>2584</v>
          </cell>
          <cell r="I108">
            <v>26640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/>
          <cell r="V108">
            <v>0</v>
          </cell>
        </row>
        <row r="109">
          <cell r="D109">
            <v>31040</v>
          </cell>
          <cell r="E109">
            <v>70086</v>
          </cell>
          <cell r="F109">
            <v>22298</v>
          </cell>
          <cell r="G109">
            <v>60681</v>
          </cell>
          <cell r="H109">
            <v>8445</v>
          </cell>
          <cell r="I109">
            <v>192550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/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10501</v>
          </cell>
          <cell r="H110">
            <v>500</v>
          </cell>
          <cell r="I110">
            <v>22501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/>
          <cell r="V110">
            <v>0</v>
          </cell>
        </row>
        <row r="111">
          <cell r="D111">
            <v>25658</v>
          </cell>
          <cell r="E111">
            <v>6337</v>
          </cell>
          <cell r="F111">
            <v>9042</v>
          </cell>
          <cell r="G111">
            <v>6583</v>
          </cell>
          <cell r="H111">
            <v>0</v>
          </cell>
          <cell r="I111">
            <v>47620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/>
          <cell r="V111">
            <v>9684</v>
          </cell>
        </row>
        <row r="112">
          <cell r="D112">
            <v>3848</v>
          </cell>
          <cell r="E112">
            <v>11919</v>
          </cell>
          <cell r="F112">
            <v>9958</v>
          </cell>
          <cell r="G112">
            <v>2917</v>
          </cell>
          <cell r="H112">
            <v>6329</v>
          </cell>
          <cell r="I112">
            <v>34971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/>
          <cell r="V112">
            <v>0</v>
          </cell>
        </row>
        <row r="113">
          <cell r="D113">
            <v>8744</v>
          </cell>
          <cell r="E113">
            <v>4750</v>
          </cell>
          <cell r="F113">
            <v>6334</v>
          </cell>
          <cell r="G113">
            <v>5244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/>
          <cell r="V113">
            <v>0</v>
          </cell>
        </row>
        <row r="114">
          <cell r="D114">
            <v>57468</v>
          </cell>
          <cell r="E114">
            <v>58331</v>
          </cell>
          <cell r="F114">
            <v>66431</v>
          </cell>
          <cell r="G114">
            <v>54790</v>
          </cell>
          <cell r="H114">
            <v>0</v>
          </cell>
          <cell r="I114">
            <v>237020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8600</v>
          </cell>
          <cell r="U114"/>
          <cell r="V114">
            <v>0</v>
          </cell>
        </row>
        <row r="115">
          <cell r="D115">
            <v>7917</v>
          </cell>
          <cell r="E115">
            <v>0</v>
          </cell>
          <cell r="F115">
            <v>5871</v>
          </cell>
          <cell r="G115">
            <v>0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/>
          <cell r="V115">
            <v>0</v>
          </cell>
        </row>
        <row r="116">
          <cell r="D116">
            <v>10879</v>
          </cell>
          <cell r="E116">
            <v>9818</v>
          </cell>
          <cell r="F116">
            <v>21484</v>
          </cell>
          <cell r="G116">
            <v>5700</v>
          </cell>
          <cell r="H116">
            <v>6564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/>
          <cell r="V116">
            <v>0</v>
          </cell>
        </row>
        <row r="117">
          <cell r="D117">
            <v>16249</v>
          </cell>
          <cell r="E117">
            <v>1917</v>
          </cell>
          <cell r="F117">
            <v>3250</v>
          </cell>
          <cell r="G117">
            <v>2087</v>
          </cell>
          <cell r="H117">
            <v>334</v>
          </cell>
          <cell r="I117">
            <v>23837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/>
          <cell r="V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/>
          <cell r="V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6594</v>
          </cell>
          <cell r="U119"/>
          <cell r="V119">
            <v>0</v>
          </cell>
        </row>
        <row r="120">
          <cell r="D120">
            <v>9832</v>
          </cell>
          <cell r="E120">
            <v>2463</v>
          </cell>
          <cell r="F120">
            <v>2476</v>
          </cell>
          <cell r="G120">
            <v>0</v>
          </cell>
          <cell r="H120">
            <v>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/>
          <cell r="V120">
            <v>0</v>
          </cell>
        </row>
        <row r="121">
          <cell r="D121">
            <v>28342</v>
          </cell>
          <cell r="E121">
            <v>9674</v>
          </cell>
          <cell r="F121">
            <v>17777</v>
          </cell>
          <cell r="G121">
            <v>0</v>
          </cell>
          <cell r="H121">
            <v>5684</v>
          </cell>
          <cell r="I121">
            <v>61477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/>
          <cell r="V121">
            <v>0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/>
          <cell r="V122">
            <v>0</v>
          </cell>
        </row>
        <row r="123">
          <cell r="D123">
            <v>19097</v>
          </cell>
          <cell r="E123">
            <v>18513</v>
          </cell>
          <cell r="F123">
            <v>19568</v>
          </cell>
          <cell r="G123">
            <v>12228</v>
          </cell>
          <cell r="H123">
            <v>16667</v>
          </cell>
          <cell r="I123">
            <v>86073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1518</v>
          </cell>
          <cell r="R123">
            <v>104745</v>
          </cell>
          <cell r="S123">
            <v>0</v>
          </cell>
          <cell r="T123">
            <v>0</v>
          </cell>
          <cell r="U123"/>
          <cell r="V123">
            <v>0</v>
          </cell>
        </row>
        <row r="124">
          <cell r="D124">
            <v>10798</v>
          </cell>
          <cell r="E124">
            <v>1502</v>
          </cell>
          <cell r="F124">
            <v>834</v>
          </cell>
          <cell r="G124">
            <v>936</v>
          </cell>
          <cell r="H124">
            <v>150</v>
          </cell>
          <cell r="I124">
            <v>14220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/>
          <cell r="V124">
            <v>0</v>
          </cell>
        </row>
        <row r="125">
          <cell r="D125">
            <v>2691</v>
          </cell>
          <cell r="E125">
            <v>4167</v>
          </cell>
          <cell r="F125">
            <v>7917</v>
          </cell>
          <cell r="G125">
            <v>3486</v>
          </cell>
          <cell r="H125">
            <v>1250</v>
          </cell>
          <cell r="I125">
            <v>19511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/>
          <cell r="V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/>
          <cell r="V126">
            <v>0</v>
          </cell>
        </row>
        <row r="127">
          <cell r="D127">
            <v>25428</v>
          </cell>
          <cell r="E127">
            <v>4585</v>
          </cell>
          <cell r="F127">
            <v>0</v>
          </cell>
          <cell r="G127">
            <v>0</v>
          </cell>
          <cell r="H127">
            <v>16647</v>
          </cell>
          <cell r="I127">
            <v>46660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/>
          <cell r="V127">
            <v>0</v>
          </cell>
        </row>
        <row r="128">
          <cell r="D128">
            <v>25114</v>
          </cell>
          <cell r="E128">
            <v>3663</v>
          </cell>
          <cell r="F128">
            <v>4958</v>
          </cell>
          <cell r="G128">
            <v>834</v>
          </cell>
          <cell r="H128">
            <v>3117</v>
          </cell>
          <cell r="I128">
            <v>37686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/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19282</v>
          </cell>
          <cell r="G129">
            <v>26444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/>
          <cell r="V129">
            <v>0</v>
          </cell>
        </row>
        <row r="130">
          <cell r="D130">
            <v>4050</v>
          </cell>
          <cell r="E130">
            <v>2788</v>
          </cell>
          <cell r="F130">
            <v>5483</v>
          </cell>
          <cell r="G130">
            <v>6834</v>
          </cell>
          <cell r="H130">
            <v>0</v>
          </cell>
          <cell r="I130">
            <v>19155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/>
          <cell r="V130">
            <v>0</v>
          </cell>
        </row>
        <row r="131">
          <cell r="D131">
            <v>11302</v>
          </cell>
          <cell r="E131">
            <v>1168</v>
          </cell>
          <cell r="F131">
            <v>2084</v>
          </cell>
          <cell r="G131">
            <v>2208</v>
          </cell>
          <cell r="H131">
            <v>396</v>
          </cell>
          <cell r="I131">
            <v>17158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</v>
          </cell>
          <cell r="R131">
            <v>0</v>
          </cell>
          <cell r="S131">
            <v>0</v>
          </cell>
          <cell r="T131">
            <v>0</v>
          </cell>
          <cell r="U131"/>
          <cell r="V131">
            <v>5500</v>
          </cell>
        </row>
        <row r="132">
          <cell r="D132">
            <v>56630</v>
          </cell>
          <cell r="E132">
            <v>22956</v>
          </cell>
          <cell r="F132">
            <v>3572</v>
          </cell>
          <cell r="G132">
            <v>34505</v>
          </cell>
          <cell r="H132">
            <v>0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/>
          <cell r="V132">
            <v>8525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/>
          <cell r="V133">
            <v>0</v>
          </cell>
        </row>
        <row r="134">
          <cell r="D134">
            <v>32088</v>
          </cell>
          <cell r="E134">
            <v>30742</v>
          </cell>
          <cell r="F134">
            <v>8006</v>
          </cell>
          <cell r="G134">
            <v>9417</v>
          </cell>
          <cell r="H134">
            <v>3334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/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334</v>
          </cell>
          <cell r="G135">
            <v>834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/>
          <cell r="V135">
            <v>0</v>
          </cell>
        </row>
        <row r="136">
          <cell r="D136">
            <v>9086</v>
          </cell>
          <cell r="E136">
            <v>626</v>
          </cell>
          <cell r="F136">
            <v>3334</v>
          </cell>
          <cell r="G136">
            <v>5000</v>
          </cell>
          <cell r="H136">
            <v>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/>
          <cell r="V136">
            <v>0</v>
          </cell>
        </row>
        <row r="137">
          <cell r="D137">
            <v>117258</v>
          </cell>
          <cell r="E137">
            <v>222377</v>
          </cell>
          <cell r="F137">
            <v>44849</v>
          </cell>
          <cell r="G137">
            <v>121947</v>
          </cell>
          <cell r="H137">
            <v>134743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18067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/>
          <cell r="V137">
            <v>0</v>
          </cell>
        </row>
        <row r="138">
          <cell r="D138">
            <v>44751</v>
          </cell>
          <cell r="E138">
            <v>18576</v>
          </cell>
          <cell r="F138">
            <v>4429</v>
          </cell>
          <cell r="G138">
            <v>16794</v>
          </cell>
          <cell r="H138">
            <v>7691</v>
          </cell>
          <cell r="I138">
            <v>92241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/>
          <cell r="V138">
            <v>0</v>
          </cell>
        </row>
        <row r="139">
          <cell r="D139">
            <v>12283</v>
          </cell>
          <cell r="E139">
            <v>2360</v>
          </cell>
          <cell r="F139">
            <v>1575</v>
          </cell>
          <cell r="G139">
            <v>1250</v>
          </cell>
          <cell r="H139">
            <v>584</v>
          </cell>
          <cell r="I139">
            <v>18052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/>
          <cell r="V139">
            <v>0</v>
          </cell>
        </row>
        <row r="140">
          <cell r="D140">
            <v>28616</v>
          </cell>
          <cell r="E140">
            <v>9078</v>
          </cell>
          <cell r="F140">
            <v>209</v>
          </cell>
          <cell r="G140">
            <v>4327</v>
          </cell>
          <cell r="H140">
            <v>2900</v>
          </cell>
          <cell r="I140">
            <v>45130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/>
          <cell r="V140">
            <v>0</v>
          </cell>
        </row>
        <row r="141">
          <cell r="D141">
            <v>500</v>
          </cell>
          <cell r="E141">
            <v>24169</v>
          </cell>
          <cell r="F141">
            <v>35565</v>
          </cell>
          <cell r="G141">
            <v>20000</v>
          </cell>
          <cell r="H141">
            <v>8740</v>
          </cell>
          <cell r="I141">
            <v>88974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2662</v>
          </cell>
          <cell r="Q141">
            <v>6093</v>
          </cell>
          <cell r="R141">
            <v>0</v>
          </cell>
          <cell r="S141">
            <v>53672</v>
          </cell>
          <cell r="T141">
            <v>8879</v>
          </cell>
          <cell r="U141"/>
          <cell r="V141">
            <v>0</v>
          </cell>
        </row>
        <row r="142">
          <cell r="D142">
            <v>80556</v>
          </cell>
          <cell r="E142">
            <v>262371</v>
          </cell>
          <cell r="F142">
            <v>89070</v>
          </cell>
          <cell r="G142">
            <v>140984</v>
          </cell>
          <cell r="H142">
            <v>6773</v>
          </cell>
          <cell r="I142">
            <v>579754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/>
          <cell r="V142">
            <v>0</v>
          </cell>
        </row>
        <row r="143">
          <cell r="D143">
            <v>6334</v>
          </cell>
          <cell r="E143">
            <v>7321</v>
          </cell>
          <cell r="F143">
            <v>1250</v>
          </cell>
          <cell r="G143">
            <v>834</v>
          </cell>
          <cell r="H143">
            <v>250</v>
          </cell>
          <cell r="I143">
            <v>15989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/>
          <cell r="V143">
            <v>0</v>
          </cell>
        </row>
        <row r="144">
          <cell r="D144">
            <v>16069</v>
          </cell>
          <cell r="E144">
            <v>2365</v>
          </cell>
          <cell r="F144">
            <v>3500</v>
          </cell>
          <cell r="G144">
            <v>5834</v>
          </cell>
          <cell r="H144">
            <v>3334</v>
          </cell>
          <cell r="I144">
            <v>31102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0</v>
          </cell>
        </row>
        <row r="145">
          <cell r="D145">
            <v>6240</v>
          </cell>
          <cell r="E145">
            <v>417</v>
          </cell>
          <cell r="F145">
            <v>1000</v>
          </cell>
          <cell r="G145">
            <v>250</v>
          </cell>
          <cell r="H145">
            <v>500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/>
          <cell r="V145">
            <v>0</v>
          </cell>
        </row>
        <row r="146">
          <cell r="D146">
            <v>15261</v>
          </cell>
          <cell r="E146">
            <v>11641</v>
          </cell>
          <cell r="F146">
            <v>3003</v>
          </cell>
          <cell r="G146">
            <v>2584</v>
          </cell>
          <cell r="H146">
            <v>0</v>
          </cell>
          <cell r="I146">
            <v>32489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/>
          <cell r="V146">
            <v>0</v>
          </cell>
        </row>
        <row r="147">
          <cell r="D147">
            <v>22812</v>
          </cell>
          <cell r="E147">
            <v>30748</v>
          </cell>
          <cell r="F147">
            <v>6250</v>
          </cell>
          <cell r="G147">
            <v>896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/>
          <cell r="V147">
            <v>0</v>
          </cell>
        </row>
        <row r="148">
          <cell r="D148">
            <v>11848</v>
          </cell>
          <cell r="E148">
            <v>15113</v>
          </cell>
          <cell r="F148">
            <v>9998</v>
          </cell>
          <cell r="G148">
            <v>10838</v>
          </cell>
          <cell r="H148">
            <v>0</v>
          </cell>
          <cell r="I148">
            <v>47797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/>
          <cell r="V148">
            <v>0</v>
          </cell>
        </row>
        <row r="149">
          <cell r="D149">
            <v>33676</v>
          </cell>
          <cell r="E149">
            <v>53870</v>
          </cell>
          <cell r="F149">
            <v>0</v>
          </cell>
          <cell r="G149">
            <v>18167</v>
          </cell>
          <cell r="H149">
            <v>584</v>
          </cell>
          <cell r="I149">
            <v>106297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/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15826</v>
          </cell>
          <cell r="G150">
            <v>0</v>
          </cell>
          <cell r="H150">
            <v>0</v>
          </cell>
          <cell r="I150">
            <v>43363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/>
          <cell r="V150">
            <v>0</v>
          </cell>
        </row>
        <row r="151">
          <cell r="D151">
            <v>19067</v>
          </cell>
          <cell r="E151">
            <v>4837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/>
          <cell r="V151">
            <v>0</v>
          </cell>
        </row>
        <row r="152">
          <cell r="D152">
            <v>6066</v>
          </cell>
          <cell r="E152">
            <v>3680</v>
          </cell>
          <cell r="F152">
            <v>2917</v>
          </cell>
          <cell r="G152">
            <v>4377</v>
          </cell>
          <cell r="H152">
            <v>1003</v>
          </cell>
          <cell r="I152">
            <v>18043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0</v>
          </cell>
        </row>
        <row r="153">
          <cell r="D153">
            <v>46776</v>
          </cell>
          <cell r="E153">
            <v>100508</v>
          </cell>
          <cell r="F153">
            <v>30413</v>
          </cell>
          <cell r="G153">
            <v>16559</v>
          </cell>
          <cell r="H153">
            <v>19069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10543</v>
          </cell>
          <cell r="R153">
            <v>0</v>
          </cell>
          <cell r="S153">
            <v>0</v>
          </cell>
          <cell r="T153">
            <v>0</v>
          </cell>
          <cell r="U153"/>
          <cell r="V153">
            <v>0</v>
          </cell>
        </row>
        <row r="154">
          <cell r="D154">
            <v>23706</v>
          </cell>
          <cell r="E154">
            <v>6352</v>
          </cell>
          <cell r="F154">
            <v>5417</v>
          </cell>
          <cell r="G154">
            <v>2917</v>
          </cell>
          <cell r="H154">
            <v>614</v>
          </cell>
          <cell r="I154">
            <v>39006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/>
          <cell r="V154">
            <v>0</v>
          </cell>
        </row>
        <row r="155">
          <cell r="D155">
            <v>8262</v>
          </cell>
          <cell r="E155">
            <v>0</v>
          </cell>
          <cell r="F155">
            <v>0</v>
          </cell>
          <cell r="G155">
            <v>4385</v>
          </cell>
          <cell r="H155">
            <v>209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/>
          <cell r="V155">
            <v>0</v>
          </cell>
        </row>
        <row r="156">
          <cell r="D156">
            <v>64698</v>
          </cell>
          <cell r="E156">
            <v>3189</v>
          </cell>
          <cell r="F156">
            <v>0</v>
          </cell>
          <cell r="G156">
            <v>36783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/>
          <cell r="V157">
            <v>0</v>
          </cell>
        </row>
        <row r="158">
          <cell r="D158">
            <v>3444</v>
          </cell>
          <cell r="E158">
            <v>14580</v>
          </cell>
          <cell r="F158">
            <v>2750</v>
          </cell>
          <cell r="G158">
            <v>4229</v>
          </cell>
          <cell r="H158">
            <v>267</v>
          </cell>
          <cell r="I158">
            <v>25270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/>
          <cell r="V158">
            <v>0</v>
          </cell>
        </row>
        <row r="159">
          <cell r="D159">
            <v>31760</v>
          </cell>
          <cell r="E159">
            <v>51125</v>
          </cell>
          <cell r="F159">
            <v>63881</v>
          </cell>
          <cell r="G159">
            <v>42710</v>
          </cell>
          <cell r="H159">
            <v>6669</v>
          </cell>
          <cell r="I159">
            <v>196145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/>
          <cell r="V159">
            <v>0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2084</v>
          </cell>
          <cell r="H160">
            <v>0</v>
          </cell>
          <cell r="I160">
            <v>9306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0</v>
          </cell>
        </row>
        <row r="161">
          <cell r="D161">
            <v>20399</v>
          </cell>
          <cell r="E161">
            <v>3000</v>
          </cell>
          <cell r="F161">
            <v>17283</v>
          </cell>
          <cell r="G161">
            <v>3417</v>
          </cell>
          <cell r="H161">
            <v>2042</v>
          </cell>
          <cell r="I161">
            <v>46141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/>
          <cell r="V161">
            <v>0</v>
          </cell>
        </row>
        <row r="162">
          <cell r="D162">
            <v>18679</v>
          </cell>
          <cell r="E162">
            <v>5261</v>
          </cell>
          <cell r="F162">
            <v>1625</v>
          </cell>
          <cell r="G162">
            <v>1788</v>
          </cell>
          <cell r="H162">
            <v>0</v>
          </cell>
          <cell r="I162">
            <v>27353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/>
          <cell r="V162">
            <v>0</v>
          </cell>
        </row>
        <row r="163">
          <cell r="D163">
            <v>2260</v>
          </cell>
          <cell r="E163">
            <v>125</v>
          </cell>
          <cell r="F163">
            <v>0</v>
          </cell>
          <cell r="G163">
            <v>6032</v>
          </cell>
          <cell r="H163">
            <v>0</v>
          </cell>
          <cell r="I163">
            <v>8417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/>
          <cell r="V163">
            <v>0</v>
          </cell>
        </row>
        <row r="164">
          <cell r="D164">
            <v>14510</v>
          </cell>
          <cell r="E164">
            <v>7637</v>
          </cell>
          <cell r="F164">
            <v>0</v>
          </cell>
          <cell r="G164">
            <v>0</v>
          </cell>
          <cell r="H164">
            <v>3310</v>
          </cell>
          <cell r="I164">
            <v>25457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0</v>
          </cell>
        </row>
        <row r="165">
          <cell r="D165">
            <v>11633</v>
          </cell>
          <cell r="E165">
            <v>3975</v>
          </cell>
          <cell r="F165">
            <v>2500</v>
          </cell>
          <cell r="G165">
            <v>4167</v>
          </cell>
          <cell r="H165">
            <v>221</v>
          </cell>
          <cell r="I165">
            <v>22496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/>
          <cell r="V165">
            <v>0</v>
          </cell>
        </row>
      </sheetData>
      <sheetData sheetId="14"/>
      <sheetData sheetId="15">
        <row r="2">
          <cell r="D2">
            <v>9995.7100000000064</v>
          </cell>
          <cell r="E2">
            <v>16243.289999999979</v>
          </cell>
          <cell r="F2">
            <v>0</v>
          </cell>
          <cell r="G2">
            <v>6408</v>
          </cell>
          <cell r="H2">
            <v>2920</v>
          </cell>
          <cell r="I2">
            <v>35566.999999999985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D3">
            <v>3441</v>
          </cell>
          <cell r="E3">
            <v>6377</v>
          </cell>
          <cell r="F3">
            <v>1771</v>
          </cell>
          <cell r="G3">
            <v>7082</v>
          </cell>
          <cell r="H3">
            <v>366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2659</v>
          </cell>
        </row>
        <row r="4">
          <cell r="D4">
            <v>20927</v>
          </cell>
          <cell r="E4">
            <v>6544</v>
          </cell>
          <cell r="F4">
            <v>12389</v>
          </cell>
          <cell r="G4">
            <v>27375</v>
          </cell>
          <cell r="H4">
            <v>0</v>
          </cell>
          <cell r="I4">
            <v>67235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4707</v>
          </cell>
          <cell r="Q4">
            <v>0</v>
          </cell>
          <cell r="R4">
            <v>0</v>
          </cell>
          <cell r="S4">
            <v>83333</v>
          </cell>
          <cell r="T4">
            <v>0</v>
          </cell>
          <cell r="U4">
            <v>0</v>
          </cell>
          <cell r="V4">
            <v>0</v>
          </cell>
        </row>
        <row r="5">
          <cell r="D5">
            <v>21963</v>
          </cell>
          <cell r="E5">
            <v>16611</v>
          </cell>
          <cell r="F5">
            <v>0</v>
          </cell>
          <cell r="G5">
            <v>8390.5999999999985</v>
          </cell>
          <cell r="H5">
            <v>2397.4000000000015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D6">
            <v>7576</v>
          </cell>
          <cell r="E6">
            <v>8095</v>
          </cell>
          <cell r="F6">
            <v>7090</v>
          </cell>
          <cell r="G6">
            <v>0</v>
          </cell>
          <cell r="H6">
            <v>250</v>
          </cell>
          <cell r="I6">
            <v>23011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D7">
            <v>7166</v>
          </cell>
          <cell r="E7">
            <v>4458</v>
          </cell>
          <cell r="F7">
            <v>4303</v>
          </cell>
          <cell r="G7">
            <v>0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20832</v>
          </cell>
          <cell r="R8">
            <v>0</v>
          </cell>
          <cell r="S8">
            <v>0</v>
          </cell>
          <cell r="T8">
            <v>20833</v>
          </cell>
          <cell r="U8">
            <v>0</v>
          </cell>
          <cell r="V8">
            <v>0</v>
          </cell>
        </row>
        <row r="9">
          <cell r="D9">
            <v>82333.849999999977</v>
          </cell>
          <cell r="E9">
            <v>9158.1499999999942</v>
          </cell>
          <cell r="F9">
            <v>0</v>
          </cell>
          <cell r="G9">
            <v>0</v>
          </cell>
          <cell r="H9">
            <v>0</v>
          </cell>
          <cell r="I9">
            <v>91491.999999999971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D11">
            <v>20592</v>
          </cell>
          <cell r="E11">
            <v>54828</v>
          </cell>
          <cell r="F11">
            <v>15444</v>
          </cell>
          <cell r="G11">
            <v>53666</v>
          </cell>
          <cell r="H11">
            <v>16014</v>
          </cell>
          <cell r="I11">
            <v>160544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7053</v>
          </cell>
          <cell r="R11">
            <v>0</v>
          </cell>
          <cell r="S11">
            <v>0</v>
          </cell>
          <cell r="T11">
            <v>1202</v>
          </cell>
          <cell r="U11">
            <v>0</v>
          </cell>
          <cell r="V11">
            <v>0</v>
          </cell>
        </row>
        <row r="12">
          <cell r="D12">
            <v>0</v>
          </cell>
          <cell r="E12">
            <v>53881</v>
          </cell>
          <cell r="F12">
            <v>73736</v>
          </cell>
          <cell r="G12">
            <v>160050</v>
          </cell>
          <cell r="H12">
            <v>496634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18042</v>
          </cell>
          <cell r="Q12">
            <v>36443</v>
          </cell>
          <cell r="R12">
            <v>12670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>
            <v>0</v>
          </cell>
          <cell r="E13">
            <v>60599</v>
          </cell>
          <cell r="F13">
            <v>1250</v>
          </cell>
          <cell r="G13">
            <v>0</v>
          </cell>
          <cell r="H13">
            <v>1250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4183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D14">
            <v>64416</v>
          </cell>
          <cell r="E14">
            <v>77808</v>
          </cell>
          <cell r="F14">
            <v>5867</v>
          </cell>
          <cell r="G14">
            <v>12600</v>
          </cell>
          <cell r="H14">
            <v>0</v>
          </cell>
          <cell r="I14">
            <v>160691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D15">
            <v>31821.450000000012</v>
          </cell>
          <cell r="E15">
            <v>49365.729999999981</v>
          </cell>
          <cell r="F15">
            <v>25670.049999999988</v>
          </cell>
          <cell r="G15">
            <v>12564.76999999999</v>
          </cell>
          <cell r="H15">
            <v>0</v>
          </cell>
          <cell r="I15">
            <v>119421.99999999997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>
            <v>10736.529999999999</v>
          </cell>
          <cell r="E16">
            <v>2755.4700000000012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>
            <v>7019.27</v>
          </cell>
          <cell r="E17">
            <v>1704.1500000000015</v>
          </cell>
          <cell r="F17">
            <v>1982.4099999999999</v>
          </cell>
          <cell r="G17">
            <v>2431.1699999999983</v>
          </cell>
          <cell r="H17">
            <v>0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>
            <v>0</v>
          </cell>
          <cell r="E18">
            <v>26070</v>
          </cell>
          <cell r="F18">
            <v>6757</v>
          </cell>
          <cell r="G18">
            <v>1138</v>
          </cell>
          <cell r="H18">
            <v>0</v>
          </cell>
          <cell r="I18">
            <v>33965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>
            <v>17013</v>
          </cell>
          <cell r="E20">
            <v>21329</v>
          </cell>
          <cell r="F20">
            <v>4595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>
            <v>5697.5</v>
          </cell>
          <cell r="E21">
            <v>8180</v>
          </cell>
          <cell r="F21">
            <v>0</v>
          </cell>
          <cell r="G21">
            <v>8032.5</v>
          </cell>
          <cell r="H21">
            <v>2096</v>
          </cell>
          <cell r="I21">
            <v>24006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5423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>
            <v>3655.3099999999977</v>
          </cell>
          <cell r="E22">
            <v>125</v>
          </cell>
          <cell r="F22">
            <v>0</v>
          </cell>
          <cell r="G22">
            <v>2638.6899999999987</v>
          </cell>
          <cell r="H22">
            <v>208</v>
          </cell>
          <cell r="I22">
            <v>6626.9999999999964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>
            <v>32750.289999999979</v>
          </cell>
          <cell r="E23">
            <v>75572.280000000028</v>
          </cell>
          <cell r="F23">
            <v>43070.950000000012</v>
          </cell>
          <cell r="G23">
            <v>113854.91999999993</v>
          </cell>
          <cell r="H23">
            <v>4063.5599999999977</v>
          </cell>
          <cell r="I23">
            <v>269311.99999999994</v>
          </cell>
          <cell r="J23">
            <v>0</v>
          </cell>
          <cell r="K23">
            <v>0</v>
          </cell>
          <cell r="L23">
            <v>0</v>
          </cell>
          <cell r="M23">
            <v>10624</v>
          </cell>
          <cell r="N23">
            <v>0</v>
          </cell>
          <cell r="O23">
            <v>2079</v>
          </cell>
          <cell r="P23">
            <v>8930</v>
          </cell>
          <cell r="Q23">
            <v>10399</v>
          </cell>
          <cell r="R23">
            <v>41265</v>
          </cell>
          <cell r="S23">
            <v>51250</v>
          </cell>
          <cell r="T23">
            <v>17353</v>
          </cell>
          <cell r="U23">
            <v>0</v>
          </cell>
          <cell r="V23">
            <v>0</v>
          </cell>
        </row>
        <row r="24">
          <cell r="D24">
            <v>17395.010000000009</v>
          </cell>
          <cell r="E24">
            <v>4718.7799999999988</v>
          </cell>
          <cell r="F24">
            <v>1250</v>
          </cell>
          <cell r="G24">
            <v>2556.2099999999991</v>
          </cell>
          <cell r="H24">
            <v>770</v>
          </cell>
          <cell r="I24">
            <v>26690.000000000007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D25">
            <v>9765</v>
          </cell>
          <cell r="E25">
            <v>9765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D26">
            <v>10599</v>
          </cell>
          <cell r="E26">
            <v>21949</v>
          </cell>
          <cell r="F26">
            <v>3933</v>
          </cell>
          <cell r="G26">
            <v>14788</v>
          </cell>
          <cell r="H26">
            <v>950</v>
          </cell>
          <cell r="I26">
            <v>52219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D27">
            <v>14899.809999999998</v>
          </cell>
          <cell r="E27">
            <v>1062</v>
          </cell>
          <cell r="F27">
            <v>4125</v>
          </cell>
          <cell r="G27">
            <v>1822.1900000000023</v>
          </cell>
          <cell r="H27">
            <v>666</v>
          </cell>
          <cell r="I27">
            <v>22575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D29">
            <v>8217</v>
          </cell>
          <cell r="E29">
            <v>4908</v>
          </cell>
          <cell r="F29">
            <v>3916</v>
          </cell>
          <cell r="G29">
            <v>3166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D30">
            <v>3655.3099999999977</v>
          </cell>
          <cell r="E30">
            <v>125</v>
          </cell>
          <cell r="F30">
            <v>0</v>
          </cell>
          <cell r="G30">
            <v>2493.6899999999987</v>
          </cell>
          <cell r="H30">
            <v>166</v>
          </cell>
          <cell r="I30">
            <v>6439.9999999999964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>
            <v>72420</v>
          </cell>
          <cell r="E31">
            <v>107940.73999999999</v>
          </cell>
          <cell r="F31">
            <v>18125.5</v>
          </cell>
          <cell r="G31">
            <v>0</v>
          </cell>
          <cell r="H31">
            <v>21074.760000000009</v>
          </cell>
          <cell r="I31">
            <v>219561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20375</v>
          </cell>
          <cell r="R31">
            <v>0</v>
          </cell>
          <cell r="S31">
            <v>111340</v>
          </cell>
          <cell r="T31">
            <v>15052</v>
          </cell>
          <cell r="U31">
            <v>0</v>
          </cell>
          <cell r="V31">
            <v>0</v>
          </cell>
        </row>
        <row r="32">
          <cell r="D32">
            <v>29579.760000000009</v>
          </cell>
          <cell r="E32">
            <v>12125</v>
          </cell>
          <cell r="F32">
            <v>15362.429999999993</v>
          </cell>
          <cell r="G32">
            <v>8598.8099999999977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4379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D33">
            <v>0</v>
          </cell>
          <cell r="E33">
            <v>21929</v>
          </cell>
          <cell r="F33">
            <v>0</v>
          </cell>
          <cell r="G33">
            <v>7766</v>
          </cell>
          <cell r="H33">
            <v>416</v>
          </cell>
          <cell r="I33">
            <v>30111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4348</v>
          </cell>
        </row>
        <row r="34">
          <cell r="D34">
            <v>23090.809999999998</v>
          </cell>
          <cell r="E34">
            <v>0</v>
          </cell>
          <cell r="F34">
            <v>0</v>
          </cell>
          <cell r="G34">
            <v>7654.1900000000023</v>
          </cell>
          <cell r="H34">
            <v>416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>
            <v>29291</v>
          </cell>
          <cell r="E35">
            <v>14662</v>
          </cell>
          <cell r="F35">
            <v>9333</v>
          </cell>
          <cell r="G35">
            <v>5416</v>
          </cell>
          <cell r="H35">
            <v>666</v>
          </cell>
          <cell r="I35">
            <v>59368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4348</v>
          </cell>
        </row>
        <row r="36">
          <cell r="D36">
            <v>2483.75</v>
          </cell>
          <cell r="E36">
            <v>0</v>
          </cell>
          <cell r="F36">
            <v>0</v>
          </cell>
          <cell r="G36">
            <v>5565.55</v>
          </cell>
          <cell r="H36">
            <v>0</v>
          </cell>
          <cell r="I36">
            <v>8049.3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D38">
            <v>3071.0299999999988</v>
          </cell>
          <cell r="E38">
            <v>16</v>
          </cell>
          <cell r="F38">
            <v>560.47000000000025</v>
          </cell>
          <cell r="G38">
            <v>0</v>
          </cell>
          <cell r="H38">
            <v>229</v>
          </cell>
          <cell r="I38">
            <v>3876.4999999999991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>
            <v>13677</v>
          </cell>
          <cell r="E39">
            <v>0</v>
          </cell>
          <cell r="F39">
            <v>416</v>
          </cell>
          <cell r="G39">
            <v>1750</v>
          </cell>
          <cell r="H39">
            <v>0</v>
          </cell>
          <cell r="I39">
            <v>15843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D40">
            <v>378771</v>
          </cell>
          <cell r="E40">
            <v>202332</v>
          </cell>
          <cell r="F40">
            <v>300405</v>
          </cell>
          <cell r="G40">
            <v>12740</v>
          </cell>
          <cell r="H40">
            <v>141842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19969</v>
          </cell>
          <cell r="Q40">
            <v>0</v>
          </cell>
          <cell r="R40">
            <v>0</v>
          </cell>
          <cell r="S40">
            <v>0</v>
          </cell>
          <cell r="T40">
            <v>6486</v>
          </cell>
          <cell r="U40">
            <v>0</v>
          </cell>
          <cell r="V40">
            <v>0</v>
          </cell>
        </row>
        <row r="41">
          <cell r="D41">
            <v>16117</v>
          </cell>
          <cell r="E41">
            <v>3652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5203</v>
          </cell>
          <cell r="I42">
            <v>28486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D43">
            <v>150324</v>
          </cell>
          <cell r="E43">
            <v>2583</v>
          </cell>
          <cell r="F43">
            <v>0</v>
          </cell>
          <cell r="G43">
            <v>72434</v>
          </cell>
          <cell r="H43">
            <v>22763</v>
          </cell>
          <cell r="I43">
            <v>248104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D44">
            <v>1006</v>
          </cell>
          <cell r="E44">
            <v>6000</v>
          </cell>
          <cell r="F44">
            <v>8916</v>
          </cell>
          <cell r="G44">
            <v>5833</v>
          </cell>
          <cell r="H44">
            <v>416</v>
          </cell>
          <cell r="I44">
            <v>22171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D45">
            <v>9982</v>
          </cell>
          <cell r="E45">
            <v>8037</v>
          </cell>
          <cell r="F45">
            <v>1333</v>
          </cell>
          <cell r="G45">
            <v>2702</v>
          </cell>
          <cell r="H45">
            <v>1666</v>
          </cell>
          <cell r="I45">
            <v>23720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D47">
            <v>40099</v>
          </cell>
          <cell r="E47">
            <v>10110</v>
          </cell>
          <cell r="F47">
            <v>6155</v>
          </cell>
          <cell r="G47">
            <v>44709</v>
          </cell>
          <cell r="H47">
            <v>1250</v>
          </cell>
          <cell r="I47">
            <v>102323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D48">
            <v>28324.479999999981</v>
          </cell>
          <cell r="E48">
            <v>13791.01999999999</v>
          </cell>
          <cell r="F48">
            <v>15659.39</v>
          </cell>
          <cell r="G48">
            <v>5424.109999999986</v>
          </cell>
          <cell r="H48">
            <v>1449</v>
          </cell>
          <cell r="I48">
            <v>64647.999999999956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>
            <v>177598</v>
          </cell>
          <cell r="E49">
            <v>0</v>
          </cell>
          <cell r="F49">
            <v>20310</v>
          </cell>
          <cell r="G49">
            <v>0</v>
          </cell>
          <cell r="H49">
            <v>156844</v>
          </cell>
          <cell r="I49">
            <v>354752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4196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D50">
            <v>15235.640000000014</v>
          </cell>
          <cell r="E50">
            <v>2348</v>
          </cell>
          <cell r="F50">
            <v>3206</v>
          </cell>
          <cell r="G50">
            <v>4109.3600000000006</v>
          </cell>
          <cell r="H50">
            <v>250</v>
          </cell>
          <cell r="I50">
            <v>25149.000000000015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>
            <v>20759</v>
          </cell>
          <cell r="E51">
            <v>1316</v>
          </cell>
          <cell r="F51">
            <v>2166</v>
          </cell>
          <cell r="G51">
            <v>333</v>
          </cell>
          <cell r="H51">
            <v>541</v>
          </cell>
          <cell r="I51">
            <v>25115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>
            <v>9409.5</v>
          </cell>
          <cell r="E52">
            <v>791</v>
          </cell>
          <cell r="F52">
            <v>3333</v>
          </cell>
          <cell r="G52">
            <v>500</v>
          </cell>
          <cell r="H52">
            <v>2130.5</v>
          </cell>
          <cell r="I52">
            <v>16164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4348</v>
          </cell>
        </row>
        <row r="53">
          <cell r="D53">
            <v>9253</v>
          </cell>
          <cell r="E53">
            <v>833</v>
          </cell>
          <cell r="F53">
            <v>615</v>
          </cell>
          <cell r="G53">
            <v>5641</v>
          </cell>
          <cell r="H53">
            <v>0</v>
          </cell>
          <cell r="I53">
            <v>16342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>
            <v>27501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4534</v>
          </cell>
          <cell r="Q54">
            <v>19473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D55">
            <v>17066</v>
          </cell>
          <cell r="E55">
            <v>390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D56">
            <v>10650</v>
          </cell>
          <cell r="E56">
            <v>3958</v>
          </cell>
          <cell r="F56">
            <v>4151</v>
          </cell>
          <cell r="G56">
            <v>0</v>
          </cell>
          <cell r="H56">
            <v>333</v>
          </cell>
          <cell r="I56">
            <v>19092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D57">
            <v>53007.829999999958</v>
          </cell>
          <cell r="E57">
            <v>42313.219999999972</v>
          </cell>
          <cell r="F57">
            <v>48752.900000000023</v>
          </cell>
          <cell r="G57">
            <v>19286.049999999988</v>
          </cell>
          <cell r="H57">
            <v>0</v>
          </cell>
          <cell r="I57">
            <v>163359.99999999994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5625</v>
          </cell>
          <cell r="U57">
            <v>0</v>
          </cell>
          <cell r="V57">
            <v>0</v>
          </cell>
        </row>
        <row r="58">
          <cell r="D58">
            <v>6288</v>
          </cell>
          <cell r="E58">
            <v>1770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80995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>
            <v>1290.75</v>
          </cell>
          <cell r="E59">
            <v>3871.25</v>
          </cell>
          <cell r="F59">
            <v>19273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D60">
            <v>6627</v>
          </cell>
          <cell r="E60">
            <v>10942</v>
          </cell>
          <cell r="F60">
            <v>24070</v>
          </cell>
          <cell r="G60">
            <v>52091</v>
          </cell>
          <cell r="H60">
            <v>8583</v>
          </cell>
          <cell r="I60">
            <v>102313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10646</v>
          </cell>
          <cell r="T60">
            <v>0</v>
          </cell>
          <cell r="U60">
            <v>0</v>
          </cell>
          <cell r="V60">
            <v>0</v>
          </cell>
        </row>
        <row r="61">
          <cell r="D61">
            <v>7208</v>
          </cell>
          <cell r="E61">
            <v>23797</v>
          </cell>
          <cell r="F61">
            <v>48575.140000000014</v>
          </cell>
          <cell r="G61">
            <v>6737.8600000000006</v>
          </cell>
          <cell r="H61">
            <v>0</v>
          </cell>
          <cell r="I61">
            <v>86318.000000000015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25072.879999999997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0</v>
          </cell>
          <cell r="H62">
            <v>342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D63">
            <v>76492</v>
          </cell>
          <cell r="E63">
            <v>0</v>
          </cell>
          <cell r="F63">
            <v>0</v>
          </cell>
          <cell r="G63">
            <v>1333</v>
          </cell>
          <cell r="H63">
            <v>4166</v>
          </cell>
          <cell r="I63">
            <v>81991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>
            <v>7060</v>
          </cell>
          <cell r="E64">
            <v>9503</v>
          </cell>
          <cell r="F64">
            <v>2782</v>
          </cell>
          <cell r="G64">
            <v>18105</v>
          </cell>
          <cell r="H64">
            <v>649</v>
          </cell>
          <cell r="I64">
            <v>38099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3545</v>
          </cell>
          <cell r="Q64">
            <v>8750</v>
          </cell>
          <cell r="R64">
            <v>0</v>
          </cell>
          <cell r="S64">
            <v>0</v>
          </cell>
          <cell r="T64">
            <v>4511</v>
          </cell>
          <cell r="U64">
            <v>0</v>
          </cell>
          <cell r="V64">
            <v>10175</v>
          </cell>
        </row>
        <row r="65">
          <cell r="D65">
            <v>3385.8000000000029</v>
          </cell>
          <cell r="E65">
            <v>30519.709999999963</v>
          </cell>
          <cell r="F65">
            <v>2060.0800000000017</v>
          </cell>
          <cell r="G65">
            <v>11115.410000000003</v>
          </cell>
          <cell r="H65">
            <v>0</v>
          </cell>
          <cell r="I65">
            <v>47080.999999999971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D66">
            <v>281180</v>
          </cell>
          <cell r="E66">
            <v>599597</v>
          </cell>
          <cell r="F66">
            <v>305594</v>
          </cell>
          <cell r="G66">
            <v>349999</v>
          </cell>
          <cell r="H66">
            <v>107488</v>
          </cell>
          <cell r="I66">
            <v>1643858</v>
          </cell>
          <cell r="J66">
            <v>0</v>
          </cell>
          <cell r="K66">
            <v>0</v>
          </cell>
          <cell r="L66">
            <v>83333</v>
          </cell>
          <cell r="M66">
            <v>10209</v>
          </cell>
          <cell r="N66">
            <v>41666</v>
          </cell>
          <cell r="O66">
            <v>0</v>
          </cell>
          <cell r="P66">
            <v>21718</v>
          </cell>
          <cell r="Q66">
            <v>0</v>
          </cell>
          <cell r="R66">
            <v>106184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D67">
            <v>22513</v>
          </cell>
          <cell r="E67">
            <v>7342</v>
          </cell>
          <cell r="F67">
            <v>19648</v>
          </cell>
          <cell r="G67">
            <v>4375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6375</v>
          </cell>
        </row>
        <row r="68">
          <cell r="D68">
            <v>2500</v>
          </cell>
          <cell r="E68">
            <v>3172</v>
          </cell>
          <cell r="F68">
            <v>1250</v>
          </cell>
          <cell r="G68">
            <v>1666</v>
          </cell>
          <cell r="H68">
            <v>191</v>
          </cell>
          <cell r="I68">
            <v>8779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>
            <v>6095.7200000000012</v>
          </cell>
          <cell r="E69">
            <v>20464.200000000012</v>
          </cell>
          <cell r="F69">
            <v>36034.5</v>
          </cell>
          <cell r="G69">
            <v>15481.580000000016</v>
          </cell>
          <cell r="H69">
            <v>11048</v>
          </cell>
          <cell r="I69">
            <v>89124.000000000029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4080</v>
          </cell>
          <cell r="Q69">
            <v>0</v>
          </cell>
          <cell r="R69">
            <v>6000</v>
          </cell>
          <cell r="S69">
            <v>0</v>
          </cell>
          <cell r="T69">
            <v>0</v>
          </cell>
          <cell r="U69">
            <v>0</v>
          </cell>
          <cell r="V69">
            <v>4348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833</v>
          </cell>
          <cell r="I70">
            <v>42578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D71">
            <v>112784.87999999989</v>
          </cell>
          <cell r="E71">
            <v>23297.940000000002</v>
          </cell>
          <cell r="F71">
            <v>39916</v>
          </cell>
          <cell r="G71">
            <v>120663.18000000017</v>
          </cell>
          <cell r="H71">
            <v>41666</v>
          </cell>
          <cell r="I71">
            <v>338328.00000000006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8115</v>
          </cell>
          <cell r="Q71">
            <v>10581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D72">
            <v>16434</v>
          </cell>
          <cell r="E72">
            <v>7173.3000000000029</v>
          </cell>
          <cell r="F72">
            <v>10326.700000000012</v>
          </cell>
          <cell r="G72">
            <v>375</v>
          </cell>
          <cell r="H72">
            <v>0</v>
          </cell>
          <cell r="I72">
            <v>34309.000000000015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>
            <v>3081.4300000000003</v>
          </cell>
          <cell r="E73">
            <v>5483</v>
          </cell>
          <cell r="F73">
            <v>2916</v>
          </cell>
          <cell r="G73">
            <v>9488.570000000007</v>
          </cell>
          <cell r="H73">
            <v>666</v>
          </cell>
          <cell r="I73">
            <v>21635.000000000007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>
            <v>16612.799999999988</v>
          </cell>
          <cell r="E74">
            <v>11324</v>
          </cell>
          <cell r="F74">
            <v>1916</v>
          </cell>
          <cell r="G74">
            <v>8686.1999999999971</v>
          </cell>
          <cell r="H74">
            <v>0</v>
          </cell>
          <cell r="I74">
            <v>38538.999999999985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>
            <v>12357</v>
          </cell>
          <cell r="E75">
            <v>28832</v>
          </cell>
          <cell r="F75">
            <v>0</v>
          </cell>
          <cell r="G75">
            <v>6408</v>
          </cell>
          <cell r="H75">
            <v>0</v>
          </cell>
          <cell r="I75">
            <v>47597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D76">
            <v>6985.5</v>
          </cell>
          <cell r="E76">
            <v>5228.5</v>
          </cell>
          <cell r="F76">
            <v>1271</v>
          </cell>
          <cell r="G76">
            <v>3783</v>
          </cell>
          <cell r="H76">
            <v>0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>
            <v>6708.8500000000058</v>
          </cell>
          <cell r="E77">
            <v>17500.24000000002</v>
          </cell>
          <cell r="F77">
            <v>5333</v>
          </cell>
          <cell r="G77">
            <v>5666</v>
          </cell>
          <cell r="H77">
            <v>3304.9100000000035</v>
          </cell>
          <cell r="I77">
            <v>38513.000000000029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14850</v>
          </cell>
        </row>
        <row r="78">
          <cell r="D78">
            <v>18020</v>
          </cell>
          <cell r="E78">
            <v>10935</v>
          </cell>
          <cell r="F78">
            <v>10916</v>
          </cell>
          <cell r="G78">
            <v>22166</v>
          </cell>
          <cell r="H78">
            <v>550</v>
          </cell>
          <cell r="I78">
            <v>62587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  <cell r="U78">
            <v>0</v>
          </cell>
          <cell r="V78">
            <v>0</v>
          </cell>
        </row>
        <row r="79">
          <cell r="D79">
            <v>3021</v>
          </cell>
          <cell r="E79">
            <v>9795</v>
          </cell>
          <cell r="F79">
            <v>4618</v>
          </cell>
          <cell r="G79">
            <v>5833</v>
          </cell>
          <cell r="H79">
            <v>500</v>
          </cell>
          <cell r="I79">
            <v>23767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D80">
            <v>20560.450000000012</v>
          </cell>
          <cell r="E80">
            <v>15264.15</v>
          </cell>
          <cell r="F80">
            <v>9906.3999999999942</v>
          </cell>
          <cell r="G80">
            <v>0</v>
          </cell>
          <cell r="H80">
            <v>3483</v>
          </cell>
          <cell r="I80">
            <v>49214.000000000007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3506</v>
          </cell>
          <cell r="R80">
            <v>0</v>
          </cell>
          <cell r="S80">
            <v>0</v>
          </cell>
          <cell r="T80">
            <v>9795</v>
          </cell>
          <cell r="U80">
            <v>0</v>
          </cell>
          <cell r="V80">
            <v>0</v>
          </cell>
        </row>
        <row r="81">
          <cell r="D81">
            <v>58091</v>
          </cell>
          <cell r="E81">
            <v>34285</v>
          </cell>
          <cell r="F81">
            <v>16356</v>
          </cell>
          <cell r="G81">
            <v>31193</v>
          </cell>
          <cell r="H81">
            <v>0</v>
          </cell>
          <cell r="I81">
            <v>139925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4558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53790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D83">
            <v>30188</v>
          </cell>
          <cell r="E83">
            <v>25763</v>
          </cell>
          <cell r="F83">
            <v>8728</v>
          </cell>
          <cell r="G83">
            <v>3333</v>
          </cell>
          <cell r="H83">
            <v>15793</v>
          </cell>
          <cell r="I83">
            <v>83805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D84">
            <v>14675</v>
          </cell>
          <cell r="E84">
            <v>0</v>
          </cell>
          <cell r="F84">
            <v>5844</v>
          </cell>
          <cell r="G84">
            <v>0</v>
          </cell>
          <cell r="H84">
            <v>416</v>
          </cell>
          <cell r="I84">
            <v>20935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>
            <v>27000.809999999998</v>
          </cell>
          <cell r="E85">
            <v>17210.78</v>
          </cell>
          <cell r="F85">
            <v>0</v>
          </cell>
          <cell r="G85">
            <v>4852.4100000000035</v>
          </cell>
          <cell r="H85">
            <v>833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D86">
            <v>28522</v>
          </cell>
          <cell r="E86">
            <v>17407</v>
          </cell>
          <cell r="F86">
            <v>0</v>
          </cell>
          <cell r="G86">
            <v>13795</v>
          </cell>
          <cell r="H86">
            <v>0</v>
          </cell>
          <cell r="I86">
            <v>59724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D87">
            <v>19964</v>
          </cell>
          <cell r="E87">
            <v>0</v>
          </cell>
          <cell r="F87">
            <v>0</v>
          </cell>
          <cell r="G87">
            <v>3868</v>
          </cell>
          <cell r="H87">
            <v>0</v>
          </cell>
          <cell r="I87">
            <v>23832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4348</v>
          </cell>
        </row>
        <row r="88">
          <cell r="D88">
            <v>3750</v>
          </cell>
          <cell r="E88">
            <v>6832</v>
          </cell>
          <cell r="F88">
            <v>17916</v>
          </cell>
          <cell r="G88">
            <v>10416</v>
          </cell>
          <cell r="H88">
            <v>0</v>
          </cell>
          <cell r="I88">
            <v>38914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4348</v>
          </cell>
        </row>
        <row r="89">
          <cell r="D89">
            <v>5183</v>
          </cell>
          <cell r="E89">
            <v>11076.209999999992</v>
          </cell>
          <cell r="F89">
            <v>6597.7900000000081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>
            <v>5999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5999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D91">
            <v>5694</v>
          </cell>
          <cell r="E91">
            <v>5797</v>
          </cell>
          <cell r="F91">
            <v>0</v>
          </cell>
          <cell r="G91">
            <v>3583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D92">
            <v>6888</v>
          </cell>
          <cell r="E92">
            <v>2000</v>
          </cell>
          <cell r="F92">
            <v>4605</v>
          </cell>
          <cell r="G92">
            <v>4166</v>
          </cell>
          <cell r="H92">
            <v>0</v>
          </cell>
          <cell r="I92">
            <v>17659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D93">
            <v>7266</v>
          </cell>
          <cell r="E93">
            <v>2485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4348</v>
          </cell>
        </row>
        <row r="94">
          <cell r="D94">
            <v>12515.970000000001</v>
          </cell>
          <cell r="E94">
            <v>28541.449999999953</v>
          </cell>
          <cell r="F94">
            <v>4675</v>
          </cell>
          <cell r="G94">
            <v>883.57999999999993</v>
          </cell>
          <cell r="H94">
            <v>0</v>
          </cell>
          <cell r="I94">
            <v>46615.999999999956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4348</v>
          </cell>
        </row>
        <row r="95">
          <cell r="D95">
            <v>6749</v>
          </cell>
          <cell r="E95">
            <v>3500</v>
          </cell>
          <cell r="F95">
            <v>0</v>
          </cell>
          <cell r="G95">
            <v>0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2257.56</v>
          </cell>
        </row>
        <row r="96">
          <cell r="D96">
            <v>20173.5</v>
          </cell>
          <cell r="E96">
            <v>12548.5</v>
          </cell>
          <cell r="F96">
            <v>5416</v>
          </cell>
          <cell r="G96">
            <v>1583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D98">
            <v>21865.159999999974</v>
          </cell>
          <cell r="E98">
            <v>0</v>
          </cell>
          <cell r="F98">
            <v>122122.96</v>
          </cell>
          <cell r="G98">
            <v>36295.880000000005</v>
          </cell>
          <cell r="H98">
            <v>2312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>
            <v>4918</v>
          </cell>
          <cell r="E99">
            <v>1700</v>
          </cell>
          <cell r="F99">
            <v>1233</v>
          </cell>
          <cell r="G99">
            <v>513</v>
          </cell>
          <cell r="H99">
            <v>186</v>
          </cell>
          <cell r="I99">
            <v>8550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D100">
            <v>9847.429999999993</v>
          </cell>
          <cell r="E100">
            <v>1250</v>
          </cell>
          <cell r="F100">
            <v>4583</v>
          </cell>
          <cell r="G100">
            <v>4939.57</v>
          </cell>
          <cell r="H100">
            <v>416</v>
          </cell>
          <cell r="I100">
            <v>21035.999999999993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48832</v>
          </cell>
          <cell r="H101">
            <v>13216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3834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D102">
            <v>6574.6999999999971</v>
          </cell>
          <cell r="E102">
            <v>0</v>
          </cell>
          <cell r="F102">
            <v>108.29999999999995</v>
          </cell>
          <cell r="G102">
            <v>0</v>
          </cell>
          <cell r="H102">
            <v>0</v>
          </cell>
          <cell r="I102">
            <v>6682.9999999999973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D103">
            <v>29804</v>
          </cell>
          <cell r="E103">
            <v>0</v>
          </cell>
          <cell r="F103">
            <v>5375</v>
          </cell>
          <cell r="G103">
            <v>5166</v>
          </cell>
          <cell r="H103">
            <v>0</v>
          </cell>
          <cell r="I103">
            <v>40345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D104">
            <v>56636.160000000033</v>
          </cell>
          <cell r="E104">
            <v>11732.839999999997</v>
          </cell>
          <cell r="F104">
            <v>16334</v>
          </cell>
          <cell r="G104">
            <v>0</v>
          </cell>
          <cell r="H104">
            <v>416</v>
          </cell>
          <cell r="I104">
            <v>85119.000000000029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D105">
            <v>25723</v>
          </cell>
          <cell r="E105">
            <v>1024</v>
          </cell>
          <cell r="F105">
            <v>9633</v>
          </cell>
          <cell r="G105">
            <v>0</v>
          </cell>
          <cell r="H105">
            <v>0</v>
          </cell>
          <cell r="I105">
            <v>36380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4348</v>
          </cell>
        </row>
        <row r="106">
          <cell r="D106">
            <v>0</v>
          </cell>
          <cell r="E106">
            <v>54256</v>
          </cell>
          <cell r="F106">
            <v>32750</v>
          </cell>
          <cell r="G106">
            <v>16750</v>
          </cell>
          <cell r="H106">
            <v>4166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>
            <v>0</v>
          </cell>
          <cell r="E107">
            <v>27583</v>
          </cell>
          <cell r="F107">
            <v>12625</v>
          </cell>
          <cell r="G107">
            <v>10718</v>
          </cell>
          <cell r="H107">
            <v>8916</v>
          </cell>
          <cell r="I107">
            <v>59842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1300</v>
          </cell>
          <cell r="R107">
            <v>0</v>
          </cell>
          <cell r="S107">
            <v>0</v>
          </cell>
          <cell r="T107">
            <v>3000</v>
          </cell>
          <cell r="U107">
            <v>0</v>
          </cell>
          <cell r="V107">
            <v>4347</v>
          </cell>
        </row>
        <row r="108">
          <cell r="D108">
            <v>14121</v>
          </cell>
          <cell r="E108">
            <v>475</v>
          </cell>
          <cell r="F108">
            <v>5125</v>
          </cell>
          <cell r="G108">
            <v>4333</v>
          </cell>
          <cell r="H108">
            <v>2583</v>
          </cell>
          <cell r="I108">
            <v>26637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D109">
            <v>31039</v>
          </cell>
          <cell r="E109">
            <v>70085</v>
          </cell>
          <cell r="F109">
            <v>22297</v>
          </cell>
          <cell r="G109">
            <v>60680</v>
          </cell>
          <cell r="H109">
            <v>8445</v>
          </cell>
          <cell r="I109">
            <v>192546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D110">
            <v>0</v>
          </cell>
          <cell r="E110">
            <v>7500</v>
          </cell>
          <cell r="F110">
            <v>4000</v>
          </cell>
          <cell r="G110">
            <v>10500</v>
          </cell>
          <cell r="H110">
            <v>500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D111">
            <v>25657.75</v>
          </cell>
          <cell r="E111">
            <v>6337</v>
          </cell>
          <cell r="F111">
            <v>9041</v>
          </cell>
          <cell r="G111">
            <v>6582.25</v>
          </cell>
          <cell r="H111">
            <v>0</v>
          </cell>
          <cell r="I111">
            <v>47618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D112">
            <v>3848</v>
          </cell>
          <cell r="E112">
            <v>11918</v>
          </cell>
          <cell r="F112">
            <v>9958</v>
          </cell>
          <cell r="G112">
            <v>2916</v>
          </cell>
          <cell r="H112">
            <v>6329</v>
          </cell>
          <cell r="I112">
            <v>34969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5630</v>
          </cell>
        </row>
        <row r="113">
          <cell r="D113">
            <v>8743.5099999999948</v>
          </cell>
          <cell r="E113">
            <v>4750</v>
          </cell>
          <cell r="F113">
            <v>6333</v>
          </cell>
          <cell r="G113">
            <v>5244.489999999998</v>
          </cell>
          <cell r="H113">
            <v>1000</v>
          </cell>
          <cell r="I113">
            <v>26070.999999999993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D114">
            <v>57468</v>
          </cell>
          <cell r="E114">
            <v>58330</v>
          </cell>
          <cell r="F114">
            <v>66430</v>
          </cell>
          <cell r="G114">
            <v>54789</v>
          </cell>
          <cell r="H114">
            <v>0</v>
          </cell>
          <cell r="I114">
            <v>237017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8599</v>
          </cell>
          <cell r="U114">
            <v>0</v>
          </cell>
          <cell r="V114">
            <v>0</v>
          </cell>
        </row>
        <row r="115">
          <cell r="D115">
            <v>7916</v>
          </cell>
          <cell r="E115">
            <v>0</v>
          </cell>
          <cell r="F115">
            <v>5870</v>
          </cell>
          <cell r="G115">
            <v>0</v>
          </cell>
          <cell r="H115">
            <v>0</v>
          </cell>
          <cell r="I115">
            <v>13786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D116">
            <v>10879.320000000007</v>
          </cell>
          <cell r="E116">
            <v>9818.9599999999919</v>
          </cell>
          <cell r="F116">
            <v>21483</v>
          </cell>
          <cell r="G116">
            <v>5700.1600000000035</v>
          </cell>
          <cell r="H116">
            <v>6563.5599999999977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D117">
            <v>16248</v>
          </cell>
          <cell r="E117">
            <v>1916</v>
          </cell>
          <cell r="F117">
            <v>3250</v>
          </cell>
          <cell r="G117">
            <v>2087</v>
          </cell>
          <cell r="H117">
            <v>333</v>
          </cell>
          <cell r="I117">
            <v>23834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6593</v>
          </cell>
          <cell r="U119">
            <v>0</v>
          </cell>
          <cell r="V119">
            <v>0</v>
          </cell>
        </row>
        <row r="120">
          <cell r="D120">
            <v>9831</v>
          </cell>
          <cell r="E120">
            <v>2462</v>
          </cell>
          <cell r="F120">
            <v>2476</v>
          </cell>
          <cell r="G120">
            <v>0</v>
          </cell>
          <cell r="H120">
            <v>0</v>
          </cell>
          <cell r="I120">
            <v>14769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D121">
            <v>28342.630000000005</v>
          </cell>
          <cell r="E121">
            <v>9673.4900000000052</v>
          </cell>
          <cell r="F121">
            <v>17777.940000000002</v>
          </cell>
          <cell r="G121">
            <v>0</v>
          </cell>
          <cell r="H121">
            <v>5683.9400000000023</v>
          </cell>
          <cell r="I121">
            <v>61478.000000000015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3447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D122">
            <v>16593.75</v>
          </cell>
          <cell r="E122">
            <v>7743.75</v>
          </cell>
          <cell r="F122">
            <v>41666</v>
          </cell>
          <cell r="G122">
            <v>17859</v>
          </cell>
          <cell r="H122">
            <v>14895.5</v>
          </cell>
          <cell r="I122">
            <v>98758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4642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D123">
            <v>19096</v>
          </cell>
          <cell r="E123">
            <v>18513</v>
          </cell>
          <cell r="F123">
            <v>19567</v>
          </cell>
          <cell r="G123">
            <v>12227</v>
          </cell>
          <cell r="H123">
            <v>16666</v>
          </cell>
          <cell r="I123">
            <v>86069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1517</v>
          </cell>
          <cell r="R123">
            <v>104744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D124">
            <v>10798.399999999994</v>
          </cell>
          <cell r="E124">
            <v>1502</v>
          </cell>
          <cell r="F124">
            <v>833</v>
          </cell>
          <cell r="G124">
            <v>936.59999999999854</v>
          </cell>
          <cell r="H124">
            <v>150</v>
          </cell>
          <cell r="I124">
            <v>14219.999999999993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D125">
            <v>2690</v>
          </cell>
          <cell r="E125">
            <v>4166</v>
          </cell>
          <cell r="F125">
            <v>7916</v>
          </cell>
          <cell r="G125">
            <v>3485</v>
          </cell>
          <cell r="H125">
            <v>1250</v>
          </cell>
          <cell r="I125">
            <v>19507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D127">
            <v>25427</v>
          </cell>
          <cell r="E127">
            <v>4585</v>
          </cell>
          <cell r="F127">
            <v>0</v>
          </cell>
          <cell r="G127">
            <v>0</v>
          </cell>
          <cell r="H127">
            <v>16646</v>
          </cell>
          <cell r="I127">
            <v>46658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D128">
            <v>25114</v>
          </cell>
          <cell r="E128">
            <v>3662</v>
          </cell>
          <cell r="F128">
            <v>4958</v>
          </cell>
          <cell r="G128">
            <v>833</v>
          </cell>
          <cell r="H128">
            <v>3116</v>
          </cell>
          <cell r="I128">
            <v>37683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D129">
            <v>15844</v>
          </cell>
          <cell r="E129">
            <v>52000</v>
          </cell>
          <cell r="F129">
            <v>19281</v>
          </cell>
          <cell r="G129">
            <v>26444</v>
          </cell>
          <cell r="H129">
            <v>1250</v>
          </cell>
          <cell r="I129">
            <v>114819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D130">
            <v>4050</v>
          </cell>
          <cell r="E130">
            <v>2787</v>
          </cell>
          <cell r="F130">
            <v>5482</v>
          </cell>
          <cell r="G130">
            <v>6833</v>
          </cell>
          <cell r="H130">
            <v>0</v>
          </cell>
          <cell r="I130">
            <v>19152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D131">
            <v>11302</v>
          </cell>
          <cell r="E131">
            <v>1167</v>
          </cell>
          <cell r="F131">
            <v>2083</v>
          </cell>
          <cell r="G131">
            <v>2208</v>
          </cell>
          <cell r="H131">
            <v>396</v>
          </cell>
          <cell r="I131">
            <v>17156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D132">
            <v>56629.400000000023</v>
          </cell>
          <cell r="E132">
            <v>22955.640000000014</v>
          </cell>
          <cell r="F132">
            <v>3572.8600000000006</v>
          </cell>
          <cell r="G132">
            <v>34505.099999999977</v>
          </cell>
          <cell r="H132">
            <v>0</v>
          </cell>
          <cell r="I132">
            <v>117663.00000000001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42671</v>
          </cell>
          <cell r="T132">
            <v>0</v>
          </cell>
          <cell r="U132">
            <v>0</v>
          </cell>
          <cell r="V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D134">
            <v>32087</v>
          </cell>
          <cell r="E134">
            <v>30742</v>
          </cell>
          <cell r="F134">
            <v>8005</v>
          </cell>
          <cell r="G134">
            <v>9416</v>
          </cell>
          <cell r="H134">
            <v>3333</v>
          </cell>
          <cell r="I134">
            <v>83583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D135">
            <v>5995</v>
          </cell>
          <cell r="E135">
            <v>1018</v>
          </cell>
          <cell r="F135">
            <v>333</v>
          </cell>
          <cell r="G135">
            <v>833</v>
          </cell>
          <cell r="H135">
            <v>0</v>
          </cell>
          <cell r="I135">
            <v>8179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D136">
            <v>9085.8800000000047</v>
          </cell>
          <cell r="E136">
            <v>626.11999999999989</v>
          </cell>
          <cell r="F136">
            <v>3333</v>
          </cell>
          <cell r="G136">
            <v>5000</v>
          </cell>
          <cell r="H136">
            <v>0</v>
          </cell>
          <cell r="I136">
            <v>18045.000000000004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10000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D137">
            <v>117257</v>
          </cell>
          <cell r="E137">
            <v>222377</v>
          </cell>
          <cell r="F137">
            <v>44848</v>
          </cell>
          <cell r="G137">
            <v>121947</v>
          </cell>
          <cell r="H137">
            <v>134742</v>
          </cell>
          <cell r="I137">
            <v>641171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18066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D138">
            <v>44751.060000000056</v>
          </cell>
          <cell r="E138">
            <v>18575.010000000009</v>
          </cell>
          <cell r="F138">
            <v>4428.5999999999985</v>
          </cell>
          <cell r="G138">
            <v>16793.239999999991</v>
          </cell>
          <cell r="H138">
            <v>7690.0899999999965</v>
          </cell>
          <cell r="I138">
            <v>92238.000000000058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D139">
            <v>12283.119999999995</v>
          </cell>
          <cell r="E139">
            <v>2360.6800000000003</v>
          </cell>
          <cell r="F139">
            <v>1574.2000000000007</v>
          </cell>
          <cell r="G139">
            <v>1250</v>
          </cell>
          <cell r="H139">
            <v>583</v>
          </cell>
          <cell r="I139">
            <v>18050.999999999996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D140">
            <v>28615.390000000014</v>
          </cell>
          <cell r="E140">
            <v>9077</v>
          </cell>
          <cell r="F140">
            <v>208</v>
          </cell>
          <cell r="G140">
            <v>4327.6100000000006</v>
          </cell>
          <cell r="H140">
            <v>2900</v>
          </cell>
          <cell r="I140">
            <v>45128.000000000015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D141">
            <v>500</v>
          </cell>
          <cell r="E141">
            <v>24168</v>
          </cell>
          <cell r="F141">
            <v>35565</v>
          </cell>
          <cell r="G141">
            <v>20000</v>
          </cell>
          <cell r="H141">
            <v>8739</v>
          </cell>
          <cell r="I141">
            <v>88972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2661</v>
          </cell>
          <cell r="Q141">
            <v>6093</v>
          </cell>
          <cell r="R141">
            <v>0</v>
          </cell>
          <cell r="S141">
            <v>53672</v>
          </cell>
          <cell r="T141">
            <v>8879</v>
          </cell>
          <cell r="U141">
            <v>0</v>
          </cell>
          <cell r="V141">
            <v>0</v>
          </cell>
        </row>
        <row r="142">
          <cell r="D142">
            <v>80556</v>
          </cell>
          <cell r="E142">
            <v>262370</v>
          </cell>
          <cell r="F142">
            <v>89070</v>
          </cell>
          <cell r="G142">
            <v>140983</v>
          </cell>
          <cell r="H142">
            <v>6773</v>
          </cell>
          <cell r="I142">
            <v>579752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12810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D143">
            <v>6333</v>
          </cell>
          <cell r="E143">
            <v>7320</v>
          </cell>
          <cell r="F143">
            <v>1250</v>
          </cell>
          <cell r="G143">
            <v>833</v>
          </cell>
          <cell r="H143">
            <v>250</v>
          </cell>
          <cell r="I143">
            <v>15986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1149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13465</v>
          </cell>
        </row>
        <row r="144">
          <cell r="D144">
            <v>16569</v>
          </cell>
          <cell r="E144">
            <v>1864</v>
          </cell>
          <cell r="F144">
            <v>0</v>
          </cell>
          <cell r="G144">
            <v>9333</v>
          </cell>
          <cell r="H144">
            <v>3333</v>
          </cell>
          <cell r="I144">
            <v>31099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D145">
            <v>6240</v>
          </cell>
          <cell r="E145">
            <v>416</v>
          </cell>
          <cell r="F145">
            <v>1000</v>
          </cell>
          <cell r="G145">
            <v>250</v>
          </cell>
          <cell r="H145">
            <v>500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D146">
            <v>15260</v>
          </cell>
          <cell r="E146">
            <v>11640</v>
          </cell>
          <cell r="F146">
            <v>3002</v>
          </cell>
          <cell r="G146">
            <v>2583</v>
          </cell>
          <cell r="H146">
            <v>0</v>
          </cell>
          <cell r="I146">
            <v>32485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D147">
            <v>22812.229999999981</v>
          </cell>
          <cell r="E147">
            <v>30748.140000000014</v>
          </cell>
          <cell r="F147">
            <v>6250</v>
          </cell>
          <cell r="G147">
            <v>896.6299999999992</v>
          </cell>
          <cell r="H147">
            <v>1000</v>
          </cell>
          <cell r="I147">
            <v>61706.999999999993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4062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D148">
            <v>11847</v>
          </cell>
          <cell r="E148">
            <v>15112</v>
          </cell>
          <cell r="F148">
            <v>9997</v>
          </cell>
          <cell r="G148">
            <v>10837</v>
          </cell>
          <cell r="H148">
            <v>0</v>
          </cell>
          <cell r="I148">
            <v>47793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11419</v>
          </cell>
          <cell r="R148">
            <v>6966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D149">
            <v>33675</v>
          </cell>
          <cell r="E149">
            <v>53869</v>
          </cell>
          <cell r="F149">
            <v>0</v>
          </cell>
          <cell r="G149">
            <v>18167</v>
          </cell>
          <cell r="H149">
            <v>583</v>
          </cell>
          <cell r="I149">
            <v>106294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D150">
            <v>21993</v>
          </cell>
          <cell r="E150">
            <v>5544</v>
          </cell>
          <cell r="F150">
            <v>15825</v>
          </cell>
          <cell r="G150">
            <v>0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D151">
            <v>19066</v>
          </cell>
          <cell r="E151">
            <v>4837</v>
          </cell>
          <cell r="F151">
            <v>1500</v>
          </cell>
          <cell r="G151">
            <v>666</v>
          </cell>
          <cell r="H151">
            <v>0</v>
          </cell>
          <cell r="I151">
            <v>26069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D152">
            <v>6066</v>
          </cell>
          <cell r="E152">
            <v>3679</v>
          </cell>
          <cell r="F152">
            <v>2916</v>
          </cell>
          <cell r="G152">
            <v>4376</v>
          </cell>
          <cell r="H152">
            <v>1002</v>
          </cell>
          <cell r="I152">
            <v>18039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3000</v>
          </cell>
        </row>
        <row r="153">
          <cell r="D153">
            <v>46776.050000000047</v>
          </cell>
          <cell r="E153">
            <v>100507.94999999995</v>
          </cell>
          <cell r="F153">
            <v>30413</v>
          </cell>
          <cell r="G153">
            <v>16558</v>
          </cell>
          <cell r="H153">
            <v>19069</v>
          </cell>
          <cell r="I153">
            <v>213324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2191</v>
          </cell>
          <cell r="P153">
            <v>0</v>
          </cell>
          <cell r="Q153">
            <v>10542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D154">
            <v>23706</v>
          </cell>
          <cell r="E154">
            <v>6351</v>
          </cell>
          <cell r="F154">
            <v>5416</v>
          </cell>
          <cell r="G154">
            <v>2916</v>
          </cell>
          <cell r="H154">
            <v>614</v>
          </cell>
          <cell r="I154">
            <v>39003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14018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D155">
            <v>8262.2400000000052</v>
          </cell>
          <cell r="E155">
            <v>0</v>
          </cell>
          <cell r="F155">
            <v>0</v>
          </cell>
          <cell r="G155">
            <v>4385.760000000002</v>
          </cell>
          <cell r="H155">
            <v>208</v>
          </cell>
          <cell r="I155">
            <v>12856.000000000007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D156">
            <v>64697</v>
          </cell>
          <cell r="E156">
            <v>3189</v>
          </cell>
          <cell r="F156">
            <v>0</v>
          </cell>
          <cell r="G156">
            <v>36782</v>
          </cell>
          <cell r="H156">
            <v>0</v>
          </cell>
          <cell r="I156">
            <v>104668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D157">
            <v>14431</v>
          </cell>
          <cell r="E157">
            <v>4061</v>
          </cell>
          <cell r="F157">
            <v>0</v>
          </cell>
          <cell r="G157">
            <v>0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D158">
            <v>3444</v>
          </cell>
          <cell r="E158">
            <v>14579</v>
          </cell>
          <cell r="F158">
            <v>2750</v>
          </cell>
          <cell r="G158">
            <v>4229</v>
          </cell>
          <cell r="H158">
            <v>266</v>
          </cell>
          <cell r="I158">
            <v>25268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D159">
            <v>31759.700000000012</v>
          </cell>
          <cell r="E159">
            <v>51125.439999999944</v>
          </cell>
          <cell r="F159">
            <v>63880.119999999995</v>
          </cell>
          <cell r="G159">
            <v>42709.210000000021</v>
          </cell>
          <cell r="H159">
            <v>6669.5299999999988</v>
          </cell>
          <cell r="I159">
            <v>196143.99999999997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4000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D160">
            <v>5554</v>
          </cell>
          <cell r="E160">
            <v>0</v>
          </cell>
          <cell r="F160">
            <v>1666</v>
          </cell>
          <cell r="G160">
            <v>2083</v>
          </cell>
          <cell r="H160">
            <v>0</v>
          </cell>
          <cell r="I160">
            <v>9303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D161">
            <v>20398</v>
          </cell>
          <cell r="E161">
            <v>3000</v>
          </cell>
          <cell r="F161">
            <v>17283</v>
          </cell>
          <cell r="G161">
            <v>3416</v>
          </cell>
          <cell r="H161">
            <v>2041</v>
          </cell>
          <cell r="I161">
            <v>46138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>
            <v>18679.170000000013</v>
          </cell>
          <cell r="E162">
            <v>5260.8300000000017</v>
          </cell>
          <cell r="F162">
            <v>1625</v>
          </cell>
          <cell r="G162">
            <v>1788</v>
          </cell>
          <cell r="H162">
            <v>0</v>
          </cell>
          <cell r="I162">
            <v>27353.000000000015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D163">
            <v>2259</v>
          </cell>
          <cell r="E163">
            <v>125</v>
          </cell>
          <cell r="F163">
            <v>0</v>
          </cell>
          <cell r="G163">
            <v>6031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D164">
            <v>14510.459999999992</v>
          </cell>
          <cell r="E164">
            <v>7636.4100000000035</v>
          </cell>
          <cell r="F164">
            <v>0</v>
          </cell>
          <cell r="G164">
            <v>0</v>
          </cell>
          <cell r="H164">
            <v>3309.1300000000047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D165">
            <v>11632</v>
          </cell>
          <cell r="E165">
            <v>3975</v>
          </cell>
          <cell r="F165">
            <v>2500</v>
          </cell>
          <cell r="G165">
            <v>4166</v>
          </cell>
          <cell r="H165">
            <v>221</v>
          </cell>
          <cell r="I165">
            <v>22494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</sheetData>
      <sheetData sheetId="16">
        <row r="2">
          <cell r="D2"/>
          <cell r="E2"/>
          <cell r="F2"/>
          <cell r="G2"/>
          <cell r="H2"/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D3"/>
          <cell r="E3"/>
          <cell r="F3"/>
          <cell r="G3"/>
          <cell r="H3"/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D4"/>
          <cell r="E4"/>
          <cell r="F4"/>
          <cell r="G4"/>
          <cell r="H4"/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4752</v>
          </cell>
        </row>
        <row r="5">
          <cell r="D5"/>
          <cell r="E5"/>
          <cell r="F5"/>
          <cell r="G5"/>
          <cell r="H5"/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D6"/>
          <cell r="E6"/>
          <cell r="F6"/>
          <cell r="G6"/>
          <cell r="H6"/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D7"/>
          <cell r="E7"/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D8"/>
          <cell r="E8"/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D9"/>
          <cell r="E9"/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D10"/>
          <cell r="E10"/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D11"/>
          <cell r="E11"/>
          <cell r="F11"/>
          <cell r="G11"/>
          <cell r="H11"/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/>
          <cell r="E13"/>
          <cell r="F13"/>
          <cell r="G13"/>
          <cell r="H13"/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D14"/>
          <cell r="E14"/>
          <cell r="F14"/>
          <cell r="G14"/>
          <cell r="H14"/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4714.6000000000004</v>
          </cell>
        </row>
        <row r="15">
          <cell r="D15"/>
          <cell r="E15"/>
          <cell r="F15"/>
          <cell r="G15"/>
          <cell r="H15"/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/>
          <cell r="E16"/>
          <cell r="F16"/>
          <cell r="G16"/>
          <cell r="H16"/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/>
          <cell r="E17"/>
          <cell r="F17"/>
          <cell r="G17"/>
          <cell r="H17"/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/>
          <cell r="E18"/>
          <cell r="F18"/>
          <cell r="G18"/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/>
          <cell r="E19"/>
          <cell r="F19"/>
          <cell r="G19"/>
          <cell r="H19"/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/>
          <cell r="E20"/>
          <cell r="F20"/>
          <cell r="G20"/>
          <cell r="H20"/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/>
          <cell r="E21"/>
          <cell r="F21"/>
          <cell r="G21"/>
          <cell r="H21"/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/>
          <cell r="E22"/>
          <cell r="F22"/>
          <cell r="G22"/>
          <cell r="H22"/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14479.199999999997</v>
          </cell>
        </row>
        <row r="24">
          <cell r="D24"/>
          <cell r="E24"/>
          <cell r="F24"/>
          <cell r="G24"/>
          <cell r="H24"/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D25"/>
          <cell r="E25"/>
          <cell r="F25"/>
          <cell r="G25"/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D26"/>
          <cell r="E26"/>
          <cell r="F26"/>
          <cell r="G26"/>
          <cell r="H26"/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D27"/>
          <cell r="E27"/>
          <cell r="F27"/>
          <cell r="G27"/>
          <cell r="H27"/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/>
          <cell r="E28"/>
          <cell r="F28"/>
          <cell r="G28"/>
          <cell r="H28"/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D29"/>
          <cell r="E29"/>
          <cell r="F29"/>
          <cell r="G29"/>
          <cell r="H29"/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D30"/>
          <cell r="E30"/>
          <cell r="F30"/>
          <cell r="G30"/>
          <cell r="H30"/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/>
          <cell r="E31"/>
          <cell r="F31"/>
          <cell r="G31"/>
          <cell r="H31"/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D32"/>
          <cell r="E32"/>
          <cell r="F32"/>
          <cell r="G32"/>
          <cell r="H32"/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D33"/>
          <cell r="E33"/>
          <cell r="F33"/>
          <cell r="G33"/>
          <cell r="H33"/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D34"/>
          <cell r="E34"/>
          <cell r="F34"/>
          <cell r="G34"/>
          <cell r="H34"/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/>
          <cell r="E35"/>
          <cell r="F35"/>
          <cell r="G35"/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D36"/>
          <cell r="E36"/>
          <cell r="F36"/>
          <cell r="G36"/>
          <cell r="H36"/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/>
          <cell r="E37"/>
          <cell r="F37"/>
          <cell r="G37"/>
          <cell r="H37"/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D38"/>
          <cell r="E38"/>
          <cell r="F38"/>
          <cell r="G38"/>
          <cell r="H38"/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/>
          <cell r="E39"/>
          <cell r="F39"/>
          <cell r="G39"/>
          <cell r="H39"/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D40"/>
          <cell r="E40"/>
          <cell r="F40"/>
          <cell r="G40"/>
          <cell r="H40"/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/>
          <cell r="E41"/>
          <cell r="F41"/>
          <cell r="G41"/>
          <cell r="H41"/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/>
          <cell r="E42"/>
          <cell r="F42"/>
          <cell r="G42"/>
          <cell r="H42"/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D43"/>
          <cell r="E43"/>
          <cell r="F43"/>
          <cell r="G43"/>
          <cell r="H43"/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D44"/>
          <cell r="E44"/>
          <cell r="F44"/>
          <cell r="G44"/>
          <cell r="H44"/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D45"/>
          <cell r="E45"/>
          <cell r="F45"/>
          <cell r="G45"/>
          <cell r="H45"/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/>
          <cell r="E46"/>
          <cell r="F46"/>
          <cell r="G46"/>
          <cell r="H46"/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D47"/>
          <cell r="E47"/>
          <cell r="F47"/>
          <cell r="G47"/>
          <cell r="H47"/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D48"/>
          <cell r="E48"/>
          <cell r="F48"/>
          <cell r="G48"/>
          <cell r="H48"/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/>
          <cell r="E49"/>
          <cell r="F49"/>
          <cell r="G49"/>
          <cell r="H49"/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90000</v>
          </cell>
        </row>
        <row r="50">
          <cell r="D50"/>
          <cell r="E50"/>
          <cell r="F50"/>
          <cell r="G50"/>
          <cell r="H50"/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/>
          <cell r="E51"/>
          <cell r="F51"/>
          <cell r="G51"/>
          <cell r="H51"/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/>
          <cell r="E52"/>
          <cell r="F52"/>
          <cell r="G52"/>
          <cell r="H52"/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D53"/>
          <cell r="E53"/>
          <cell r="F53"/>
          <cell r="G53"/>
          <cell r="H53"/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/>
          <cell r="E54"/>
          <cell r="F54"/>
          <cell r="G54"/>
          <cell r="H54"/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4778.99</v>
          </cell>
        </row>
        <row r="55">
          <cell r="D55"/>
          <cell r="E55"/>
          <cell r="F55"/>
          <cell r="G55"/>
          <cell r="H55"/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D56"/>
          <cell r="E56"/>
          <cell r="F56"/>
          <cell r="G56"/>
          <cell r="H56"/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D57"/>
          <cell r="E57"/>
          <cell r="F57"/>
          <cell r="G57"/>
          <cell r="H57"/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D58"/>
          <cell r="E58"/>
          <cell r="F58"/>
          <cell r="G58"/>
          <cell r="H58"/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/>
          <cell r="E59"/>
          <cell r="F59"/>
          <cell r="G59"/>
          <cell r="H59"/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D60"/>
          <cell r="E60"/>
          <cell r="F60"/>
          <cell r="G60"/>
          <cell r="H60"/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/>
          <cell r="E61"/>
          <cell r="F61"/>
          <cell r="G61"/>
          <cell r="H61"/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8593.4000000000015</v>
          </cell>
        </row>
        <row r="62">
          <cell r="D62"/>
          <cell r="E62"/>
          <cell r="F62"/>
          <cell r="G62"/>
          <cell r="H62"/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724.34</v>
          </cell>
        </row>
        <row r="63">
          <cell r="D63"/>
          <cell r="E63"/>
          <cell r="F63"/>
          <cell r="G63"/>
          <cell r="H63"/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/>
          <cell r="E64"/>
          <cell r="F64"/>
          <cell r="G64"/>
          <cell r="H64"/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7500</v>
          </cell>
        </row>
        <row r="65">
          <cell r="D65"/>
          <cell r="E65"/>
          <cell r="F65"/>
          <cell r="G65"/>
          <cell r="H65"/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7564</v>
          </cell>
        </row>
        <row r="66">
          <cell r="D66"/>
          <cell r="E66"/>
          <cell r="F66"/>
          <cell r="G66"/>
          <cell r="H66"/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D67"/>
          <cell r="E67"/>
          <cell r="F67"/>
          <cell r="G67"/>
          <cell r="H67"/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D68"/>
          <cell r="E68"/>
          <cell r="F68"/>
          <cell r="G68"/>
          <cell r="H68"/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/>
          <cell r="E69"/>
          <cell r="F69"/>
          <cell r="G69"/>
          <cell r="H69"/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D70"/>
          <cell r="E70"/>
          <cell r="F70"/>
          <cell r="G70"/>
          <cell r="H70"/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50</v>
          </cell>
        </row>
        <row r="71">
          <cell r="D71"/>
          <cell r="E71"/>
          <cell r="F71"/>
          <cell r="G71"/>
          <cell r="H71"/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3903.99</v>
          </cell>
        </row>
        <row r="72">
          <cell r="D72"/>
          <cell r="E72"/>
          <cell r="F72"/>
          <cell r="G72"/>
          <cell r="H72"/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/>
          <cell r="E73"/>
          <cell r="F73"/>
          <cell r="G73"/>
          <cell r="H73"/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/>
          <cell r="E74"/>
          <cell r="F74"/>
          <cell r="G74"/>
          <cell r="H74"/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/>
          <cell r="E75"/>
          <cell r="F75"/>
          <cell r="G75"/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D76"/>
          <cell r="E76"/>
          <cell r="F76"/>
          <cell r="G76"/>
          <cell r="H76"/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/>
          <cell r="E77"/>
          <cell r="F77"/>
          <cell r="G77"/>
          <cell r="H77"/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D78"/>
          <cell r="E78"/>
          <cell r="F78"/>
          <cell r="G78"/>
          <cell r="H78"/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D79"/>
          <cell r="E79"/>
          <cell r="F79"/>
          <cell r="G79"/>
          <cell r="H79"/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D80"/>
          <cell r="E80"/>
          <cell r="F80"/>
          <cell r="G80"/>
          <cell r="H80"/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D81"/>
          <cell r="E81"/>
          <cell r="F81"/>
          <cell r="G81"/>
          <cell r="H81"/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7483.8199999999979</v>
          </cell>
        </row>
        <row r="82">
          <cell r="D82"/>
          <cell r="E82"/>
          <cell r="F82"/>
          <cell r="G82"/>
          <cell r="H82"/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D83"/>
          <cell r="E83"/>
          <cell r="F83"/>
          <cell r="G83"/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D84"/>
          <cell r="E84"/>
          <cell r="F84"/>
          <cell r="G84"/>
          <cell r="H84"/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/>
          <cell r="E85"/>
          <cell r="F85"/>
          <cell r="G85"/>
          <cell r="H85"/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D86"/>
          <cell r="E86"/>
          <cell r="F86"/>
          <cell r="G86"/>
          <cell r="H86"/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D87"/>
          <cell r="E87"/>
          <cell r="F87"/>
          <cell r="G87"/>
          <cell r="H87"/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D88"/>
          <cell r="E88"/>
          <cell r="F88"/>
          <cell r="G88"/>
          <cell r="H88"/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D89"/>
          <cell r="E89"/>
          <cell r="F89"/>
          <cell r="G89"/>
          <cell r="H89"/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/>
          <cell r="E90"/>
          <cell r="F90"/>
          <cell r="G90"/>
          <cell r="H90"/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D91"/>
          <cell r="E91"/>
          <cell r="F91"/>
          <cell r="G91"/>
          <cell r="H91"/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D92"/>
          <cell r="E92"/>
          <cell r="F92"/>
          <cell r="G92"/>
          <cell r="H92"/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D93"/>
          <cell r="E93"/>
          <cell r="F93"/>
          <cell r="G93"/>
          <cell r="H93"/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D94"/>
          <cell r="E94"/>
          <cell r="F94"/>
          <cell r="G94"/>
          <cell r="H94"/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D95"/>
          <cell r="E95"/>
          <cell r="F95"/>
          <cell r="G95"/>
          <cell r="H95"/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D96"/>
          <cell r="E96"/>
          <cell r="F96"/>
          <cell r="G96"/>
          <cell r="H96"/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D97"/>
          <cell r="E97"/>
          <cell r="F97"/>
          <cell r="G97"/>
          <cell r="H97"/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D98"/>
          <cell r="E98"/>
          <cell r="F98"/>
          <cell r="G98"/>
          <cell r="H98"/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109704.79999999999</v>
          </cell>
        </row>
        <row r="99">
          <cell r="D99"/>
          <cell r="E99"/>
          <cell r="F99"/>
          <cell r="G99"/>
          <cell r="H99"/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D100"/>
          <cell r="E100"/>
          <cell r="F100"/>
          <cell r="G100"/>
          <cell r="H100"/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D101"/>
          <cell r="E101"/>
          <cell r="F101"/>
          <cell r="G101"/>
          <cell r="H101"/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D102"/>
          <cell r="E102"/>
          <cell r="F102"/>
          <cell r="G102"/>
          <cell r="H102"/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D103"/>
          <cell r="E103"/>
          <cell r="F103"/>
          <cell r="G103"/>
          <cell r="H103"/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D104"/>
          <cell r="E104"/>
          <cell r="F104"/>
          <cell r="G104"/>
          <cell r="H104"/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D105"/>
          <cell r="E105"/>
          <cell r="F105"/>
          <cell r="G105"/>
          <cell r="H105"/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D106"/>
          <cell r="E106"/>
          <cell r="F106"/>
          <cell r="G106"/>
          <cell r="H106"/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/>
          <cell r="E107"/>
          <cell r="F107"/>
          <cell r="G107"/>
          <cell r="H107"/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D108"/>
          <cell r="E108"/>
          <cell r="F108"/>
          <cell r="G108"/>
          <cell r="H108"/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D109"/>
          <cell r="E109"/>
          <cell r="F109"/>
          <cell r="G109"/>
          <cell r="H109"/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8987.98</v>
          </cell>
        </row>
        <row r="110">
          <cell r="D110"/>
          <cell r="E110"/>
          <cell r="F110"/>
          <cell r="G110"/>
          <cell r="H110"/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D111"/>
          <cell r="E111"/>
          <cell r="F111"/>
          <cell r="G111"/>
          <cell r="H111"/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11096.720000000001</v>
          </cell>
        </row>
        <row r="112">
          <cell r="D112"/>
          <cell r="E112"/>
          <cell r="F112"/>
          <cell r="G112"/>
          <cell r="H112"/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5040</v>
          </cell>
        </row>
        <row r="113">
          <cell r="D113"/>
          <cell r="E113"/>
          <cell r="F113"/>
          <cell r="G113"/>
          <cell r="H113"/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D114"/>
          <cell r="E114"/>
          <cell r="F114"/>
          <cell r="G114"/>
          <cell r="H114"/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D115"/>
          <cell r="E115"/>
          <cell r="F115"/>
          <cell r="G115"/>
          <cell r="H115"/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D116"/>
          <cell r="E116"/>
          <cell r="F116"/>
          <cell r="G116"/>
          <cell r="H116"/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D117"/>
          <cell r="E117"/>
          <cell r="F117"/>
          <cell r="G117"/>
          <cell r="H117"/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D118"/>
          <cell r="E118"/>
          <cell r="F118"/>
          <cell r="G118"/>
          <cell r="H118"/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D119"/>
          <cell r="E119"/>
          <cell r="F119"/>
          <cell r="G119"/>
          <cell r="H119"/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46350</v>
          </cell>
        </row>
        <row r="120">
          <cell r="D120"/>
          <cell r="E120"/>
          <cell r="F120"/>
          <cell r="G120"/>
          <cell r="H120"/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D121"/>
          <cell r="E121"/>
          <cell r="F121"/>
          <cell r="G121"/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7119.24</v>
          </cell>
        </row>
        <row r="122">
          <cell r="D122"/>
          <cell r="E122"/>
          <cell r="F122"/>
          <cell r="G122"/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D123"/>
          <cell r="E123"/>
          <cell r="F123"/>
          <cell r="G123"/>
          <cell r="H123"/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D124"/>
          <cell r="E124"/>
          <cell r="F124"/>
          <cell r="G124"/>
          <cell r="H124"/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D125"/>
          <cell r="E125"/>
          <cell r="F125"/>
          <cell r="G125"/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D126"/>
          <cell r="E126"/>
          <cell r="F126"/>
          <cell r="G126"/>
          <cell r="H126"/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D127"/>
          <cell r="E127"/>
          <cell r="F127"/>
          <cell r="G127"/>
          <cell r="H127"/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D128"/>
          <cell r="E128"/>
          <cell r="F128"/>
          <cell r="G128"/>
          <cell r="H128"/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D129"/>
          <cell r="E129"/>
          <cell r="F129"/>
          <cell r="G129"/>
          <cell r="H129"/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D130"/>
          <cell r="E130"/>
          <cell r="F130"/>
          <cell r="G130"/>
          <cell r="H130"/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D131"/>
          <cell r="E131"/>
          <cell r="F131"/>
          <cell r="G131"/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D132"/>
          <cell r="E132"/>
          <cell r="F132"/>
          <cell r="G132"/>
          <cell r="H132"/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D133"/>
          <cell r="E133"/>
          <cell r="F133"/>
          <cell r="G133"/>
          <cell r="H133"/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D134"/>
          <cell r="E134"/>
          <cell r="F134"/>
          <cell r="G134"/>
          <cell r="H134"/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2314</v>
          </cell>
        </row>
        <row r="135">
          <cell r="D135"/>
          <cell r="E135"/>
          <cell r="F135"/>
          <cell r="G135"/>
          <cell r="H135"/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D136"/>
          <cell r="E136"/>
          <cell r="F136"/>
          <cell r="G136"/>
          <cell r="H136"/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D137"/>
          <cell r="E137"/>
          <cell r="F137"/>
          <cell r="G137"/>
          <cell r="H137"/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D138"/>
          <cell r="E138"/>
          <cell r="F138"/>
          <cell r="G138"/>
          <cell r="H138"/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D139"/>
          <cell r="E139"/>
          <cell r="F139"/>
          <cell r="G139"/>
          <cell r="H139"/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D140"/>
          <cell r="E140"/>
          <cell r="F140"/>
          <cell r="G140"/>
          <cell r="H140"/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D141"/>
          <cell r="E141"/>
          <cell r="F141"/>
          <cell r="G141"/>
          <cell r="H141"/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D142"/>
          <cell r="E142"/>
          <cell r="F142"/>
          <cell r="G142"/>
          <cell r="H142"/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D143"/>
          <cell r="E143"/>
          <cell r="F143"/>
          <cell r="G143"/>
          <cell r="H143"/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D144"/>
          <cell r="E144"/>
          <cell r="F144"/>
          <cell r="G144"/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D145"/>
          <cell r="E145"/>
          <cell r="F145"/>
          <cell r="G145"/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D146"/>
          <cell r="E146"/>
          <cell r="F146"/>
          <cell r="G146"/>
          <cell r="H146"/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D147"/>
          <cell r="E147"/>
          <cell r="F147"/>
          <cell r="G147"/>
          <cell r="H147"/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9240.64</v>
          </cell>
        </row>
        <row r="148">
          <cell r="D148"/>
          <cell r="E148"/>
          <cell r="F148"/>
          <cell r="G148"/>
          <cell r="H148"/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D149"/>
          <cell r="E149"/>
          <cell r="F149"/>
          <cell r="G149"/>
          <cell r="H149"/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D150"/>
          <cell r="E150"/>
          <cell r="F150"/>
          <cell r="G150"/>
          <cell r="H150"/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D151"/>
          <cell r="E151"/>
          <cell r="F151"/>
          <cell r="G151"/>
          <cell r="H151"/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D152"/>
          <cell r="E152"/>
          <cell r="F152"/>
          <cell r="G152"/>
          <cell r="H152"/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D153"/>
          <cell r="E153"/>
          <cell r="F153"/>
          <cell r="G153"/>
          <cell r="H153"/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35448.85</v>
          </cell>
        </row>
        <row r="154">
          <cell r="D154"/>
          <cell r="E154"/>
          <cell r="F154"/>
          <cell r="G154"/>
          <cell r="H154"/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D155"/>
          <cell r="E155"/>
          <cell r="F155"/>
          <cell r="G155"/>
          <cell r="H155"/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D156"/>
          <cell r="E156"/>
          <cell r="F156"/>
          <cell r="G156"/>
          <cell r="H156"/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D157"/>
          <cell r="E157"/>
          <cell r="F157"/>
          <cell r="G157"/>
          <cell r="H157"/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D158"/>
          <cell r="E158"/>
          <cell r="F158"/>
          <cell r="G158"/>
          <cell r="H158"/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D159"/>
          <cell r="E159"/>
          <cell r="F159"/>
          <cell r="G159"/>
          <cell r="H159"/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D160"/>
          <cell r="E160"/>
          <cell r="F160"/>
          <cell r="G160"/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D161"/>
          <cell r="E161"/>
          <cell r="F161"/>
          <cell r="G161"/>
          <cell r="H161"/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/>
          <cell r="E162"/>
          <cell r="F162"/>
          <cell r="G162"/>
          <cell r="H162"/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D163"/>
          <cell r="E163"/>
          <cell r="F163"/>
          <cell r="G163"/>
          <cell r="H163"/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D164"/>
          <cell r="E164"/>
          <cell r="F164"/>
          <cell r="G164"/>
          <cell r="H164"/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D165"/>
          <cell r="E165"/>
          <cell r="F165"/>
          <cell r="G165"/>
          <cell r="H165"/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</sheetData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EPT"/>
      <sheetName val="3OCT"/>
      <sheetName val="4NOV"/>
      <sheetName val="JJAEP(JUL-SEP24)"/>
      <sheetName val="5DEC"/>
      <sheetName val="JJAEP(OCT24)"/>
      <sheetName val="6JAN"/>
      <sheetName val="JJAEP(NOV24)"/>
      <sheetName val="7FEB"/>
      <sheetName val="JJAEP(DEC24)"/>
      <sheetName val="8MAR"/>
      <sheetName val="JJAEP(JAN25)"/>
      <sheetName val="MISC (08MAR)"/>
      <sheetName val="9APR"/>
      <sheetName val="JJAEP(FEB-MAR25)"/>
      <sheetName val="MISC (09APR)"/>
      <sheetName val="10MAY"/>
      <sheetName val="11JUN"/>
      <sheetName val="JJAEP(APR25)"/>
      <sheetName val="12JUL"/>
      <sheetName val="JJAEP(MAY-JUN25)"/>
      <sheetName val="SUMMARY"/>
      <sheetName val="JJAEP SUMMARY"/>
    </sheetNames>
    <sheetDataSet>
      <sheetData sheetId="0">
        <row r="2">
          <cell r="D2">
            <v>16227</v>
          </cell>
          <cell r="E2">
            <v>33923</v>
          </cell>
          <cell r="F2">
            <v>0</v>
          </cell>
          <cell r="G2">
            <v>15143</v>
          </cell>
          <cell r="H2">
            <v>5841</v>
          </cell>
          <cell r="I2">
            <v>71134</v>
          </cell>
          <cell r="J2">
            <v>27281.32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/>
          <cell r="R2"/>
          <cell r="S2"/>
          <cell r="T2">
            <v>0</v>
          </cell>
          <cell r="U2"/>
          <cell r="V2"/>
          <cell r="W2"/>
          <cell r="X2"/>
          <cell r="Y2">
            <v>0</v>
          </cell>
          <cell r="Z2"/>
          <cell r="AA2"/>
          <cell r="AB2"/>
          <cell r="AC2"/>
          <cell r="AD2">
            <v>0</v>
          </cell>
          <cell r="AE2"/>
          <cell r="AF2"/>
          <cell r="AG2">
            <v>98415.32</v>
          </cell>
        </row>
        <row r="3">
          <cell r="D3">
            <v>7358</v>
          </cell>
          <cell r="E3">
            <v>5638</v>
          </cell>
          <cell r="F3">
            <v>6496</v>
          </cell>
          <cell r="G3">
            <v>18250</v>
          </cell>
          <cell r="H3">
            <v>333</v>
          </cell>
          <cell r="I3">
            <v>38075</v>
          </cell>
          <cell r="J3">
            <v>22195.88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>
            <v>60270.880000000005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/>
          <cell r="R4"/>
          <cell r="S4"/>
          <cell r="T4">
            <v>0</v>
          </cell>
          <cell r="U4"/>
          <cell r="V4"/>
          <cell r="W4"/>
          <cell r="X4"/>
          <cell r="Y4">
            <v>0</v>
          </cell>
          <cell r="Z4"/>
          <cell r="AA4"/>
          <cell r="AB4"/>
          <cell r="AC4"/>
          <cell r="AD4">
            <v>0</v>
          </cell>
          <cell r="AE4"/>
          <cell r="AF4"/>
          <cell r="AG4">
            <v>0</v>
          </cell>
        </row>
        <row r="5">
          <cell r="D5">
            <v>43926</v>
          </cell>
          <cell r="E5">
            <v>33222</v>
          </cell>
          <cell r="F5">
            <v>244</v>
          </cell>
          <cell r="G5">
            <v>20483</v>
          </cell>
          <cell r="H5">
            <v>850</v>
          </cell>
          <cell r="I5">
            <v>98725</v>
          </cell>
          <cell r="J5">
            <v>64036.86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>
            <v>162761.85999999999</v>
          </cell>
        </row>
        <row r="6">
          <cell r="D6">
            <v>16029</v>
          </cell>
          <cell r="E6">
            <v>16156</v>
          </cell>
          <cell r="F6">
            <v>10046</v>
          </cell>
          <cell r="G6">
            <v>3207</v>
          </cell>
          <cell r="H6">
            <v>583</v>
          </cell>
          <cell r="I6">
            <v>46021</v>
          </cell>
          <cell r="J6">
            <v>21646.18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>
            <v>67667.179999999993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/>
          <cell r="R7"/>
          <cell r="S7"/>
          <cell r="T7">
            <v>0</v>
          </cell>
          <cell r="U7"/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>
            <v>0</v>
          </cell>
        </row>
        <row r="8">
          <cell r="D8">
            <v>35620</v>
          </cell>
          <cell r="E8">
            <v>811</v>
          </cell>
          <cell r="F8">
            <v>0</v>
          </cell>
          <cell r="G8">
            <v>0</v>
          </cell>
          <cell r="H8">
            <v>0</v>
          </cell>
          <cell r="I8">
            <v>36431</v>
          </cell>
          <cell r="J8">
            <v>28775.759999999998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41664</v>
          </cell>
          <cell r="Q8"/>
          <cell r="R8"/>
          <cell r="S8"/>
          <cell r="T8">
            <v>0</v>
          </cell>
          <cell r="U8"/>
          <cell r="V8"/>
          <cell r="W8"/>
          <cell r="X8"/>
          <cell r="Y8">
            <v>0</v>
          </cell>
          <cell r="Z8"/>
          <cell r="AA8"/>
          <cell r="AB8">
            <v>41667</v>
          </cell>
          <cell r="AC8"/>
          <cell r="AD8">
            <v>41667</v>
          </cell>
          <cell r="AE8"/>
          <cell r="AF8"/>
          <cell r="AG8">
            <v>148537.76</v>
          </cell>
        </row>
        <row r="9">
          <cell r="D9">
            <v>164667</v>
          </cell>
          <cell r="E9">
            <v>18317</v>
          </cell>
          <cell r="F9">
            <v>0</v>
          </cell>
          <cell r="G9">
            <v>0</v>
          </cell>
          <cell r="H9">
            <v>0</v>
          </cell>
          <cell r="I9">
            <v>182984</v>
          </cell>
          <cell r="J9">
            <v>88346.01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/>
          <cell r="R9"/>
          <cell r="S9"/>
          <cell r="T9">
            <v>0</v>
          </cell>
          <cell r="U9"/>
          <cell r="V9"/>
          <cell r="W9"/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>
            <v>271330.01</v>
          </cell>
        </row>
        <row r="10">
          <cell r="D10">
            <v>16269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16269</v>
          </cell>
          <cell r="J10">
            <v>12984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/>
          <cell r="R10"/>
          <cell r="S10"/>
          <cell r="T10">
            <v>0</v>
          </cell>
          <cell r="U10"/>
          <cell r="V10"/>
          <cell r="W10"/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>
            <v>29253</v>
          </cell>
        </row>
        <row r="11">
          <cell r="D11">
            <v>46321</v>
          </cell>
          <cell r="E11">
            <v>113008</v>
          </cell>
          <cell r="F11">
            <v>23314</v>
          </cell>
          <cell r="G11">
            <v>120555</v>
          </cell>
          <cell r="H11">
            <v>17894</v>
          </cell>
          <cell r="I11">
            <v>321092</v>
          </cell>
          <cell r="J11">
            <v>548876.46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14107</v>
          </cell>
          <cell r="Q11"/>
          <cell r="R11"/>
          <cell r="S11"/>
          <cell r="T11">
            <v>0</v>
          </cell>
          <cell r="U11"/>
          <cell r="V11"/>
          <cell r="W11"/>
          <cell r="X11"/>
          <cell r="Y11">
            <v>0</v>
          </cell>
          <cell r="Z11">
            <v>2405</v>
          </cell>
          <cell r="AA11"/>
          <cell r="AB11"/>
          <cell r="AC11"/>
          <cell r="AD11">
            <v>2405</v>
          </cell>
          <cell r="AE11"/>
          <cell r="AF11"/>
          <cell r="AG11">
            <v>886480.46</v>
          </cell>
        </row>
        <row r="12">
          <cell r="D12">
            <v>195067</v>
          </cell>
          <cell r="E12">
            <v>507762</v>
          </cell>
          <cell r="F12">
            <v>147473</v>
          </cell>
          <cell r="G12">
            <v>320100</v>
          </cell>
          <cell r="H12">
            <v>398201</v>
          </cell>
          <cell r="I12">
            <v>1568603</v>
          </cell>
          <cell r="J12">
            <v>2331227.2799999998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36085</v>
          </cell>
          <cell r="P12">
            <v>72888</v>
          </cell>
          <cell r="Q12"/>
          <cell r="R12">
            <v>25341</v>
          </cell>
          <cell r="S12"/>
          <cell r="T12">
            <v>25341</v>
          </cell>
          <cell r="U12"/>
          <cell r="V12"/>
          <cell r="W12"/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>
            <v>4034144.28</v>
          </cell>
        </row>
        <row r="13">
          <cell r="D13">
            <v>0</v>
          </cell>
          <cell r="E13">
            <v>123109</v>
          </cell>
          <cell r="F13">
            <v>3089</v>
          </cell>
          <cell r="G13">
            <v>0</v>
          </cell>
          <cell r="H13">
            <v>0</v>
          </cell>
          <cell r="I13">
            <v>126198</v>
          </cell>
          <cell r="J13">
            <v>37829.910000000003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8366</v>
          </cell>
          <cell r="Q13"/>
          <cell r="R13"/>
          <cell r="S13"/>
          <cell r="T13">
            <v>0</v>
          </cell>
          <cell r="U13"/>
          <cell r="V13"/>
          <cell r="W13"/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>
            <v>172393.91</v>
          </cell>
        </row>
        <row r="14">
          <cell r="D14">
            <v>128833</v>
          </cell>
          <cell r="E14">
            <v>66185</v>
          </cell>
          <cell r="F14">
            <v>14167</v>
          </cell>
          <cell r="G14">
            <v>25200</v>
          </cell>
          <cell r="H14">
            <v>87000</v>
          </cell>
          <cell r="I14">
            <v>321385</v>
          </cell>
          <cell r="J14">
            <v>641952.81999999995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/>
          <cell r="R14"/>
          <cell r="S14"/>
          <cell r="T14">
            <v>0</v>
          </cell>
          <cell r="U14"/>
          <cell r="V14"/>
          <cell r="W14"/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>
            <v>963337.82</v>
          </cell>
        </row>
        <row r="15">
          <cell r="D15">
            <v>63646</v>
          </cell>
          <cell r="E15">
            <v>98724</v>
          </cell>
          <cell r="F15">
            <v>51345</v>
          </cell>
          <cell r="G15">
            <v>25129</v>
          </cell>
          <cell r="H15">
            <v>0</v>
          </cell>
          <cell r="I15">
            <v>238844</v>
          </cell>
          <cell r="J15">
            <v>495142.57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/>
          <cell r="R15"/>
          <cell r="S15"/>
          <cell r="T15">
            <v>0</v>
          </cell>
          <cell r="U15"/>
          <cell r="V15"/>
          <cell r="W15"/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>
            <v>733986.57000000007</v>
          </cell>
        </row>
        <row r="16">
          <cell r="D16">
            <v>20272</v>
          </cell>
          <cell r="E16">
            <v>6711</v>
          </cell>
          <cell r="F16">
            <v>0</v>
          </cell>
          <cell r="G16">
            <v>0</v>
          </cell>
          <cell r="H16">
            <v>0</v>
          </cell>
          <cell r="I16">
            <v>26983</v>
          </cell>
          <cell r="J16">
            <v>21071.72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/>
          <cell r="R16"/>
          <cell r="S16"/>
          <cell r="T16">
            <v>0</v>
          </cell>
          <cell r="U16"/>
          <cell r="V16"/>
          <cell r="W16"/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>
            <v>48054.720000000001</v>
          </cell>
        </row>
        <row r="17">
          <cell r="D17">
            <v>12384</v>
          </cell>
          <cell r="E17">
            <v>6143</v>
          </cell>
          <cell r="F17">
            <v>3083</v>
          </cell>
          <cell r="G17">
            <v>3348</v>
          </cell>
          <cell r="H17">
            <v>1317</v>
          </cell>
          <cell r="I17">
            <v>26275</v>
          </cell>
          <cell r="J17">
            <v>7126.42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/>
          <cell r="R17"/>
          <cell r="S17"/>
          <cell r="T17">
            <v>0</v>
          </cell>
          <cell r="U17"/>
          <cell r="V17"/>
          <cell r="W17"/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>
            <v>33401.42</v>
          </cell>
        </row>
        <row r="18">
          <cell r="D18">
            <v>0</v>
          </cell>
          <cell r="E18">
            <v>62659</v>
          </cell>
          <cell r="F18">
            <v>1441</v>
          </cell>
          <cell r="G18">
            <v>3000</v>
          </cell>
          <cell r="H18">
            <v>833</v>
          </cell>
          <cell r="I18">
            <v>67933</v>
          </cell>
          <cell r="J18">
            <v>25579.49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/>
          <cell r="R18"/>
          <cell r="S18"/>
          <cell r="T18">
            <v>0</v>
          </cell>
          <cell r="U18"/>
          <cell r="V18"/>
          <cell r="W18"/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>
            <v>93512.49</v>
          </cell>
        </row>
        <row r="19">
          <cell r="D19">
            <v>114966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114966</v>
          </cell>
          <cell r="J19">
            <v>51268.24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/>
          <cell r="R19"/>
          <cell r="S19"/>
          <cell r="T19">
            <v>0</v>
          </cell>
          <cell r="U19"/>
          <cell r="V19"/>
          <cell r="W19"/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>
            <v>166234.23999999999</v>
          </cell>
        </row>
        <row r="20">
          <cell r="D20">
            <v>35097</v>
          </cell>
          <cell r="E20">
            <v>41297</v>
          </cell>
          <cell r="F20">
            <v>9481</v>
          </cell>
          <cell r="G20">
            <v>0</v>
          </cell>
          <cell r="H20">
            <v>0</v>
          </cell>
          <cell r="I20">
            <v>85875</v>
          </cell>
          <cell r="J20">
            <v>60946.27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/>
          <cell r="R20"/>
          <cell r="S20"/>
          <cell r="T20">
            <v>0</v>
          </cell>
          <cell r="U20"/>
          <cell r="V20"/>
          <cell r="W20"/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>
            <v>146821.26999999999</v>
          </cell>
        </row>
        <row r="21">
          <cell r="D21">
            <v>11715</v>
          </cell>
          <cell r="E21">
            <v>16361</v>
          </cell>
          <cell r="F21">
            <v>0</v>
          </cell>
          <cell r="G21">
            <v>15744</v>
          </cell>
          <cell r="H21">
            <v>4192</v>
          </cell>
          <cell r="I21">
            <v>48012</v>
          </cell>
          <cell r="J21">
            <v>20753.8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10000</v>
          </cell>
          <cell r="Q21"/>
          <cell r="R21"/>
          <cell r="S21"/>
          <cell r="T21">
            <v>0</v>
          </cell>
          <cell r="U21"/>
          <cell r="V21"/>
          <cell r="W21"/>
          <cell r="X21"/>
          <cell r="Y21">
            <v>0</v>
          </cell>
          <cell r="Z21"/>
          <cell r="AA21"/>
          <cell r="AB21"/>
          <cell r="AC21"/>
          <cell r="AD21">
            <v>0</v>
          </cell>
          <cell r="AE21"/>
          <cell r="AF21"/>
          <cell r="AG21">
            <v>78765.8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/>
          <cell r="R22"/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/>
          <cell r="AB22"/>
          <cell r="AC22"/>
          <cell r="AD22">
            <v>0</v>
          </cell>
          <cell r="AE22"/>
          <cell r="AF22"/>
          <cell r="AG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21248</v>
          </cell>
          <cell r="M23">
            <v>0</v>
          </cell>
          <cell r="N23">
            <v>4159</v>
          </cell>
          <cell r="O23">
            <v>17861</v>
          </cell>
          <cell r="P23">
            <v>20799</v>
          </cell>
          <cell r="Q23">
            <v>82530</v>
          </cell>
          <cell r="R23"/>
          <cell r="S23"/>
          <cell r="T23">
            <v>82530</v>
          </cell>
          <cell r="U23"/>
          <cell r="V23"/>
          <cell r="W23">
            <v>17083</v>
          </cell>
          <cell r="X23"/>
          <cell r="Y23">
            <v>17083</v>
          </cell>
          <cell r="Z23"/>
          <cell r="AA23">
            <v>25957</v>
          </cell>
          <cell r="AB23">
            <v>8750</v>
          </cell>
          <cell r="AC23"/>
          <cell r="AD23">
            <v>34707</v>
          </cell>
          <cell r="AE23"/>
          <cell r="AF23"/>
          <cell r="AG23">
            <v>198387</v>
          </cell>
        </row>
        <row r="24">
          <cell r="D24">
            <v>38012</v>
          </cell>
          <cell r="E24">
            <v>10129</v>
          </cell>
          <cell r="F24">
            <v>3701</v>
          </cell>
          <cell r="G24">
            <v>1540</v>
          </cell>
          <cell r="H24">
            <v>0</v>
          </cell>
          <cell r="I24">
            <v>53382</v>
          </cell>
          <cell r="J24">
            <v>21808.82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/>
          <cell r="R24"/>
          <cell r="S24"/>
          <cell r="T24">
            <v>0</v>
          </cell>
          <cell r="U24"/>
          <cell r="V24"/>
          <cell r="W24"/>
          <cell r="X24"/>
          <cell r="Y24">
            <v>0</v>
          </cell>
          <cell r="Z24"/>
          <cell r="AA24"/>
          <cell r="AB24"/>
          <cell r="AC24"/>
          <cell r="AD24">
            <v>0</v>
          </cell>
          <cell r="AE24"/>
          <cell r="AF24"/>
          <cell r="AG24">
            <v>75190.820000000007</v>
          </cell>
        </row>
        <row r="25">
          <cell r="D25">
            <v>20078</v>
          </cell>
          <cell r="E25">
            <v>18982</v>
          </cell>
          <cell r="F25">
            <v>0</v>
          </cell>
          <cell r="G25">
            <v>0</v>
          </cell>
          <cell r="H25">
            <v>0</v>
          </cell>
          <cell r="I25">
            <v>39060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/>
          <cell r="R25"/>
          <cell r="S25"/>
          <cell r="T25">
            <v>0</v>
          </cell>
          <cell r="U25"/>
          <cell r="V25"/>
          <cell r="W25"/>
          <cell r="X25"/>
          <cell r="Y25">
            <v>0</v>
          </cell>
          <cell r="Z25"/>
          <cell r="AA25"/>
          <cell r="AB25"/>
          <cell r="AC25"/>
          <cell r="AD25">
            <v>0</v>
          </cell>
          <cell r="AE25"/>
          <cell r="AF25"/>
          <cell r="AG25">
            <v>39060</v>
          </cell>
        </row>
        <row r="26">
          <cell r="D26">
            <v>19957</v>
          </cell>
          <cell r="E26">
            <v>43089</v>
          </cell>
          <cell r="F26">
            <v>10439</v>
          </cell>
          <cell r="G26">
            <v>29691</v>
          </cell>
          <cell r="H26">
            <v>1267</v>
          </cell>
          <cell r="I26">
            <v>104443</v>
          </cell>
          <cell r="J26">
            <v>41969.03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/>
          <cell r="R26"/>
          <cell r="S26"/>
          <cell r="T26">
            <v>0</v>
          </cell>
          <cell r="U26"/>
          <cell r="V26"/>
          <cell r="W26"/>
          <cell r="X26"/>
          <cell r="Y26">
            <v>0</v>
          </cell>
          <cell r="Z26"/>
          <cell r="AA26"/>
          <cell r="AB26"/>
          <cell r="AC26"/>
          <cell r="AD26">
            <v>0</v>
          </cell>
          <cell r="AE26"/>
          <cell r="AF26"/>
          <cell r="AG26">
            <v>146412.03</v>
          </cell>
        </row>
        <row r="27">
          <cell r="D27">
            <v>31654</v>
          </cell>
          <cell r="E27">
            <v>2083</v>
          </cell>
          <cell r="F27">
            <v>8250</v>
          </cell>
          <cell r="G27">
            <v>1833</v>
          </cell>
          <cell r="H27">
            <v>1333</v>
          </cell>
          <cell r="I27">
            <v>45153</v>
          </cell>
          <cell r="J27">
            <v>14531.26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/>
          <cell r="R27"/>
          <cell r="S27"/>
          <cell r="T27">
            <v>0</v>
          </cell>
          <cell r="U27"/>
          <cell r="V27"/>
          <cell r="W27"/>
          <cell r="X27"/>
          <cell r="Y27">
            <v>0</v>
          </cell>
          <cell r="Z27"/>
          <cell r="AA27"/>
          <cell r="AB27"/>
          <cell r="AC27"/>
          <cell r="AD27">
            <v>0</v>
          </cell>
          <cell r="AE27"/>
          <cell r="AF27"/>
          <cell r="AG27">
            <v>59684.26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/>
          <cell r="S28"/>
          <cell r="T28">
            <v>0</v>
          </cell>
          <cell r="U28"/>
          <cell r="V28"/>
          <cell r="W28"/>
          <cell r="X28"/>
          <cell r="Y28">
            <v>0</v>
          </cell>
          <cell r="Z28"/>
          <cell r="AA28"/>
          <cell r="AB28"/>
          <cell r="AC28"/>
          <cell r="AD28">
            <v>0</v>
          </cell>
          <cell r="AE28"/>
          <cell r="AF28"/>
          <cell r="AG28">
            <v>0</v>
          </cell>
        </row>
        <row r="29">
          <cell r="D29">
            <v>17359</v>
          </cell>
          <cell r="E29">
            <v>11406</v>
          </cell>
          <cell r="F29">
            <v>4985</v>
          </cell>
          <cell r="G29">
            <v>6667</v>
          </cell>
          <cell r="H29">
            <v>0</v>
          </cell>
          <cell r="I29">
            <v>40417</v>
          </cell>
          <cell r="J29">
            <v>14279.03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/>
          <cell r="R29"/>
          <cell r="S29"/>
          <cell r="T29">
            <v>0</v>
          </cell>
          <cell r="U29"/>
          <cell r="V29"/>
          <cell r="W29"/>
          <cell r="X29"/>
          <cell r="Y29">
            <v>0</v>
          </cell>
          <cell r="Z29"/>
          <cell r="AA29"/>
          <cell r="AB29"/>
          <cell r="AC29"/>
          <cell r="AD29">
            <v>0</v>
          </cell>
          <cell r="AE29"/>
          <cell r="AF29"/>
          <cell r="AG29">
            <v>54696.03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/>
          <cell r="R30"/>
          <cell r="S30"/>
          <cell r="T30">
            <v>0</v>
          </cell>
          <cell r="U30"/>
          <cell r="V30"/>
          <cell r="W30"/>
          <cell r="X30"/>
          <cell r="Y30">
            <v>0</v>
          </cell>
          <cell r="Z30"/>
          <cell r="AA30"/>
          <cell r="AB30"/>
          <cell r="AC30"/>
          <cell r="AD30">
            <v>0</v>
          </cell>
          <cell r="AE30"/>
          <cell r="AF30"/>
          <cell r="AG30">
            <v>0</v>
          </cell>
        </row>
        <row r="31">
          <cell r="D31">
            <v>155777</v>
          </cell>
          <cell r="E31">
            <v>216549</v>
          </cell>
          <cell r="F31">
            <v>36251</v>
          </cell>
          <cell r="G31">
            <v>0</v>
          </cell>
          <cell r="H31">
            <v>30546</v>
          </cell>
          <cell r="I31">
            <v>439123</v>
          </cell>
          <cell r="J31">
            <v>984272.78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40751</v>
          </cell>
          <cell r="Q31"/>
          <cell r="R31"/>
          <cell r="S31"/>
          <cell r="T31">
            <v>0</v>
          </cell>
          <cell r="U31">
            <v>222681</v>
          </cell>
          <cell r="V31"/>
          <cell r="W31"/>
          <cell r="X31"/>
          <cell r="Y31">
            <v>222681</v>
          </cell>
          <cell r="Z31">
            <v>22153</v>
          </cell>
          <cell r="AA31"/>
          <cell r="AB31">
            <v>7951</v>
          </cell>
          <cell r="AC31"/>
          <cell r="AD31">
            <v>30104</v>
          </cell>
          <cell r="AE31"/>
          <cell r="AF31"/>
          <cell r="AG31">
            <v>1716931.78</v>
          </cell>
        </row>
        <row r="32">
          <cell r="D32">
            <v>59159</v>
          </cell>
          <cell r="E32">
            <v>24250</v>
          </cell>
          <cell r="F32">
            <v>30726</v>
          </cell>
          <cell r="G32">
            <v>17198</v>
          </cell>
          <cell r="H32">
            <v>0</v>
          </cell>
          <cell r="I32">
            <v>131333</v>
          </cell>
          <cell r="J32">
            <v>77774.44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8758</v>
          </cell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0</v>
          </cell>
          <cell r="Z32"/>
          <cell r="AA32"/>
          <cell r="AB32"/>
          <cell r="AC32"/>
          <cell r="AD32">
            <v>0</v>
          </cell>
          <cell r="AE32"/>
          <cell r="AF32"/>
          <cell r="AG32">
            <v>217865.44</v>
          </cell>
        </row>
        <row r="33">
          <cell r="D33">
            <v>40513</v>
          </cell>
          <cell r="E33">
            <v>16636</v>
          </cell>
          <cell r="F33">
            <v>1750</v>
          </cell>
          <cell r="G33">
            <v>833</v>
          </cell>
          <cell r="H33">
            <v>493</v>
          </cell>
          <cell r="I33">
            <v>60225</v>
          </cell>
          <cell r="J33">
            <v>25996.29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/>
          <cell r="R33"/>
          <cell r="S33"/>
          <cell r="T33">
            <v>0</v>
          </cell>
          <cell r="U33"/>
          <cell r="V33"/>
          <cell r="W33"/>
          <cell r="X33"/>
          <cell r="Y33">
            <v>0</v>
          </cell>
          <cell r="Z33"/>
          <cell r="AA33"/>
          <cell r="AB33"/>
          <cell r="AC33"/>
          <cell r="AD33">
            <v>0</v>
          </cell>
          <cell r="AE33"/>
          <cell r="AF33"/>
          <cell r="AG33">
            <v>86221.290000000008</v>
          </cell>
        </row>
        <row r="34">
          <cell r="D34">
            <v>47660</v>
          </cell>
          <cell r="E34">
            <v>0</v>
          </cell>
          <cell r="F34">
            <v>0</v>
          </cell>
          <cell r="G34">
            <v>13829</v>
          </cell>
          <cell r="H34">
            <v>833</v>
          </cell>
          <cell r="I34">
            <v>62322</v>
          </cell>
          <cell r="J34">
            <v>21440.78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/>
          <cell r="R34"/>
          <cell r="S34"/>
          <cell r="T34">
            <v>0</v>
          </cell>
          <cell r="U34"/>
          <cell r="V34"/>
          <cell r="W34"/>
          <cell r="X34"/>
          <cell r="Y34">
            <v>0</v>
          </cell>
          <cell r="Z34"/>
          <cell r="AA34"/>
          <cell r="AB34"/>
          <cell r="AC34"/>
          <cell r="AD34">
            <v>0</v>
          </cell>
          <cell r="AE34"/>
          <cell r="AF34"/>
          <cell r="AG34">
            <v>83762.78</v>
          </cell>
        </row>
        <row r="35">
          <cell r="D35">
            <v>47075</v>
          </cell>
          <cell r="E35">
            <v>48833</v>
          </cell>
          <cell r="F35">
            <v>12167</v>
          </cell>
          <cell r="G35">
            <v>9667</v>
          </cell>
          <cell r="H35">
            <v>1000</v>
          </cell>
          <cell r="I35">
            <v>118742</v>
          </cell>
          <cell r="J35">
            <v>33620.449999999997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/>
          <cell r="R35"/>
          <cell r="S35"/>
          <cell r="T35">
            <v>0</v>
          </cell>
          <cell r="U35"/>
          <cell r="V35"/>
          <cell r="W35"/>
          <cell r="X35"/>
          <cell r="Y35">
            <v>0</v>
          </cell>
          <cell r="Z35"/>
          <cell r="AA35"/>
          <cell r="AB35"/>
          <cell r="AC35"/>
          <cell r="AD35">
            <v>0</v>
          </cell>
          <cell r="AE35"/>
          <cell r="AF35"/>
          <cell r="AG35">
            <v>152362.45000000001</v>
          </cell>
        </row>
        <row r="36">
          <cell r="D36">
            <v>3844</v>
          </cell>
          <cell r="E36">
            <v>3267</v>
          </cell>
          <cell r="F36">
            <v>0</v>
          </cell>
          <cell r="G36">
            <v>7882</v>
          </cell>
          <cell r="H36">
            <v>233</v>
          </cell>
          <cell r="I36">
            <v>15226</v>
          </cell>
          <cell r="J36">
            <v>6654.3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/>
          <cell r="R36"/>
          <cell r="S36"/>
          <cell r="T36">
            <v>0</v>
          </cell>
          <cell r="U36"/>
          <cell r="V36"/>
          <cell r="W36"/>
          <cell r="X36"/>
          <cell r="Y36">
            <v>0</v>
          </cell>
          <cell r="Z36"/>
          <cell r="AA36"/>
          <cell r="AB36"/>
          <cell r="AC36"/>
          <cell r="AD36">
            <v>0</v>
          </cell>
          <cell r="AE36"/>
          <cell r="AF36"/>
          <cell r="AG36">
            <v>21880.3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/>
          <cell r="R37"/>
          <cell r="S37"/>
          <cell r="T37">
            <v>0</v>
          </cell>
          <cell r="U37"/>
          <cell r="V37"/>
          <cell r="W37"/>
          <cell r="X37"/>
          <cell r="Y37">
            <v>0</v>
          </cell>
          <cell r="Z37"/>
          <cell r="AA37"/>
          <cell r="AB37"/>
          <cell r="AC37"/>
          <cell r="AD37">
            <v>0</v>
          </cell>
          <cell r="AE37"/>
          <cell r="AF37"/>
          <cell r="AG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/>
          <cell r="R38"/>
          <cell r="S38"/>
          <cell r="T38">
            <v>0</v>
          </cell>
          <cell r="U38"/>
          <cell r="V38"/>
          <cell r="W38"/>
          <cell r="X38"/>
          <cell r="Y38">
            <v>0</v>
          </cell>
          <cell r="Z38"/>
          <cell r="AA38"/>
          <cell r="AB38"/>
          <cell r="AC38"/>
          <cell r="AD38">
            <v>0</v>
          </cell>
          <cell r="AE38"/>
          <cell r="AF38"/>
          <cell r="AG38">
            <v>0</v>
          </cell>
        </row>
        <row r="39">
          <cell r="D39">
            <v>27355</v>
          </cell>
          <cell r="E39">
            <v>833</v>
          </cell>
          <cell r="F39">
            <v>833</v>
          </cell>
          <cell r="G39">
            <v>2667</v>
          </cell>
          <cell r="H39">
            <v>0</v>
          </cell>
          <cell r="I39">
            <v>31688</v>
          </cell>
          <cell r="J39">
            <v>15593.18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/>
          <cell r="R39"/>
          <cell r="S39"/>
          <cell r="T39">
            <v>0</v>
          </cell>
          <cell r="U39"/>
          <cell r="V39"/>
          <cell r="W39"/>
          <cell r="X39"/>
          <cell r="Y39">
            <v>0</v>
          </cell>
          <cell r="Z39"/>
          <cell r="AA39"/>
          <cell r="AB39"/>
          <cell r="AC39"/>
          <cell r="AD39">
            <v>0</v>
          </cell>
          <cell r="AE39"/>
          <cell r="AF39"/>
          <cell r="AG39">
            <v>47281.18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/>
          <cell r="R40"/>
          <cell r="S40"/>
          <cell r="T40">
            <v>0</v>
          </cell>
          <cell r="U40"/>
          <cell r="V40"/>
          <cell r="W40"/>
          <cell r="X40"/>
          <cell r="Y40">
            <v>0</v>
          </cell>
          <cell r="Z40"/>
          <cell r="AA40"/>
          <cell r="AB40"/>
          <cell r="AC40"/>
          <cell r="AD40">
            <v>0</v>
          </cell>
          <cell r="AE40"/>
          <cell r="AF40"/>
          <cell r="AG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/>
          <cell r="R41"/>
          <cell r="S41"/>
          <cell r="T41">
            <v>0</v>
          </cell>
          <cell r="U41"/>
          <cell r="V41"/>
          <cell r="W41"/>
          <cell r="X41"/>
          <cell r="Y41">
            <v>0</v>
          </cell>
          <cell r="Z41"/>
          <cell r="AA41"/>
          <cell r="AB41"/>
          <cell r="AC41"/>
          <cell r="AD41">
            <v>0</v>
          </cell>
          <cell r="AE41"/>
          <cell r="AF41"/>
          <cell r="AG41">
            <v>0</v>
          </cell>
        </row>
        <row r="42">
          <cell r="D42">
            <v>23442</v>
          </cell>
          <cell r="E42">
            <v>0</v>
          </cell>
          <cell r="F42">
            <v>0</v>
          </cell>
          <cell r="G42">
            <v>23125</v>
          </cell>
          <cell r="H42">
            <v>10408</v>
          </cell>
          <cell r="I42">
            <v>56975</v>
          </cell>
          <cell r="J42">
            <v>26872.58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/>
          <cell r="R42"/>
          <cell r="S42"/>
          <cell r="T42">
            <v>0</v>
          </cell>
          <cell r="U42"/>
          <cell r="V42"/>
          <cell r="W42"/>
          <cell r="X42"/>
          <cell r="Y42">
            <v>0</v>
          </cell>
          <cell r="Z42"/>
          <cell r="AA42"/>
          <cell r="AB42"/>
          <cell r="AC42"/>
          <cell r="AD42">
            <v>0</v>
          </cell>
          <cell r="AE42"/>
          <cell r="AF42"/>
          <cell r="AG42">
            <v>83847.58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/>
          <cell r="R43"/>
          <cell r="S43"/>
          <cell r="T43">
            <v>0</v>
          </cell>
          <cell r="U43"/>
          <cell r="V43"/>
          <cell r="W43"/>
          <cell r="X43"/>
          <cell r="Y43">
            <v>0</v>
          </cell>
          <cell r="Z43"/>
          <cell r="AA43"/>
          <cell r="AB43"/>
          <cell r="AC43"/>
          <cell r="AD43">
            <v>0</v>
          </cell>
          <cell r="AE43"/>
          <cell r="AF43"/>
          <cell r="AG43">
            <v>0</v>
          </cell>
        </row>
        <row r="44">
          <cell r="D44">
            <v>2278</v>
          </cell>
          <cell r="E44">
            <v>13563</v>
          </cell>
          <cell r="F44">
            <v>15000</v>
          </cell>
          <cell r="G44">
            <v>12673</v>
          </cell>
          <cell r="H44">
            <v>833</v>
          </cell>
          <cell r="I44">
            <v>44347</v>
          </cell>
          <cell r="J44">
            <v>14360.57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/>
          <cell r="R44"/>
          <cell r="S44"/>
          <cell r="T44">
            <v>0</v>
          </cell>
          <cell r="U44"/>
          <cell r="V44"/>
          <cell r="W44"/>
          <cell r="X44"/>
          <cell r="Y44">
            <v>0</v>
          </cell>
          <cell r="Z44"/>
          <cell r="AA44"/>
          <cell r="AB44"/>
          <cell r="AC44"/>
          <cell r="AD44">
            <v>0</v>
          </cell>
          <cell r="AE44"/>
          <cell r="AF44"/>
          <cell r="AG44">
            <v>58707.57</v>
          </cell>
        </row>
        <row r="45">
          <cell r="D45">
            <v>26954</v>
          </cell>
          <cell r="E45">
            <v>14071</v>
          </cell>
          <cell r="F45">
            <v>0</v>
          </cell>
          <cell r="G45">
            <v>6086</v>
          </cell>
          <cell r="H45">
            <v>333</v>
          </cell>
          <cell r="I45">
            <v>47444</v>
          </cell>
          <cell r="J45">
            <v>20075.82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/>
          <cell r="R45"/>
          <cell r="S45"/>
          <cell r="T45">
            <v>0</v>
          </cell>
          <cell r="U45"/>
          <cell r="V45"/>
          <cell r="W45"/>
          <cell r="X45"/>
          <cell r="Y45">
            <v>0</v>
          </cell>
          <cell r="Z45"/>
          <cell r="AA45"/>
          <cell r="AB45"/>
          <cell r="AC45"/>
          <cell r="AD45">
            <v>0</v>
          </cell>
          <cell r="AE45"/>
          <cell r="AF45"/>
          <cell r="AG45">
            <v>67519.820000000007</v>
          </cell>
        </row>
        <row r="46">
          <cell r="D46">
            <v>32760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32760</v>
          </cell>
          <cell r="J46">
            <v>14372.44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/>
          <cell r="R46"/>
          <cell r="S46"/>
          <cell r="T46">
            <v>0</v>
          </cell>
          <cell r="U46"/>
          <cell r="V46"/>
          <cell r="W46"/>
          <cell r="X46"/>
          <cell r="Y46">
            <v>0</v>
          </cell>
          <cell r="Z46"/>
          <cell r="AA46"/>
          <cell r="AB46"/>
          <cell r="AC46"/>
          <cell r="AD46">
            <v>0</v>
          </cell>
          <cell r="AE46"/>
          <cell r="AF46"/>
          <cell r="AG46">
            <v>47132.44</v>
          </cell>
        </row>
        <row r="47">
          <cell r="D47">
            <v>105669</v>
          </cell>
          <cell r="E47">
            <v>19940</v>
          </cell>
          <cell r="F47">
            <v>6360</v>
          </cell>
          <cell r="G47">
            <v>63001</v>
          </cell>
          <cell r="H47">
            <v>9681</v>
          </cell>
          <cell r="I47">
            <v>204651</v>
          </cell>
          <cell r="J47">
            <v>246481.25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/>
          <cell r="R47"/>
          <cell r="S47"/>
          <cell r="T47">
            <v>0</v>
          </cell>
          <cell r="U47"/>
          <cell r="V47"/>
          <cell r="W47"/>
          <cell r="X47"/>
          <cell r="Y47">
            <v>0</v>
          </cell>
          <cell r="Z47"/>
          <cell r="AA47"/>
          <cell r="AB47"/>
          <cell r="AC47"/>
          <cell r="AD47">
            <v>0</v>
          </cell>
          <cell r="AE47"/>
          <cell r="AF47"/>
          <cell r="AG47">
            <v>451132.25</v>
          </cell>
        </row>
        <row r="48">
          <cell r="D48">
            <v>58136</v>
          </cell>
          <cell r="E48">
            <v>24254</v>
          </cell>
          <cell r="F48">
            <v>23167</v>
          </cell>
          <cell r="G48">
            <v>21223</v>
          </cell>
          <cell r="H48">
            <v>2520</v>
          </cell>
          <cell r="I48">
            <v>129300</v>
          </cell>
          <cell r="J48">
            <v>72141.22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/>
          <cell r="R48"/>
          <cell r="S48"/>
          <cell r="T48">
            <v>0</v>
          </cell>
          <cell r="U48"/>
          <cell r="V48"/>
          <cell r="W48"/>
          <cell r="X48"/>
          <cell r="Y48">
            <v>0</v>
          </cell>
          <cell r="Z48"/>
          <cell r="AA48"/>
          <cell r="AB48"/>
          <cell r="AC48"/>
          <cell r="AD48">
            <v>0</v>
          </cell>
          <cell r="AE48"/>
          <cell r="AF48"/>
          <cell r="AG48">
            <v>201441.22</v>
          </cell>
        </row>
        <row r="49">
          <cell r="D49">
            <v>405902</v>
          </cell>
          <cell r="E49">
            <v>129930</v>
          </cell>
          <cell r="F49">
            <v>53384</v>
          </cell>
          <cell r="G49">
            <v>57613</v>
          </cell>
          <cell r="H49">
            <v>62678</v>
          </cell>
          <cell r="I49">
            <v>709507</v>
          </cell>
          <cell r="J49">
            <v>1116560.58</v>
          </cell>
          <cell r="K49">
            <v>0</v>
          </cell>
          <cell r="L49">
            <v>0</v>
          </cell>
          <cell r="M49">
            <v>83333</v>
          </cell>
          <cell r="N49">
            <v>0</v>
          </cell>
          <cell r="O49">
            <v>8393</v>
          </cell>
          <cell r="P49">
            <v>3593</v>
          </cell>
          <cell r="Q49"/>
          <cell r="R49"/>
          <cell r="S49">
            <v>182576</v>
          </cell>
          <cell r="T49">
            <v>182576</v>
          </cell>
          <cell r="U49"/>
          <cell r="V49"/>
          <cell r="W49"/>
          <cell r="X49"/>
          <cell r="Y49">
            <v>0</v>
          </cell>
          <cell r="Z49"/>
          <cell r="AA49"/>
          <cell r="AB49"/>
          <cell r="AC49"/>
          <cell r="AD49">
            <v>0</v>
          </cell>
          <cell r="AE49"/>
          <cell r="AF49"/>
          <cell r="AG49">
            <v>2103962.58</v>
          </cell>
        </row>
        <row r="50">
          <cell r="D50">
            <v>35361</v>
          </cell>
          <cell r="E50">
            <v>1750</v>
          </cell>
          <cell r="F50">
            <v>6188</v>
          </cell>
          <cell r="G50">
            <v>6333</v>
          </cell>
          <cell r="H50">
            <v>667</v>
          </cell>
          <cell r="I50">
            <v>50299</v>
          </cell>
          <cell r="J50">
            <v>19860.11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/>
          <cell r="R50"/>
          <cell r="S50"/>
          <cell r="T50">
            <v>0</v>
          </cell>
          <cell r="U50"/>
          <cell r="V50"/>
          <cell r="W50"/>
          <cell r="X50"/>
          <cell r="Y50">
            <v>0</v>
          </cell>
          <cell r="Z50"/>
          <cell r="AA50"/>
          <cell r="AB50"/>
          <cell r="AC50"/>
          <cell r="AD50">
            <v>0</v>
          </cell>
          <cell r="AE50"/>
          <cell r="AF50"/>
          <cell r="AG50">
            <v>70159.11</v>
          </cell>
        </row>
        <row r="51">
          <cell r="D51">
            <v>41519</v>
          </cell>
          <cell r="E51">
            <v>2633</v>
          </cell>
          <cell r="F51">
            <v>4333</v>
          </cell>
          <cell r="G51">
            <v>667</v>
          </cell>
          <cell r="H51">
            <v>1083</v>
          </cell>
          <cell r="I51">
            <v>50235</v>
          </cell>
          <cell r="J51">
            <v>21575.84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/>
          <cell r="R51"/>
          <cell r="S51"/>
          <cell r="T51">
            <v>0</v>
          </cell>
          <cell r="U51"/>
          <cell r="V51"/>
          <cell r="W51"/>
          <cell r="X51"/>
          <cell r="Y51">
            <v>0</v>
          </cell>
          <cell r="Z51"/>
          <cell r="AA51"/>
          <cell r="AB51"/>
          <cell r="AC51"/>
          <cell r="AD51">
            <v>0</v>
          </cell>
          <cell r="AE51"/>
          <cell r="AF51"/>
          <cell r="AG51">
            <v>71810.84</v>
          </cell>
        </row>
        <row r="52">
          <cell r="D52">
            <v>19406</v>
          </cell>
          <cell r="E52">
            <v>1250</v>
          </cell>
          <cell r="F52">
            <v>7833</v>
          </cell>
          <cell r="G52">
            <v>667</v>
          </cell>
          <cell r="H52">
            <v>3174</v>
          </cell>
          <cell r="I52">
            <v>32330</v>
          </cell>
          <cell r="J52">
            <v>13146.3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/>
          <cell r="R52"/>
          <cell r="S52"/>
          <cell r="T52">
            <v>0</v>
          </cell>
          <cell r="U52"/>
          <cell r="V52"/>
          <cell r="W52"/>
          <cell r="X52"/>
          <cell r="Y52">
            <v>0</v>
          </cell>
          <cell r="Z52"/>
          <cell r="AA52"/>
          <cell r="AB52"/>
          <cell r="AC52"/>
          <cell r="AD52">
            <v>0</v>
          </cell>
          <cell r="AE52"/>
          <cell r="AF52"/>
          <cell r="AG52">
            <v>45476.3</v>
          </cell>
        </row>
        <row r="53">
          <cell r="D53">
            <v>18508</v>
          </cell>
          <cell r="E53">
            <v>1667</v>
          </cell>
          <cell r="F53">
            <v>1230</v>
          </cell>
          <cell r="G53">
            <v>11283</v>
          </cell>
          <cell r="H53">
            <v>0</v>
          </cell>
          <cell r="I53">
            <v>32688</v>
          </cell>
          <cell r="J53">
            <v>7402.24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/>
          <cell r="R53"/>
          <cell r="S53"/>
          <cell r="T53">
            <v>0</v>
          </cell>
          <cell r="U53"/>
          <cell r="V53"/>
          <cell r="W53"/>
          <cell r="X53"/>
          <cell r="Y53">
            <v>0</v>
          </cell>
          <cell r="Z53"/>
          <cell r="AA53"/>
          <cell r="AB53"/>
          <cell r="AC53"/>
          <cell r="AD53">
            <v>0</v>
          </cell>
          <cell r="AE53"/>
          <cell r="AF53"/>
          <cell r="AG53">
            <v>40090.239999999998</v>
          </cell>
        </row>
        <row r="54">
          <cell r="D54">
            <v>55003</v>
          </cell>
          <cell r="E54">
            <v>220995</v>
          </cell>
          <cell r="F54">
            <v>120552</v>
          </cell>
          <cell r="G54">
            <v>106677</v>
          </cell>
          <cell r="H54">
            <v>0</v>
          </cell>
          <cell r="I54">
            <v>503227</v>
          </cell>
          <cell r="J54">
            <v>1080509.3600000001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9069</v>
          </cell>
          <cell r="P54">
            <v>38947</v>
          </cell>
          <cell r="Q54"/>
          <cell r="R54"/>
          <cell r="S54"/>
          <cell r="T54">
            <v>0</v>
          </cell>
          <cell r="U54"/>
          <cell r="V54"/>
          <cell r="W54"/>
          <cell r="X54"/>
          <cell r="Y54">
            <v>0</v>
          </cell>
          <cell r="Z54"/>
          <cell r="AA54"/>
          <cell r="AB54"/>
          <cell r="AC54"/>
          <cell r="AD54">
            <v>0</v>
          </cell>
          <cell r="AE54"/>
          <cell r="AF54"/>
          <cell r="AG54">
            <v>1631752.36</v>
          </cell>
        </row>
        <row r="55">
          <cell r="D55">
            <v>34913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34913</v>
          </cell>
          <cell r="J55">
            <v>34930.589999999997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/>
          <cell r="R55"/>
          <cell r="S55"/>
          <cell r="T55">
            <v>0</v>
          </cell>
          <cell r="U55"/>
          <cell r="V55"/>
          <cell r="W55"/>
          <cell r="X55"/>
          <cell r="Y55">
            <v>0</v>
          </cell>
          <cell r="Z55"/>
          <cell r="AA55"/>
          <cell r="AB55"/>
          <cell r="AC55"/>
          <cell r="AD55">
            <v>0</v>
          </cell>
          <cell r="AE55"/>
          <cell r="AF55"/>
          <cell r="AG55">
            <v>69843.59</v>
          </cell>
        </row>
        <row r="56">
          <cell r="D56">
            <v>13417</v>
          </cell>
          <cell r="E56">
            <v>11919</v>
          </cell>
          <cell r="F56">
            <v>2767</v>
          </cell>
          <cell r="G56">
            <v>5833</v>
          </cell>
          <cell r="H56">
            <v>250</v>
          </cell>
          <cell r="I56">
            <v>34186</v>
          </cell>
          <cell r="J56">
            <v>15046.05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/>
          <cell r="R56"/>
          <cell r="S56"/>
          <cell r="T56">
            <v>0</v>
          </cell>
          <cell r="U56"/>
          <cell r="V56"/>
          <cell r="W56"/>
          <cell r="X56"/>
          <cell r="Y56">
            <v>0</v>
          </cell>
          <cell r="Z56"/>
          <cell r="AA56"/>
          <cell r="AB56"/>
          <cell r="AC56"/>
          <cell r="AD56">
            <v>0</v>
          </cell>
          <cell r="AE56"/>
          <cell r="AF56"/>
          <cell r="AG56">
            <v>49232.05</v>
          </cell>
        </row>
        <row r="57">
          <cell r="D57">
            <v>126735</v>
          </cell>
          <cell r="E57">
            <v>70989</v>
          </cell>
          <cell r="F57">
            <v>90984</v>
          </cell>
          <cell r="G57">
            <v>38013</v>
          </cell>
          <cell r="H57">
            <v>0</v>
          </cell>
          <cell r="I57">
            <v>326721</v>
          </cell>
          <cell r="J57">
            <v>378162.39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/>
          <cell r="R57"/>
          <cell r="S57"/>
          <cell r="T57">
            <v>0</v>
          </cell>
          <cell r="U57"/>
          <cell r="V57"/>
          <cell r="W57"/>
          <cell r="X57"/>
          <cell r="Y57">
            <v>0</v>
          </cell>
          <cell r="Z57"/>
          <cell r="AA57"/>
          <cell r="AB57"/>
          <cell r="AC57"/>
          <cell r="AD57">
            <v>0</v>
          </cell>
          <cell r="AE57"/>
          <cell r="AF57"/>
          <cell r="AG57">
            <v>704883.39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/>
          <cell r="R58"/>
          <cell r="S58"/>
          <cell r="T58">
            <v>0</v>
          </cell>
          <cell r="U58"/>
          <cell r="V58"/>
          <cell r="W58"/>
          <cell r="X58"/>
          <cell r="Y58">
            <v>0</v>
          </cell>
          <cell r="Z58"/>
          <cell r="AA58"/>
          <cell r="AB58"/>
          <cell r="AC58"/>
          <cell r="AD58">
            <v>0</v>
          </cell>
          <cell r="AE58"/>
          <cell r="AF58"/>
          <cell r="AG58">
            <v>0</v>
          </cell>
        </row>
        <row r="59">
          <cell r="D59">
            <v>47305</v>
          </cell>
          <cell r="E59">
            <v>0</v>
          </cell>
          <cell r="F59">
            <v>1565</v>
          </cell>
          <cell r="G59">
            <v>0</v>
          </cell>
          <cell r="H59">
            <v>0</v>
          </cell>
          <cell r="I59">
            <v>48870</v>
          </cell>
          <cell r="J59">
            <v>20958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/>
          <cell r="R59"/>
          <cell r="S59"/>
          <cell r="T59">
            <v>0</v>
          </cell>
          <cell r="U59"/>
          <cell r="V59"/>
          <cell r="W59"/>
          <cell r="X59"/>
          <cell r="Y59">
            <v>0</v>
          </cell>
          <cell r="Z59"/>
          <cell r="AA59"/>
          <cell r="AB59"/>
          <cell r="AC59"/>
          <cell r="AD59">
            <v>0</v>
          </cell>
          <cell r="AE59"/>
          <cell r="AF59"/>
          <cell r="AG59">
            <v>69828</v>
          </cell>
        </row>
        <row r="60">
          <cell r="D60">
            <v>13886</v>
          </cell>
          <cell r="E60">
            <v>51531</v>
          </cell>
          <cell r="F60">
            <v>41452</v>
          </cell>
          <cell r="G60">
            <v>80592</v>
          </cell>
          <cell r="H60">
            <v>17167</v>
          </cell>
          <cell r="I60">
            <v>204628</v>
          </cell>
          <cell r="J60">
            <v>422946.12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/>
          <cell r="R60"/>
          <cell r="S60"/>
          <cell r="T60">
            <v>0</v>
          </cell>
          <cell r="U60"/>
          <cell r="V60"/>
          <cell r="W60"/>
          <cell r="X60"/>
          <cell r="Y60">
            <v>0</v>
          </cell>
          <cell r="Z60"/>
          <cell r="AA60"/>
          <cell r="AB60"/>
          <cell r="AC60"/>
          <cell r="AD60">
            <v>0</v>
          </cell>
          <cell r="AE60"/>
          <cell r="AF60"/>
          <cell r="AG60">
            <v>627574.12</v>
          </cell>
        </row>
        <row r="61">
          <cell r="D61">
            <v>14453</v>
          </cell>
          <cell r="E61">
            <v>47656</v>
          </cell>
          <cell r="F61">
            <v>102194</v>
          </cell>
          <cell r="G61">
            <v>8333</v>
          </cell>
          <cell r="H61">
            <v>0</v>
          </cell>
          <cell r="I61">
            <v>172636</v>
          </cell>
          <cell r="J61">
            <v>162582.6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/>
          <cell r="R61"/>
          <cell r="S61"/>
          <cell r="T61">
            <v>0</v>
          </cell>
          <cell r="U61"/>
          <cell r="V61"/>
          <cell r="W61"/>
          <cell r="X61"/>
          <cell r="Y61">
            <v>0</v>
          </cell>
          <cell r="Z61"/>
          <cell r="AA61"/>
          <cell r="AB61"/>
          <cell r="AC61"/>
          <cell r="AD61">
            <v>0</v>
          </cell>
          <cell r="AE61"/>
          <cell r="AF61"/>
          <cell r="AG61">
            <v>335218.59999999998</v>
          </cell>
        </row>
        <row r="62">
          <cell r="D62">
            <v>40806</v>
          </cell>
          <cell r="E62">
            <v>0</v>
          </cell>
          <cell r="F62">
            <v>0</v>
          </cell>
          <cell r="G62">
            <v>133</v>
          </cell>
          <cell r="H62">
            <v>551</v>
          </cell>
          <cell r="I62">
            <v>41490</v>
          </cell>
          <cell r="J62">
            <v>24301.11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/>
          <cell r="R62"/>
          <cell r="S62"/>
          <cell r="T62">
            <v>0</v>
          </cell>
          <cell r="U62"/>
          <cell r="V62"/>
          <cell r="W62"/>
          <cell r="X62"/>
          <cell r="Y62">
            <v>0</v>
          </cell>
          <cell r="Z62"/>
          <cell r="AA62"/>
          <cell r="AB62"/>
          <cell r="AC62"/>
          <cell r="AD62">
            <v>0</v>
          </cell>
          <cell r="AE62"/>
          <cell r="AF62"/>
          <cell r="AG62">
            <v>65791.11</v>
          </cell>
        </row>
        <row r="63">
          <cell r="D63">
            <v>163984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163984</v>
          </cell>
          <cell r="J63">
            <v>333031.62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/>
          <cell r="R63"/>
          <cell r="S63"/>
          <cell r="T63">
            <v>0</v>
          </cell>
          <cell r="U63"/>
          <cell r="V63"/>
          <cell r="W63"/>
          <cell r="X63"/>
          <cell r="Y63">
            <v>0</v>
          </cell>
          <cell r="Z63"/>
          <cell r="AA63"/>
          <cell r="AB63"/>
          <cell r="AC63"/>
          <cell r="AD63">
            <v>0</v>
          </cell>
          <cell r="AE63"/>
          <cell r="AF63"/>
          <cell r="AG63">
            <v>497015.62</v>
          </cell>
        </row>
        <row r="64">
          <cell r="D64">
            <v>12455</v>
          </cell>
          <cell r="E64">
            <v>17785</v>
          </cell>
          <cell r="F64">
            <v>12500</v>
          </cell>
          <cell r="G64">
            <v>32165</v>
          </cell>
          <cell r="H64">
            <v>1299</v>
          </cell>
          <cell r="I64">
            <v>76204</v>
          </cell>
          <cell r="J64">
            <v>30075.16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7091</v>
          </cell>
          <cell r="P64">
            <v>17500</v>
          </cell>
          <cell r="Q64"/>
          <cell r="R64"/>
          <cell r="S64"/>
          <cell r="T64">
            <v>0</v>
          </cell>
          <cell r="U64"/>
          <cell r="V64"/>
          <cell r="W64"/>
          <cell r="X64"/>
          <cell r="Y64">
            <v>0</v>
          </cell>
          <cell r="Z64"/>
          <cell r="AA64"/>
          <cell r="AB64">
            <v>9022</v>
          </cell>
          <cell r="AC64"/>
          <cell r="AD64">
            <v>9022</v>
          </cell>
          <cell r="AE64"/>
          <cell r="AF64"/>
          <cell r="AG64">
            <v>139892.16</v>
          </cell>
        </row>
        <row r="65">
          <cell r="D65">
            <v>11449</v>
          </cell>
          <cell r="E65">
            <v>57074</v>
          </cell>
          <cell r="F65">
            <v>10659</v>
          </cell>
          <cell r="G65">
            <v>14980</v>
          </cell>
          <cell r="H65">
            <v>0</v>
          </cell>
          <cell r="I65">
            <v>94162</v>
          </cell>
          <cell r="J65">
            <v>94711.81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/>
          <cell r="R65"/>
          <cell r="S65"/>
          <cell r="T65">
            <v>0</v>
          </cell>
          <cell r="U65"/>
          <cell r="V65"/>
          <cell r="W65"/>
          <cell r="X65"/>
          <cell r="Y65">
            <v>0</v>
          </cell>
          <cell r="Z65"/>
          <cell r="AA65"/>
          <cell r="AB65"/>
          <cell r="AC65"/>
          <cell r="AD65">
            <v>0</v>
          </cell>
          <cell r="AE65"/>
          <cell r="AF65"/>
          <cell r="AG65">
            <v>188873.81</v>
          </cell>
        </row>
        <row r="66">
          <cell r="D66">
            <v>531043</v>
          </cell>
          <cell r="E66">
            <v>1269073</v>
          </cell>
          <cell r="F66">
            <v>532283</v>
          </cell>
          <cell r="G66">
            <v>756627</v>
          </cell>
          <cell r="H66">
            <v>198694</v>
          </cell>
          <cell r="I66">
            <v>3287720</v>
          </cell>
          <cell r="J66">
            <v>4867056.4400000004</v>
          </cell>
          <cell r="K66">
            <v>166667</v>
          </cell>
          <cell r="L66">
            <v>20419</v>
          </cell>
          <cell r="M66">
            <v>83333</v>
          </cell>
          <cell r="N66">
            <v>0</v>
          </cell>
          <cell r="O66">
            <v>43436</v>
          </cell>
          <cell r="P66">
            <v>0</v>
          </cell>
          <cell r="Q66"/>
          <cell r="R66"/>
          <cell r="S66"/>
          <cell r="T66">
            <v>0</v>
          </cell>
          <cell r="U66"/>
          <cell r="V66"/>
          <cell r="W66"/>
          <cell r="X66"/>
          <cell r="Y66">
            <v>0</v>
          </cell>
          <cell r="Z66"/>
          <cell r="AA66"/>
          <cell r="AB66">
            <v>80653</v>
          </cell>
          <cell r="AC66"/>
          <cell r="AD66">
            <v>80653</v>
          </cell>
          <cell r="AE66"/>
          <cell r="AF66"/>
          <cell r="AG66">
            <v>8549284.4400000013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144122.64000000001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/>
          <cell r="R67"/>
          <cell r="S67"/>
          <cell r="T67">
            <v>0</v>
          </cell>
          <cell r="U67"/>
          <cell r="V67"/>
          <cell r="W67"/>
          <cell r="X67"/>
          <cell r="Y67">
            <v>0</v>
          </cell>
          <cell r="Z67"/>
          <cell r="AA67"/>
          <cell r="AB67"/>
          <cell r="AC67"/>
          <cell r="AD67">
            <v>0</v>
          </cell>
          <cell r="AE67"/>
          <cell r="AF67"/>
          <cell r="AG67">
            <v>144122.64000000001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/>
          <cell r="R68"/>
          <cell r="S68"/>
          <cell r="T68">
            <v>0</v>
          </cell>
          <cell r="U68"/>
          <cell r="V68"/>
          <cell r="W68"/>
          <cell r="X68"/>
          <cell r="Y68">
            <v>0</v>
          </cell>
          <cell r="Z68"/>
          <cell r="AA68"/>
          <cell r="AB68"/>
          <cell r="AC68"/>
          <cell r="AD68">
            <v>0</v>
          </cell>
          <cell r="AE68"/>
          <cell r="AF68"/>
          <cell r="AG68">
            <v>0</v>
          </cell>
        </row>
        <row r="69">
          <cell r="D69">
            <v>13845</v>
          </cell>
          <cell r="E69">
            <v>40042</v>
          </cell>
          <cell r="F69">
            <v>70951</v>
          </cell>
          <cell r="G69">
            <v>31315</v>
          </cell>
          <cell r="H69">
            <v>22096</v>
          </cell>
          <cell r="I69">
            <v>178249</v>
          </cell>
          <cell r="J69">
            <v>357355.65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8161</v>
          </cell>
          <cell r="P69">
            <v>0</v>
          </cell>
          <cell r="Q69"/>
          <cell r="R69">
            <v>12000</v>
          </cell>
          <cell r="S69"/>
          <cell r="T69">
            <v>12000</v>
          </cell>
          <cell r="U69"/>
          <cell r="V69"/>
          <cell r="W69"/>
          <cell r="X69"/>
          <cell r="Y69">
            <v>0</v>
          </cell>
          <cell r="Z69"/>
          <cell r="AA69"/>
          <cell r="AB69"/>
          <cell r="AC69"/>
          <cell r="AD69">
            <v>0</v>
          </cell>
          <cell r="AE69"/>
          <cell r="AF69"/>
          <cell r="AG69">
            <v>555765.65</v>
          </cell>
        </row>
        <row r="70">
          <cell r="D70">
            <v>35578</v>
          </cell>
          <cell r="E70">
            <v>2330</v>
          </cell>
          <cell r="F70">
            <v>17833</v>
          </cell>
          <cell r="G70">
            <v>27750</v>
          </cell>
          <cell r="H70">
            <v>1667</v>
          </cell>
          <cell r="I70">
            <v>85158</v>
          </cell>
          <cell r="J70">
            <v>40338.14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/>
          <cell r="R70"/>
          <cell r="S70"/>
          <cell r="T70">
            <v>0</v>
          </cell>
          <cell r="U70"/>
          <cell r="V70"/>
          <cell r="W70"/>
          <cell r="X70"/>
          <cell r="Y70">
            <v>0</v>
          </cell>
          <cell r="Z70"/>
          <cell r="AA70"/>
          <cell r="AB70"/>
          <cell r="AC70"/>
          <cell r="AD70">
            <v>0</v>
          </cell>
          <cell r="AE70"/>
          <cell r="AF70"/>
          <cell r="AG70">
            <v>125496.14</v>
          </cell>
        </row>
        <row r="71">
          <cell r="D71">
            <v>224245</v>
          </cell>
          <cell r="E71">
            <v>37530</v>
          </cell>
          <cell r="F71">
            <v>81833</v>
          </cell>
          <cell r="G71">
            <v>266383</v>
          </cell>
          <cell r="H71">
            <v>66667</v>
          </cell>
          <cell r="I71">
            <v>676658</v>
          </cell>
          <cell r="J71">
            <v>1063397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16231</v>
          </cell>
          <cell r="P71">
            <v>61163</v>
          </cell>
          <cell r="Q71"/>
          <cell r="R71"/>
          <cell r="S71"/>
          <cell r="T71">
            <v>0</v>
          </cell>
          <cell r="U71"/>
          <cell r="V71"/>
          <cell r="W71"/>
          <cell r="X71"/>
          <cell r="Y71">
            <v>0</v>
          </cell>
          <cell r="Z71"/>
          <cell r="AA71"/>
          <cell r="AB71"/>
          <cell r="AC71"/>
          <cell r="AD71">
            <v>0</v>
          </cell>
          <cell r="AE71"/>
          <cell r="AF71"/>
          <cell r="AG71">
            <v>1817449</v>
          </cell>
        </row>
        <row r="72">
          <cell r="D72">
            <v>16751</v>
          </cell>
          <cell r="E72">
            <v>28358</v>
          </cell>
          <cell r="F72">
            <v>2640</v>
          </cell>
          <cell r="G72">
            <v>20869</v>
          </cell>
          <cell r="H72">
            <v>0</v>
          </cell>
          <cell r="I72">
            <v>68618</v>
          </cell>
          <cell r="J72">
            <v>28390.14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/>
          <cell r="R72"/>
          <cell r="S72"/>
          <cell r="T72">
            <v>0</v>
          </cell>
          <cell r="U72"/>
          <cell r="V72"/>
          <cell r="W72"/>
          <cell r="X72"/>
          <cell r="Y72">
            <v>0</v>
          </cell>
          <cell r="Z72"/>
          <cell r="AA72"/>
          <cell r="AB72"/>
          <cell r="AC72"/>
          <cell r="AD72">
            <v>0</v>
          </cell>
          <cell r="AE72"/>
          <cell r="AF72"/>
          <cell r="AG72">
            <v>97008.14</v>
          </cell>
        </row>
        <row r="73">
          <cell r="D73">
            <v>3014</v>
          </cell>
          <cell r="E73">
            <v>14384</v>
          </cell>
          <cell r="F73">
            <v>5833</v>
          </cell>
          <cell r="G73">
            <v>19041</v>
          </cell>
          <cell r="H73">
            <v>1000</v>
          </cell>
          <cell r="I73">
            <v>43272</v>
          </cell>
          <cell r="J73">
            <v>21665.67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/>
          <cell r="R73"/>
          <cell r="S73"/>
          <cell r="T73">
            <v>0</v>
          </cell>
          <cell r="U73"/>
          <cell r="V73"/>
          <cell r="W73"/>
          <cell r="X73"/>
          <cell r="Y73">
            <v>0</v>
          </cell>
          <cell r="Z73"/>
          <cell r="AA73"/>
          <cell r="AB73"/>
          <cell r="AC73"/>
          <cell r="AD73">
            <v>0</v>
          </cell>
          <cell r="AE73"/>
          <cell r="AF73"/>
          <cell r="AG73">
            <v>64937.67</v>
          </cell>
        </row>
        <row r="74">
          <cell r="D74">
            <v>44179</v>
          </cell>
          <cell r="E74">
            <v>23477</v>
          </cell>
          <cell r="F74">
            <v>0</v>
          </cell>
          <cell r="G74">
            <v>9422</v>
          </cell>
          <cell r="H74">
            <v>0</v>
          </cell>
          <cell r="I74">
            <v>77078</v>
          </cell>
          <cell r="J74">
            <v>25968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/>
          <cell r="R74"/>
          <cell r="S74"/>
          <cell r="T74">
            <v>0</v>
          </cell>
          <cell r="U74"/>
          <cell r="V74"/>
          <cell r="W74"/>
          <cell r="X74"/>
          <cell r="Y74">
            <v>0</v>
          </cell>
          <cell r="Z74"/>
          <cell r="AA74"/>
          <cell r="AB74"/>
          <cell r="AC74"/>
          <cell r="AD74">
            <v>0</v>
          </cell>
          <cell r="AE74"/>
          <cell r="AF74"/>
          <cell r="AG74">
            <v>103046</v>
          </cell>
        </row>
        <row r="75">
          <cell r="D75">
            <v>24714</v>
          </cell>
          <cell r="E75">
            <v>57665</v>
          </cell>
          <cell r="F75">
            <v>0</v>
          </cell>
          <cell r="G75">
            <v>12817</v>
          </cell>
          <cell r="H75">
            <v>0</v>
          </cell>
          <cell r="I75">
            <v>95196</v>
          </cell>
          <cell r="J75">
            <v>44365.75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/>
          <cell r="R75"/>
          <cell r="S75"/>
          <cell r="T75">
            <v>0</v>
          </cell>
          <cell r="U75"/>
          <cell r="V75"/>
          <cell r="W75"/>
          <cell r="X75"/>
          <cell r="Y75">
            <v>0</v>
          </cell>
          <cell r="Z75"/>
          <cell r="AA75"/>
          <cell r="AB75"/>
          <cell r="AC75"/>
          <cell r="AD75">
            <v>0</v>
          </cell>
          <cell r="AE75"/>
          <cell r="AF75"/>
          <cell r="AG75">
            <v>139561.75</v>
          </cell>
        </row>
        <row r="76">
          <cell r="D76">
            <v>13910</v>
          </cell>
          <cell r="E76">
            <v>10902</v>
          </cell>
          <cell r="F76">
            <v>2542</v>
          </cell>
          <cell r="G76">
            <v>4867</v>
          </cell>
          <cell r="H76">
            <v>2317</v>
          </cell>
          <cell r="I76">
            <v>34538</v>
          </cell>
          <cell r="J76">
            <v>14451.64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/>
          <cell r="R76"/>
          <cell r="S76"/>
          <cell r="T76">
            <v>0</v>
          </cell>
          <cell r="U76"/>
          <cell r="V76"/>
          <cell r="W76"/>
          <cell r="X76"/>
          <cell r="Y76">
            <v>0</v>
          </cell>
          <cell r="Z76"/>
          <cell r="AA76"/>
          <cell r="AB76"/>
          <cell r="AC76"/>
          <cell r="AD76">
            <v>0</v>
          </cell>
          <cell r="AE76"/>
          <cell r="AF76"/>
          <cell r="AG76">
            <v>48989.64</v>
          </cell>
        </row>
        <row r="77">
          <cell r="D77">
            <v>14146</v>
          </cell>
          <cell r="E77">
            <v>35447</v>
          </cell>
          <cell r="F77">
            <v>10464</v>
          </cell>
          <cell r="G77">
            <v>11333</v>
          </cell>
          <cell r="H77">
            <v>5638</v>
          </cell>
          <cell r="I77">
            <v>77028</v>
          </cell>
          <cell r="J77">
            <v>15954.52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/>
          <cell r="R77"/>
          <cell r="S77"/>
          <cell r="T77">
            <v>0</v>
          </cell>
          <cell r="U77"/>
          <cell r="V77"/>
          <cell r="W77"/>
          <cell r="X77"/>
          <cell r="Y77">
            <v>0</v>
          </cell>
          <cell r="Z77"/>
          <cell r="AA77"/>
          <cell r="AB77"/>
          <cell r="AC77"/>
          <cell r="AD77">
            <v>0</v>
          </cell>
          <cell r="AE77"/>
          <cell r="AF77"/>
          <cell r="AG77">
            <v>92982.52</v>
          </cell>
        </row>
        <row r="78">
          <cell r="D78">
            <v>39687</v>
          </cell>
          <cell r="E78">
            <v>22223</v>
          </cell>
          <cell r="F78">
            <v>18333</v>
          </cell>
          <cell r="G78">
            <v>43833</v>
          </cell>
          <cell r="H78">
            <v>1100</v>
          </cell>
          <cell r="I78">
            <v>125176</v>
          </cell>
          <cell r="J78">
            <v>47482.559999999998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/>
          <cell r="R78"/>
          <cell r="S78"/>
          <cell r="T78">
            <v>0</v>
          </cell>
          <cell r="U78"/>
          <cell r="V78"/>
          <cell r="W78"/>
          <cell r="X78"/>
          <cell r="Y78">
            <v>0</v>
          </cell>
          <cell r="Z78"/>
          <cell r="AA78"/>
          <cell r="AB78">
            <v>10000</v>
          </cell>
          <cell r="AC78"/>
          <cell r="AD78">
            <v>10000</v>
          </cell>
          <cell r="AE78"/>
          <cell r="AF78"/>
          <cell r="AG78">
            <v>182658.56</v>
          </cell>
        </row>
        <row r="79">
          <cell r="D79">
            <v>6375</v>
          </cell>
          <cell r="E79">
            <v>31037</v>
          </cell>
          <cell r="F79">
            <v>0</v>
          </cell>
          <cell r="G79">
            <v>9124</v>
          </cell>
          <cell r="H79">
            <v>1000</v>
          </cell>
          <cell r="I79">
            <v>47536</v>
          </cell>
          <cell r="J79">
            <v>31631.83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/>
          <cell r="R79"/>
          <cell r="S79"/>
          <cell r="T79">
            <v>0</v>
          </cell>
          <cell r="U79"/>
          <cell r="V79"/>
          <cell r="W79"/>
          <cell r="X79"/>
          <cell r="Y79">
            <v>0</v>
          </cell>
          <cell r="Z79"/>
          <cell r="AA79"/>
          <cell r="AB79"/>
          <cell r="AC79"/>
          <cell r="AD79">
            <v>0</v>
          </cell>
          <cell r="AE79"/>
          <cell r="AF79"/>
          <cell r="AG79">
            <v>79167.83</v>
          </cell>
        </row>
        <row r="80">
          <cell r="D80">
            <v>39282</v>
          </cell>
          <cell r="E80">
            <v>23214</v>
          </cell>
          <cell r="F80">
            <v>20540</v>
          </cell>
          <cell r="G80">
            <v>7542</v>
          </cell>
          <cell r="H80">
            <v>7850</v>
          </cell>
          <cell r="I80">
            <v>98428</v>
          </cell>
          <cell r="J80">
            <v>38109.65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7013</v>
          </cell>
          <cell r="Q80"/>
          <cell r="R80"/>
          <cell r="S80"/>
          <cell r="T80">
            <v>0</v>
          </cell>
          <cell r="U80"/>
          <cell r="V80"/>
          <cell r="W80"/>
          <cell r="X80"/>
          <cell r="Y80">
            <v>0</v>
          </cell>
          <cell r="Z80"/>
          <cell r="AA80"/>
          <cell r="AB80"/>
          <cell r="AC80"/>
          <cell r="AD80">
            <v>0</v>
          </cell>
          <cell r="AE80"/>
          <cell r="AF80"/>
          <cell r="AG80">
            <v>143550.65</v>
          </cell>
        </row>
        <row r="81">
          <cell r="D81">
            <v>112984</v>
          </cell>
          <cell r="E81">
            <v>68192</v>
          </cell>
          <cell r="F81">
            <v>37466</v>
          </cell>
          <cell r="G81">
            <v>61212</v>
          </cell>
          <cell r="H81">
            <v>0</v>
          </cell>
          <cell r="I81">
            <v>279854</v>
          </cell>
          <cell r="J81">
            <v>320492.48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9117</v>
          </cell>
          <cell r="P81">
            <v>0</v>
          </cell>
          <cell r="Q81"/>
          <cell r="R81"/>
          <cell r="S81"/>
          <cell r="T81">
            <v>0</v>
          </cell>
          <cell r="U81"/>
          <cell r="V81"/>
          <cell r="W81"/>
          <cell r="X81"/>
          <cell r="Y81">
            <v>0</v>
          </cell>
          <cell r="Z81"/>
          <cell r="AA81"/>
          <cell r="AB81"/>
          <cell r="AC81"/>
          <cell r="AD81">
            <v>0</v>
          </cell>
          <cell r="AE81"/>
          <cell r="AF81"/>
          <cell r="AG81">
            <v>609463.48</v>
          </cell>
        </row>
        <row r="82">
          <cell r="D82">
            <v>107580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107580</v>
          </cell>
          <cell r="J82">
            <v>42232.08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/>
          <cell r="R82"/>
          <cell r="S82"/>
          <cell r="T82">
            <v>0</v>
          </cell>
          <cell r="U82"/>
          <cell r="V82"/>
          <cell r="W82"/>
          <cell r="X82"/>
          <cell r="Y82">
            <v>0</v>
          </cell>
          <cell r="Z82"/>
          <cell r="AA82"/>
          <cell r="AB82"/>
          <cell r="AC82"/>
          <cell r="AD82">
            <v>0</v>
          </cell>
          <cell r="AE82"/>
          <cell r="AF82"/>
          <cell r="AG82">
            <v>149812.08000000002</v>
          </cell>
        </row>
        <row r="83">
          <cell r="D83">
            <v>46291</v>
          </cell>
          <cell r="E83">
            <v>59306</v>
          </cell>
          <cell r="F83">
            <v>30046</v>
          </cell>
          <cell r="G83">
            <v>0</v>
          </cell>
          <cell r="H83">
            <v>31970</v>
          </cell>
          <cell r="I83">
            <v>167613</v>
          </cell>
          <cell r="J83">
            <v>70846.36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/>
          <cell r="R83"/>
          <cell r="S83"/>
          <cell r="T83">
            <v>0</v>
          </cell>
          <cell r="U83"/>
          <cell r="V83"/>
          <cell r="W83"/>
          <cell r="X83"/>
          <cell r="Y83">
            <v>0</v>
          </cell>
          <cell r="Z83"/>
          <cell r="AA83"/>
          <cell r="AB83"/>
          <cell r="AC83"/>
          <cell r="AD83">
            <v>0</v>
          </cell>
          <cell r="AE83"/>
          <cell r="AF83"/>
          <cell r="AG83">
            <v>238459.36</v>
          </cell>
        </row>
        <row r="84">
          <cell r="D84">
            <v>26638</v>
          </cell>
          <cell r="E84">
            <v>1667</v>
          </cell>
          <cell r="F84">
            <v>12734</v>
          </cell>
          <cell r="G84">
            <v>833</v>
          </cell>
          <cell r="H84">
            <v>0</v>
          </cell>
          <cell r="I84">
            <v>41872</v>
          </cell>
          <cell r="J84">
            <v>12984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/>
          <cell r="R84"/>
          <cell r="S84"/>
          <cell r="T84">
            <v>0</v>
          </cell>
          <cell r="U84"/>
          <cell r="V84"/>
          <cell r="W84"/>
          <cell r="X84"/>
          <cell r="Y84">
            <v>0</v>
          </cell>
          <cell r="Z84"/>
          <cell r="AA84"/>
          <cell r="AB84"/>
          <cell r="AC84"/>
          <cell r="AD84">
            <v>0</v>
          </cell>
          <cell r="AE84"/>
          <cell r="AF84"/>
          <cell r="AG84">
            <v>54856</v>
          </cell>
        </row>
        <row r="85">
          <cell r="D85">
            <v>55378</v>
          </cell>
          <cell r="E85">
            <v>32429</v>
          </cell>
          <cell r="F85">
            <v>0</v>
          </cell>
          <cell r="G85">
            <v>10238</v>
          </cell>
          <cell r="H85">
            <v>1750</v>
          </cell>
          <cell r="I85">
            <v>99795</v>
          </cell>
          <cell r="J85">
            <v>28848.57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/>
          <cell r="R85"/>
          <cell r="S85"/>
          <cell r="T85">
            <v>0</v>
          </cell>
          <cell r="U85"/>
          <cell r="V85"/>
          <cell r="W85"/>
          <cell r="X85"/>
          <cell r="Y85">
            <v>0</v>
          </cell>
          <cell r="Z85"/>
          <cell r="AA85"/>
          <cell r="AB85"/>
          <cell r="AC85"/>
          <cell r="AD85">
            <v>0</v>
          </cell>
          <cell r="AE85"/>
          <cell r="AF85"/>
          <cell r="AG85">
            <v>128643.57</v>
          </cell>
        </row>
        <row r="86">
          <cell r="D86">
            <v>71072</v>
          </cell>
          <cell r="E86">
            <v>28855</v>
          </cell>
          <cell r="F86">
            <v>0</v>
          </cell>
          <cell r="G86">
            <v>19523</v>
          </cell>
          <cell r="H86">
            <v>0</v>
          </cell>
          <cell r="I86">
            <v>119450</v>
          </cell>
          <cell r="J86">
            <v>84811.99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/>
          <cell r="R86"/>
          <cell r="S86"/>
          <cell r="T86">
            <v>0</v>
          </cell>
          <cell r="U86"/>
          <cell r="V86"/>
          <cell r="W86"/>
          <cell r="X86"/>
          <cell r="Y86">
            <v>0</v>
          </cell>
          <cell r="Z86"/>
          <cell r="AA86"/>
          <cell r="AB86"/>
          <cell r="AC86"/>
          <cell r="AD86">
            <v>0</v>
          </cell>
          <cell r="AE86"/>
          <cell r="AF86"/>
          <cell r="AG86">
            <v>204261.99</v>
          </cell>
        </row>
        <row r="87">
          <cell r="D87">
            <v>40790</v>
          </cell>
          <cell r="E87">
            <v>0</v>
          </cell>
          <cell r="F87">
            <v>1793</v>
          </cell>
          <cell r="G87">
            <v>5083</v>
          </cell>
          <cell r="H87">
            <v>0</v>
          </cell>
          <cell r="I87">
            <v>47666</v>
          </cell>
          <cell r="J87">
            <v>18952.89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/>
          <cell r="V87"/>
          <cell r="W87"/>
          <cell r="X87"/>
          <cell r="Y87">
            <v>0</v>
          </cell>
          <cell r="Z87"/>
          <cell r="AA87"/>
          <cell r="AB87"/>
          <cell r="AC87"/>
          <cell r="AD87">
            <v>0</v>
          </cell>
          <cell r="AE87"/>
          <cell r="AF87"/>
          <cell r="AG87">
            <v>66618.89</v>
          </cell>
        </row>
        <row r="88">
          <cell r="D88">
            <v>5000</v>
          </cell>
          <cell r="E88">
            <v>10833</v>
          </cell>
          <cell r="F88">
            <v>31667</v>
          </cell>
          <cell r="G88">
            <v>30331</v>
          </cell>
          <cell r="H88">
            <v>0</v>
          </cell>
          <cell r="I88">
            <v>77831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/>
          <cell r="V88"/>
          <cell r="W88"/>
          <cell r="X88"/>
          <cell r="Y88">
            <v>0</v>
          </cell>
          <cell r="Z88"/>
          <cell r="AA88"/>
          <cell r="AB88"/>
          <cell r="AC88"/>
          <cell r="AD88">
            <v>0</v>
          </cell>
          <cell r="AE88"/>
          <cell r="AF88"/>
          <cell r="AG88">
            <v>77831</v>
          </cell>
        </row>
        <row r="89">
          <cell r="D89">
            <v>10367</v>
          </cell>
          <cell r="E89">
            <v>22152</v>
          </cell>
          <cell r="F89">
            <v>13195</v>
          </cell>
          <cell r="G89">
            <v>10088</v>
          </cell>
          <cell r="H89">
            <v>208</v>
          </cell>
          <cell r="I89">
            <v>56010</v>
          </cell>
          <cell r="J89">
            <v>26684.83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1200</v>
          </cell>
          <cell r="Q89"/>
          <cell r="R89"/>
          <cell r="S89"/>
          <cell r="T89">
            <v>0</v>
          </cell>
          <cell r="U89"/>
          <cell r="V89"/>
          <cell r="W89"/>
          <cell r="X89"/>
          <cell r="Y89">
            <v>0</v>
          </cell>
          <cell r="Z89"/>
          <cell r="AA89"/>
          <cell r="AB89"/>
          <cell r="AC89"/>
          <cell r="AD89">
            <v>0</v>
          </cell>
          <cell r="AE89"/>
          <cell r="AF89"/>
          <cell r="AG89">
            <v>83894.83</v>
          </cell>
        </row>
        <row r="90">
          <cell r="D90">
            <v>42651</v>
          </cell>
          <cell r="E90">
            <v>23683</v>
          </cell>
          <cell r="F90">
            <v>10291</v>
          </cell>
          <cell r="G90">
            <v>0</v>
          </cell>
          <cell r="H90">
            <v>0</v>
          </cell>
          <cell r="I90">
            <v>76625</v>
          </cell>
          <cell r="J90">
            <v>21772.45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/>
          <cell r="V90"/>
          <cell r="W90"/>
          <cell r="X90"/>
          <cell r="Y90">
            <v>0</v>
          </cell>
          <cell r="Z90"/>
          <cell r="AA90"/>
          <cell r="AB90"/>
          <cell r="AC90"/>
          <cell r="AD90">
            <v>0</v>
          </cell>
          <cell r="AE90"/>
          <cell r="AF90"/>
          <cell r="AG90">
            <v>98397.45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/>
          <cell r="V91"/>
          <cell r="W91"/>
          <cell r="X91"/>
          <cell r="Y91">
            <v>0</v>
          </cell>
          <cell r="Z91"/>
          <cell r="AA91"/>
          <cell r="AB91"/>
          <cell r="AC91"/>
          <cell r="AD91">
            <v>0</v>
          </cell>
          <cell r="AE91"/>
          <cell r="AF91"/>
          <cell r="AG91">
            <v>0</v>
          </cell>
        </row>
        <row r="92">
          <cell r="D92">
            <v>17162</v>
          </cell>
          <cell r="E92">
            <v>2667</v>
          </cell>
          <cell r="F92">
            <v>3333</v>
          </cell>
          <cell r="G92">
            <v>6220</v>
          </cell>
          <cell r="H92">
            <v>5940</v>
          </cell>
          <cell r="I92">
            <v>35322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/>
          <cell r="V92"/>
          <cell r="W92"/>
          <cell r="X92"/>
          <cell r="Y92">
            <v>0</v>
          </cell>
          <cell r="Z92"/>
          <cell r="AA92"/>
          <cell r="AB92"/>
          <cell r="AC92"/>
          <cell r="AD92">
            <v>0</v>
          </cell>
          <cell r="AE92"/>
          <cell r="AF92"/>
          <cell r="AG92">
            <v>35322</v>
          </cell>
        </row>
        <row r="93">
          <cell r="D93">
            <v>0</v>
          </cell>
          <cell r="E93">
            <v>19503</v>
          </cell>
          <cell r="F93">
            <v>0</v>
          </cell>
          <cell r="G93">
            <v>0</v>
          </cell>
          <cell r="H93">
            <v>0</v>
          </cell>
          <cell r="I93">
            <v>19503</v>
          </cell>
          <cell r="J93">
            <v>13146.3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/>
          <cell r="V93"/>
          <cell r="W93"/>
          <cell r="X93"/>
          <cell r="Y93">
            <v>0</v>
          </cell>
          <cell r="Z93"/>
          <cell r="AA93"/>
          <cell r="AB93"/>
          <cell r="AC93"/>
          <cell r="AD93">
            <v>0</v>
          </cell>
          <cell r="AE93"/>
          <cell r="AF93"/>
          <cell r="AG93">
            <v>32649.3</v>
          </cell>
        </row>
        <row r="94">
          <cell r="D94">
            <v>26523</v>
          </cell>
          <cell r="E94">
            <v>65180</v>
          </cell>
          <cell r="F94">
            <v>1529</v>
          </cell>
          <cell r="G94">
            <v>0</v>
          </cell>
          <cell r="H94">
            <v>0</v>
          </cell>
          <cell r="I94">
            <v>93232</v>
          </cell>
          <cell r="J94">
            <v>40303.199999999997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/>
          <cell r="R94"/>
          <cell r="S94"/>
          <cell r="T94">
            <v>0</v>
          </cell>
          <cell r="U94"/>
          <cell r="V94"/>
          <cell r="W94"/>
          <cell r="X94"/>
          <cell r="Y94">
            <v>0</v>
          </cell>
          <cell r="Z94"/>
          <cell r="AA94"/>
          <cell r="AB94"/>
          <cell r="AC94"/>
          <cell r="AD94">
            <v>0</v>
          </cell>
          <cell r="AE94"/>
          <cell r="AF94"/>
          <cell r="AG94">
            <v>133535.20000000001</v>
          </cell>
        </row>
        <row r="95">
          <cell r="D95">
            <v>14922</v>
          </cell>
          <cell r="E95">
            <v>3000</v>
          </cell>
          <cell r="F95">
            <v>1667</v>
          </cell>
          <cell r="G95">
            <v>909</v>
          </cell>
          <cell r="H95">
            <v>0</v>
          </cell>
          <cell r="I95">
            <v>20498</v>
          </cell>
          <cell r="J95">
            <v>6553.46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/>
          <cell r="V95"/>
          <cell r="W95"/>
          <cell r="X95"/>
          <cell r="Y95">
            <v>0</v>
          </cell>
          <cell r="Z95"/>
          <cell r="AA95"/>
          <cell r="AB95"/>
          <cell r="AC95"/>
          <cell r="AD95">
            <v>0</v>
          </cell>
          <cell r="AE95"/>
          <cell r="AF95"/>
          <cell r="AG95">
            <v>27051.46</v>
          </cell>
        </row>
        <row r="96">
          <cell r="D96">
            <v>42548</v>
          </cell>
          <cell r="E96">
            <v>24586</v>
          </cell>
          <cell r="F96">
            <v>10500</v>
          </cell>
          <cell r="G96">
            <v>1808</v>
          </cell>
          <cell r="H96">
            <v>0</v>
          </cell>
          <cell r="I96">
            <v>79442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/>
          <cell r="R96"/>
          <cell r="S96"/>
          <cell r="T96">
            <v>0</v>
          </cell>
          <cell r="U96"/>
          <cell r="V96"/>
          <cell r="W96"/>
          <cell r="X96"/>
          <cell r="Y96">
            <v>0</v>
          </cell>
          <cell r="Z96"/>
          <cell r="AA96"/>
          <cell r="AB96"/>
          <cell r="AC96"/>
          <cell r="AD96">
            <v>0</v>
          </cell>
          <cell r="AE96"/>
          <cell r="AF96"/>
          <cell r="AG96">
            <v>79442</v>
          </cell>
        </row>
        <row r="97">
          <cell r="D97">
            <v>33320</v>
          </cell>
          <cell r="E97">
            <v>9615</v>
          </cell>
          <cell r="F97">
            <v>15720</v>
          </cell>
          <cell r="G97">
            <v>16667</v>
          </cell>
          <cell r="H97">
            <v>0</v>
          </cell>
          <cell r="I97">
            <v>75322</v>
          </cell>
          <cell r="J97">
            <v>36978.25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/>
          <cell r="S97"/>
          <cell r="T97">
            <v>0</v>
          </cell>
          <cell r="U97"/>
          <cell r="V97"/>
          <cell r="W97"/>
          <cell r="X97"/>
          <cell r="Y97">
            <v>0</v>
          </cell>
          <cell r="Z97"/>
          <cell r="AA97"/>
          <cell r="AB97"/>
          <cell r="AC97"/>
          <cell r="AD97">
            <v>0</v>
          </cell>
          <cell r="AE97"/>
          <cell r="AF97"/>
          <cell r="AG97">
            <v>112300.25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/>
          <cell r="R98"/>
          <cell r="S98"/>
          <cell r="T98">
            <v>0</v>
          </cell>
          <cell r="U98"/>
          <cell r="V98"/>
          <cell r="W98"/>
          <cell r="X98"/>
          <cell r="Y98">
            <v>0</v>
          </cell>
          <cell r="Z98"/>
          <cell r="AA98"/>
          <cell r="AB98"/>
          <cell r="AC98"/>
          <cell r="AD98">
            <v>0</v>
          </cell>
          <cell r="AE98"/>
          <cell r="AF98"/>
          <cell r="AG98">
            <v>0</v>
          </cell>
        </row>
        <row r="99">
          <cell r="D99">
            <v>9838</v>
          </cell>
          <cell r="E99">
            <v>3767</v>
          </cell>
          <cell r="F99">
            <v>2000</v>
          </cell>
          <cell r="G99">
            <v>1000</v>
          </cell>
          <cell r="H99">
            <v>500</v>
          </cell>
          <cell r="I99">
            <v>17105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/>
          <cell r="R99"/>
          <cell r="S99"/>
          <cell r="T99">
            <v>0</v>
          </cell>
          <cell r="U99"/>
          <cell r="V99"/>
          <cell r="W99"/>
          <cell r="X99"/>
          <cell r="Y99">
            <v>0</v>
          </cell>
          <cell r="Z99"/>
          <cell r="AA99"/>
          <cell r="AB99"/>
          <cell r="AC99"/>
          <cell r="AD99">
            <v>0</v>
          </cell>
          <cell r="AE99"/>
          <cell r="AF99"/>
          <cell r="AG99">
            <v>17105</v>
          </cell>
        </row>
        <row r="100">
          <cell r="D100">
            <v>19694</v>
          </cell>
          <cell r="E100">
            <v>2500</v>
          </cell>
          <cell r="F100">
            <v>9940</v>
          </cell>
          <cell r="G100">
            <v>9107</v>
          </cell>
          <cell r="H100">
            <v>833</v>
          </cell>
          <cell r="I100">
            <v>42074</v>
          </cell>
          <cell r="J100">
            <v>14588.07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/>
          <cell r="R100"/>
          <cell r="S100"/>
          <cell r="T100">
            <v>0</v>
          </cell>
          <cell r="U100"/>
          <cell r="V100"/>
          <cell r="W100"/>
          <cell r="X100"/>
          <cell r="Y100">
            <v>0</v>
          </cell>
          <cell r="Z100"/>
          <cell r="AA100"/>
          <cell r="AB100"/>
          <cell r="AC100"/>
          <cell r="AD100">
            <v>0</v>
          </cell>
          <cell r="AE100"/>
          <cell r="AF100"/>
          <cell r="AG100">
            <v>56662.07</v>
          </cell>
        </row>
        <row r="101">
          <cell r="D101">
            <v>72814</v>
          </cell>
          <cell r="E101">
            <v>24508</v>
          </cell>
          <cell r="F101">
            <v>64117</v>
          </cell>
          <cell r="G101">
            <v>98264</v>
          </cell>
          <cell r="H101">
            <v>25833</v>
          </cell>
          <cell r="I101">
            <v>285536</v>
          </cell>
          <cell r="J101">
            <v>568809.56000000006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7668</v>
          </cell>
          <cell r="P101">
            <v>0</v>
          </cell>
          <cell r="Q101"/>
          <cell r="R101"/>
          <cell r="S101"/>
          <cell r="T101">
            <v>0</v>
          </cell>
          <cell r="U101"/>
          <cell r="V101"/>
          <cell r="W101"/>
          <cell r="X101"/>
          <cell r="Y101">
            <v>0</v>
          </cell>
          <cell r="Z101"/>
          <cell r="AA101"/>
          <cell r="AB101"/>
          <cell r="AC101"/>
          <cell r="AD101">
            <v>0</v>
          </cell>
          <cell r="AE101"/>
          <cell r="AF101"/>
          <cell r="AG101">
            <v>862013.56</v>
          </cell>
        </row>
        <row r="102">
          <cell r="D102">
            <v>13366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13366</v>
          </cell>
          <cell r="J102">
            <v>6492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/>
          <cell r="R102"/>
          <cell r="S102"/>
          <cell r="T102">
            <v>0</v>
          </cell>
          <cell r="U102"/>
          <cell r="V102"/>
          <cell r="W102"/>
          <cell r="X102"/>
          <cell r="Y102">
            <v>0</v>
          </cell>
          <cell r="Z102"/>
          <cell r="AA102"/>
          <cell r="AB102"/>
          <cell r="AC102"/>
          <cell r="AD102">
            <v>0</v>
          </cell>
          <cell r="AE102"/>
          <cell r="AF102"/>
          <cell r="AG102">
            <v>19858</v>
          </cell>
        </row>
        <row r="103">
          <cell r="D103">
            <v>62782</v>
          </cell>
          <cell r="E103">
            <v>0</v>
          </cell>
          <cell r="F103">
            <v>9163</v>
          </cell>
          <cell r="G103">
            <v>8747</v>
          </cell>
          <cell r="H103">
            <v>0</v>
          </cell>
          <cell r="I103">
            <v>80692</v>
          </cell>
          <cell r="J103">
            <v>29187.88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/>
          <cell r="R103"/>
          <cell r="S103"/>
          <cell r="T103">
            <v>0</v>
          </cell>
          <cell r="U103"/>
          <cell r="V103"/>
          <cell r="W103"/>
          <cell r="X103"/>
          <cell r="Y103">
            <v>0</v>
          </cell>
          <cell r="Z103"/>
          <cell r="AA103"/>
          <cell r="AB103"/>
          <cell r="AC103"/>
          <cell r="AD103">
            <v>0</v>
          </cell>
          <cell r="AE103"/>
          <cell r="AF103"/>
          <cell r="AG103">
            <v>109879.88</v>
          </cell>
        </row>
        <row r="104">
          <cell r="D104">
            <v>113860</v>
          </cell>
          <cell r="E104">
            <v>23511</v>
          </cell>
          <cell r="F104">
            <v>18333</v>
          </cell>
          <cell r="G104">
            <v>13535</v>
          </cell>
          <cell r="H104">
            <v>1000</v>
          </cell>
          <cell r="I104">
            <v>170239</v>
          </cell>
          <cell r="J104">
            <v>87216.87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/>
          <cell r="R104"/>
          <cell r="S104"/>
          <cell r="T104">
            <v>0</v>
          </cell>
          <cell r="U104"/>
          <cell r="V104"/>
          <cell r="W104"/>
          <cell r="X104"/>
          <cell r="Y104">
            <v>0</v>
          </cell>
          <cell r="Z104"/>
          <cell r="AA104"/>
          <cell r="AB104"/>
          <cell r="AC104"/>
          <cell r="AD104">
            <v>0</v>
          </cell>
          <cell r="AE104"/>
          <cell r="AF104"/>
          <cell r="AG104">
            <v>257455.87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/>
          <cell r="R105"/>
          <cell r="S105"/>
          <cell r="T105">
            <v>0</v>
          </cell>
          <cell r="U105"/>
          <cell r="V105"/>
          <cell r="W105"/>
          <cell r="X105"/>
          <cell r="Y105">
            <v>0</v>
          </cell>
          <cell r="Z105"/>
          <cell r="AA105"/>
          <cell r="AB105"/>
          <cell r="AC105"/>
          <cell r="AD105">
            <v>0</v>
          </cell>
          <cell r="AE105"/>
          <cell r="AF105"/>
          <cell r="AG105">
            <v>0</v>
          </cell>
        </row>
        <row r="106">
          <cell r="D106">
            <v>0</v>
          </cell>
          <cell r="E106">
            <v>106679</v>
          </cell>
          <cell r="F106">
            <v>67667</v>
          </cell>
          <cell r="G106">
            <v>33167</v>
          </cell>
          <cell r="H106">
            <v>8333</v>
          </cell>
          <cell r="I106">
            <v>215846</v>
          </cell>
          <cell r="J106">
            <v>256932.07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/>
          <cell r="R106"/>
          <cell r="S106"/>
          <cell r="T106">
            <v>0</v>
          </cell>
          <cell r="U106"/>
          <cell r="V106"/>
          <cell r="W106"/>
          <cell r="X106"/>
          <cell r="Y106">
            <v>0</v>
          </cell>
          <cell r="Z106"/>
          <cell r="AA106"/>
          <cell r="AB106"/>
          <cell r="AC106"/>
          <cell r="AD106">
            <v>0</v>
          </cell>
          <cell r="AE106"/>
          <cell r="AF106"/>
          <cell r="AG106">
            <v>472778.07</v>
          </cell>
        </row>
        <row r="107">
          <cell r="D107">
            <v>0</v>
          </cell>
          <cell r="E107">
            <v>59253</v>
          </cell>
          <cell r="F107">
            <v>25401</v>
          </cell>
          <cell r="G107">
            <v>20515</v>
          </cell>
          <cell r="H107">
            <v>14518</v>
          </cell>
          <cell r="I107">
            <v>119687</v>
          </cell>
          <cell r="J107">
            <v>49621.09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/>
          <cell r="R107"/>
          <cell r="S107"/>
          <cell r="T107">
            <v>0</v>
          </cell>
          <cell r="U107"/>
          <cell r="V107"/>
          <cell r="W107"/>
          <cell r="X107"/>
          <cell r="Y107">
            <v>0</v>
          </cell>
          <cell r="Z107"/>
          <cell r="AA107"/>
          <cell r="AB107"/>
          <cell r="AC107"/>
          <cell r="AD107">
            <v>0</v>
          </cell>
          <cell r="AE107"/>
          <cell r="AF107"/>
          <cell r="AG107">
            <v>169308.09</v>
          </cell>
        </row>
        <row r="108">
          <cell r="D108">
            <v>28433</v>
          </cell>
          <cell r="E108">
            <v>1117</v>
          </cell>
          <cell r="F108">
            <v>13893</v>
          </cell>
          <cell r="G108">
            <v>8333</v>
          </cell>
          <cell r="H108">
            <v>1500</v>
          </cell>
          <cell r="I108">
            <v>53276</v>
          </cell>
          <cell r="J108">
            <v>26757.279999999999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/>
          <cell r="R108"/>
          <cell r="S108"/>
          <cell r="T108">
            <v>0</v>
          </cell>
          <cell r="U108"/>
          <cell r="V108"/>
          <cell r="W108"/>
          <cell r="X108"/>
          <cell r="Y108">
            <v>0</v>
          </cell>
          <cell r="Z108"/>
          <cell r="AA108"/>
          <cell r="AB108"/>
          <cell r="AC108"/>
          <cell r="AD108">
            <v>0</v>
          </cell>
          <cell r="AE108"/>
          <cell r="AF108"/>
          <cell r="AG108">
            <v>80033.279999999999</v>
          </cell>
        </row>
        <row r="109">
          <cell r="D109">
            <v>61600</v>
          </cell>
          <cell r="E109">
            <v>133807</v>
          </cell>
          <cell r="F109">
            <v>55216</v>
          </cell>
          <cell r="G109">
            <v>116191</v>
          </cell>
          <cell r="H109">
            <v>18283</v>
          </cell>
          <cell r="I109">
            <v>385097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/>
          <cell r="R109"/>
          <cell r="S109"/>
          <cell r="T109">
            <v>0</v>
          </cell>
          <cell r="U109"/>
          <cell r="V109"/>
          <cell r="W109"/>
          <cell r="X109"/>
          <cell r="Y109">
            <v>0</v>
          </cell>
          <cell r="Z109"/>
          <cell r="AA109"/>
          <cell r="AB109"/>
          <cell r="AC109"/>
          <cell r="AD109">
            <v>0</v>
          </cell>
          <cell r="AE109"/>
          <cell r="AF109"/>
          <cell r="AG109">
            <v>385097</v>
          </cell>
        </row>
        <row r="110">
          <cell r="D110">
            <v>0</v>
          </cell>
          <cell r="E110">
            <v>15000</v>
          </cell>
          <cell r="F110">
            <v>9167</v>
          </cell>
          <cell r="G110">
            <v>20835</v>
          </cell>
          <cell r="H110">
            <v>0</v>
          </cell>
          <cell r="I110">
            <v>45002</v>
          </cell>
          <cell r="J110">
            <v>28400.58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/>
          <cell r="R110"/>
          <cell r="S110"/>
          <cell r="T110">
            <v>0</v>
          </cell>
          <cell r="U110"/>
          <cell r="V110"/>
          <cell r="W110"/>
          <cell r="X110"/>
          <cell r="Y110">
            <v>0</v>
          </cell>
          <cell r="Z110"/>
          <cell r="AA110"/>
          <cell r="AB110"/>
          <cell r="AC110"/>
          <cell r="AD110">
            <v>0</v>
          </cell>
          <cell r="AE110"/>
          <cell r="AF110"/>
          <cell r="AG110">
            <v>73402.58</v>
          </cell>
        </row>
        <row r="111">
          <cell r="D111">
            <v>51907</v>
          </cell>
          <cell r="E111">
            <v>13647</v>
          </cell>
          <cell r="F111">
            <v>18000</v>
          </cell>
          <cell r="G111">
            <v>11684</v>
          </cell>
          <cell r="H111">
            <v>0</v>
          </cell>
          <cell r="I111">
            <v>95238</v>
          </cell>
          <cell r="J111">
            <v>27239.35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/>
          <cell r="R111"/>
          <cell r="S111"/>
          <cell r="T111">
            <v>0</v>
          </cell>
          <cell r="U111"/>
          <cell r="V111"/>
          <cell r="W111"/>
          <cell r="X111"/>
          <cell r="Y111">
            <v>0</v>
          </cell>
          <cell r="Z111"/>
          <cell r="AA111"/>
          <cell r="AB111"/>
          <cell r="AC111"/>
          <cell r="AD111">
            <v>0</v>
          </cell>
          <cell r="AE111"/>
          <cell r="AF111"/>
          <cell r="AG111">
            <v>122477.35</v>
          </cell>
        </row>
        <row r="112">
          <cell r="D112">
            <v>7604</v>
          </cell>
          <cell r="E112">
            <v>24403</v>
          </cell>
          <cell r="F112">
            <v>20435</v>
          </cell>
          <cell r="G112">
            <v>5833</v>
          </cell>
          <cell r="H112">
            <v>11667</v>
          </cell>
          <cell r="I112">
            <v>69942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/>
          <cell r="R112"/>
          <cell r="S112"/>
          <cell r="T112">
            <v>0</v>
          </cell>
          <cell r="U112"/>
          <cell r="V112"/>
          <cell r="W112"/>
          <cell r="X112"/>
          <cell r="Y112">
            <v>0</v>
          </cell>
          <cell r="Z112"/>
          <cell r="AA112"/>
          <cell r="AB112"/>
          <cell r="AC112"/>
          <cell r="AD112">
            <v>0</v>
          </cell>
          <cell r="AE112"/>
          <cell r="AF112"/>
          <cell r="AG112">
            <v>69942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/>
          <cell r="R113"/>
          <cell r="S113"/>
          <cell r="T113">
            <v>0</v>
          </cell>
          <cell r="U113"/>
          <cell r="V113"/>
          <cell r="W113"/>
          <cell r="X113"/>
          <cell r="Y113">
            <v>0</v>
          </cell>
          <cell r="Z113"/>
          <cell r="AA113"/>
          <cell r="AB113"/>
          <cell r="AC113"/>
          <cell r="AD113">
            <v>0</v>
          </cell>
          <cell r="AE113"/>
          <cell r="AF113"/>
          <cell r="AG113">
            <v>0</v>
          </cell>
        </row>
        <row r="114">
          <cell r="D114">
            <v>210276</v>
          </cell>
          <cell r="E114">
            <v>88185</v>
          </cell>
          <cell r="F114">
            <v>83523</v>
          </cell>
          <cell r="G114">
            <v>92054</v>
          </cell>
          <cell r="H114">
            <v>0</v>
          </cell>
          <cell r="I114">
            <v>474038</v>
          </cell>
          <cell r="J114">
            <v>602820.64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/>
          <cell r="R114"/>
          <cell r="S114">
            <v>150039</v>
          </cell>
          <cell r="T114">
            <v>150039</v>
          </cell>
          <cell r="U114"/>
          <cell r="V114"/>
          <cell r="W114"/>
          <cell r="X114"/>
          <cell r="Y114">
            <v>0</v>
          </cell>
          <cell r="Z114"/>
          <cell r="AA114">
            <v>17199</v>
          </cell>
          <cell r="AB114"/>
          <cell r="AC114"/>
          <cell r="AD114">
            <v>17199</v>
          </cell>
          <cell r="AE114"/>
          <cell r="AF114"/>
          <cell r="AG114">
            <v>1244096.6400000001</v>
          </cell>
        </row>
        <row r="115">
          <cell r="D115">
            <v>16667</v>
          </cell>
          <cell r="E115">
            <v>0</v>
          </cell>
          <cell r="F115">
            <v>6325</v>
          </cell>
          <cell r="G115">
            <v>4583</v>
          </cell>
          <cell r="H115">
            <v>0</v>
          </cell>
          <cell r="I115">
            <v>27575</v>
          </cell>
          <cell r="J115">
            <v>7797.18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/>
          <cell r="R115"/>
          <cell r="S115"/>
          <cell r="T115">
            <v>0</v>
          </cell>
          <cell r="U115"/>
          <cell r="V115"/>
          <cell r="W115"/>
          <cell r="X115"/>
          <cell r="Y115">
            <v>0</v>
          </cell>
          <cell r="Z115"/>
          <cell r="AA115"/>
          <cell r="AB115"/>
          <cell r="AC115"/>
          <cell r="AD115">
            <v>0</v>
          </cell>
          <cell r="AE115"/>
          <cell r="AF115"/>
          <cell r="AG115">
            <v>35372.18</v>
          </cell>
        </row>
        <row r="116">
          <cell r="D116">
            <v>38674</v>
          </cell>
          <cell r="E116">
            <v>21651</v>
          </cell>
          <cell r="F116">
            <v>38772</v>
          </cell>
          <cell r="G116">
            <v>5873</v>
          </cell>
          <cell r="H116">
            <v>3920</v>
          </cell>
          <cell r="I116">
            <v>108890</v>
          </cell>
          <cell r="J116">
            <v>28823.25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/>
          <cell r="R116"/>
          <cell r="S116"/>
          <cell r="T116">
            <v>0</v>
          </cell>
          <cell r="U116"/>
          <cell r="V116"/>
          <cell r="W116"/>
          <cell r="X116"/>
          <cell r="Y116">
            <v>0</v>
          </cell>
          <cell r="Z116"/>
          <cell r="AA116"/>
          <cell r="AB116"/>
          <cell r="AC116"/>
          <cell r="AD116">
            <v>0</v>
          </cell>
          <cell r="AE116"/>
          <cell r="AF116"/>
          <cell r="AG116">
            <v>137713.25</v>
          </cell>
        </row>
        <row r="117">
          <cell r="D117">
            <v>32363</v>
          </cell>
          <cell r="E117">
            <v>3250</v>
          </cell>
          <cell r="F117">
            <v>4667</v>
          </cell>
          <cell r="G117">
            <v>7059</v>
          </cell>
          <cell r="H117">
            <v>333</v>
          </cell>
          <cell r="I117">
            <v>47672</v>
          </cell>
          <cell r="J117">
            <v>14645.08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/>
          <cell r="R117"/>
          <cell r="S117"/>
          <cell r="T117">
            <v>0</v>
          </cell>
          <cell r="U117"/>
          <cell r="V117"/>
          <cell r="W117"/>
          <cell r="X117"/>
          <cell r="Y117">
            <v>0</v>
          </cell>
          <cell r="Z117"/>
          <cell r="AA117"/>
          <cell r="AB117"/>
          <cell r="AC117"/>
          <cell r="AD117">
            <v>0</v>
          </cell>
          <cell r="AE117"/>
          <cell r="AF117"/>
          <cell r="AG117">
            <v>62317.08</v>
          </cell>
        </row>
        <row r="118">
          <cell r="D118">
            <v>7107</v>
          </cell>
          <cell r="E118">
            <v>9655</v>
          </cell>
          <cell r="F118">
            <v>8595</v>
          </cell>
          <cell r="G118">
            <v>9667</v>
          </cell>
          <cell r="H118">
            <v>1500</v>
          </cell>
          <cell r="I118">
            <v>36524</v>
          </cell>
          <cell r="J118">
            <v>14307.7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/>
          <cell r="R118"/>
          <cell r="S118"/>
          <cell r="T118">
            <v>0</v>
          </cell>
          <cell r="U118"/>
          <cell r="V118"/>
          <cell r="W118"/>
          <cell r="X118"/>
          <cell r="Y118">
            <v>0</v>
          </cell>
          <cell r="Z118"/>
          <cell r="AA118"/>
          <cell r="AB118"/>
          <cell r="AC118"/>
          <cell r="AD118">
            <v>0</v>
          </cell>
          <cell r="AE118"/>
          <cell r="AF118"/>
          <cell r="AG118">
            <v>50831.7</v>
          </cell>
        </row>
        <row r="119">
          <cell r="D119">
            <v>130494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130494</v>
          </cell>
          <cell r="J119">
            <v>66279.13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/>
          <cell r="R119"/>
          <cell r="S119"/>
          <cell r="T119">
            <v>0</v>
          </cell>
          <cell r="U119"/>
          <cell r="V119"/>
          <cell r="W119"/>
          <cell r="X119"/>
          <cell r="Y119">
            <v>0</v>
          </cell>
          <cell r="Z119"/>
          <cell r="AA119"/>
          <cell r="AB119"/>
          <cell r="AC119"/>
          <cell r="AD119">
            <v>0</v>
          </cell>
          <cell r="AE119"/>
          <cell r="AF119"/>
          <cell r="AG119">
            <v>196773.13</v>
          </cell>
        </row>
        <row r="120">
          <cell r="D120">
            <v>8630</v>
          </cell>
          <cell r="E120">
            <v>6925</v>
          </cell>
          <cell r="F120">
            <v>4952</v>
          </cell>
          <cell r="G120">
            <v>8533</v>
          </cell>
          <cell r="H120">
            <v>500</v>
          </cell>
          <cell r="I120">
            <v>29540</v>
          </cell>
          <cell r="J120">
            <v>14990.03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/>
          <cell r="R120"/>
          <cell r="S120"/>
          <cell r="T120">
            <v>0</v>
          </cell>
          <cell r="U120"/>
          <cell r="V120"/>
          <cell r="W120"/>
          <cell r="X120"/>
          <cell r="Y120">
            <v>0</v>
          </cell>
          <cell r="Z120"/>
          <cell r="AA120"/>
          <cell r="AB120"/>
          <cell r="AC120"/>
          <cell r="AD120">
            <v>0</v>
          </cell>
          <cell r="AE120"/>
          <cell r="AF120"/>
          <cell r="AG120">
            <v>44530.03</v>
          </cell>
        </row>
        <row r="121">
          <cell r="D121">
            <v>60446</v>
          </cell>
          <cell r="E121">
            <v>19043</v>
          </cell>
          <cell r="F121">
            <v>12524</v>
          </cell>
          <cell r="G121">
            <v>16075</v>
          </cell>
          <cell r="H121">
            <v>14868</v>
          </cell>
          <cell r="I121">
            <v>122956</v>
          </cell>
          <cell r="J121">
            <v>49664.44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6895</v>
          </cell>
          <cell r="P121">
            <v>0</v>
          </cell>
          <cell r="Q121"/>
          <cell r="R121"/>
          <cell r="S121"/>
          <cell r="T121">
            <v>0</v>
          </cell>
          <cell r="U121"/>
          <cell r="V121"/>
          <cell r="W121"/>
          <cell r="X121"/>
          <cell r="Y121">
            <v>0</v>
          </cell>
          <cell r="Z121"/>
          <cell r="AA121"/>
          <cell r="AB121"/>
          <cell r="AC121"/>
          <cell r="AD121">
            <v>0</v>
          </cell>
          <cell r="AE121"/>
          <cell r="AF121"/>
          <cell r="AG121">
            <v>179515.44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/>
          <cell r="R122"/>
          <cell r="S122"/>
          <cell r="T122">
            <v>0</v>
          </cell>
          <cell r="U122"/>
          <cell r="V122"/>
          <cell r="W122"/>
          <cell r="X122"/>
          <cell r="Y122">
            <v>0</v>
          </cell>
          <cell r="Z122"/>
          <cell r="AA122"/>
          <cell r="AB122"/>
          <cell r="AC122"/>
          <cell r="AD122">
            <v>0</v>
          </cell>
          <cell r="AE122"/>
          <cell r="AF122"/>
          <cell r="AG122">
            <v>0</v>
          </cell>
        </row>
        <row r="123">
          <cell r="D123">
            <v>37328</v>
          </cell>
          <cell r="E123">
            <v>37618</v>
          </cell>
          <cell r="F123">
            <v>51908</v>
          </cell>
          <cell r="G123">
            <v>22521</v>
          </cell>
          <cell r="H123">
            <v>22768</v>
          </cell>
          <cell r="I123">
            <v>172143</v>
          </cell>
          <cell r="J123">
            <v>530324.18999999994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3035</v>
          </cell>
          <cell r="Q123"/>
          <cell r="R123"/>
          <cell r="S123">
            <v>209489</v>
          </cell>
          <cell r="T123">
            <v>209489</v>
          </cell>
          <cell r="U123"/>
          <cell r="V123"/>
          <cell r="W123"/>
          <cell r="X123"/>
          <cell r="Y123">
            <v>0</v>
          </cell>
          <cell r="Z123"/>
          <cell r="AA123"/>
          <cell r="AB123"/>
          <cell r="AC123"/>
          <cell r="AD123">
            <v>0</v>
          </cell>
          <cell r="AE123"/>
          <cell r="AF123"/>
          <cell r="AG123">
            <v>914991.19</v>
          </cell>
        </row>
        <row r="124">
          <cell r="D124">
            <v>21612</v>
          </cell>
          <cell r="E124">
            <v>1540</v>
          </cell>
          <cell r="F124">
            <v>817</v>
          </cell>
          <cell r="G124">
            <v>4171</v>
          </cell>
          <cell r="H124">
            <v>300</v>
          </cell>
          <cell r="I124">
            <v>28440</v>
          </cell>
          <cell r="J124">
            <v>12984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/>
          <cell r="R124"/>
          <cell r="S124"/>
          <cell r="T124">
            <v>0</v>
          </cell>
          <cell r="U124"/>
          <cell r="V124"/>
          <cell r="W124"/>
          <cell r="X124"/>
          <cell r="Y124">
            <v>0</v>
          </cell>
          <cell r="Z124"/>
          <cell r="AA124"/>
          <cell r="AB124"/>
          <cell r="AC124"/>
          <cell r="AD124">
            <v>0</v>
          </cell>
          <cell r="AE124"/>
          <cell r="AF124"/>
          <cell r="AG124">
            <v>41424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/>
          <cell r="R125"/>
          <cell r="S125"/>
          <cell r="T125">
            <v>0</v>
          </cell>
          <cell r="U125"/>
          <cell r="V125"/>
          <cell r="W125"/>
          <cell r="X125"/>
          <cell r="Y125">
            <v>0</v>
          </cell>
          <cell r="Z125"/>
          <cell r="AA125"/>
          <cell r="AB125"/>
          <cell r="AC125"/>
          <cell r="AD125">
            <v>0</v>
          </cell>
          <cell r="AE125"/>
          <cell r="AF125"/>
          <cell r="AG125">
            <v>0</v>
          </cell>
        </row>
        <row r="126">
          <cell r="D126">
            <v>7818</v>
          </cell>
          <cell r="E126">
            <v>0</v>
          </cell>
          <cell r="F126">
            <v>8576</v>
          </cell>
          <cell r="G126">
            <v>0</v>
          </cell>
          <cell r="H126">
            <v>1667</v>
          </cell>
          <cell r="I126">
            <v>18061</v>
          </cell>
          <cell r="J126">
            <v>6492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/>
          <cell r="R126"/>
          <cell r="S126"/>
          <cell r="T126">
            <v>0</v>
          </cell>
          <cell r="U126"/>
          <cell r="V126"/>
          <cell r="W126"/>
          <cell r="X126"/>
          <cell r="Y126">
            <v>0</v>
          </cell>
          <cell r="Z126"/>
          <cell r="AA126"/>
          <cell r="AB126"/>
          <cell r="AC126"/>
          <cell r="AD126">
            <v>0</v>
          </cell>
          <cell r="AE126"/>
          <cell r="AF126"/>
          <cell r="AG126">
            <v>24553</v>
          </cell>
        </row>
        <row r="127">
          <cell r="D127">
            <v>52572</v>
          </cell>
          <cell r="E127">
            <v>11484</v>
          </cell>
          <cell r="F127">
            <v>10671</v>
          </cell>
          <cell r="G127">
            <v>0</v>
          </cell>
          <cell r="H127">
            <v>18591</v>
          </cell>
          <cell r="I127">
            <v>93318</v>
          </cell>
          <cell r="J127">
            <v>45715.67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/>
          <cell r="R127"/>
          <cell r="S127"/>
          <cell r="T127">
            <v>0</v>
          </cell>
          <cell r="U127"/>
          <cell r="V127"/>
          <cell r="W127"/>
          <cell r="X127"/>
          <cell r="Y127">
            <v>0</v>
          </cell>
          <cell r="Z127"/>
          <cell r="AA127"/>
          <cell r="AB127"/>
          <cell r="AC127"/>
          <cell r="AD127">
            <v>0</v>
          </cell>
          <cell r="AE127"/>
          <cell r="AF127"/>
          <cell r="AG127">
            <v>139033.66999999998</v>
          </cell>
        </row>
        <row r="128">
          <cell r="D128">
            <v>50228</v>
          </cell>
          <cell r="E128">
            <v>8225</v>
          </cell>
          <cell r="F128">
            <v>6750</v>
          </cell>
          <cell r="G128">
            <v>1667</v>
          </cell>
          <cell r="H128">
            <v>8500</v>
          </cell>
          <cell r="I128">
            <v>75370</v>
          </cell>
          <cell r="J128">
            <v>38952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/>
          <cell r="R128"/>
          <cell r="S128"/>
          <cell r="T128">
            <v>0</v>
          </cell>
          <cell r="U128"/>
          <cell r="V128"/>
          <cell r="W128"/>
          <cell r="X128"/>
          <cell r="Y128">
            <v>0</v>
          </cell>
          <cell r="Z128"/>
          <cell r="AA128"/>
          <cell r="AB128"/>
          <cell r="AC128"/>
          <cell r="AD128">
            <v>0</v>
          </cell>
          <cell r="AE128"/>
          <cell r="AF128"/>
          <cell r="AG128">
            <v>114322</v>
          </cell>
        </row>
        <row r="129">
          <cell r="D129">
            <v>26812</v>
          </cell>
          <cell r="E129">
            <v>109603</v>
          </cell>
          <cell r="F129">
            <v>37507</v>
          </cell>
          <cell r="G129">
            <v>53216</v>
          </cell>
          <cell r="H129">
            <v>2500</v>
          </cell>
          <cell r="I129">
            <v>229638</v>
          </cell>
          <cell r="J129">
            <v>196103.23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17841</v>
          </cell>
          <cell r="P129">
            <v>0</v>
          </cell>
          <cell r="Q129"/>
          <cell r="R129"/>
          <cell r="S129"/>
          <cell r="T129">
            <v>0</v>
          </cell>
          <cell r="U129"/>
          <cell r="V129"/>
          <cell r="W129"/>
          <cell r="X129"/>
          <cell r="Y129">
            <v>0</v>
          </cell>
          <cell r="Z129"/>
          <cell r="AA129"/>
          <cell r="AB129"/>
          <cell r="AC129"/>
          <cell r="AD129">
            <v>0</v>
          </cell>
          <cell r="AE129"/>
          <cell r="AF129"/>
          <cell r="AG129">
            <v>443582.23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/>
          <cell r="R130"/>
          <cell r="S130"/>
          <cell r="T130">
            <v>0</v>
          </cell>
          <cell r="U130"/>
          <cell r="V130"/>
          <cell r="W130"/>
          <cell r="X130"/>
          <cell r="Y130">
            <v>0</v>
          </cell>
          <cell r="Z130"/>
          <cell r="AA130"/>
          <cell r="AB130"/>
          <cell r="AC130"/>
          <cell r="AD130">
            <v>0</v>
          </cell>
          <cell r="AE130"/>
          <cell r="AF130"/>
          <cell r="AG130">
            <v>0</v>
          </cell>
        </row>
        <row r="131">
          <cell r="D131">
            <v>22842</v>
          </cell>
          <cell r="E131">
            <v>2097</v>
          </cell>
          <cell r="F131">
            <v>4167</v>
          </cell>
          <cell r="G131">
            <v>4416</v>
          </cell>
          <cell r="H131">
            <v>792</v>
          </cell>
          <cell r="I131">
            <v>34314</v>
          </cell>
          <cell r="J131">
            <v>12984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2083</v>
          </cell>
          <cell r="Q131"/>
          <cell r="R131"/>
          <cell r="S131"/>
          <cell r="T131">
            <v>0</v>
          </cell>
          <cell r="U131"/>
          <cell r="V131"/>
          <cell r="W131"/>
          <cell r="X131"/>
          <cell r="Y131">
            <v>0</v>
          </cell>
          <cell r="Z131"/>
          <cell r="AA131"/>
          <cell r="AB131"/>
          <cell r="AC131"/>
          <cell r="AD131">
            <v>0</v>
          </cell>
          <cell r="AE131"/>
          <cell r="AF131"/>
          <cell r="AG131">
            <v>49381</v>
          </cell>
        </row>
        <row r="132">
          <cell r="D132">
            <v>116709</v>
          </cell>
          <cell r="E132">
            <v>27156</v>
          </cell>
          <cell r="F132">
            <v>7040</v>
          </cell>
          <cell r="G132">
            <v>77650</v>
          </cell>
          <cell r="H132">
            <v>6772</v>
          </cell>
          <cell r="I132">
            <v>235327</v>
          </cell>
          <cell r="J132">
            <v>366781.09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/>
          <cell r="R132"/>
          <cell r="S132"/>
          <cell r="T132">
            <v>0</v>
          </cell>
          <cell r="U132">
            <v>85343</v>
          </cell>
          <cell r="V132"/>
          <cell r="W132"/>
          <cell r="X132"/>
          <cell r="Y132">
            <v>85343</v>
          </cell>
          <cell r="Z132"/>
          <cell r="AA132"/>
          <cell r="AB132"/>
          <cell r="AC132"/>
          <cell r="AD132">
            <v>0</v>
          </cell>
          <cell r="AE132"/>
          <cell r="AF132"/>
          <cell r="AG132">
            <v>687451.09000000008</v>
          </cell>
        </row>
        <row r="133">
          <cell r="D133">
            <v>6829</v>
          </cell>
          <cell r="E133">
            <v>2500</v>
          </cell>
          <cell r="F133">
            <v>4285</v>
          </cell>
          <cell r="G133">
            <v>1000</v>
          </cell>
          <cell r="H133">
            <v>333</v>
          </cell>
          <cell r="I133">
            <v>14947</v>
          </cell>
          <cell r="J133">
            <v>7890.9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/>
          <cell r="R133"/>
          <cell r="S133"/>
          <cell r="T133">
            <v>0</v>
          </cell>
          <cell r="U133"/>
          <cell r="V133"/>
          <cell r="W133"/>
          <cell r="X133"/>
          <cell r="Y133">
            <v>0</v>
          </cell>
          <cell r="Z133"/>
          <cell r="AA133"/>
          <cell r="AB133"/>
          <cell r="AC133"/>
          <cell r="AD133">
            <v>0</v>
          </cell>
          <cell r="AE133"/>
          <cell r="AF133"/>
          <cell r="AG133">
            <v>22837.9</v>
          </cell>
        </row>
        <row r="134">
          <cell r="D134">
            <v>95150</v>
          </cell>
          <cell r="E134">
            <v>45483</v>
          </cell>
          <cell r="F134">
            <v>9150</v>
          </cell>
          <cell r="G134">
            <v>16555</v>
          </cell>
          <cell r="H134">
            <v>833</v>
          </cell>
          <cell r="I134">
            <v>167171</v>
          </cell>
          <cell r="J134">
            <v>122944.17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/>
          <cell r="R134"/>
          <cell r="S134"/>
          <cell r="T134">
            <v>0</v>
          </cell>
          <cell r="U134"/>
          <cell r="V134"/>
          <cell r="W134"/>
          <cell r="X134"/>
          <cell r="Y134">
            <v>0</v>
          </cell>
          <cell r="Z134"/>
          <cell r="AA134"/>
          <cell r="AB134"/>
          <cell r="AC134"/>
          <cell r="AD134">
            <v>0</v>
          </cell>
          <cell r="AE134"/>
          <cell r="AF134"/>
          <cell r="AG134">
            <v>290115.17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/>
          <cell r="R135"/>
          <cell r="S135"/>
          <cell r="T135">
            <v>0</v>
          </cell>
          <cell r="U135"/>
          <cell r="V135"/>
          <cell r="W135"/>
          <cell r="X135"/>
          <cell r="Y135">
            <v>0</v>
          </cell>
          <cell r="Z135"/>
          <cell r="AA135"/>
          <cell r="AB135"/>
          <cell r="AC135"/>
          <cell r="AD135">
            <v>0</v>
          </cell>
          <cell r="AE135"/>
          <cell r="AF135"/>
          <cell r="AG135">
            <v>0</v>
          </cell>
        </row>
        <row r="136">
          <cell r="D136">
            <v>18244</v>
          </cell>
          <cell r="E136">
            <v>0</v>
          </cell>
          <cell r="F136">
            <v>6500</v>
          </cell>
          <cell r="G136">
            <v>10287</v>
          </cell>
          <cell r="H136">
            <v>1060</v>
          </cell>
          <cell r="I136">
            <v>36091</v>
          </cell>
          <cell r="J136">
            <v>19476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20000</v>
          </cell>
          <cell r="Q136"/>
          <cell r="R136"/>
          <cell r="S136"/>
          <cell r="T136">
            <v>0</v>
          </cell>
          <cell r="U136"/>
          <cell r="V136"/>
          <cell r="W136"/>
          <cell r="X136"/>
          <cell r="Y136">
            <v>0</v>
          </cell>
          <cell r="Z136"/>
          <cell r="AA136"/>
          <cell r="AB136"/>
          <cell r="AC136"/>
          <cell r="AD136">
            <v>0</v>
          </cell>
          <cell r="AE136"/>
          <cell r="AF136"/>
          <cell r="AG136">
            <v>75567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/>
          <cell r="R137"/>
          <cell r="S137"/>
          <cell r="T137">
            <v>0</v>
          </cell>
          <cell r="U137"/>
          <cell r="V137"/>
          <cell r="W137"/>
          <cell r="X137"/>
          <cell r="Y137">
            <v>0</v>
          </cell>
          <cell r="Z137"/>
          <cell r="AA137"/>
          <cell r="AB137"/>
          <cell r="AC137"/>
          <cell r="AD137">
            <v>0</v>
          </cell>
          <cell r="AE137"/>
          <cell r="AF137"/>
          <cell r="AG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/>
          <cell r="R138"/>
          <cell r="S138"/>
          <cell r="T138">
            <v>0</v>
          </cell>
          <cell r="U138"/>
          <cell r="V138"/>
          <cell r="W138"/>
          <cell r="X138"/>
          <cell r="Y138">
            <v>0</v>
          </cell>
          <cell r="Z138"/>
          <cell r="AA138"/>
          <cell r="AB138"/>
          <cell r="AC138"/>
          <cell r="AD138">
            <v>0</v>
          </cell>
          <cell r="AE138"/>
          <cell r="AF138"/>
          <cell r="AG138">
            <v>0</v>
          </cell>
        </row>
        <row r="139">
          <cell r="D139">
            <v>27222</v>
          </cell>
          <cell r="E139">
            <v>5137</v>
          </cell>
          <cell r="F139">
            <v>1500</v>
          </cell>
          <cell r="G139">
            <v>1500</v>
          </cell>
          <cell r="H139">
            <v>743</v>
          </cell>
          <cell r="I139">
            <v>36102</v>
          </cell>
          <cell r="J139">
            <v>19476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/>
          <cell r="R139"/>
          <cell r="S139"/>
          <cell r="T139">
            <v>0</v>
          </cell>
          <cell r="U139"/>
          <cell r="V139"/>
          <cell r="W139"/>
          <cell r="X139"/>
          <cell r="Y139">
            <v>0</v>
          </cell>
          <cell r="Z139"/>
          <cell r="AA139"/>
          <cell r="AB139"/>
          <cell r="AC139"/>
          <cell r="AD139">
            <v>0</v>
          </cell>
          <cell r="AE139"/>
          <cell r="AF139"/>
          <cell r="AG139">
            <v>55578</v>
          </cell>
        </row>
        <row r="140">
          <cell r="D140">
            <v>60389</v>
          </cell>
          <cell r="E140">
            <v>18979</v>
          </cell>
          <cell r="F140">
            <v>567</v>
          </cell>
          <cell r="G140">
            <v>6027</v>
          </cell>
          <cell r="H140">
            <v>4296</v>
          </cell>
          <cell r="I140">
            <v>90258</v>
          </cell>
          <cell r="J140">
            <v>34892.53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/>
          <cell r="R140"/>
          <cell r="S140"/>
          <cell r="T140">
            <v>0</v>
          </cell>
          <cell r="U140"/>
          <cell r="V140"/>
          <cell r="W140"/>
          <cell r="X140"/>
          <cell r="Y140">
            <v>0</v>
          </cell>
          <cell r="Z140"/>
          <cell r="AA140"/>
          <cell r="AB140"/>
          <cell r="AC140"/>
          <cell r="AD140">
            <v>0</v>
          </cell>
          <cell r="AE140"/>
          <cell r="AF140"/>
          <cell r="AG140">
            <v>125150.53</v>
          </cell>
        </row>
        <row r="141">
          <cell r="D141">
            <v>1333</v>
          </cell>
          <cell r="E141">
            <v>50841</v>
          </cell>
          <cell r="F141">
            <v>61975</v>
          </cell>
          <cell r="G141">
            <v>42500</v>
          </cell>
          <cell r="H141">
            <v>21296</v>
          </cell>
          <cell r="I141">
            <v>177945</v>
          </cell>
          <cell r="J141">
            <v>264766.17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5323</v>
          </cell>
          <cell r="P141">
            <v>12186</v>
          </cell>
          <cell r="Q141"/>
          <cell r="R141"/>
          <cell r="S141"/>
          <cell r="T141">
            <v>0</v>
          </cell>
          <cell r="U141">
            <v>92582</v>
          </cell>
          <cell r="V141">
            <v>14762</v>
          </cell>
          <cell r="W141"/>
          <cell r="X141"/>
          <cell r="Y141">
            <v>107344</v>
          </cell>
          <cell r="Z141"/>
          <cell r="AA141">
            <v>17758</v>
          </cell>
          <cell r="AB141"/>
          <cell r="AC141"/>
          <cell r="AD141">
            <v>17758</v>
          </cell>
          <cell r="AE141"/>
          <cell r="AF141"/>
          <cell r="AG141">
            <v>585322.16999999993</v>
          </cell>
        </row>
        <row r="142">
          <cell r="D142">
            <v>155706</v>
          </cell>
          <cell r="E142">
            <v>507956</v>
          </cell>
          <cell r="F142">
            <v>197556</v>
          </cell>
          <cell r="G142">
            <v>287836</v>
          </cell>
          <cell r="H142">
            <v>10453</v>
          </cell>
          <cell r="I142">
            <v>1159507</v>
          </cell>
          <cell r="J142">
            <v>1666527.74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25621</v>
          </cell>
          <cell r="P142">
            <v>0</v>
          </cell>
          <cell r="Q142"/>
          <cell r="R142"/>
          <cell r="S142"/>
          <cell r="T142">
            <v>0</v>
          </cell>
          <cell r="U142"/>
          <cell r="V142"/>
          <cell r="W142"/>
          <cell r="X142"/>
          <cell r="Y142">
            <v>0</v>
          </cell>
          <cell r="Z142"/>
          <cell r="AA142"/>
          <cell r="AB142"/>
          <cell r="AC142"/>
          <cell r="AD142">
            <v>0</v>
          </cell>
          <cell r="AE142"/>
          <cell r="AF142"/>
          <cell r="AG142">
            <v>2851655.74</v>
          </cell>
        </row>
        <row r="143">
          <cell r="D143">
            <v>12667</v>
          </cell>
          <cell r="E143">
            <v>15475</v>
          </cell>
          <cell r="F143">
            <v>2500</v>
          </cell>
          <cell r="G143">
            <v>833</v>
          </cell>
          <cell r="H143">
            <v>500</v>
          </cell>
          <cell r="I143">
            <v>31975</v>
          </cell>
          <cell r="J143">
            <v>14292.93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2298</v>
          </cell>
          <cell r="P143">
            <v>0</v>
          </cell>
          <cell r="Q143"/>
          <cell r="R143"/>
          <cell r="S143"/>
          <cell r="T143">
            <v>0</v>
          </cell>
          <cell r="U143"/>
          <cell r="V143"/>
          <cell r="W143"/>
          <cell r="X143"/>
          <cell r="Y143">
            <v>0</v>
          </cell>
          <cell r="Z143"/>
          <cell r="AA143"/>
          <cell r="AB143"/>
          <cell r="AC143"/>
          <cell r="AD143">
            <v>0</v>
          </cell>
          <cell r="AE143"/>
          <cell r="AF143"/>
          <cell r="AG143">
            <v>48565.93</v>
          </cell>
        </row>
        <row r="144">
          <cell r="D144">
            <v>32129</v>
          </cell>
          <cell r="E144">
            <v>4737</v>
          </cell>
          <cell r="F144">
            <v>7000</v>
          </cell>
          <cell r="G144">
            <v>11667</v>
          </cell>
          <cell r="H144">
            <v>6667</v>
          </cell>
          <cell r="I144">
            <v>62200</v>
          </cell>
          <cell r="J144">
            <v>27951.7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/>
          <cell r="R144"/>
          <cell r="S144"/>
          <cell r="T144">
            <v>0</v>
          </cell>
          <cell r="U144"/>
          <cell r="V144"/>
          <cell r="W144"/>
          <cell r="X144"/>
          <cell r="Y144">
            <v>0</v>
          </cell>
          <cell r="Z144"/>
          <cell r="AA144"/>
          <cell r="AB144"/>
          <cell r="AC144"/>
          <cell r="AD144">
            <v>0</v>
          </cell>
          <cell r="AE144"/>
          <cell r="AF144"/>
          <cell r="AG144">
            <v>90151.7</v>
          </cell>
        </row>
        <row r="145">
          <cell r="D145">
            <v>12667</v>
          </cell>
          <cell r="E145">
            <v>167</v>
          </cell>
          <cell r="F145">
            <v>2813</v>
          </cell>
          <cell r="G145">
            <v>333</v>
          </cell>
          <cell r="H145">
            <v>833</v>
          </cell>
          <cell r="I145">
            <v>16813</v>
          </cell>
          <cell r="J145">
            <v>8274.06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/>
          <cell r="R145"/>
          <cell r="S145"/>
          <cell r="T145">
            <v>0</v>
          </cell>
          <cell r="U145"/>
          <cell r="V145"/>
          <cell r="W145"/>
          <cell r="X145"/>
          <cell r="Y145">
            <v>0</v>
          </cell>
          <cell r="Z145"/>
          <cell r="AA145"/>
          <cell r="AB145"/>
          <cell r="AC145"/>
          <cell r="AD145">
            <v>0</v>
          </cell>
          <cell r="AE145"/>
          <cell r="AF145"/>
          <cell r="AG145">
            <v>25087.059999999998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/>
          <cell r="R146"/>
          <cell r="S146"/>
          <cell r="T146">
            <v>0</v>
          </cell>
          <cell r="U146"/>
          <cell r="V146"/>
          <cell r="W146"/>
          <cell r="X146"/>
          <cell r="Y146">
            <v>0</v>
          </cell>
          <cell r="Z146"/>
          <cell r="AA146"/>
          <cell r="AB146"/>
          <cell r="AC146"/>
          <cell r="AD146">
            <v>0</v>
          </cell>
          <cell r="AE146"/>
          <cell r="AF146"/>
          <cell r="AG146">
            <v>0</v>
          </cell>
        </row>
        <row r="147">
          <cell r="D147">
            <v>46302</v>
          </cell>
          <cell r="E147">
            <v>63973</v>
          </cell>
          <cell r="F147">
            <v>11138</v>
          </cell>
          <cell r="G147">
            <v>0</v>
          </cell>
          <cell r="H147">
            <v>2000</v>
          </cell>
          <cell r="I147">
            <v>123413</v>
          </cell>
          <cell r="J147">
            <v>92393.41</v>
          </cell>
          <cell r="K147">
            <v>0</v>
          </cell>
          <cell r="L147">
            <v>0</v>
          </cell>
          <cell r="M147">
            <v>0</v>
          </cell>
          <cell r="N147">
            <v>8125</v>
          </cell>
          <cell r="O147">
            <v>0</v>
          </cell>
          <cell r="P147">
            <v>0</v>
          </cell>
          <cell r="Q147"/>
          <cell r="R147"/>
          <cell r="S147"/>
          <cell r="T147">
            <v>0</v>
          </cell>
          <cell r="U147"/>
          <cell r="V147"/>
          <cell r="W147"/>
          <cell r="X147"/>
          <cell r="Y147">
            <v>0</v>
          </cell>
          <cell r="Z147"/>
          <cell r="AA147"/>
          <cell r="AB147"/>
          <cell r="AC147"/>
          <cell r="AD147">
            <v>0</v>
          </cell>
          <cell r="AE147"/>
          <cell r="AF147"/>
          <cell r="AG147">
            <v>223931.41</v>
          </cell>
        </row>
        <row r="148">
          <cell r="D148">
            <v>25124</v>
          </cell>
          <cell r="E148">
            <v>31519</v>
          </cell>
          <cell r="F148">
            <v>18634</v>
          </cell>
          <cell r="G148">
            <v>20314</v>
          </cell>
          <cell r="H148">
            <v>0</v>
          </cell>
          <cell r="I148">
            <v>95591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22838</v>
          </cell>
          <cell r="Q148">
            <v>13932</v>
          </cell>
          <cell r="R148"/>
          <cell r="S148"/>
          <cell r="T148">
            <v>13932</v>
          </cell>
          <cell r="U148"/>
          <cell r="V148"/>
          <cell r="W148"/>
          <cell r="X148"/>
          <cell r="Y148">
            <v>0</v>
          </cell>
          <cell r="Z148"/>
          <cell r="AA148"/>
          <cell r="AB148"/>
          <cell r="AC148"/>
          <cell r="AD148">
            <v>0</v>
          </cell>
          <cell r="AE148"/>
          <cell r="AF148"/>
          <cell r="AG148">
            <v>132361</v>
          </cell>
        </row>
        <row r="149">
          <cell r="D149">
            <v>71201</v>
          </cell>
          <cell r="E149">
            <v>112495</v>
          </cell>
          <cell r="F149">
            <v>0</v>
          </cell>
          <cell r="G149">
            <v>27729</v>
          </cell>
          <cell r="H149">
            <v>1167</v>
          </cell>
          <cell r="I149">
            <v>212592</v>
          </cell>
          <cell r="J149">
            <v>351529.91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/>
          <cell r="R149"/>
          <cell r="S149"/>
          <cell r="T149">
            <v>0</v>
          </cell>
          <cell r="U149"/>
          <cell r="V149"/>
          <cell r="W149"/>
          <cell r="X149"/>
          <cell r="Y149">
            <v>0</v>
          </cell>
          <cell r="Z149"/>
          <cell r="AA149"/>
          <cell r="AB149"/>
          <cell r="AC149"/>
          <cell r="AD149">
            <v>0</v>
          </cell>
          <cell r="AE149"/>
          <cell r="AF149"/>
          <cell r="AG149">
            <v>564121.90999999992</v>
          </cell>
        </row>
        <row r="150">
          <cell r="D150">
            <v>44908</v>
          </cell>
          <cell r="E150">
            <v>13112</v>
          </cell>
          <cell r="F150">
            <v>13333</v>
          </cell>
          <cell r="G150">
            <v>15371</v>
          </cell>
          <cell r="H150">
            <v>0</v>
          </cell>
          <cell r="I150">
            <v>86724</v>
          </cell>
          <cell r="J150">
            <v>35344.449999999997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/>
          <cell r="R150"/>
          <cell r="S150"/>
          <cell r="T150">
            <v>0</v>
          </cell>
          <cell r="U150"/>
          <cell r="V150"/>
          <cell r="W150"/>
          <cell r="X150"/>
          <cell r="Y150">
            <v>0</v>
          </cell>
          <cell r="Z150"/>
          <cell r="AA150"/>
          <cell r="AB150"/>
          <cell r="AC150"/>
          <cell r="AD150">
            <v>0</v>
          </cell>
          <cell r="AE150"/>
          <cell r="AF150"/>
          <cell r="AG150">
            <v>122068.45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/>
          <cell r="R151"/>
          <cell r="S151"/>
          <cell r="T151">
            <v>0</v>
          </cell>
          <cell r="U151"/>
          <cell r="V151"/>
          <cell r="W151"/>
          <cell r="X151"/>
          <cell r="Y151">
            <v>0</v>
          </cell>
          <cell r="Z151"/>
          <cell r="AA151"/>
          <cell r="AB151"/>
          <cell r="AC151"/>
          <cell r="AD151">
            <v>0</v>
          </cell>
          <cell r="AE151"/>
          <cell r="AF151"/>
          <cell r="AG151">
            <v>0</v>
          </cell>
        </row>
        <row r="152">
          <cell r="D152">
            <v>11843</v>
          </cell>
          <cell r="E152">
            <v>8167</v>
          </cell>
          <cell r="F152">
            <v>5833</v>
          </cell>
          <cell r="G152">
            <v>8753</v>
          </cell>
          <cell r="H152">
            <v>1488</v>
          </cell>
          <cell r="I152">
            <v>36084</v>
          </cell>
          <cell r="J152">
            <v>28084.71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/>
          <cell r="R152"/>
          <cell r="S152"/>
          <cell r="T152">
            <v>0</v>
          </cell>
          <cell r="U152"/>
          <cell r="V152"/>
          <cell r="W152"/>
          <cell r="X152"/>
          <cell r="Y152">
            <v>0</v>
          </cell>
          <cell r="Z152"/>
          <cell r="AA152"/>
          <cell r="AB152"/>
          <cell r="AC152"/>
          <cell r="AD152">
            <v>0</v>
          </cell>
          <cell r="AE152"/>
          <cell r="AF152"/>
          <cell r="AG152">
            <v>64168.71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/>
          <cell r="R153"/>
          <cell r="S153"/>
          <cell r="T153">
            <v>0</v>
          </cell>
          <cell r="U153"/>
          <cell r="V153"/>
          <cell r="W153"/>
          <cell r="X153"/>
          <cell r="Y153">
            <v>0</v>
          </cell>
          <cell r="Z153"/>
          <cell r="AA153"/>
          <cell r="AB153"/>
          <cell r="AC153"/>
          <cell r="AD153">
            <v>0</v>
          </cell>
          <cell r="AE153"/>
          <cell r="AF153"/>
          <cell r="AG153">
            <v>0</v>
          </cell>
        </row>
        <row r="154">
          <cell r="D154">
            <v>51971</v>
          </cell>
          <cell r="E154">
            <v>15290</v>
          </cell>
          <cell r="F154">
            <v>3500</v>
          </cell>
          <cell r="G154">
            <v>6667</v>
          </cell>
          <cell r="H154">
            <v>582</v>
          </cell>
          <cell r="I154">
            <v>78010</v>
          </cell>
          <cell r="J154">
            <v>26765.71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28036</v>
          </cell>
          <cell r="Q154"/>
          <cell r="R154"/>
          <cell r="S154"/>
          <cell r="T154">
            <v>0</v>
          </cell>
          <cell r="U154"/>
          <cell r="V154"/>
          <cell r="W154"/>
          <cell r="X154"/>
          <cell r="Y154">
            <v>0</v>
          </cell>
          <cell r="Z154"/>
          <cell r="AA154"/>
          <cell r="AB154"/>
          <cell r="AC154"/>
          <cell r="AD154">
            <v>0</v>
          </cell>
          <cell r="AE154"/>
          <cell r="AF154"/>
          <cell r="AG154">
            <v>132811.71</v>
          </cell>
        </row>
        <row r="155">
          <cell r="D155">
            <v>23295</v>
          </cell>
          <cell r="E155">
            <v>417</v>
          </cell>
          <cell r="F155">
            <v>1667</v>
          </cell>
          <cell r="G155">
            <v>0</v>
          </cell>
          <cell r="H155">
            <v>333</v>
          </cell>
          <cell r="I155">
            <v>25712</v>
          </cell>
          <cell r="J155">
            <v>15236.41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/>
          <cell r="R155"/>
          <cell r="S155"/>
          <cell r="T155">
            <v>0</v>
          </cell>
          <cell r="U155"/>
          <cell r="V155"/>
          <cell r="W155"/>
          <cell r="X155"/>
          <cell r="Y155">
            <v>0</v>
          </cell>
          <cell r="Z155"/>
          <cell r="AA155"/>
          <cell r="AB155"/>
          <cell r="AC155"/>
          <cell r="AD155">
            <v>0</v>
          </cell>
          <cell r="AE155"/>
          <cell r="AF155"/>
          <cell r="AG155">
            <v>40948.410000000003</v>
          </cell>
        </row>
        <row r="156">
          <cell r="D156">
            <v>149903</v>
          </cell>
          <cell r="E156">
            <v>6583</v>
          </cell>
          <cell r="F156">
            <v>0</v>
          </cell>
          <cell r="G156">
            <v>52852</v>
          </cell>
          <cell r="H156">
            <v>0</v>
          </cell>
          <cell r="I156">
            <v>209338</v>
          </cell>
          <cell r="J156">
            <v>272015.34000000003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/>
          <cell r="R156"/>
          <cell r="S156"/>
          <cell r="T156">
            <v>0</v>
          </cell>
          <cell r="U156"/>
          <cell r="V156"/>
          <cell r="W156"/>
          <cell r="X156"/>
          <cell r="Y156">
            <v>0</v>
          </cell>
          <cell r="Z156"/>
          <cell r="AA156"/>
          <cell r="AB156"/>
          <cell r="AC156"/>
          <cell r="AD156">
            <v>0</v>
          </cell>
          <cell r="AE156"/>
          <cell r="AF156"/>
          <cell r="AG156">
            <v>481353.34</v>
          </cell>
        </row>
        <row r="157">
          <cell r="D157">
            <v>32768</v>
          </cell>
          <cell r="E157">
            <v>1667</v>
          </cell>
          <cell r="F157">
            <v>1716</v>
          </cell>
          <cell r="G157">
            <v>833</v>
          </cell>
          <cell r="H157">
            <v>0</v>
          </cell>
          <cell r="I157">
            <v>36984</v>
          </cell>
          <cell r="J157">
            <v>9138.57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/>
          <cell r="R157"/>
          <cell r="S157"/>
          <cell r="T157">
            <v>0</v>
          </cell>
          <cell r="U157"/>
          <cell r="V157"/>
          <cell r="W157"/>
          <cell r="X157"/>
          <cell r="Y157">
            <v>0</v>
          </cell>
          <cell r="Z157"/>
          <cell r="AA157"/>
          <cell r="AB157"/>
          <cell r="AC157"/>
          <cell r="AD157">
            <v>0</v>
          </cell>
          <cell r="AE157"/>
          <cell r="AF157"/>
          <cell r="AG157">
            <v>46122.57</v>
          </cell>
        </row>
        <row r="158">
          <cell r="D158">
            <v>7159</v>
          </cell>
          <cell r="E158">
            <v>27986</v>
          </cell>
          <cell r="F158">
            <v>7819</v>
          </cell>
          <cell r="G158">
            <v>6625</v>
          </cell>
          <cell r="H158">
            <v>950</v>
          </cell>
          <cell r="I158">
            <v>50539</v>
          </cell>
          <cell r="J158">
            <v>14453.43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/>
          <cell r="R158"/>
          <cell r="S158"/>
          <cell r="T158">
            <v>0</v>
          </cell>
          <cell r="U158"/>
          <cell r="V158"/>
          <cell r="W158"/>
          <cell r="X158"/>
          <cell r="Y158">
            <v>0</v>
          </cell>
          <cell r="Z158"/>
          <cell r="AA158"/>
          <cell r="AB158"/>
          <cell r="AC158"/>
          <cell r="AD158">
            <v>0</v>
          </cell>
          <cell r="AE158"/>
          <cell r="AF158"/>
          <cell r="AG158">
            <v>64992.43</v>
          </cell>
        </row>
        <row r="159">
          <cell r="D159">
            <v>66349</v>
          </cell>
          <cell r="E159">
            <v>105409</v>
          </cell>
          <cell r="F159">
            <v>107649</v>
          </cell>
          <cell r="G159">
            <v>80356</v>
          </cell>
          <cell r="H159">
            <v>32525</v>
          </cell>
          <cell r="I159">
            <v>392288</v>
          </cell>
          <cell r="J159">
            <v>923965.35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8000</v>
          </cell>
          <cell r="Q159"/>
          <cell r="R159"/>
          <cell r="S159"/>
          <cell r="T159">
            <v>0</v>
          </cell>
          <cell r="U159"/>
          <cell r="V159"/>
          <cell r="W159"/>
          <cell r="X159"/>
          <cell r="Y159">
            <v>0</v>
          </cell>
          <cell r="Z159"/>
          <cell r="AA159"/>
          <cell r="AB159"/>
          <cell r="AC159"/>
          <cell r="AD159">
            <v>0</v>
          </cell>
          <cell r="AE159"/>
          <cell r="AF159"/>
          <cell r="AG159">
            <v>1324253.3500000001</v>
          </cell>
        </row>
        <row r="160">
          <cell r="D160">
            <v>11109</v>
          </cell>
          <cell r="E160">
            <v>0</v>
          </cell>
          <cell r="F160">
            <v>3333</v>
          </cell>
          <cell r="G160">
            <v>4167</v>
          </cell>
          <cell r="H160">
            <v>0</v>
          </cell>
          <cell r="I160">
            <v>18609</v>
          </cell>
          <cell r="J160">
            <v>15484.96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/>
          <cell r="R160"/>
          <cell r="S160"/>
          <cell r="T160">
            <v>0</v>
          </cell>
          <cell r="U160"/>
          <cell r="V160"/>
          <cell r="W160"/>
          <cell r="X160"/>
          <cell r="Y160">
            <v>0</v>
          </cell>
          <cell r="Z160"/>
          <cell r="AA160"/>
          <cell r="AB160"/>
          <cell r="AC160"/>
          <cell r="AD160">
            <v>0</v>
          </cell>
          <cell r="AE160"/>
          <cell r="AF160"/>
          <cell r="AG160">
            <v>34093.96</v>
          </cell>
        </row>
        <row r="161">
          <cell r="D161">
            <v>41667</v>
          </cell>
          <cell r="E161">
            <v>6333</v>
          </cell>
          <cell r="F161">
            <v>31530</v>
          </cell>
          <cell r="G161">
            <v>8667</v>
          </cell>
          <cell r="H161">
            <v>4083</v>
          </cell>
          <cell r="I161">
            <v>92280</v>
          </cell>
          <cell r="J161">
            <v>27432.36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/>
          <cell r="R161"/>
          <cell r="S161"/>
          <cell r="T161">
            <v>0</v>
          </cell>
          <cell r="U161"/>
          <cell r="V161"/>
          <cell r="W161"/>
          <cell r="X161"/>
          <cell r="Y161">
            <v>0</v>
          </cell>
          <cell r="Z161"/>
          <cell r="AA161"/>
          <cell r="AB161"/>
          <cell r="AC161"/>
          <cell r="AD161">
            <v>0</v>
          </cell>
          <cell r="AE161"/>
          <cell r="AF161"/>
          <cell r="AG161">
            <v>119712.36</v>
          </cell>
        </row>
        <row r="162">
          <cell r="D162">
            <v>37997</v>
          </cell>
          <cell r="E162">
            <v>8375</v>
          </cell>
          <cell r="F162">
            <v>3333</v>
          </cell>
          <cell r="G162">
            <v>5000</v>
          </cell>
          <cell r="H162">
            <v>0</v>
          </cell>
          <cell r="I162">
            <v>54705</v>
          </cell>
          <cell r="J162">
            <v>33952.5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/>
          <cell r="R162"/>
          <cell r="S162"/>
          <cell r="T162">
            <v>0</v>
          </cell>
          <cell r="U162"/>
          <cell r="V162"/>
          <cell r="W162"/>
          <cell r="X162"/>
          <cell r="Y162">
            <v>0</v>
          </cell>
          <cell r="Z162"/>
          <cell r="AA162"/>
          <cell r="AB162"/>
          <cell r="AC162"/>
          <cell r="AD162">
            <v>0</v>
          </cell>
          <cell r="AE162"/>
          <cell r="AF162"/>
          <cell r="AG162">
            <v>88657.5</v>
          </cell>
        </row>
        <row r="163">
          <cell r="D163">
            <v>4519</v>
          </cell>
          <cell r="E163">
            <v>3583</v>
          </cell>
          <cell r="F163">
            <v>2063</v>
          </cell>
          <cell r="G163">
            <v>6667</v>
          </cell>
          <cell r="H163">
            <v>0</v>
          </cell>
          <cell r="I163">
            <v>16832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/>
          <cell r="R163"/>
          <cell r="S163"/>
          <cell r="T163">
            <v>0</v>
          </cell>
          <cell r="U163"/>
          <cell r="V163"/>
          <cell r="W163"/>
          <cell r="X163"/>
          <cell r="Y163">
            <v>0</v>
          </cell>
          <cell r="Z163"/>
          <cell r="AA163"/>
          <cell r="AB163"/>
          <cell r="AC163"/>
          <cell r="AD163">
            <v>0</v>
          </cell>
          <cell r="AE163"/>
          <cell r="AF163"/>
          <cell r="AG163">
            <v>16832</v>
          </cell>
        </row>
        <row r="164">
          <cell r="D164">
            <v>29167</v>
          </cell>
          <cell r="E164">
            <v>15080</v>
          </cell>
          <cell r="F164">
            <v>0</v>
          </cell>
          <cell r="G164">
            <v>6667</v>
          </cell>
          <cell r="H164">
            <v>0</v>
          </cell>
          <cell r="I164">
            <v>50914</v>
          </cell>
          <cell r="J164">
            <v>26418.44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/>
          <cell r="R164"/>
          <cell r="S164"/>
          <cell r="T164">
            <v>0</v>
          </cell>
          <cell r="U164"/>
          <cell r="V164"/>
          <cell r="W164"/>
          <cell r="X164"/>
          <cell r="Y164">
            <v>0</v>
          </cell>
          <cell r="Z164"/>
          <cell r="AA164"/>
          <cell r="AB164"/>
          <cell r="AC164"/>
          <cell r="AD164">
            <v>0</v>
          </cell>
          <cell r="AE164"/>
          <cell r="AF164"/>
          <cell r="AG164">
            <v>77332.44</v>
          </cell>
        </row>
        <row r="165">
          <cell r="D165">
            <v>25278</v>
          </cell>
          <cell r="E165">
            <v>11497</v>
          </cell>
          <cell r="F165">
            <v>3333</v>
          </cell>
          <cell r="G165">
            <v>4530</v>
          </cell>
          <cell r="H165">
            <v>353</v>
          </cell>
          <cell r="I165">
            <v>44991</v>
          </cell>
          <cell r="J165">
            <v>32460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/>
          <cell r="R165"/>
          <cell r="S165"/>
          <cell r="T165">
            <v>0</v>
          </cell>
          <cell r="U165"/>
          <cell r="V165"/>
          <cell r="W165"/>
          <cell r="X165"/>
          <cell r="Y165">
            <v>0</v>
          </cell>
          <cell r="Z165"/>
          <cell r="AA165"/>
          <cell r="AB165"/>
          <cell r="AC165"/>
          <cell r="AD165">
            <v>0</v>
          </cell>
          <cell r="AE165"/>
          <cell r="AF165"/>
          <cell r="AG165">
            <v>77451</v>
          </cell>
        </row>
      </sheetData>
      <sheetData sheetId="1">
        <row r="2">
          <cell r="D2">
            <v>8113</v>
          </cell>
          <cell r="E2">
            <v>16962</v>
          </cell>
          <cell r="F2">
            <v>0</v>
          </cell>
          <cell r="G2">
            <v>7572</v>
          </cell>
          <cell r="H2">
            <v>2921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/>
          <cell r="R2"/>
          <cell r="S2"/>
          <cell r="T2">
            <v>0</v>
          </cell>
          <cell r="U2"/>
          <cell r="V2"/>
          <cell r="W2"/>
          <cell r="X2"/>
          <cell r="Y2">
            <v>0</v>
          </cell>
          <cell r="Z2"/>
          <cell r="AA2"/>
          <cell r="AB2"/>
          <cell r="AC2"/>
          <cell r="AD2">
            <v>0</v>
          </cell>
          <cell r="AE2"/>
          <cell r="AF2"/>
          <cell r="AG2">
            <v>35568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>
            <v>19038</v>
          </cell>
        </row>
        <row r="4">
          <cell r="D4">
            <v>59272</v>
          </cell>
          <cell r="E4">
            <v>19179</v>
          </cell>
          <cell r="F4">
            <v>21750</v>
          </cell>
          <cell r="G4">
            <v>92625</v>
          </cell>
          <cell r="H4">
            <v>8882</v>
          </cell>
          <cell r="I4">
            <v>201708</v>
          </cell>
          <cell r="J4">
            <v>155592.79999999999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14123</v>
          </cell>
          <cell r="P4">
            <v>0</v>
          </cell>
          <cell r="Q4"/>
          <cell r="R4"/>
          <cell r="S4"/>
          <cell r="T4">
            <v>0</v>
          </cell>
          <cell r="U4"/>
          <cell r="V4">
            <v>87500</v>
          </cell>
          <cell r="W4"/>
          <cell r="X4"/>
          <cell r="Y4">
            <v>87500</v>
          </cell>
          <cell r="Z4"/>
          <cell r="AA4"/>
          <cell r="AB4"/>
          <cell r="AC4"/>
          <cell r="AD4">
            <v>0</v>
          </cell>
          <cell r="AE4"/>
          <cell r="AF4"/>
          <cell r="AG4">
            <v>458923.8</v>
          </cell>
        </row>
        <row r="5">
          <cell r="D5">
            <v>21963</v>
          </cell>
          <cell r="E5">
            <v>16611</v>
          </cell>
          <cell r="F5">
            <v>122</v>
          </cell>
          <cell r="G5">
            <v>10241</v>
          </cell>
          <cell r="H5">
            <v>425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>
            <v>49362</v>
          </cell>
        </row>
        <row r="6">
          <cell r="D6">
            <v>8015</v>
          </cell>
          <cell r="E6">
            <v>8078</v>
          </cell>
          <cell r="F6">
            <v>5024</v>
          </cell>
          <cell r="G6">
            <v>1604</v>
          </cell>
          <cell r="H6">
            <v>292</v>
          </cell>
          <cell r="I6">
            <v>23013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>
            <v>23013</v>
          </cell>
        </row>
        <row r="7">
          <cell r="D7">
            <v>21113</v>
          </cell>
          <cell r="E7">
            <v>13501</v>
          </cell>
          <cell r="F7">
            <v>10000</v>
          </cell>
          <cell r="G7">
            <v>3170</v>
          </cell>
          <cell r="H7">
            <v>0</v>
          </cell>
          <cell r="I7">
            <v>47784</v>
          </cell>
          <cell r="J7">
            <v>7763.35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/>
          <cell r="R7"/>
          <cell r="S7"/>
          <cell r="T7">
            <v>0</v>
          </cell>
          <cell r="U7"/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>
            <v>55547.35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/>
          <cell r="R8"/>
          <cell r="S8"/>
          <cell r="T8">
            <v>0</v>
          </cell>
          <cell r="U8"/>
          <cell r="V8"/>
          <cell r="W8"/>
          <cell r="X8"/>
          <cell r="Y8">
            <v>0</v>
          </cell>
          <cell r="Z8"/>
          <cell r="AA8"/>
          <cell r="AB8">
            <v>20833</v>
          </cell>
          <cell r="AC8"/>
          <cell r="AD8">
            <v>20833</v>
          </cell>
          <cell r="AE8"/>
          <cell r="AF8"/>
          <cell r="AG8">
            <v>59881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/>
          <cell r="R9"/>
          <cell r="S9"/>
          <cell r="T9">
            <v>0</v>
          </cell>
          <cell r="U9"/>
          <cell r="V9"/>
          <cell r="W9"/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>
            <v>91492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/>
          <cell r="R10"/>
          <cell r="S10"/>
          <cell r="T10">
            <v>0</v>
          </cell>
          <cell r="U10"/>
          <cell r="V10"/>
          <cell r="W10"/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>
            <v>8134</v>
          </cell>
        </row>
        <row r="11">
          <cell r="D11">
            <v>23161</v>
          </cell>
          <cell r="E11">
            <v>56503</v>
          </cell>
          <cell r="F11">
            <v>11658</v>
          </cell>
          <cell r="G11">
            <v>60277</v>
          </cell>
          <cell r="H11">
            <v>8947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/>
          <cell r="R11"/>
          <cell r="S11"/>
          <cell r="T11">
            <v>0</v>
          </cell>
          <cell r="U11"/>
          <cell r="V11"/>
          <cell r="W11"/>
          <cell r="X11"/>
          <cell r="Y11">
            <v>0</v>
          </cell>
          <cell r="Z11">
            <v>1202</v>
          </cell>
          <cell r="AA11"/>
          <cell r="AB11"/>
          <cell r="AC11"/>
          <cell r="AD11">
            <v>1202</v>
          </cell>
          <cell r="AE11"/>
          <cell r="AF11"/>
          <cell r="AG11">
            <v>168802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36443</v>
          </cell>
          <cell r="Q12"/>
          <cell r="R12">
            <v>12670</v>
          </cell>
          <cell r="S12"/>
          <cell r="T12">
            <v>12670</v>
          </cell>
          <cell r="U12"/>
          <cell r="V12"/>
          <cell r="W12"/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>
            <v>851458</v>
          </cell>
        </row>
        <row r="13">
          <cell r="D13">
            <v>0</v>
          </cell>
          <cell r="E13">
            <v>61555</v>
          </cell>
          <cell r="F13">
            <v>1545</v>
          </cell>
          <cell r="G13">
            <v>0</v>
          </cell>
          <cell r="H13">
            <v>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/>
          <cell r="R13"/>
          <cell r="S13"/>
          <cell r="T13">
            <v>0</v>
          </cell>
          <cell r="U13"/>
          <cell r="V13"/>
          <cell r="W13"/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>
            <v>67283</v>
          </cell>
        </row>
        <row r="14">
          <cell r="D14">
            <v>64417</v>
          </cell>
          <cell r="E14">
            <v>33092</v>
          </cell>
          <cell r="F14">
            <v>7083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/>
          <cell r="R14"/>
          <cell r="S14"/>
          <cell r="T14">
            <v>0</v>
          </cell>
          <cell r="U14"/>
          <cell r="V14"/>
          <cell r="W14"/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>
            <v>160692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/>
          <cell r="R15"/>
          <cell r="S15"/>
          <cell r="T15">
            <v>0</v>
          </cell>
          <cell r="U15"/>
          <cell r="V15"/>
          <cell r="W15"/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>
            <v>119422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/>
          <cell r="R16"/>
          <cell r="S16"/>
          <cell r="T16">
            <v>0</v>
          </cell>
          <cell r="U16"/>
          <cell r="V16"/>
          <cell r="W16"/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>
            <v>13491</v>
          </cell>
        </row>
        <row r="17">
          <cell r="D17">
            <v>6192</v>
          </cell>
          <cell r="E17">
            <v>3071</v>
          </cell>
          <cell r="F17">
            <v>1542</v>
          </cell>
          <cell r="G17">
            <v>1675</v>
          </cell>
          <cell r="H17">
            <v>658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/>
          <cell r="R17"/>
          <cell r="S17"/>
          <cell r="T17">
            <v>0</v>
          </cell>
          <cell r="U17"/>
          <cell r="V17"/>
          <cell r="W17"/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>
            <v>13138</v>
          </cell>
        </row>
        <row r="18">
          <cell r="D18">
            <v>0</v>
          </cell>
          <cell r="E18">
            <v>31329</v>
          </cell>
          <cell r="F18">
            <v>720</v>
          </cell>
          <cell r="G18">
            <v>1500</v>
          </cell>
          <cell r="H18">
            <v>417</v>
          </cell>
          <cell r="I18">
            <v>33966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/>
          <cell r="R18"/>
          <cell r="S18"/>
          <cell r="T18">
            <v>0</v>
          </cell>
          <cell r="U18"/>
          <cell r="V18"/>
          <cell r="W18"/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>
            <v>33966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/>
          <cell r="R19"/>
          <cell r="S19"/>
          <cell r="T19">
            <v>0</v>
          </cell>
          <cell r="U19"/>
          <cell r="V19"/>
          <cell r="W19"/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>
            <v>57483</v>
          </cell>
        </row>
        <row r="20">
          <cell r="D20">
            <v>17549</v>
          </cell>
          <cell r="E20">
            <v>20648</v>
          </cell>
          <cell r="F20">
            <v>4741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/>
          <cell r="R20"/>
          <cell r="S20"/>
          <cell r="T20">
            <v>0</v>
          </cell>
          <cell r="U20"/>
          <cell r="V20"/>
          <cell r="W20"/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>
            <v>42938</v>
          </cell>
        </row>
        <row r="21">
          <cell r="D21">
            <v>5857</v>
          </cell>
          <cell r="E21">
            <v>8180</v>
          </cell>
          <cell r="F21">
            <v>0</v>
          </cell>
          <cell r="G21">
            <v>7872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5000</v>
          </cell>
          <cell r="Q21"/>
          <cell r="R21"/>
          <cell r="S21"/>
          <cell r="T21">
            <v>0</v>
          </cell>
          <cell r="U21"/>
          <cell r="V21"/>
          <cell r="W21"/>
          <cell r="X21"/>
          <cell r="Y21">
            <v>0</v>
          </cell>
          <cell r="Z21"/>
          <cell r="AA21"/>
          <cell r="AB21"/>
          <cell r="AC21"/>
          <cell r="AD21">
            <v>0</v>
          </cell>
          <cell r="AE21"/>
          <cell r="AF21"/>
          <cell r="AG21">
            <v>29005</v>
          </cell>
        </row>
        <row r="22">
          <cell r="D22">
            <v>11741</v>
          </cell>
          <cell r="E22">
            <v>0</v>
          </cell>
          <cell r="F22">
            <v>0</v>
          </cell>
          <cell r="G22">
            <v>250</v>
          </cell>
          <cell r="H22">
            <v>7891</v>
          </cell>
          <cell r="I22">
            <v>19882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/>
          <cell r="R22"/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/>
          <cell r="AB22"/>
          <cell r="AC22"/>
          <cell r="AD22">
            <v>0</v>
          </cell>
          <cell r="AE22"/>
          <cell r="AF22"/>
          <cell r="AG22">
            <v>19882</v>
          </cell>
        </row>
        <row r="23">
          <cell r="D23">
            <v>103767</v>
          </cell>
          <cell r="E23">
            <v>238253</v>
          </cell>
          <cell r="F23">
            <v>139115</v>
          </cell>
          <cell r="G23">
            <v>314429</v>
          </cell>
          <cell r="H23">
            <v>12373</v>
          </cell>
          <cell r="I23">
            <v>807937</v>
          </cell>
          <cell r="J23">
            <v>773797.13</v>
          </cell>
          <cell r="K23">
            <v>0</v>
          </cell>
          <cell r="L23">
            <v>10624</v>
          </cell>
          <cell r="M23">
            <v>0</v>
          </cell>
          <cell r="N23">
            <v>2080</v>
          </cell>
          <cell r="O23">
            <v>8930</v>
          </cell>
          <cell r="P23">
            <v>10399</v>
          </cell>
          <cell r="Q23">
            <v>41265</v>
          </cell>
          <cell r="R23"/>
          <cell r="S23"/>
          <cell r="T23">
            <v>41265</v>
          </cell>
          <cell r="U23"/>
          <cell r="V23"/>
          <cell r="W23">
            <v>8542</v>
          </cell>
          <cell r="X23"/>
          <cell r="Y23">
            <v>8542</v>
          </cell>
          <cell r="Z23"/>
          <cell r="AA23">
            <v>12978</v>
          </cell>
          <cell r="AB23">
            <v>4375</v>
          </cell>
          <cell r="AC23"/>
          <cell r="AD23">
            <v>17353</v>
          </cell>
          <cell r="AE23"/>
          <cell r="AF23"/>
          <cell r="AG23">
            <v>1680927.13</v>
          </cell>
        </row>
        <row r="24">
          <cell r="D24">
            <v>19005</v>
          </cell>
          <cell r="E24">
            <v>5064</v>
          </cell>
          <cell r="F24">
            <v>1851</v>
          </cell>
          <cell r="G24">
            <v>770</v>
          </cell>
          <cell r="H24">
            <v>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/>
          <cell r="R24"/>
          <cell r="S24"/>
          <cell r="T24">
            <v>0</v>
          </cell>
          <cell r="U24"/>
          <cell r="V24"/>
          <cell r="W24"/>
          <cell r="X24"/>
          <cell r="Y24">
            <v>0</v>
          </cell>
          <cell r="Z24"/>
          <cell r="AA24"/>
          <cell r="AB24"/>
          <cell r="AC24"/>
          <cell r="AD24">
            <v>0</v>
          </cell>
          <cell r="AE24"/>
          <cell r="AF24"/>
          <cell r="AG24">
            <v>26690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/>
          <cell r="R25"/>
          <cell r="S25"/>
          <cell r="T25">
            <v>0</v>
          </cell>
          <cell r="U25"/>
          <cell r="V25"/>
          <cell r="W25"/>
          <cell r="X25"/>
          <cell r="Y25">
            <v>0</v>
          </cell>
          <cell r="Z25"/>
          <cell r="AA25"/>
          <cell r="AB25"/>
          <cell r="AC25"/>
          <cell r="AD25">
            <v>0</v>
          </cell>
          <cell r="AE25"/>
          <cell r="AF25"/>
          <cell r="AG25">
            <v>19530</v>
          </cell>
        </row>
        <row r="26">
          <cell r="D26">
            <v>9979</v>
          </cell>
          <cell r="E26">
            <v>21544</v>
          </cell>
          <cell r="F26">
            <v>5219</v>
          </cell>
          <cell r="G26">
            <v>14845</v>
          </cell>
          <cell r="H26">
            <v>633</v>
          </cell>
          <cell r="I26">
            <v>52220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/>
          <cell r="R26"/>
          <cell r="S26"/>
          <cell r="T26">
            <v>0</v>
          </cell>
          <cell r="U26"/>
          <cell r="V26"/>
          <cell r="W26"/>
          <cell r="X26"/>
          <cell r="Y26">
            <v>0</v>
          </cell>
          <cell r="Z26"/>
          <cell r="AA26"/>
          <cell r="AB26"/>
          <cell r="AC26"/>
          <cell r="AD26">
            <v>0</v>
          </cell>
          <cell r="AE26"/>
          <cell r="AF26"/>
          <cell r="AG26">
            <v>52220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/>
          <cell r="R27"/>
          <cell r="S27"/>
          <cell r="T27">
            <v>0</v>
          </cell>
          <cell r="U27"/>
          <cell r="V27"/>
          <cell r="W27"/>
          <cell r="X27"/>
          <cell r="Y27">
            <v>0</v>
          </cell>
          <cell r="Z27"/>
          <cell r="AA27"/>
          <cell r="AB27"/>
          <cell r="AC27"/>
          <cell r="AD27">
            <v>0</v>
          </cell>
          <cell r="AE27"/>
          <cell r="AF27"/>
          <cell r="AG27">
            <v>22578</v>
          </cell>
        </row>
        <row r="28">
          <cell r="D28">
            <v>250</v>
          </cell>
          <cell r="E28">
            <v>1625</v>
          </cell>
          <cell r="F28">
            <v>6462</v>
          </cell>
          <cell r="G28">
            <v>8000</v>
          </cell>
          <cell r="H28">
            <v>0</v>
          </cell>
          <cell r="I28">
            <v>16337</v>
          </cell>
          <cell r="J28">
            <v>6492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/>
          <cell r="S28"/>
          <cell r="T28">
            <v>0</v>
          </cell>
          <cell r="U28"/>
          <cell r="V28"/>
          <cell r="W28"/>
          <cell r="X28"/>
          <cell r="Y28">
            <v>0</v>
          </cell>
          <cell r="Z28"/>
          <cell r="AA28"/>
          <cell r="AB28"/>
          <cell r="AC28"/>
          <cell r="AD28">
            <v>0</v>
          </cell>
          <cell r="AE28"/>
          <cell r="AF28"/>
          <cell r="AG28">
            <v>22829</v>
          </cell>
        </row>
        <row r="29">
          <cell r="D29">
            <v>8680</v>
          </cell>
          <cell r="E29">
            <v>5703</v>
          </cell>
          <cell r="F29">
            <v>2492</v>
          </cell>
          <cell r="G29">
            <v>3333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/>
          <cell r="R29"/>
          <cell r="S29"/>
          <cell r="T29">
            <v>0</v>
          </cell>
          <cell r="U29"/>
          <cell r="V29"/>
          <cell r="W29"/>
          <cell r="X29"/>
          <cell r="Y29">
            <v>0</v>
          </cell>
          <cell r="Z29"/>
          <cell r="AA29"/>
          <cell r="AB29"/>
          <cell r="AC29"/>
          <cell r="AD29">
            <v>0</v>
          </cell>
          <cell r="AE29"/>
          <cell r="AF29"/>
          <cell r="AG29">
            <v>20208</v>
          </cell>
        </row>
        <row r="30">
          <cell r="D30">
            <v>11741</v>
          </cell>
          <cell r="E30">
            <v>0</v>
          </cell>
          <cell r="F30">
            <v>0</v>
          </cell>
          <cell r="G30">
            <v>7081</v>
          </cell>
          <cell r="H30">
            <v>500</v>
          </cell>
          <cell r="I30">
            <v>19322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/>
          <cell r="R30"/>
          <cell r="S30"/>
          <cell r="T30">
            <v>0</v>
          </cell>
          <cell r="U30"/>
          <cell r="V30"/>
          <cell r="W30"/>
          <cell r="X30"/>
          <cell r="Y30">
            <v>0</v>
          </cell>
          <cell r="Z30"/>
          <cell r="AA30"/>
          <cell r="AB30"/>
          <cell r="AC30"/>
          <cell r="AD30">
            <v>0</v>
          </cell>
          <cell r="AE30"/>
          <cell r="AF30"/>
          <cell r="AG30">
            <v>19322</v>
          </cell>
        </row>
        <row r="31">
          <cell r="D31">
            <v>77889</v>
          </cell>
          <cell r="E31">
            <v>108275</v>
          </cell>
          <cell r="F31">
            <v>18126</v>
          </cell>
          <cell r="G31">
            <v>0</v>
          </cell>
          <cell r="H31">
            <v>15273</v>
          </cell>
          <cell r="I31">
            <v>219563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/>
          <cell r="R31"/>
          <cell r="S31"/>
          <cell r="T31">
            <v>0</v>
          </cell>
          <cell r="U31">
            <v>111341</v>
          </cell>
          <cell r="V31"/>
          <cell r="W31"/>
          <cell r="X31"/>
          <cell r="Y31">
            <v>111341</v>
          </cell>
          <cell r="Z31">
            <v>11076</v>
          </cell>
          <cell r="AA31"/>
          <cell r="AB31">
            <v>3976</v>
          </cell>
          <cell r="AC31"/>
          <cell r="AD31">
            <v>15052</v>
          </cell>
          <cell r="AE31"/>
          <cell r="AF31"/>
          <cell r="AG31">
            <v>366332</v>
          </cell>
        </row>
        <row r="32">
          <cell r="D32">
            <v>29579</v>
          </cell>
          <cell r="E32">
            <v>12125</v>
          </cell>
          <cell r="F32">
            <v>15362</v>
          </cell>
          <cell r="G32">
            <v>8598</v>
          </cell>
          <cell r="H32">
            <v>0</v>
          </cell>
          <cell r="I32">
            <v>65664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0</v>
          </cell>
          <cell r="Z32"/>
          <cell r="AA32"/>
          <cell r="AB32"/>
          <cell r="AC32"/>
          <cell r="AD32">
            <v>0</v>
          </cell>
          <cell r="AE32"/>
          <cell r="AF32"/>
          <cell r="AG32">
            <v>70043</v>
          </cell>
        </row>
        <row r="33">
          <cell r="D33">
            <v>20256</v>
          </cell>
          <cell r="E33">
            <v>8318</v>
          </cell>
          <cell r="F33">
            <v>875</v>
          </cell>
          <cell r="G33">
            <v>417</v>
          </cell>
          <cell r="H33">
            <v>247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/>
          <cell r="R33"/>
          <cell r="S33"/>
          <cell r="T33">
            <v>0</v>
          </cell>
          <cell r="U33"/>
          <cell r="V33"/>
          <cell r="W33"/>
          <cell r="X33"/>
          <cell r="Y33">
            <v>0</v>
          </cell>
          <cell r="Z33"/>
          <cell r="AA33"/>
          <cell r="AB33"/>
          <cell r="AC33"/>
          <cell r="AD33">
            <v>0</v>
          </cell>
          <cell r="AE33"/>
          <cell r="AF33"/>
          <cell r="AG33">
            <v>30113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/>
          <cell r="R34"/>
          <cell r="S34"/>
          <cell r="T34">
            <v>0</v>
          </cell>
          <cell r="U34"/>
          <cell r="V34"/>
          <cell r="W34"/>
          <cell r="X34"/>
          <cell r="Y34">
            <v>0</v>
          </cell>
          <cell r="Z34"/>
          <cell r="AA34"/>
          <cell r="AB34"/>
          <cell r="AC34"/>
          <cell r="AD34">
            <v>0</v>
          </cell>
          <cell r="AE34"/>
          <cell r="AF34"/>
          <cell r="AG34">
            <v>31161</v>
          </cell>
        </row>
        <row r="35">
          <cell r="D35">
            <v>23538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/>
          <cell r="R35"/>
          <cell r="S35"/>
          <cell r="T35">
            <v>0</v>
          </cell>
          <cell r="U35"/>
          <cell r="V35"/>
          <cell r="W35"/>
          <cell r="X35"/>
          <cell r="Y35">
            <v>0</v>
          </cell>
          <cell r="Z35"/>
          <cell r="AA35"/>
          <cell r="AB35"/>
          <cell r="AC35"/>
          <cell r="AD35">
            <v>0</v>
          </cell>
          <cell r="AE35"/>
          <cell r="AF35"/>
          <cell r="AG35">
            <v>59371</v>
          </cell>
        </row>
        <row r="36">
          <cell r="D36">
            <v>1923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/>
          <cell r="R36"/>
          <cell r="S36"/>
          <cell r="T36">
            <v>0</v>
          </cell>
          <cell r="U36"/>
          <cell r="V36"/>
          <cell r="W36"/>
          <cell r="X36"/>
          <cell r="Y36">
            <v>0</v>
          </cell>
          <cell r="Z36"/>
          <cell r="AA36"/>
          <cell r="AB36"/>
          <cell r="AC36"/>
          <cell r="AD36">
            <v>0</v>
          </cell>
          <cell r="AE36"/>
          <cell r="AF36"/>
          <cell r="AG36">
            <v>7614</v>
          </cell>
        </row>
        <row r="37">
          <cell r="D37">
            <v>0</v>
          </cell>
          <cell r="E37">
            <v>23640</v>
          </cell>
          <cell r="F37">
            <v>0</v>
          </cell>
          <cell r="G37">
            <v>0</v>
          </cell>
          <cell r="H37">
            <v>0</v>
          </cell>
          <cell r="I37">
            <v>23640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/>
          <cell r="R37"/>
          <cell r="S37"/>
          <cell r="T37">
            <v>0</v>
          </cell>
          <cell r="U37"/>
          <cell r="V37"/>
          <cell r="W37"/>
          <cell r="X37"/>
          <cell r="Y37">
            <v>0</v>
          </cell>
          <cell r="Z37"/>
          <cell r="AA37"/>
          <cell r="AB37"/>
          <cell r="AC37"/>
          <cell r="AD37">
            <v>0</v>
          </cell>
          <cell r="AE37"/>
          <cell r="AF37"/>
          <cell r="AG37">
            <v>23640</v>
          </cell>
        </row>
        <row r="38">
          <cell r="D38">
            <v>21966</v>
          </cell>
          <cell r="E38">
            <v>50</v>
          </cell>
          <cell r="F38">
            <v>500</v>
          </cell>
          <cell r="G38">
            <v>0</v>
          </cell>
          <cell r="H38">
            <v>750</v>
          </cell>
          <cell r="I38">
            <v>23266</v>
          </cell>
          <cell r="J38">
            <v>7879.6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/>
          <cell r="R38"/>
          <cell r="S38"/>
          <cell r="T38">
            <v>0</v>
          </cell>
          <cell r="U38"/>
          <cell r="V38"/>
          <cell r="W38"/>
          <cell r="X38"/>
          <cell r="Y38">
            <v>0</v>
          </cell>
          <cell r="Z38"/>
          <cell r="AA38"/>
          <cell r="AB38"/>
          <cell r="AC38"/>
          <cell r="AD38">
            <v>0</v>
          </cell>
          <cell r="AE38"/>
          <cell r="AF38"/>
          <cell r="AG38">
            <v>31145.599999999999</v>
          </cell>
        </row>
        <row r="39">
          <cell r="D39">
            <v>13678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/>
          <cell r="R39"/>
          <cell r="S39"/>
          <cell r="T39">
            <v>0</v>
          </cell>
          <cell r="U39"/>
          <cell r="V39"/>
          <cell r="W39"/>
          <cell r="X39"/>
          <cell r="Y39">
            <v>0</v>
          </cell>
          <cell r="Z39"/>
          <cell r="AA39"/>
          <cell r="AB39"/>
          <cell r="AC39"/>
          <cell r="AD39">
            <v>0</v>
          </cell>
          <cell r="AE39"/>
          <cell r="AF39"/>
          <cell r="AG39">
            <v>15845</v>
          </cell>
        </row>
        <row r="40">
          <cell r="D40">
            <v>1318946</v>
          </cell>
          <cell r="E40">
            <v>550240</v>
          </cell>
          <cell r="F40">
            <v>721976</v>
          </cell>
          <cell r="G40">
            <v>113220</v>
          </cell>
          <cell r="H40">
            <v>403892</v>
          </cell>
          <cell r="I40">
            <v>3108274</v>
          </cell>
          <cell r="J40">
            <v>3508583.57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59908</v>
          </cell>
          <cell r="P40">
            <v>0</v>
          </cell>
          <cell r="Q40"/>
          <cell r="R40"/>
          <cell r="S40"/>
          <cell r="T40">
            <v>0</v>
          </cell>
          <cell r="U40"/>
          <cell r="V40"/>
          <cell r="W40"/>
          <cell r="X40"/>
          <cell r="Y40">
            <v>0</v>
          </cell>
          <cell r="Z40"/>
          <cell r="AA40">
            <v>19460</v>
          </cell>
          <cell r="AB40"/>
          <cell r="AC40"/>
          <cell r="AD40">
            <v>19460</v>
          </cell>
          <cell r="AE40"/>
          <cell r="AF40"/>
          <cell r="AG40">
            <v>6696225.5700000003</v>
          </cell>
        </row>
        <row r="41">
          <cell r="D41">
            <v>37146</v>
          </cell>
          <cell r="E41">
            <v>22163</v>
          </cell>
          <cell r="F41">
            <v>0</v>
          </cell>
          <cell r="G41">
            <v>0</v>
          </cell>
          <cell r="H41">
            <v>0</v>
          </cell>
          <cell r="I41">
            <v>59309</v>
          </cell>
          <cell r="J41">
            <v>19638.3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/>
          <cell r="R41"/>
          <cell r="S41"/>
          <cell r="T41">
            <v>0</v>
          </cell>
          <cell r="U41"/>
          <cell r="V41"/>
          <cell r="W41"/>
          <cell r="X41"/>
          <cell r="Y41">
            <v>0</v>
          </cell>
          <cell r="Z41"/>
          <cell r="AA41"/>
          <cell r="AB41"/>
          <cell r="AC41"/>
          <cell r="AD41">
            <v>0</v>
          </cell>
          <cell r="AE41"/>
          <cell r="AF41"/>
          <cell r="AG41">
            <v>78947.3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5203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/>
          <cell r="R42"/>
          <cell r="S42"/>
          <cell r="T42">
            <v>0</v>
          </cell>
          <cell r="U42"/>
          <cell r="V42"/>
          <cell r="W42"/>
          <cell r="X42"/>
          <cell r="Y42">
            <v>0</v>
          </cell>
          <cell r="Z42"/>
          <cell r="AA42"/>
          <cell r="AB42"/>
          <cell r="AC42"/>
          <cell r="AD42">
            <v>0</v>
          </cell>
          <cell r="AE42"/>
          <cell r="AF42"/>
          <cell r="AG42">
            <v>28487</v>
          </cell>
        </row>
        <row r="43">
          <cell r="D43">
            <v>403986</v>
          </cell>
          <cell r="E43">
            <v>52376</v>
          </cell>
          <cell r="F43">
            <v>0</v>
          </cell>
          <cell r="G43">
            <v>223416</v>
          </cell>
          <cell r="H43">
            <v>64541</v>
          </cell>
          <cell r="I43">
            <v>744319</v>
          </cell>
          <cell r="J43">
            <v>1151826.18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/>
          <cell r="R43"/>
          <cell r="S43"/>
          <cell r="T43">
            <v>0</v>
          </cell>
          <cell r="U43"/>
          <cell r="V43"/>
          <cell r="W43">
            <v>104296</v>
          </cell>
          <cell r="X43"/>
          <cell r="Y43">
            <v>104296</v>
          </cell>
          <cell r="Z43"/>
          <cell r="AA43"/>
          <cell r="AB43"/>
          <cell r="AC43"/>
          <cell r="AD43">
            <v>0</v>
          </cell>
          <cell r="AE43"/>
          <cell r="AF43"/>
          <cell r="AG43">
            <v>2000441.18</v>
          </cell>
        </row>
        <row r="44">
          <cell r="D44">
            <v>1138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/>
          <cell r="R44"/>
          <cell r="S44"/>
          <cell r="T44">
            <v>0</v>
          </cell>
          <cell r="U44"/>
          <cell r="V44"/>
          <cell r="W44"/>
          <cell r="X44"/>
          <cell r="Y44">
            <v>0</v>
          </cell>
          <cell r="Z44"/>
          <cell r="AA44"/>
          <cell r="AB44"/>
          <cell r="AC44"/>
          <cell r="AD44">
            <v>0</v>
          </cell>
          <cell r="AE44"/>
          <cell r="AF44"/>
          <cell r="AG44">
            <v>22173</v>
          </cell>
        </row>
        <row r="45">
          <cell r="D45">
            <v>13478</v>
          </cell>
          <cell r="E45">
            <v>7035</v>
          </cell>
          <cell r="F45">
            <v>0</v>
          </cell>
          <cell r="G45">
            <v>3042</v>
          </cell>
          <cell r="H45">
            <v>167</v>
          </cell>
          <cell r="I45">
            <v>23722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/>
          <cell r="R45"/>
          <cell r="S45"/>
          <cell r="T45">
            <v>0</v>
          </cell>
          <cell r="U45"/>
          <cell r="V45"/>
          <cell r="W45"/>
          <cell r="X45"/>
          <cell r="Y45">
            <v>0</v>
          </cell>
          <cell r="Z45"/>
          <cell r="AA45"/>
          <cell r="AB45"/>
          <cell r="AC45"/>
          <cell r="AD45">
            <v>0</v>
          </cell>
          <cell r="AE45"/>
          <cell r="AF45"/>
          <cell r="AG45">
            <v>23722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/>
          <cell r="R46"/>
          <cell r="S46"/>
          <cell r="T46">
            <v>0</v>
          </cell>
          <cell r="U46"/>
          <cell r="V46"/>
          <cell r="W46"/>
          <cell r="X46"/>
          <cell r="Y46">
            <v>0</v>
          </cell>
          <cell r="Z46"/>
          <cell r="AA46"/>
          <cell r="AB46"/>
          <cell r="AC46"/>
          <cell r="AD46">
            <v>0</v>
          </cell>
          <cell r="AE46"/>
          <cell r="AF46"/>
          <cell r="AG46">
            <v>16380</v>
          </cell>
        </row>
        <row r="47">
          <cell r="D47">
            <v>52834</v>
          </cell>
          <cell r="E47">
            <v>9970</v>
          </cell>
          <cell r="F47">
            <v>3179</v>
          </cell>
          <cell r="G47">
            <v>31500</v>
          </cell>
          <cell r="H47">
            <v>4840</v>
          </cell>
          <cell r="I47">
            <v>102323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/>
          <cell r="R47"/>
          <cell r="S47"/>
          <cell r="T47">
            <v>0</v>
          </cell>
          <cell r="U47"/>
          <cell r="V47"/>
          <cell r="W47"/>
          <cell r="X47"/>
          <cell r="Y47">
            <v>0</v>
          </cell>
          <cell r="Z47"/>
          <cell r="AA47"/>
          <cell r="AB47"/>
          <cell r="AC47"/>
          <cell r="AD47">
            <v>0</v>
          </cell>
          <cell r="AE47"/>
          <cell r="AF47"/>
          <cell r="AG47">
            <v>102323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</v>
          </cell>
          <cell r="H48">
            <v>1259</v>
          </cell>
          <cell r="I48">
            <v>64648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/>
          <cell r="R48"/>
          <cell r="S48"/>
          <cell r="T48">
            <v>0</v>
          </cell>
          <cell r="U48"/>
          <cell r="V48"/>
          <cell r="W48"/>
          <cell r="X48"/>
          <cell r="Y48">
            <v>0</v>
          </cell>
          <cell r="Z48"/>
          <cell r="AA48"/>
          <cell r="AB48"/>
          <cell r="AC48"/>
          <cell r="AD48">
            <v>0</v>
          </cell>
          <cell r="AE48"/>
          <cell r="AF48"/>
          <cell r="AG48">
            <v>64648</v>
          </cell>
        </row>
        <row r="49">
          <cell r="D49">
            <v>202950</v>
          </cell>
          <cell r="E49">
            <v>64965</v>
          </cell>
          <cell r="F49">
            <v>26692</v>
          </cell>
          <cell r="G49">
            <v>28807</v>
          </cell>
          <cell r="H49">
            <v>31339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1797</v>
          </cell>
          <cell r="Q49"/>
          <cell r="R49"/>
          <cell r="S49">
            <v>91288</v>
          </cell>
          <cell r="T49">
            <v>91288</v>
          </cell>
          <cell r="U49"/>
          <cell r="V49"/>
          <cell r="W49"/>
          <cell r="X49"/>
          <cell r="Y49">
            <v>0</v>
          </cell>
          <cell r="Z49"/>
          <cell r="AA49"/>
          <cell r="AB49"/>
          <cell r="AC49"/>
          <cell r="AD49">
            <v>0</v>
          </cell>
          <cell r="AE49"/>
          <cell r="AF49"/>
          <cell r="AG49">
            <v>493702</v>
          </cell>
        </row>
        <row r="50">
          <cell r="D50">
            <v>17680</v>
          </cell>
          <cell r="E50">
            <v>875</v>
          </cell>
          <cell r="F50">
            <v>3094</v>
          </cell>
          <cell r="G50">
            <v>3167</v>
          </cell>
          <cell r="H50">
            <v>333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/>
          <cell r="R50"/>
          <cell r="S50"/>
          <cell r="T50">
            <v>0</v>
          </cell>
          <cell r="U50"/>
          <cell r="V50"/>
          <cell r="W50"/>
          <cell r="X50"/>
          <cell r="Y50">
            <v>0</v>
          </cell>
          <cell r="Z50"/>
          <cell r="AA50"/>
          <cell r="AB50"/>
          <cell r="AC50"/>
          <cell r="AD50">
            <v>0</v>
          </cell>
          <cell r="AE50"/>
          <cell r="AF50"/>
          <cell r="AG50">
            <v>25149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/>
          <cell r="R51"/>
          <cell r="S51"/>
          <cell r="T51">
            <v>0</v>
          </cell>
          <cell r="U51"/>
          <cell r="V51"/>
          <cell r="W51"/>
          <cell r="X51"/>
          <cell r="Y51">
            <v>0</v>
          </cell>
          <cell r="Z51"/>
          <cell r="AA51"/>
          <cell r="AB51"/>
          <cell r="AC51"/>
          <cell r="AD51">
            <v>0</v>
          </cell>
          <cell r="AE51"/>
          <cell r="AF51"/>
          <cell r="AG51">
            <v>25119</v>
          </cell>
        </row>
        <row r="52">
          <cell r="D52">
            <v>9702</v>
          </cell>
          <cell r="E52">
            <v>625</v>
          </cell>
          <cell r="F52">
            <v>3917</v>
          </cell>
          <cell r="G52">
            <v>333</v>
          </cell>
          <cell r="H52">
            <v>1588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/>
          <cell r="R52"/>
          <cell r="S52"/>
          <cell r="T52">
            <v>0</v>
          </cell>
          <cell r="U52"/>
          <cell r="V52"/>
          <cell r="W52"/>
          <cell r="X52"/>
          <cell r="Y52">
            <v>0</v>
          </cell>
          <cell r="Z52"/>
          <cell r="AA52"/>
          <cell r="AB52"/>
          <cell r="AC52"/>
          <cell r="AD52">
            <v>0</v>
          </cell>
          <cell r="AE52"/>
          <cell r="AF52"/>
          <cell r="AG52">
            <v>16165</v>
          </cell>
        </row>
        <row r="53">
          <cell r="D53">
            <v>9253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/>
          <cell r="R53"/>
          <cell r="S53"/>
          <cell r="T53">
            <v>0</v>
          </cell>
          <cell r="U53"/>
          <cell r="V53"/>
          <cell r="W53"/>
          <cell r="X53"/>
          <cell r="Y53">
            <v>0</v>
          </cell>
          <cell r="Z53"/>
          <cell r="AA53"/>
          <cell r="AB53"/>
          <cell r="AC53"/>
          <cell r="AD53">
            <v>0</v>
          </cell>
          <cell r="AE53"/>
          <cell r="AF53"/>
          <cell r="AG53">
            <v>16343</v>
          </cell>
        </row>
        <row r="54">
          <cell r="D54">
            <v>27502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19474</v>
          </cell>
          <cell r="Q54"/>
          <cell r="R54"/>
          <cell r="S54"/>
          <cell r="T54">
            <v>0</v>
          </cell>
          <cell r="U54"/>
          <cell r="V54"/>
          <cell r="W54"/>
          <cell r="X54"/>
          <cell r="Y54">
            <v>0</v>
          </cell>
          <cell r="Z54"/>
          <cell r="AA54"/>
          <cell r="AB54"/>
          <cell r="AC54"/>
          <cell r="AD54">
            <v>0</v>
          </cell>
          <cell r="AE54"/>
          <cell r="AF54"/>
          <cell r="AG54">
            <v>275621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/>
          <cell r="R55"/>
          <cell r="S55"/>
          <cell r="T55">
            <v>0</v>
          </cell>
          <cell r="U55"/>
          <cell r="V55"/>
          <cell r="W55"/>
          <cell r="X55"/>
          <cell r="Y55">
            <v>0</v>
          </cell>
          <cell r="Z55"/>
          <cell r="AA55"/>
          <cell r="AB55"/>
          <cell r="AC55"/>
          <cell r="AD55">
            <v>0</v>
          </cell>
          <cell r="AE55"/>
          <cell r="AF55"/>
          <cell r="AG55">
            <v>17457</v>
          </cell>
        </row>
        <row r="56">
          <cell r="D56">
            <v>6708</v>
          </cell>
          <cell r="E56">
            <v>5960</v>
          </cell>
          <cell r="F56">
            <v>1383</v>
          </cell>
          <cell r="G56">
            <v>2917</v>
          </cell>
          <cell r="H56">
            <v>125</v>
          </cell>
          <cell r="I56">
            <v>17093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/>
          <cell r="R56"/>
          <cell r="S56"/>
          <cell r="T56">
            <v>0</v>
          </cell>
          <cell r="U56"/>
          <cell r="V56"/>
          <cell r="W56"/>
          <cell r="X56"/>
          <cell r="Y56">
            <v>0</v>
          </cell>
          <cell r="Z56"/>
          <cell r="AA56"/>
          <cell r="AB56"/>
          <cell r="AC56"/>
          <cell r="AD56">
            <v>0</v>
          </cell>
          <cell r="AE56"/>
          <cell r="AF56"/>
          <cell r="AG56">
            <v>17093</v>
          </cell>
        </row>
        <row r="57">
          <cell r="D57">
            <v>63367</v>
          </cell>
          <cell r="E57">
            <v>35495</v>
          </cell>
          <cell r="F57">
            <v>45491</v>
          </cell>
          <cell r="G57">
            <v>19006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/>
          <cell r="R57"/>
          <cell r="S57"/>
          <cell r="T57">
            <v>0</v>
          </cell>
          <cell r="U57"/>
          <cell r="V57"/>
          <cell r="W57"/>
          <cell r="X57"/>
          <cell r="Y57">
            <v>0</v>
          </cell>
          <cell r="Z57"/>
          <cell r="AA57"/>
          <cell r="AB57"/>
          <cell r="AC57"/>
          <cell r="AD57">
            <v>0</v>
          </cell>
          <cell r="AE57"/>
          <cell r="AF57"/>
          <cell r="AG57">
            <v>163359</v>
          </cell>
        </row>
        <row r="58">
          <cell r="D58">
            <v>17919</v>
          </cell>
          <cell r="E58">
            <v>6256</v>
          </cell>
          <cell r="F58">
            <v>0</v>
          </cell>
          <cell r="G58">
            <v>0</v>
          </cell>
          <cell r="H58">
            <v>0</v>
          </cell>
          <cell r="I58">
            <v>24175</v>
          </cell>
          <cell r="J58">
            <v>6492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/>
          <cell r="R58"/>
          <cell r="S58"/>
          <cell r="T58">
            <v>0</v>
          </cell>
          <cell r="U58"/>
          <cell r="V58"/>
          <cell r="W58"/>
          <cell r="X58"/>
          <cell r="Y58">
            <v>0</v>
          </cell>
          <cell r="Z58"/>
          <cell r="AA58"/>
          <cell r="AB58"/>
          <cell r="AC58"/>
          <cell r="AD58">
            <v>0</v>
          </cell>
          <cell r="AE58"/>
          <cell r="AF58"/>
          <cell r="AG58">
            <v>30667</v>
          </cell>
        </row>
        <row r="59">
          <cell r="D59">
            <v>23653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/>
          <cell r="R59"/>
          <cell r="S59"/>
          <cell r="T59">
            <v>0</v>
          </cell>
          <cell r="U59"/>
          <cell r="V59"/>
          <cell r="W59"/>
          <cell r="X59"/>
          <cell r="Y59">
            <v>0</v>
          </cell>
          <cell r="Z59"/>
          <cell r="AA59"/>
          <cell r="AB59"/>
          <cell r="AC59"/>
          <cell r="AD59">
            <v>0</v>
          </cell>
          <cell r="AE59"/>
          <cell r="AF59"/>
          <cell r="AG59">
            <v>24436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40297</v>
          </cell>
          <cell r="H60">
            <v>8583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/>
          <cell r="R60"/>
          <cell r="S60"/>
          <cell r="T60">
            <v>0</v>
          </cell>
          <cell r="U60"/>
          <cell r="V60"/>
          <cell r="W60"/>
          <cell r="X60"/>
          <cell r="Y60">
            <v>0</v>
          </cell>
          <cell r="Z60"/>
          <cell r="AA60"/>
          <cell r="AB60"/>
          <cell r="AC60"/>
          <cell r="AD60">
            <v>0</v>
          </cell>
          <cell r="AE60"/>
          <cell r="AF60"/>
          <cell r="AG60">
            <v>102315</v>
          </cell>
        </row>
        <row r="61">
          <cell r="D61">
            <v>7226</v>
          </cell>
          <cell r="E61">
            <v>23829</v>
          </cell>
          <cell r="F61">
            <v>51097</v>
          </cell>
          <cell r="G61">
            <v>4167</v>
          </cell>
          <cell r="H61">
            <v>0</v>
          </cell>
          <cell r="I61">
            <v>86319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/>
          <cell r="R61"/>
          <cell r="S61"/>
          <cell r="T61">
            <v>0</v>
          </cell>
          <cell r="U61"/>
          <cell r="V61"/>
          <cell r="W61"/>
          <cell r="X61"/>
          <cell r="Y61">
            <v>0</v>
          </cell>
          <cell r="Z61"/>
          <cell r="AA61"/>
          <cell r="AB61"/>
          <cell r="AC61"/>
          <cell r="AD61">
            <v>0</v>
          </cell>
          <cell r="AE61"/>
          <cell r="AF61"/>
          <cell r="AG61">
            <v>86319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275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/>
          <cell r="R62"/>
          <cell r="S62"/>
          <cell r="T62">
            <v>0</v>
          </cell>
          <cell r="U62"/>
          <cell r="V62"/>
          <cell r="W62"/>
          <cell r="X62"/>
          <cell r="Y62">
            <v>0</v>
          </cell>
          <cell r="Z62"/>
          <cell r="AA62"/>
          <cell r="AB62"/>
          <cell r="AC62"/>
          <cell r="AD62">
            <v>0</v>
          </cell>
          <cell r="AE62"/>
          <cell r="AF62"/>
          <cell r="AG62">
            <v>20745</v>
          </cell>
        </row>
        <row r="63">
          <cell r="D63">
            <v>81993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/>
          <cell r="R63"/>
          <cell r="S63"/>
          <cell r="T63">
            <v>0</v>
          </cell>
          <cell r="U63"/>
          <cell r="V63"/>
          <cell r="W63"/>
          <cell r="X63"/>
          <cell r="Y63">
            <v>0</v>
          </cell>
          <cell r="Z63"/>
          <cell r="AA63"/>
          <cell r="AB63"/>
          <cell r="AC63"/>
          <cell r="AD63">
            <v>0</v>
          </cell>
          <cell r="AE63"/>
          <cell r="AF63"/>
          <cell r="AG63">
            <v>81993</v>
          </cell>
        </row>
        <row r="64">
          <cell r="D64">
            <v>6227</v>
          </cell>
          <cell r="E64">
            <v>8893</v>
          </cell>
          <cell r="F64">
            <v>6250</v>
          </cell>
          <cell r="G64">
            <v>16082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/>
          <cell r="R64"/>
          <cell r="S64"/>
          <cell r="T64">
            <v>0</v>
          </cell>
          <cell r="U64"/>
          <cell r="V64"/>
          <cell r="W64"/>
          <cell r="X64"/>
          <cell r="Y64">
            <v>0</v>
          </cell>
          <cell r="Z64"/>
          <cell r="AA64"/>
          <cell r="AB64">
            <v>4512</v>
          </cell>
          <cell r="AC64"/>
          <cell r="AD64">
            <v>4512</v>
          </cell>
          <cell r="AE64"/>
          <cell r="AF64"/>
          <cell r="AG64">
            <v>54908</v>
          </cell>
        </row>
        <row r="65">
          <cell r="D65">
            <v>5724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/>
          <cell r="R65"/>
          <cell r="S65"/>
          <cell r="T65">
            <v>0</v>
          </cell>
          <cell r="U65"/>
          <cell r="V65"/>
          <cell r="W65"/>
          <cell r="X65"/>
          <cell r="Y65">
            <v>0</v>
          </cell>
          <cell r="Z65"/>
          <cell r="AA65"/>
          <cell r="AB65"/>
          <cell r="AC65"/>
          <cell r="AD65">
            <v>0</v>
          </cell>
          <cell r="AE65"/>
          <cell r="AF65"/>
          <cell r="AG65">
            <v>47081</v>
          </cell>
        </row>
        <row r="66">
          <cell r="D66">
            <v>265521</v>
          </cell>
          <cell r="E66">
            <v>634536</v>
          </cell>
          <cell r="F66">
            <v>266141</v>
          </cell>
          <cell r="G66">
            <v>378313</v>
          </cell>
          <cell r="H66">
            <v>99347</v>
          </cell>
          <cell r="I66">
            <v>1643858</v>
          </cell>
          <cell r="J66">
            <v>0</v>
          </cell>
          <cell r="K66">
            <v>83333</v>
          </cell>
          <cell r="L66">
            <v>10210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/>
          <cell r="R66"/>
          <cell r="S66">
            <v>231483</v>
          </cell>
          <cell r="T66">
            <v>231483</v>
          </cell>
          <cell r="U66"/>
          <cell r="V66"/>
          <cell r="W66"/>
          <cell r="X66"/>
          <cell r="Y66">
            <v>0</v>
          </cell>
          <cell r="Z66"/>
          <cell r="AA66"/>
          <cell r="AB66">
            <v>40327</v>
          </cell>
          <cell r="AC66"/>
          <cell r="AD66">
            <v>40327</v>
          </cell>
          <cell r="AE66"/>
          <cell r="AF66"/>
          <cell r="AG66">
            <v>2072596</v>
          </cell>
        </row>
        <row r="67">
          <cell r="D67">
            <v>70820</v>
          </cell>
          <cell r="E67">
            <v>30124</v>
          </cell>
          <cell r="F67">
            <v>56943</v>
          </cell>
          <cell r="G67">
            <v>3750</v>
          </cell>
          <cell r="H67">
            <v>0</v>
          </cell>
          <cell r="I67">
            <v>161637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/>
          <cell r="R67"/>
          <cell r="S67"/>
          <cell r="T67">
            <v>0</v>
          </cell>
          <cell r="U67"/>
          <cell r="V67"/>
          <cell r="W67"/>
          <cell r="X67"/>
          <cell r="Y67">
            <v>0</v>
          </cell>
          <cell r="Z67"/>
          <cell r="AA67"/>
          <cell r="AB67"/>
          <cell r="AC67"/>
          <cell r="AD67">
            <v>0</v>
          </cell>
          <cell r="AE67"/>
          <cell r="AF67"/>
          <cell r="AG67">
            <v>161637</v>
          </cell>
        </row>
        <row r="68">
          <cell r="D68">
            <v>15976</v>
          </cell>
          <cell r="E68">
            <v>5366</v>
          </cell>
          <cell r="F68">
            <v>2500</v>
          </cell>
          <cell r="G68">
            <v>2500</v>
          </cell>
          <cell r="H68">
            <v>0</v>
          </cell>
          <cell r="I68">
            <v>26342</v>
          </cell>
          <cell r="J68">
            <v>6492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/>
          <cell r="R68"/>
          <cell r="S68"/>
          <cell r="T68">
            <v>0</v>
          </cell>
          <cell r="U68"/>
          <cell r="V68"/>
          <cell r="W68"/>
          <cell r="X68"/>
          <cell r="Y68">
            <v>0</v>
          </cell>
          <cell r="Z68"/>
          <cell r="AA68"/>
          <cell r="AB68"/>
          <cell r="AC68"/>
          <cell r="AD68">
            <v>0</v>
          </cell>
          <cell r="AE68"/>
          <cell r="AF68"/>
          <cell r="AG68">
            <v>32834</v>
          </cell>
        </row>
        <row r="69">
          <cell r="D69">
            <v>6922</v>
          </cell>
          <cell r="E69">
            <v>20020</v>
          </cell>
          <cell r="F69">
            <v>35475</v>
          </cell>
          <cell r="G69">
            <v>15657</v>
          </cell>
          <cell r="H69">
            <v>11048</v>
          </cell>
          <cell r="I69">
            <v>89122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/>
          <cell r="R69">
            <v>6000</v>
          </cell>
          <cell r="S69"/>
          <cell r="T69">
            <v>6000</v>
          </cell>
          <cell r="U69"/>
          <cell r="V69"/>
          <cell r="W69"/>
          <cell r="X69"/>
          <cell r="Y69">
            <v>0</v>
          </cell>
          <cell r="Z69"/>
          <cell r="AA69"/>
          <cell r="AB69"/>
          <cell r="AC69"/>
          <cell r="AD69">
            <v>0</v>
          </cell>
          <cell r="AE69"/>
          <cell r="AF69"/>
          <cell r="AG69">
            <v>99202</v>
          </cell>
        </row>
        <row r="70">
          <cell r="D70">
            <v>17790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/>
          <cell r="R70"/>
          <cell r="S70"/>
          <cell r="T70">
            <v>0</v>
          </cell>
          <cell r="U70"/>
          <cell r="V70"/>
          <cell r="W70"/>
          <cell r="X70"/>
          <cell r="Y70">
            <v>0</v>
          </cell>
          <cell r="Z70"/>
          <cell r="AA70"/>
          <cell r="AB70"/>
          <cell r="AC70"/>
          <cell r="AD70">
            <v>0</v>
          </cell>
          <cell r="AE70"/>
          <cell r="AF70"/>
          <cell r="AG70">
            <v>42580</v>
          </cell>
        </row>
        <row r="71">
          <cell r="D71">
            <v>112123</v>
          </cell>
          <cell r="E71">
            <v>18766</v>
          </cell>
          <cell r="F71">
            <v>40917</v>
          </cell>
          <cell r="G71">
            <v>133191</v>
          </cell>
          <cell r="H71">
            <v>33333</v>
          </cell>
          <cell r="I71">
            <v>338330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/>
          <cell r="R71"/>
          <cell r="S71"/>
          <cell r="T71">
            <v>0</v>
          </cell>
          <cell r="U71"/>
          <cell r="V71"/>
          <cell r="W71"/>
          <cell r="X71"/>
          <cell r="Y71">
            <v>0</v>
          </cell>
          <cell r="Z71"/>
          <cell r="AA71"/>
          <cell r="AB71"/>
          <cell r="AC71"/>
          <cell r="AD71">
            <v>0</v>
          </cell>
          <cell r="AE71"/>
          <cell r="AF71"/>
          <cell r="AG71">
            <v>377027</v>
          </cell>
        </row>
        <row r="72">
          <cell r="D72">
            <v>8375</v>
          </cell>
          <cell r="E72">
            <v>14180</v>
          </cell>
          <cell r="F72">
            <v>1320</v>
          </cell>
          <cell r="G72">
            <v>10435</v>
          </cell>
          <cell r="H72">
            <v>0</v>
          </cell>
          <cell r="I72">
            <v>34310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/>
          <cell r="R72"/>
          <cell r="S72"/>
          <cell r="T72">
            <v>0</v>
          </cell>
          <cell r="U72"/>
          <cell r="V72"/>
          <cell r="W72"/>
          <cell r="X72"/>
          <cell r="Y72">
            <v>0</v>
          </cell>
          <cell r="Z72"/>
          <cell r="AA72"/>
          <cell r="AB72"/>
          <cell r="AC72"/>
          <cell r="AD72">
            <v>0</v>
          </cell>
          <cell r="AE72"/>
          <cell r="AF72"/>
          <cell r="AG72">
            <v>34310</v>
          </cell>
        </row>
        <row r="73">
          <cell r="D73">
            <v>1508</v>
          </cell>
          <cell r="E73">
            <v>7192</v>
          </cell>
          <cell r="F73">
            <v>2917</v>
          </cell>
          <cell r="G73">
            <v>9520</v>
          </cell>
          <cell r="H73">
            <v>500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/>
          <cell r="R73"/>
          <cell r="S73"/>
          <cell r="T73">
            <v>0</v>
          </cell>
          <cell r="U73"/>
          <cell r="V73"/>
          <cell r="W73"/>
          <cell r="X73"/>
          <cell r="Y73">
            <v>0</v>
          </cell>
          <cell r="Z73"/>
          <cell r="AA73"/>
          <cell r="AB73"/>
          <cell r="AC73"/>
          <cell r="AD73">
            <v>0</v>
          </cell>
          <cell r="AE73"/>
          <cell r="AF73"/>
          <cell r="AG73">
            <v>21637</v>
          </cell>
        </row>
        <row r="74">
          <cell r="D74">
            <v>22090</v>
          </cell>
          <cell r="E74">
            <v>11739</v>
          </cell>
          <cell r="F74">
            <v>0</v>
          </cell>
          <cell r="G74">
            <v>4711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/>
          <cell r="R74"/>
          <cell r="S74"/>
          <cell r="T74">
            <v>0</v>
          </cell>
          <cell r="U74"/>
          <cell r="V74"/>
          <cell r="W74"/>
          <cell r="X74"/>
          <cell r="Y74">
            <v>0</v>
          </cell>
          <cell r="Z74"/>
          <cell r="AA74"/>
          <cell r="AB74"/>
          <cell r="AC74"/>
          <cell r="AD74">
            <v>0</v>
          </cell>
          <cell r="AE74"/>
          <cell r="AF74"/>
          <cell r="AG74">
            <v>38540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/>
          <cell r="R75"/>
          <cell r="S75"/>
          <cell r="T75">
            <v>0</v>
          </cell>
          <cell r="U75"/>
          <cell r="V75"/>
          <cell r="W75"/>
          <cell r="X75"/>
          <cell r="Y75">
            <v>0</v>
          </cell>
          <cell r="Z75"/>
          <cell r="AA75"/>
          <cell r="AB75"/>
          <cell r="AC75"/>
          <cell r="AD75">
            <v>0</v>
          </cell>
          <cell r="AE75"/>
          <cell r="AF75"/>
          <cell r="AG75">
            <v>47599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2433</v>
          </cell>
          <cell r="H76">
            <v>1158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/>
          <cell r="R76"/>
          <cell r="S76"/>
          <cell r="T76">
            <v>0</v>
          </cell>
          <cell r="U76"/>
          <cell r="V76"/>
          <cell r="W76"/>
          <cell r="X76"/>
          <cell r="Y76">
            <v>0</v>
          </cell>
          <cell r="Z76"/>
          <cell r="AA76"/>
          <cell r="AB76"/>
          <cell r="AC76"/>
          <cell r="AD76">
            <v>0</v>
          </cell>
          <cell r="AE76"/>
          <cell r="AF76"/>
          <cell r="AG76">
            <v>17268</v>
          </cell>
        </row>
        <row r="77">
          <cell r="D77">
            <v>7072</v>
          </cell>
          <cell r="E77">
            <v>17724</v>
          </cell>
          <cell r="F77">
            <v>5231</v>
          </cell>
          <cell r="G77">
            <v>5667</v>
          </cell>
          <cell r="H77">
            <v>2820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/>
          <cell r="R77"/>
          <cell r="S77"/>
          <cell r="T77">
            <v>0</v>
          </cell>
          <cell r="U77"/>
          <cell r="V77"/>
          <cell r="W77"/>
          <cell r="X77"/>
          <cell r="Y77">
            <v>0</v>
          </cell>
          <cell r="Z77"/>
          <cell r="AA77"/>
          <cell r="AB77"/>
          <cell r="AC77"/>
          <cell r="AD77">
            <v>0</v>
          </cell>
          <cell r="AE77"/>
          <cell r="AF77"/>
          <cell r="AG77">
            <v>38514</v>
          </cell>
        </row>
        <row r="78">
          <cell r="D78">
            <v>19844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/>
          <cell r="R78"/>
          <cell r="S78"/>
          <cell r="T78">
            <v>0</v>
          </cell>
          <cell r="U78"/>
          <cell r="V78"/>
          <cell r="W78"/>
          <cell r="X78"/>
          <cell r="Y78">
            <v>0</v>
          </cell>
          <cell r="Z78"/>
          <cell r="AA78"/>
          <cell r="AB78">
            <v>5000</v>
          </cell>
          <cell r="AC78"/>
          <cell r="AD78">
            <v>5000</v>
          </cell>
          <cell r="AE78"/>
          <cell r="AF78"/>
          <cell r="AG78">
            <v>67589</v>
          </cell>
        </row>
        <row r="79">
          <cell r="D79">
            <v>3188</v>
          </cell>
          <cell r="E79">
            <v>15519</v>
          </cell>
          <cell r="F79">
            <v>0</v>
          </cell>
          <cell r="G79">
            <v>4562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/>
          <cell r="R79"/>
          <cell r="S79"/>
          <cell r="T79">
            <v>0</v>
          </cell>
          <cell r="U79"/>
          <cell r="V79"/>
          <cell r="W79"/>
          <cell r="X79"/>
          <cell r="Y79">
            <v>0</v>
          </cell>
          <cell r="Z79"/>
          <cell r="AA79"/>
          <cell r="AB79"/>
          <cell r="AC79"/>
          <cell r="AD79">
            <v>0</v>
          </cell>
          <cell r="AE79"/>
          <cell r="AF79"/>
          <cell r="AG79">
            <v>23769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/>
          <cell r="R80"/>
          <cell r="S80"/>
          <cell r="T80">
            <v>0</v>
          </cell>
          <cell r="U80"/>
          <cell r="V80"/>
          <cell r="W80"/>
          <cell r="X80"/>
          <cell r="Y80">
            <v>0</v>
          </cell>
          <cell r="Z80"/>
          <cell r="AA80"/>
          <cell r="AB80"/>
          <cell r="AC80"/>
          <cell r="AD80">
            <v>0</v>
          </cell>
          <cell r="AE80"/>
          <cell r="AF80"/>
          <cell r="AG80">
            <v>52720</v>
          </cell>
        </row>
        <row r="81">
          <cell r="D81">
            <v>56491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/>
          <cell r="R81"/>
          <cell r="S81"/>
          <cell r="T81">
            <v>0</v>
          </cell>
          <cell r="U81"/>
          <cell r="V81"/>
          <cell r="W81"/>
          <cell r="X81"/>
          <cell r="Y81">
            <v>0</v>
          </cell>
          <cell r="Z81"/>
          <cell r="AA81"/>
          <cell r="AB81"/>
          <cell r="AC81"/>
          <cell r="AD81">
            <v>0</v>
          </cell>
          <cell r="AE81"/>
          <cell r="AF81"/>
          <cell r="AG81">
            <v>144485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/>
          <cell r="R82"/>
          <cell r="S82"/>
          <cell r="T82">
            <v>0</v>
          </cell>
          <cell r="U82"/>
          <cell r="V82"/>
          <cell r="W82"/>
          <cell r="X82"/>
          <cell r="Y82">
            <v>0</v>
          </cell>
          <cell r="Z82"/>
          <cell r="AA82"/>
          <cell r="AB82"/>
          <cell r="AC82"/>
          <cell r="AD82">
            <v>0</v>
          </cell>
          <cell r="AE82"/>
          <cell r="AF82"/>
          <cell r="AG82">
            <v>53790</v>
          </cell>
        </row>
        <row r="83">
          <cell r="D83">
            <v>23146</v>
          </cell>
          <cell r="E83">
            <v>29654</v>
          </cell>
          <cell r="F83">
            <v>15022</v>
          </cell>
          <cell r="G83">
            <v>0</v>
          </cell>
          <cell r="H83">
            <v>15984</v>
          </cell>
          <cell r="I83">
            <v>83806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/>
          <cell r="R83"/>
          <cell r="S83"/>
          <cell r="T83">
            <v>0</v>
          </cell>
          <cell r="U83"/>
          <cell r="V83"/>
          <cell r="W83"/>
          <cell r="X83"/>
          <cell r="Y83">
            <v>0</v>
          </cell>
          <cell r="Z83"/>
          <cell r="AA83"/>
          <cell r="AB83"/>
          <cell r="AC83"/>
          <cell r="AD83">
            <v>0</v>
          </cell>
          <cell r="AE83"/>
          <cell r="AF83"/>
          <cell r="AG83">
            <v>83806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/>
          <cell r="R84"/>
          <cell r="S84"/>
          <cell r="T84">
            <v>0</v>
          </cell>
          <cell r="U84"/>
          <cell r="V84"/>
          <cell r="W84"/>
          <cell r="X84"/>
          <cell r="Y84">
            <v>0</v>
          </cell>
          <cell r="Z84"/>
          <cell r="AA84"/>
          <cell r="AB84"/>
          <cell r="AC84"/>
          <cell r="AD84">
            <v>0</v>
          </cell>
          <cell r="AE84"/>
          <cell r="AF84"/>
          <cell r="AG84">
            <v>20936</v>
          </cell>
        </row>
        <row r="85">
          <cell r="D85">
            <v>27689</v>
          </cell>
          <cell r="E85">
            <v>16215</v>
          </cell>
          <cell r="F85">
            <v>0</v>
          </cell>
          <cell r="G85">
            <v>5119</v>
          </cell>
          <cell r="H85">
            <v>875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/>
          <cell r="R85"/>
          <cell r="S85"/>
          <cell r="T85">
            <v>0</v>
          </cell>
          <cell r="U85"/>
          <cell r="V85"/>
          <cell r="W85"/>
          <cell r="X85"/>
          <cell r="Y85">
            <v>0</v>
          </cell>
          <cell r="Z85"/>
          <cell r="AA85"/>
          <cell r="AB85"/>
          <cell r="AC85"/>
          <cell r="AD85">
            <v>0</v>
          </cell>
          <cell r="AE85"/>
          <cell r="AF85"/>
          <cell r="AG85">
            <v>49898</v>
          </cell>
        </row>
        <row r="86">
          <cell r="D86">
            <v>35537</v>
          </cell>
          <cell r="E86">
            <v>14428</v>
          </cell>
          <cell r="F86">
            <v>0</v>
          </cell>
          <cell r="G86">
            <v>9761</v>
          </cell>
          <cell r="H86">
            <v>0</v>
          </cell>
          <cell r="I86">
            <v>59726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/>
          <cell r="R86"/>
          <cell r="S86"/>
          <cell r="T86">
            <v>0</v>
          </cell>
          <cell r="U86"/>
          <cell r="V86"/>
          <cell r="W86"/>
          <cell r="X86"/>
          <cell r="Y86">
            <v>0</v>
          </cell>
          <cell r="Z86"/>
          <cell r="AA86"/>
          <cell r="AB86"/>
          <cell r="AC86"/>
          <cell r="AD86">
            <v>0</v>
          </cell>
          <cell r="AE86"/>
          <cell r="AF86"/>
          <cell r="AG86">
            <v>59726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/>
          <cell r="V87"/>
          <cell r="W87"/>
          <cell r="X87"/>
          <cell r="Y87">
            <v>0</v>
          </cell>
          <cell r="Z87"/>
          <cell r="AA87"/>
          <cell r="AB87"/>
          <cell r="AC87"/>
          <cell r="AD87">
            <v>0</v>
          </cell>
          <cell r="AE87"/>
          <cell r="AF87"/>
          <cell r="AG87">
            <v>23834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/>
          <cell r="V88"/>
          <cell r="W88"/>
          <cell r="X88"/>
          <cell r="Y88">
            <v>0</v>
          </cell>
          <cell r="Z88"/>
          <cell r="AA88"/>
          <cell r="AB88"/>
          <cell r="AC88"/>
          <cell r="AD88">
            <v>0</v>
          </cell>
          <cell r="AE88"/>
          <cell r="AF88"/>
          <cell r="AG88">
            <v>38916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105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/>
          <cell r="R89"/>
          <cell r="S89"/>
          <cell r="T89">
            <v>0</v>
          </cell>
          <cell r="U89"/>
          <cell r="V89"/>
          <cell r="W89"/>
          <cell r="X89"/>
          <cell r="Y89">
            <v>0</v>
          </cell>
          <cell r="Z89"/>
          <cell r="AA89"/>
          <cell r="AB89"/>
          <cell r="AC89"/>
          <cell r="AD89">
            <v>0</v>
          </cell>
          <cell r="AE89"/>
          <cell r="AF89"/>
          <cell r="AG89">
            <v>28606</v>
          </cell>
        </row>
        <row r="90">
          <cell r="D90">
            <v>21326</v>
          </cell>
          <cell r="E90">
            <v>11842</v>
          </cell>
          <cell r="F90">
            <v>5146</v>
          </cell>
          <cell r="G90">
            <v>0</v>
          </cell>
          <cell r="H90">
            <v>0</v>
          </cell>
          <cell r="I90">
            <v>38314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/>
          <cell r="V90"/>
          <cell r="W90"/>
          <cell r="X90"/>
          <cell r="Y90">
            <v>0</v>
          </cell>
          <cell r="Z90"/>
          <cell r="AA90"/>
          <cell r="AB90"/>
          <cell r="AC90"/>
          <cell r="AD90">
            <v>0</v>
          </cell>
          <cell r="AE90"/>
          <cell r="AF90"/>
          <cell r="AG90">
            <v>38314</v>
          </cell>
        </row>
        <row r="91">
          <cell r="D91">
            <v>20025</v>
          </cell>
          <cell r="E91">
            <v>11509</v>
          </cell>
          <cell r="F91">
            <v>13689</v>
          </cell>
          <cell r="G91">
            <v>0</v>
          </cell>
          <cell r="H91">
            <v>0</v>
          </cell>
          <cell r="I91">
            <v>45223</v>
          </cell>
          <cell r="J91">
            <v>17946.53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/>
          <cell r="V91"/>
          <cell r="W91"/>
          <cell r="X91"/>
          <cell r="Y91">
            <v>0</v>
          </cell>
          <cell r="Z91"/>
          <cell r="AA91"/>
          <cell r="AB91"/>
          <cell r="AC91"/>
          <cell r="AD91">
            <v>0</v>
          </cell>
          <cell r="AE91"/>
          <cell r="AF91"/>
          <cell r="AG91">
            <v>63169.53</v>
          </cell>
        </row>
        <row r="92">
          <cell r="D92">
            <v>8581</v>
          </cell>
          <cell r="E92">
            <v>1333</v>
          </cell>
          <cell r="F92">
            <v>1667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/>
          <cell r="V92"/>
          <cell r="W92"/>
          <cell r="X92"/>
          <cell r="Y92">
            <v>0</v>
          </cell>
          <cell r="Z92"/>
          <cell r="AA92"/>
          <cell r="AB92"/>
          <cell r="AC92"/>
          <cell r="AD92">
            <v>0</v>
          </cell>
          <cell r="AE92"/>
          <cell r="AF92"/>
          <cell r="AG92">
            <v>17661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/>
          <cell r="V93"/>
          <cell r="W93"/>
          <cell r="X93"/>
          <cell r="Y93">
            <v>0</v>
          </cell>
          <cell r="Z93"/>
          <cell r="AA93"/>
          <cell r="AB93"/>
          <cell r="AC93"/>
          <cell r="AD93">
            <v>0</v>
          </cell>
          <cell r="AE93"/>
          <cell r="AF93"/>
          <cell r="AG93">
            <v>9751</v>
          </cell>
        </row>
        <row r="94">
          <cell r="D94">
            <v>13261</v>
          </cell>
          <cell r="E94">
            <v>32590</v>
          </cell>
          <cell r="F94">
            <v>765</v>
          </cell>
          <cell r="G94">
            <v>0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/>
          <cell r="R94"/>
          <cell r="S94"/>
          <cell r="T94">
            <v>0</v>
          </cell>
          <cell r="U94"/>
          <cell r="V94"/>
          <cell r="W94"/>
          <cell r="X94"/>
          <cell r="Y94">
            <v>0</v>
          </cell>
          <cell r="Z94"/>
          <cell r="AA94"/>
          <cell r="AB94"/>
          <cell r="AC94"/>
          <cell r="AD94">
            <v>0</v>
          </cell>
          <cell r="AE94"/>
          <cell r="AF94"/>
          <cell r="AG94">
            <v>46616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455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/>
          <cell r="V95"/>
          <cell r="W95"/>
          <cell r="X95"/>
          <cell r="Y95">
            <v>0</v>
          </cell>
          <cell r="Z95"/>
          <cell r="AA95"/>
          <cell r="AB95"/>
          <cell r="AC95"/>
          <cell r="AD95">
            <v>0</v>
          </cell>
          <cell r="AE95"/>
          <cell r="AF95"/>
          <cell r="AG95">
            <v>10249</v>
          </cell>
        </row>
        <row r="96">
          <cell r="D96">
            <v>21274</v>
          </cell>
          <cell r="E96">
            <v>12294</v>
          </cell>
          <cell r="F96">
            <v>5250</v>
          </cell>
          <cell r="G96">
            <v>905</v>
          </cell>
          <cell r="H96">
            <v>0</v>
          </cell>
          <cell r="I96">
            <v>39723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/>
          <cell r="R96"/>
          <cell r="S96"/>
          <cell r="T96">
            <v>0</v>
          </cell>
          <cell r="U96"/>
          <cell r="V96"/>
          <cell r="W96"/>
          <cell r="X96"/>
          <cell r="Y96">
            <v>0</v>
          </cell>
          <cell r="Z96"/>
          <cell r="AA96"/>
          <cell r="AB96"/>
          <cell r="AC96"/>
          <cell r="AD96">
            <v>0</v>
          </cell>
          <cell r="AE96"/>
          <cell r="AF96"/>
          <cell r="AG96">
            <v>39723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8333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/>
          <cell r="S97"/>
          <cell r="T97">
            <v>0</v>
          </cell>
          <cell r="U97"/>
          <cell r="V97"/>
          <cell r="W97"/>
          <cell r="X97"/>
          <cell r="Y97">
            <v>0</v>
          </cell>
          <cell r="Z97"/>
          <cell r="AA97"/>
          <cell r="AB97"/>
          <cell r="AC97"/>
          <cell r="AD97">
            <v>0</v>
          </cell>
          <cell r="AE97"/>
          <cell r="AF97"/>
          <cell r="AG97">
            <v>37661</v>
          </cell>
        </row>
        <row r="98">
          <cell r="D98">
            <v>0</v>
          </cell>
          <cell r="E98">
            <v>25500</v>
          </cell>
          <cell r="F98">
            <v>186051</v>
          </cell>
          <cell r="G98">
            <v>306802</v>
          </cell>
          <cell r="H98">
            <v>29438</v>
          </cell>
          <cell r="I98">
            <v>547791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16500</v>
          </cell>
          <cell r="Q98"/>
          <cell r="R98"/>
          <cell r="S98"/>
          <cell r="T98">
            <v>0</v>
          </cell>
          <cell r="U98"/>
          <cell r="V98"/>
          <cell r="W98"/>
          <cell r="X98"/>
          <cell r="Y98">
            <v>0</v>
          </cell>
          <cell r="Z98"/>
          <cell r="AA98"/>
          <cell r="AB98"/>
          <cell r="AC98"/>
          <cell r="AD98">
            <v>0</v>
          </cell>
          <cell r="AE98"/>
          <cell r="AF98"/>
          <cell r="AG98">
            <v>564291</v>
          </cell>
        </row>
        <row r="99">
          <cell r="D99">
            <v>4918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/>
          <cell r="R99"/>
          <cell r="S99"/>
          <cell r="T99">
            <v>0</v>
          </cell>
          <cell r="U99"/>
          <cell r="V99"/>
          <cell r="W99"/>
          <cell r="X99"/>
          <cell r="Y99">
            <v>0</v>
          </cell>
          <cell r="Z99"/>
          <cell r="AA99"/>
          <cell r="AB99"/>
          <cell r="AC99"/>
          <cell r="AD99">
            <v>0</v>
          </cell>
          <cell r="AE99"/>
          <cell r="AF99"/>
          <cell r="AG99">
            <v>8551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/>
          <cell r="R100"/>
          <cell r="S100"/>
          <cell r="T100">
            <v>0</v>
          </cell>
          <cell r="U100"/>
          <cell r="V100"/>
          <cell r="W100"/>
          <cell r="X100"/>
          <cell r="Y100">
            <v>0</v>
          </cell>
          <cell r="Z100"/>
          <cell r="AA100"/>
          <cell r="AB100"/>
          <cell r="AC100"/>
          <cell r="AD100">
            <v>0</v>
          </cell>
          <cell r="AE100"/>
          <cell r="AF100"/>
          <cell r="AG100">
            <v>21037</v>
          </cell>
        </row>
        <row r="101">
          <cell r="D101">
            <v>36407</v>
          </cell>
          <cell r="E101">
            <v>12255</v>
          </cell>
          <cell r="F101">
            <v>32059</v>
          </cell>
          <cell r="G101">
            <v>49132</v>
          </cell>
          <cell r="H101">
            <v>12917</v>
          </cell>
          <cell r="I101">
            <v>142770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/>
          <cell r="R101"/>
          <cell r="S101"/>
          <cell r="T101">
            <v>0</v>
          </cell>
          <cell r="U101"/>
          <cell r="V101"/>
          <cell r="W101"/>
          <cell r="X101"/>
          <cell r="Y101">
            <v>0</v>
          </cell>
          <cell r="Z101"/>
          <cell r="AA101"/>
          <cell r="AB101"/>
          <cell r="AC101"/>
          <cell r="AD101">
            <v>0</v>
          </cell>
          <cell r="AE101"/>
          <cell r="AF101"/>
          <cell r="AG101">
            <v>146604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/>
          <cell r="R102"/>
          <cell r="S102"/>
          <cell r="T102">
            <v>0</v>
          </cell>
          <cell r="U102"/>
          <cell r="V102"/>
          <cell r="W102"/>
          <cell r="X102"/>
          <cell r="Y102">
            <v>0</v>
          </cell>
          <cell r="Z102"/>
          <cell r="AA102"/>
          <cell r="AB102"/>
          <cell r="AC102"/>
          <cell r="AD102">
            <v>0</v>
          </cell>
          <cell r="AE102"/>
          <cell r="AF102"/>
          <cell r="AG102">
            <v>6683</v>
          </cell>
        </row>
        <row r="103">
          <cell r="D103">
            <v>31391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/>
          <cell r="R103"/>
          <cell r="S103"/>
          <cell r="T103">
            <v>0</v>
          </cell>
          <cell r="U103"/>
          <cell r="V103"/>
          <cell r="W103"/>
          <cell r="X103"/>
          <cell r="Y103">
            <v>0</v>
          </cell>
          <cell r="Z103"/>
          <cell r="AA103"/>
          <cell r="AB103"/>
          <cell r="AC103"/>
          <cell r="AD103">
            <v>0</v>
          </cell>
          <cell r="AE103"/>
          <cell r="AF103"/>
          <cell r="AG103">
            <v>40346</v>
          </cell>
        </row>
        <row r="104">
          <cell r="D104">
            <v>56930</v>
          </cell>
          <cell r="E104">
            <v>11755</v>
          </cell>
          <cell r="F104">
            <v>9167</v>
          </cell>
          <cell r="G104">
            <v>6768</v>
          </cell>
          <cell r="H104">
            <v>500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/>
          <cell r="R104"/>
          <cell r="S104"/>
          <cell r="T104">
            <v>0</v>
          </cell>
          <cell r="U104"/>
          <cell r="V104"/>
          <cell r="W104"/>
          <cell r="X104"/>
          <cell r="Y104">
            <v>0</v>
          </cell>
          <cell r="Z104"/>
          <cell r="AA104"/>
          <cell r="AB104"/>
          <cell r="AC104"/>
          <cell r="AD104">
            <v>0</v>
          </cell>
          <cell r="AE104"/>
          <cell r="AF104"/>
          <cell r="AG104">
            <v>85120</v>
          </cell>
        </row>
        <row r="105">
          <cell r="D105">
            <v>80027</v>
          </cell>
          <cell r="E105">
            <v>0</v>
          </cell>
          <cell r="F105">
            <v>29118</v>
          </cell>
          <cell r="G105">
            <v>0</v>
          </cell>
          <cell r="H105">
            <v>0</v>
          </cell>
          <cell r="I105">
            <v>109145</v>
          </cell>
          <cell r="J105">
            <v>25109.78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/>
          <cell r="R105"/>
          <cell r="S105"/>
          <cell r="T105">
            <v>0</v>
          </cell>
          <cell r="U105"/>
          <cell r="V105"/>
          <cell r="W105"/>
          <cell r="X105"/>
          <cell r="Y105">
            <v>0</v>
          </cell>
          <cell r="Z105"/>
          <cell r="AA105"/>
          <cell r="AB105"/>
          <cell r="AC105"/>
          <cell r="AD105">
            <v>0</v>
          </cell>
          <cell r="AE105"/>
          <cell r="AF105"/>
          <cell r="AG105">
            <v>134254.78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/>
          <cell r="R106"/>
          <cell r="S106"/>
          <cell r="T106">
            <v>0</v>
          </cell>
          <cell r="U106"/>
          <cell r="V106"/>
          <cell r="W106"/>
          <cell r="X106"/>
          <cell r="Y106">
            <v>0</v>
          </cell>
          <cell r="Z106"/>
          <cell r="AA106"/>
          <cell r="AB106"/>
          <cell r="AC106"/>
          <cell r="AD106">
            <v>0</v>
          </cell>
          <cell r="AE106"/>
          <cell r="AF106"/>
          <cell r="AG106">
            <v>107922</v>
          </cell>
        </row>
        <row r="107">
          <cell r="D107">
            <v>0</v>
          </cell>
          <cell r="E107">
            <v>29626</v>
          </cell>
          <cell r="F107">
            <v>12700</v>
          </cell>
          <cell r="G107">
            <v>10258</v>
          </cell>
          <cell r="H107">
            <v>7260</v>
          </cell>
          <cell r="I107">
            <v>59844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/>
          <cell r="R107"/>
          <cell r="S107"/>
          <cell r="T107">
            <v>0</v>
          </cell>
          <cell r="U107"/>
          <cell r="V107"/>
          <cell r="W107"/>
          <cell r="X107"/>
          <cell r="Y107">
            <v>0</v>
          </cell>
          <cell r="Z107"/>
          <cell r="AA107"/>
          <cell r="AB107"/>
          <cell r="AC107"/>
          <cell r="AD107">
            <v>0</v>
          </cell>
          <cell r="AE107"/>
          <cell r="AF107"/>
          <cell r="AG107">
            <v>59844</v>
          </cell>
        </row>
        <row r="108">
          <cell r="D108">
            <v>14217</v>
          </cell>
          <cell r="E108">
            <v>558</v>
          </cell>
          <cell r="F108">
            <v>6946</v>
          </cell>
          <cell r="G108">
            <v>4167</v>
          </cell>
          <cell r="H108">
            <v>750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/>
          <cell r="R108"/>
          <cell r="S108"/>
          <cell r="T108">
            <v>0</v>
          </cell>
          <cell r="U108"/>
          <cell r="V108"/>
          <cell r="W108"/>
          <cell r="X108"/>
          <cell r="Y108">
            <v>0</v>
          </cell>
          <cell r="Z108"/>
          <cell r="AA108"/>
          <cell r="AB108"/>
          <cell r="AC108"/>
          <cell r="AD108">
            <v>0</v>
          </cell>
          <cell r="AE108"/>
          <cell r="AF108"/>
          <cell r="AG108">
            <v>26638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58095</v>
          </cell>
          <cell r="H109">
            <v>9141</v>
          </cell>
          <cell r="I109">
            <v>192548</v>
          </cell>
          <cell r="J109">
            <v>567655.01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/>
          <cell r="R109"/>
          <cell r="S109"/>
          <cell r="T109">
            <v>0</v>
          </cell>
          <cell r="U109"/>
          <cell r="V109"/>
          <cell r="W109"/>
          <cell r="X109"/>
          <cell r="Y109">
            <v>0</v>
          </cell>
          <cell r="Z109"/>
          <cell r="AA109"/>
          <cell r="AB109"/>
          <cell r="AC109"/>
          <cell r="AD109">
            <v>0</v>
          </cell>
          <cell r="AE109"/>
          <cell r="AF109"/>
          <cell r="AG109">
            <v>760203.01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/>
          <cell r="R110"/>
          <cell r="S110"/>
          <cell r="T110">
            <v>0</v>
          </cell>
          <cell r="U110"/>
          <cell r="V110"/>
          <cell r="W110"/>
          <cell r="X110"/>
          <cell r="Y110">
            <v>0</v>
          </cell>
          <cell r="Z110"/>
          <cell r="AA110"/>
          <cell r="AB110"/>
          <cell r="AC110"/>
          <cell r="AD110">
            <v>0</v>
          </cell>
          <cell r="AE110"/>
          <cell r="AF110"/>
          <cell r="AG110">
            <v>22500</v>
          </cell>
        </row>
        <row r="111">
          <cell r="D111">
            <v>25953</v>
          </cell>
          <cell r="E111">
            <v>6824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/>
          <cell r="R111"/>
          <cell r="S111"/>
          <cell r="T111">
            <v>0</v>
          </cell>
          <cell r="U111"/>
          <cell r="V111"/>
          <cell r="W111"/>
          <cell r="X111"/>
          <cell r="Y111">
            <v>0</v>
          </cell>
          <cell r="Z111"/>
          <cell r="AA111"/>
          <cell r="AB111"/>
          <cell r="AC111"/>
          <cell r="AD111">
            <v>0</v>
          </cell>
          <cell r="AE111"/>
          <cell r="AF111"/>
          <cell r="AG111">
            <v>47619</v>
          </cell>
        </row>
        <row r="112">
          <cell r="D112">
            <v>3802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/>
          <cell r="R112"/>
          <cell r="S112"/>
          <cell r="T112">
            <v>0</v>
          </cell>
          <cell r="U112"/>
          <cell r="V112"/>
          <cell r="W112"/>
          <cell r="X112"/>
          <cell r="Y112">
            <v>0</v>
          </cell>
          <cell r="Z112"/>
          <cell r="AA112"/>
          <cell r="AB112"/>
          <cell r="AC112"/>
          <cell r="AD112">
            <v>0</v>
          </cell>
          <cell r="AE112"/>
          <cell r="AF112"/>
          <cell r="AG112">
            <v>34970</v>
          </cell>
        </row>
        <row r="113">
          <cell r="D113">
            <v>27341</v>
          </cell>
          <cell r="E113">
            <v>14250</v>
          </cell>
          <cell r="F113">
            <v>17750</v>
          </cell>
          <cell r="G113">
            <v>15872</v>
          </cell>
          <cell r="H113">
            <v>3000</v>
          </cell>
          <cell r="I113">
            <v>78213</v>
          </cell>
          <cell r="J113">
            <v>21251.97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/>
          <cell r="R113"/>
          <cell r="S113"/>
          <cell r="T113">
            <v>0</v>
          </cell>
          <cell r="U113"/>
          <cell r="V113"/>
          <cell r="W113"/>
          <cell r="X113"/>
          <cell r="Y113">
            <v>0</v>
          </cell>
          <cell r="Z113"/>
          <cell r="AA113"/>
          <cell r="AB113"/>
          <cell r="AC113"/>
          <cell r="AD113">
            <v>0</v>
          </cell>
          <cell r="AE113"/>
          <cell r="AF113"/>
          <cell r="AG113">
            <v>99464.97</v>
          </cell>
        </row>
        <row r="114">
          <cell r="D114">
            <v>105138</v>
          </cell>
          <cell r="E114">
            <v>44092</v>
          </cell>
          <cell r="F114">
            <v>41762</v>
          </cell>
          <cell r="G114">
            <v>46026</v>
          </cell>
          <cell r="H114">
            <v>0</v>
          </cell>
          <cell r="I114">
            <v>237018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/>
          <cell r="R114"/>
          <cell r="S114">
            <v>75020</v>
          </cell>
          <cell r="T114">
            <v>75020</v>
          </cell>
          <cell r="U114"/>
          <cell r="V114"/>
          <cell r="W114"/>
          <cell r="X114"/>
          <cell r="Y114">
            <v>0</v>
          </cell>
          <cell r="Z114"/>
          <cell r="AA114">
            <v>8599</v>
          </cell>
          <cell r="AB114"/>
          <cell r="AC114"/>
          <cell r="AD114">
            <v>8599</v>
          </cell>
          <cell r="AE114"/>
          <cell r="AF114"/>
          <cell r="AG114">
            <v>320637</v>
          </cell>
        </row>
        <row r="115">
          <cell r="D115">
            <v>8333</v>
          </cell>
          <cell r="E115">
            <v>0</v>
          </cell>
          <cell r="F115">
            <v>3163</v>
          </cell>
          <cell r="G115">
            <v>2292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/>
          <cell r="R115"/>
          <cell r="S115"/>
          <cell r="T115">
            <v>0</v>
          </cell>
          <cell r="U115"/>
          <cell r="V115"/>
          <cell r="W115"/>
          <cell r="X115"/>
          <cell r="Y115">
            <v>0</v>
          </cell>
          <cell r="Z115"/>
          <cell r="AA115"/>
          <cell r="AB115"/>
          <cell r="AC115"/>
          <cell r="AD115">
            <v>0</v>
          </cell>
          <cell r="AE115"/>
          <cell r="AF115"/>
          <cell r="AG115">
            <v>13788</v>
          </cell>
        </row>
        <row r="116">
          <cell r="D116">
            <v>19336</v>
          </cell>
          <cell r="E116">
            <v>10826</v>
          </cell>
          <cell r="F116">
            <v>19386</v>
          </cell>
          <cell r="G116">
            <v>2936</v>
          </cell>
          <cell r="H116">
            <v>1961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/>
          <cell r="R116"/>
          <cell r="S116"/>
          <cell r="T116">
            <v>0</v>
          </cell>
          <cell r="U116"/>
          <cell r="V116"/>
          <cell r="W116"/>
          <cell r="X116"/>
          <cell r="Y116">
            <v>0</v>
          </cell>
          <cell r="Z116"/>
          <cell r="AA116"/>
          <cell r="AB116"/>
          <cell r="AC116"/>
          <cell r="AD116">
            <v>0</v>
          </cell>
          <cell r="AE116"/>
          <cell r="AF116"/>
          <cell r="AG116">
            <v>54445</v>
          </cell>
        </row>
        <row r="117">
          <cell r="D117">
            <v>16181</v>
          </cell>
          <cell r="E117">
            <v>1625</v>
          </cell>
          <cell r="F117">
            <v>2333</v>
          </cell>
          <cell r="G117">
            <v>3529</v>
          </cell>
          <cell r="H117">
            <v>167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/>
          <cell r="R117"/>
          <cell r="S117"/>
          <cell r="T117">
            <v>0</v>
          </cell>
          <cell r="U117"/>
          <cell r="V117"/>
          <cell r="W117"/>
          <cell r="X117"/>
          <cell r="Y117">
            <v>0</v>
          </cell>
          <cell r="Z117"/>
          <cell r="AA117"/>
          <cell r="AB117"/>
          <cell r="AC117"/>
          <cell r="AD117">
            <v>0</v>
          </cell>
          <cell r="AE117"/>
          <cell r="AF117"/>
          <cell r="AG117">
            <v>23835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/>
          <cell r="R118"/>
          <cell r="S118"/>
          <cell r="T118">
            <v>0</v>
          </cell>
          <cell r="U118"/>
          <cell r="V118"/>
          <cell r="W118"/>
          <cell r="X118"/>
          <cell r="Y118">
            <v>0</v>
          </cell>
          <cell r="Z118"/>
          <cell r="AA118"/>
          <cell r="AB118"/>
          <cell r="AC118"/>
          <cell r="AD118">
            <v>0</v>
          </cell>
          <cell r="AE118"/>
          <cell r="AF118"/>
          <cell r="AG118">
            <v>18263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/>
          <cell r="R119"/>
          <cell r="S119"/>
          <cell r="T119">
            <v>0</v>
          </cell>
          <cell r="U119"/>
          <cell r="V119"/>
          <cell r="W119"/>
          <cell r="X119"/>
          <cell r="Y119">
            <v>0</v>
          </cell>
          <cell r="Z119"/>
          <cell r="AA119"/>
          <cell r="AB119"/>
          <cell r="AC119"/>
          <cell r="AD119">
            <v>0</v>
          </cell>
          <cell r="AE119"/>
          <cell r="AF119"/>
          <cell r="AG119">
            <v>65246</v>
          </cell>
        </row>
        <row r="120">
          <cell r="D120">
            <v>4315</v>
          </cell>
          <cell r="E120">
            <v>3463</v>
          </cell>
          <cell r="F120">
            <v>2476</v>
          </cell>
          <cell r="G120">
            <v>4267</v>
          </cell>
          <cell r="H120">
            <v>250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/>
          <cell r="R120"/>
          <cell r="S120"/>
          <cell r="T120">
            <v>0</v>
          </cell>
          <cell r="U120"/>
          <cell r="V120"/>
          <cell r="W120"/>
          <cell r="X120"/>
          <cell r="Y120">
            <v>0</v>
          </cell>
          <cell r="Z120"/>
          <cell r="AA120"/>
          <cell r="AB120"/>
          <cell r="AC120"/>
          <cell r="AD120">
            <v>0</v>
          </cell>
          <cell r="AE120"/>
          <cell r="AF120"/>
          <cell r="AG120">
            <v>14771</v>
          </cell>
        </row>
        <row r="121">
          <cell r="D121">
            <v>30223</v>
          </cell>
          <cell r="E121">
            <v>9521</v>
          </cell>
          <cell r="F121">
            <v>6262</v>
          </cell>
          <cell r="G121">
            <v>8037</v>
          </cell>
          <cell r="H121">
            <v>7434</v>
          </cell>
          <cell r="I121">
            <v>61477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/>
          <cell r="R121"/>
          <cell r="S121"/>
          <cell r="T121">
            <v>0</v>
          </cell>
          <cell r="U121"/>
          <cell r="V121"/>
          <cell r="W121"/>
          <cell r="X121"/>
          <cell r="Y121">
            <v>0</v>
          </cell>
          <cell r="Z121"/>
          <cell r="AA121"/>
          <cell r="AB121"/>
          <cell r="AC121"/>
          <cell r="AD121">
            <v>0</v>
          </cell>
          <cell r="AE121"/>
          <cell r="AF121"/>
          <cell r="AG121">
            <v>64925</v>
          </cell>
        </row>
        <row r="122">
          <cell r="D122">
            <v>49782</v>
          </cell>
          <cell r="E122">
            <v>23232</v>
          </cell>
          <cell r="F122">
            <v>125000</v>
          </cell>
          <cell r="G122">
            <v>53577</v>
          </cell>
          <cell r="H122">
            <v>44685</v>
          </cell>
          <cell r="I122">
            <v>296276</v>
          </cell>
          <cell r="J122">
            <v>149031.56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13928</v>
          </cell>
          <cell r="P122">
            <v>0</v>
          </cell>
          <cell r="Q122"/>
          <cell r="R122"/>
          <cell r="S122"/>
          <cell r="T122">
            <v>0</v>
          </cell>
          <cell r="U122"/>
          <cell r="V122"/>
          <cell r="W122"/>
          <cell r="X122"/>
          <cell r="Y122">
            <v>0</v>
          </cell>
          <cell r="Z122"/>
          <cell r="AA122"/>
          <cell r="AB122"/>
          <cell r="AC122"/>
          <cell r="AD122">
            <v>0</v>
          </cell>
          <cell r="AE122"/>
          <cell r="AF122"/>
          <cell r="AG122">
            <v>459235.56</v>
          </cell>
        </row>
        <row r="123">
          <cell r="D123">
            <v>18664</v>
          </cell>
          <cell r="E123">
            <v>18808</v>
          </cell>
          <cell r="F123">
            <v>25954</v>
          </cell>
          <cell r="G123">
            <v>11260</v>
          </cell>
          <cell r="H123">
            <v>11384</v>
          </cell>
          <cell r="I123">
            <v>86070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1518</v>
          </cell>
          <cell r="Q123"/>
          <cell r="R123"/>
          <cell r="S123">
            <v>104744</v>
          </cell>
          <cell r="T123">
            <v>104744</v>
          </cell>
          <cell r="U123"/>
          <cell r="V123"/>
          <cell r="W123"/>
          <cell r="X123"/>
          <cell r="Y123">
            <v>0</v>
          </cell>
          <cell r="Z123"/>
          <cell r="AA123"/>
          <cell r="AB123"/>
          <cell r="AC123"/>
          <cell r="AD123">
            <v>0</v>
          </cell>
          <cell r="AE123"/>
          <cell r="AF123"/>
          <cell r="AG123">
            <v>192332</v>
          </cell>
        </row>
        <row r="124">
          <cell r="D124">
            <v>10805</v>
          </cell>
          <cell r="E124">
            <v>770</v>
          </cell>
          <cell r="F124">
            <v>409</v>
          </cell>
          <cell r="G124">
            <v>2085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/>
          <cell r="R124"/>
          <cell r="S124"/>
          <cell r="T124">
            <v>0</v>
          </cell>
          <cell r="U124"/>
          <cell r="V124"/>
          <cell r="W124"/>
          <cell r="X124"/>
          <cell r="Y124">
            <v>0</v>
          </cell>
          <cell r="Z124"/>
          <cell r="AA124"/>
          <cell r="AB124"/>
          <cell r="AC124"/>
          <cell r="AD124">
            <v>0</v>
          </cell>
          <cell r="AE124"/>
          <cell r="AF124"/>
          <cell r="AG124">
            <v>14219</v>
          </cell>
        </row>
        <row r="125">
          <cell r="D125">
            <v>20000</v>
          </cell>
          <cell r="E125">
            <v>24901</v>
          </cell>
          <cell r="F125">
            <v>250</v>
          </cell>
          <cell r="G125">
            <v>13378</v>
          </cell>
          <cell r="H125">
            <v>0</v>
          </cell>
          <cell r="I125">
            <v>58529</v>
          </cell>
          <cell r="J125">
            <v>6492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/>
          <cell r="R125"/>
          <cell r="S125"/>
          <cell r="T125">
            <v>0</v>
          </cell>
          <cell r="U125"/>
          <cell r="V125"/>
          <cell r="W125"/>
          <cell r="X125"/>
          <cell r="Y125">
            <v>0</v>
          </cell>
          <cell r="Z125"/>
          <cell r="AA125"/>
          <cell r="AB125"/>
          <cell r="AC125"/>
          <cell r="AD125">
            <v>0</v>
          </cell>
          <cell r="AE125"/>
          <cell r="AF125"/>
          <cell r="AG125">
            <v>65021</v>
          </cell>
        </row>
        <row r="126">
          <cell r="D126">
            <v>3908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9029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/>
          <cell r="R126"/>
          <cell r="S126"/>
          <cell r="T126">
            <v>0</v>
          </cell>
          <cell r="U126"/>
          <cell r="V126"/>
          <cell r="W126"/>
          <cell r="X126"/>
          <cell r="Y126">
            <v>0</v>
          </cell>
          <cell r="Z126"/>
          <cell r="AA126"/>
          <cell r="AB126"/>
          <cell r="AC126"/>
          <cell r="AD126">
            <v>0</v>
          </cell>
          <cell r="AE126"/>
          <cell r="AF126"/>
          <cell r="AG126">
            <v>9029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/>
          <cell r="R127"/>
          <cell r="S127"/>
          <cell r="T127">
            <v>0</v>
          </cell>
          <cell r="U127"/>
          <cell r="V127"/>
          <cell r="W127"/>
          <cell r="X127"/>
          <cell r="Y127">
            <v>0</v>
          </cell>
          <cell r="Z127"/>
          <cell r="AA127"/>
          <cell r="AB127"/>
          <cell r="AC127"/>
          <cell r="AD127">
            <v>0</v>
          </cell>
          <cell r="AE127"/>
          <cell r="AF127"/>
          <cell r="AG127">
            <v>46659</v>
          </cell>
        </row>
        <row r="128">
          <cell r="D128">
            <v>25115</v>
          </cell>
          <cell r="E128">
            <v>4113</v>
          </cell>
          <cell r="F128">
            <v>3375</v>
          </cell>
          <cell r="G128">
            <v>833</v>
          </cell>
          <cell r="H128">
            <v>4250</v>
          </cell>
          <cell r="I128">
            <v>37686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/>
          <cell r="R128"/>
          <cell r="S128"/>
          <cell r="T128">
            <v>0</v>
          </cell>
          <cell r="U128"/>
          <cell r="V128"/>
          <cell r="W128"/>
          <cell r="X128"/>
          <cell r="Y128">
            <v>0</v>
          </cell>
          <cell r="Z128"/>
          <cell r="AA128"/>
          <cell r="AB128"/>
          <cell r="AC128"/>
          <cell r="AD128">
            <v>0</v>
          </cell>
          <cell r="AE128"/>
          <cell r="AF128"/>
          <cell r="AG128">
            <v>37686</v>
          </cell>
        </row>
        <row r="129">
          <cell r="D129">
            <v>13406</v>
          </cell>
          <cell r="E129">
            <v>54802</v>
          </cell>
          <cell r="F129">
            <v>18754</v>
          </cell>
          <cell r="G129">
            <v>26607</v>
          </cell>
          <cell r="H129">
            <v>1250</v>
          </cell>
          <cell r="I129">
            <v>114819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/>
          <cell r="R129"/>
          <cell r="S129"/>
          <cell r="T129">
            <v>0</v>
          </cell>
          <cell r="U129"/>
          <cell r="V129"/>
          <cell r="W129"/>
          <cell r="X129"/>
          <cell r="Y129">
            <v>0</v>
          </cell>
          <cell r="Z129"/>
          <cell r="AA129"/>
          <cell r="AB129"/>
          <cell r="AC129"/>
          <cell r="AD129">
            <v>0</v>
          </cell>
          <cell r="AE129"/>
          <cell r="AF129"/>
          <cell r="AG129">
            <v>123740</v>
          </cell>
        </row>
        <row r="130">
          <cell r="D130">
            <v>12150</v>
          </cell>
          <cell r="E130">
            <v>8362</v>
          </cell>
          <cell r="F130">
            <v>16448</v>
          </cell>
          <cell r="G130">
            <v>20500</v>
          </cell>
          <cell r="H130">
            <v>0</v>
          </cell>
          <cell r="I130">
            <v>57460</v>
          </cell>
          <cell r="J130">
            <v>14186.7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/>
          <cell r="R130"/>
          <cell r="S130"/>
          <cell r="T130">
            <v>0</v>
          </cell>
          <cell r="U130"/>
          <cell r="V130"/>
          <cell r="W130"/>
          <cell r="X130"/>
          <cell r="Y130">
            <v>0</v>
          </cell>
          <cell r="Z130"/>
          <cell r="AA130"/>
          <cell r="AB130"/>
          <cell r="AC130"/>
          <cell r="AD130">
            <v>0</v>
          </cell>
          <cell r="AE130"/>
          <cell r="AF130"/>
          <cell r="AG130">
            <v>71646.7</v>
          </cell>
        </row>
        <row r="131">
          <cell r="D131">
            <v>11421</v>
          </cell>
          <cell r="E131">
            <v>1049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/>
          <cell r="R131"/>
          <cell r="S131"/>
          <cell r="T131">
            <v>0</v>
          </cell>
          <cell r="U131"/>
          <cell r="V131"/>
          <cell r="W131"/>
          <cell r="X131"/>
          <cell r="Y131">
            <v>0</v>
          </cell>
          <cell r="Z131"/>
          <cell r="AA131"/>
          <cell r="AB131"/>
          <cell r="AC131"/>
          <cell r="AD131">
            <v>0</v>
          </cell>
          <cell r="AE131"/>
          <cell r="AF131"/>
          <cell r="AG131">
            <v>18199</v>
          </cell>
        </row>
        <row r="132">
          <cell r="D132">
            <v>58354</v>
          </cell>
          <cell r="E132">
            <v>13577</v>
          </cell>
          <cell r="F132">
            <v>3520</v>
          </cell>
          <cell r="G132">
            <v>38825</v>
          </cell>
          <cell r="H132">
            <v>3387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/>
          <cell r="R132"/>
          <cell r="S132"/>
          <cell r="T132">
            <v>0</v>
          </cell>
          <cell r="U132">
            <v>42671</v>
          </cell>
          <cell r="V132"/>
          <cell r="W132"/>
          <cell r="X132"/>
          <cell r="Y132">
            <v>42671</v>
          </cell>
          <cell r="Z132"/>
          <cell r="AA132"/>
          <cell r="AB132"/>
          <cell r="AC132"/>
          <cell r="AD132">
            <v>0</v>
          </cell>
          <cell r="AE132"/>
          <cell r="AF132"/>
          <cell r="AG132">
            <v>160334</v>
          </cell>
        </row>
        <row r="133">
          <cell r="D133">
            <v>3415</v>
          </cell>
          <cell r="E133">
            <v>1250</v>
          </cell>
          <cell r="F133">
            <v>2143</v>
          </cell>
          <cell r="G133">
            <v>500</v>
          </cell>
          <cell r="H133">
            <v>167</v>
          </cell>
          <cell r="I133">
            <v>7475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/>
          <cell r="R133"/>
          <cell r="S133"/>
          <cell r="T133">
            <v>0</v>
          </cell>
          <cell r="U133"/>
          <cell r="V133"/>
          <cell r="W133"/>
          <cell r="X133"/>
          <cell r="Y133">
            <v>0</v>
          </cell>
          <cell r="Z133"/>
          <cell r="AA133"/>
          <cell r="AB133"/>
          <cell r="AC133"/>
          <cell r="AD133">
            <v>0</v>
          </cell>
          <cell r="AE133"/>
          <cell r="AF133"/>
          <cell r="AG133">
            <v>7475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8277</v>
          </cell>
          <cell r="H134">
            <v>417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/>
          <cell r="R134"/>
          <cell r="S134"/>
          <cell r="T134">
            <v>0</v>
          </cell>
          <cell r="U134"/>
          <cell r="V134"/>
          <cell r="W134"/>
          <cell r="X134"/>
          <cell r="Y134">
            <v>0</v>
          </cell>
          <cell r="Z134"/>
          <cell r="AA134"/>
          <cell r="AB134"/>
          <cell r="AC134"/>
          <cell r="AD134">
            <v>0</v>
          </cell>
          <cell r="AE134"/>
          <cell r="AF134"/>
          <cell r="AG134">
            <v>83586</v>
          </cell>
        </row>
        <row r="135">
          <cell r="D135">
            <v>18525</v>
          </cell>
          <cell r="E135">
            <v>2015</v>
          </cell>
          <cell r="F135">
            <v>1500</v>
          </cell>
          <cell r="G135">
            <v>2500</v>
          </cell>
          <cell r="H135">
            <v>0</v>
          </cell>
          <cell r="I135">
            <v>24540</v>
          </cell>
          <cell r="J135">
            <v>7863.16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/>
          <cell r="R135"/>
          <cell r="S135"/>
          <cell r="T135">
            <v>0</v>
          </cell>
          <cell r="U135"/>
          <cell r="V135"/>
          <cell r="W135"/>
          <cell r="X135"/>
          <cell r="Y135">
            <v>0</v>
          </cell>
          <cell r="Z135"/>
          <cell r="AA135"/>
          <cell r="AB135"/>
          <cell r="AC135"/>
          <cell r="AD135">
            <v>0</v>
          </cell>
          <cell r="AE135"/>
          <cell r="AF135"/>
          <cell r="AG135">
            <v>32403.16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5143</v>
          </cell>
          <cell r="H136">
            <v>530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/>
          <cell r="R136"/>
          <cell r="S136"/>
          <cell r="T136">
            <v>0</v>
          </cell>
          <cell r="U136"/>
          <cell r="V136"/>
          <cell r="W136"/>
          <cell r="X136"/>
          <cell r="Y136">
            <v>0</v>
          </cell>
          <cell r="Z136"/>
          <cell r="AA136"/>
          <cell r="AB136"/>
          <cell r="AC136"/>
          <cell r="AD136">
            <v>0</v>
          </cell>
          <cell r="AE136"/>
          <cell r="AF136"/>
          <cell r="AG136">
            <v>28045</v>
          </cell>
        </row>
        <row r="137">
          <cell r="D137">
            <v>359749</v>
          </cell>
          <cell r="E137">
            <v>643120</v>
          </cell>
          <cell r="F137">
            <v>97001</v>
          </cell>
          <cell r="G137">
            <v>376641</v>
          </cell>
          <cell r="H137">
            <v>447008</v>
          </cell>
          <cell r="I137">
            <v>1923519</v>
          </cell>
          <cell r="J137">
            <v>1479642.97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54200</v>
          </cell>
          <cell r="P137">
            <v>0</v>
          </cell>
          <cell r="Q137"/>
          <cell r="R137"/>
          <cell r="S137"/>
          <cell r="T137">
            <v>0</v>
          </cell>
          <cell r="U137"/>
          <cell r="V137"/>
          <cell r="W137"/>
          <cell r="X137"/>
          <cell r="Y137">
            <v>0</v>
          </cell>
          <cell r="Z137"/>
          <cell r="AA137"/>
          <cell r="AB137"/>
          <cell r="AC137"/>
          <cell r="AD137">
            <v>0</v>
          </cell>
          <cell r="AE137"/>
          <cell r="AF137"/>
          <cell r="AG137">
            <v>3457361.9699999997</v>
          </cell>
        </row>
        <row r="138">
          <cell r="D138">
            <v>134917</v>
          </cell>
          <cell r="E138">
            <v>59482</v>
          </cell>
          <cell r="F138">
            <v>16530</v>
          </cell>
          <cell r="G138">
            <v>42790</v>
          </cell>
          <cell r="H138">
            <v>23000</v>
          </cell>
          <cell r="I138">
            <v>276719</v>
          </cell>
          <cell r="J138">
            <v>406916.41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/>
          <cell r="R138"/>
          <cell r="S138"/>
          <cell r="T138">
            <v>0</v>
          </cell>
          <cell r="U138"/>
          <cell r="V138"/>
          <cell r="W138"/>
          <cell r="X138"/>
          <cell r="Y138">
            <v>0</v>
          </cell>
          <cell r="Z138"/>
          <cell r="AA138"/>
          <cell r="AB138"/>
          <cell r="AC138"/>
          <cell r="AD138">
            <v>0</v>
          </cell>
          <cell r="AE138"/>
          <cell r="AF138"/>
          <cell r="AG138">
            <v>683635.40999999992</v>
          </cell>
        </row>
        <row r="139">
          <cell r="D139">
            <v>13611</v>
          </cell>
          <cell r="E139">
            <v>2569</v>
          </cell>
          <cell r="F139">
            <v>750</v>
          </cell>
          <cell r="G139">
            <v>750</v>
          </cell>
          <cell r="H139">
            <v>372</v>
          </cell>
          <cell r="I139">
            <v>18052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/>
          <cell r="R139"/>
          <cell r="S139"/>
          <cell r="T139">
            <v>0</v>
          </cell>
          <cell r="U139"/>
          <cell r="V139"/>
          <cell r="W139"/>
          <cell r="X139"/>
          <cell r="Y139">
            <v>0</v>
          </cell>
          <cell r="Z139"/>
          <cell r="AA139"/>
          <cell r="AB139"/>
          <cell r="AC139"/>
          <cell r="AD139">
            <v>0</v>
          </cell>
          <cell r="AE139"/>
          <cell r="AF139"/>
          <cell r="AG139">
            <v>18052</v>
          </cell>
        </row>
        <row r="140">
          <cell r="D140">
            <v>30195</v>
          </cell>
          <cell r="E140">
            <v>9490</v>
          </cell>
          <cell r="F140">
            <v>283</v>
          </cell>
          <cell r="G140">
            <v>3013</v>
          </cell>
          <cell r="H140">
            <v>2147</v>
          </cell>
          <cell r="I140">
            <v>45128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/>
          <cell r="R140"/>
          <cell r="S140"/>
          <cell r="T140">
            <v>0</v>
          </cell>
          <cell r="U140"/>
          <cell r="V140"/>
          <cell r="W140"/>
          <cell r="X140"/>
          <cell r="Y140">
            <v>0</v>
          </cell>
          <cell r="Z140"/>
          <cell r="AA140"/>
          <cell r="AB140"/>
          <cell r="AC140"/>
          <cell r="AD140">
            <v>0</v>
          </cell>
          <cell r="AE140"/>
          <cell r="AF140"/>
          <cell r="AG140">
            <v>45128</v>
          </cell>
        </row>
        <row r="141">
          <cell r="D141">
            <v>667</v>
          </cell>
          <cell r="E141">
            <v>25421</v>
          </cell>
          <cell r="F141">
            <v>30987</v>
          </cell>
          <cell r="G141">
            <v>21250</v>
          </cell>
          <cell r="H141">
            <v>10648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/>
          <cell r="R141"/>
          <cell r="S141"/>
          <cell r="T141">
            <v>0</v>
          </cell>
          <cell r="U141">
            <v>46291</v>
          </cell>
          <cell r="V141">
            <v>7381</v>
          </cell>
          <cell r="W141"/>
          <cell r="X141"/>
          <cell r="Y141">
            <v>53672</v>
          </cell>
          <cell r="Z141"/>
          <cell r="AA141">
            <v>8880</v>
          </cell>
          <cell r="AB141"/>
          <cell r="AC141"/>
          <cell r="AD141">
            <v>8880</v>
          </cell>
          <cell r="AE141"/>
          <cell r="AF141"/>
          <cell r="AG141">
            <v>160280</v>
          </cell>
        </row>
        <row r="142">
          <cell r="D142">
            <v>77854</v>
          </cell>
          <cell r="E142">
            <v>253978</v>
          </cell>
          <cell r="F142">
            <v>98777</v>
          </cell>
          <cell r="G142">
            <v>143918</v>
          </cell>
          <cell r="H142">
            <v>5226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/>
          <cell r="R142"/>
          <cell r="S142"/>
          <cell r="T142">
            <v>0</v>
          </cell>
          <cell r="U142"/>
          <cell r="V142"/>
          <cell r="W142"/>
          <cell r="X142"/>
          <cell r="Y142">
            <v>0</v>
          </cell>
          <cell r="Z142"/>
          <cell r="AA142"/>
          <cell r="AB142"/>
          <cell r="AC142"/>
          <cell r="AD142">
            <v>0</v>
          </cell>
          <cell r="AE142"/>
          <cell r="AF142"/>
          <cell r="AG142">
            <v>592563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1150</v>
          </cell>
          <cell r="P143">
            <v>0</v>
          </cell>
          <cell r="Q143"/>
          <cell r="R143"/>
          <cell r="S143"/>
          <cell r="T143">
            <v>0</v>
          </cell>
          <cell r="U143"/>
          <cell r="V143"/>
          <cell r="W143"/>
          <cell r="X143"/>
          <cell r="Y143">
            <v>0</v>
          </cell>
          <cell r="Z143"/>
          <cell r="AA143"/>
          <cell r="AB143"/>
          <cell r="AC143"/>
          <cell r="AD143">
            <v>0</v>
          </cell>
          <cell r="AE143"/>
          <cell r="AF143"/>
          <cell r="AG143">
            <v>17137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/>
          <cell r="R144"/>
          <cell r="S144"/>
          <cell r="T144">
            <v>0</v>
          </cell>
          <cell r="U144"/>
          <cell r="V144"/>
          <cell r="W144"/>
          <cell r="X144"/>
          <cell r="Y144">
            <v>0</v>
          </cell>
          <cell r="Z144"/>
          <cell r="AA144"/>
          <cell r="AB144"/>
          <cell r="AC144"/>
          <cell r="AD144">
            <v>0</v>
          </cell>
          <cell r="AE144"/>
          <cell r="AF144"/>
          <cell r="AG144">
            <v>31100</v>
          </cell>
        </row>
        <row r="145">
          <cell r="D145">
            <v>6333</v>
          </cell>
          <cell r="E145">
            <v>83</v>
          </cell>
          <cell r="F145">
            <v>1407</v>
          </cell>
          <cell r="G145">
            <v>167</v>
          </cell>
          <cell r="H145">
            <v>417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/>
          <cell r="R145"/>
          <cell r="S145"/>
          <cell r="T145">
            <v>0</v>
          </cell>
          <cell r="U145"/>
          <cell r="V145"/>
          <cell r="W145"/>
          <cell r="X145"/>
          <cell r="Y145">
            <v>0</v>
          </cell>
          <cell r="Z145"/>
          <cell r="AA145"/>
          <cell r="AB145"/>
          <cell r="AC145"/>
          <cell r="AD145">
            <v>0</v>
          </cell>
          <cell r="AE145"/>
          <cell r="AF145"/>
          <cell r="AG145">
            <v>8407</v>
          </cell>
        </row>
        <row r="146">
          <cell r="D146">
            <v>45781</v>
          </cell>
          <cell r="E146">
            <v>34922</v>
          </cell>
          <cell r="F146">
            <v>9008</v>
          </cell>
          <cell r="G146">
            <v>7750</v>
          </cell>
          <cell r="H146">
            <v>0</v>
          </cell>
          <cell r="I146">
            <v>97461</v>
          </cell>
          <cell r="J146">
            <v>24438.62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/>
          <cell r="R146"/>
          <cell r="S146"/>
          <cell r="T146">
            <v>0</v>
          </cell>
          <cell r="U146"/>
          <cell r="V146"/>
          <cell r="W146"/>
          <cell r="X146"/>
          <cell r="Y146">
            <v>0</v>
          </cell>
          <cell r="Z146"/>
          <cell r="AA146"/>
          <cell r="AB146"/>
          <cell r="AC146"/>
          <cell r="AD146">
            <v>0</v>
          </cell>
          <cell r="AE146"/>
          <cell r="AF146"/>
          <cell r="AG146">
            <v>121899.62</v>
          </cell>
        </row>
        <row r="147">
          <cell r="D147">
            <v>23152</v>
          </cell>
          <cell r="E147">
            <v>31986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/>
          <cell r="R147"/>
          <cell r="S147"/>
          <cell r="T147">
            <v>0</v>
          </cell>
          <cell r="U147"/>
          <cell r="V147"/>
          <cell r="W147"/>
          <cell r="X147"/>
          <cell r="Y147">
            <v>0</v>
          </cell>
          <cell r="Z147"/>
          <cell r="AA147"/>
          <cell r="AB147"/>
          <cell r="AC147"/>
          <cell r="AD147">
            <v>0</v>
          </cell>
          <cell r="AE147"/>
          <cell r="AF147"/>
          <cell r="AG147">
            <v>65770</v>
          </cell>
        </row>
        <row r="148">
          <cell r="D148">
            <v>12562</v>
          </cell>
          <cell r="E148">
            <v>15760</v>
          </cell>
          <cell r="F148">
            <v>9317</v>
          </cell>
          <cell r="G148">
            <v>10157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/>
          <cell r="S148"/>
          <cell r="T148">
            <v>6966</v>
          </cell>
          <cell r="U148"/>
          <cell r="V148"/>
          <cell r="W148"/>
          <cell r="X148"/>
          <cell r="Y148">
            <v>0</v>
          </cell>
          <cell r="Z148"/>
          <cell r="AA148"/>
          <cell r="AB148"/>
          <cell r="AC148"/>
          <cell r="AD148">
            <v>0</v>
          </cell>
          <cell r="AE148"/>
          <cell r="AF148"/>
          <cell r="AG148">
            <v>66181</v>
          </cell>
        </row>
        <row r="149">
          <cell r="D149">
            <v>35600</v>
          </cell>
          <cell r="E149">
            <v>56247</v>
          </cell>
          <cell r="F149">
            <v>0</v>
          </cell>
          <cell r="G149">
            <v>13865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/>
          <cell r="R149"/>
          <cell r="S149"/>
          <cell r="T149">
            <v>0</v>
          </cell>
          <cell r="U149"/>
          <cell r="V149"/>
          <cell r="W149"/>
          <cell r="X149"/>
          <cell r="Y149">
            <v>0</v>
          </cell>
          <cell r="Z149"/>
          <cell r="AA149"/>
          <cell r="AB149"/>
          <cell r="AC149"/>
          <cell r="AD149">
            <v>0</v>
          </cell>
          <cell r="AE149"/>
          <cell r="AF149"/>
          <cell r="AG149">
            <v>106295</v>
          </cell>
        </row>
        <row r="150">
          <cell r="D150">
            <v>22455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/>
          <cell r="R150"/>
          <cell r="S150"/>
          <cell r="T150">
            <v>0</v>
          </cell>
          <cell r="U150"/>
          <cell r="V150"/>
          <cell r="W150"/>
          <cell r="X150"/>
          <cell r="Y150">
            <v>0</v>
          </cell>
          <cell r="Z150"/>
          <cell r="AA150"/>
          <cell r="AB150"/>
          <cell r="AC150"/>
          <cell r="AD150">
            <v>0</v>
          </cell>
          <cell r="AE150"/>
          <cell r="AF150"/>
          <cell r="AG150">
            <v>43363</v>
          </cell>
        </row>
        <row r="151">
          <cell r="D151">
            <v>62866</v>
          </cell>
          <cell r="E151">
            <v>8846</v>
          </cell>
          <cell r="F151">
            <v>4500</v>
          </cell>
          <cell r="G151">
            <v>2000</v>
          </cell>
          <cell r="H151">
            <v>0</v>
          </cell>
          <cell r="I151">
            <v>78212</v>
          </cell>
          <cell r="J151">
            <v>43320.42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/>
          <cell r="R151"/>
          <cell r="S151"/>
          <cell r="T151">
            <v>0</v>
          </cell>
          <cell r="U151"/>
          <cell r="V151"/>
          <cell r="W151"/>
          <cell r="X151"/>
          <cell r="Y151">
            <v>0</v>
          </cell>
          <cell r="Z151"/>
          <cell r="AA151"/>
          <cell r="AB151"/>
          <cell r="AC151"/>
          <cell r="AD151">
            <v>0</v>
          </cell>
          <cell r="AE151"/>
          <cell r="AF151"/>
          <cell r="AG151">
            <v>121532.42</v>
          </cell>
        </row>
        <row r="152">
          <cell r="D152">
            <v>5921</v>
          </cell>
          <cell r="E152">
            <v>4083</v>
          </cell>
          <cell r="F152">
            <v>2917</v>
          </cell>
          <cell r="G152">
            <v>4376</v>
          </cell>
          <cell r="H152">
            <v>744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/>
          <cell r="R152"/>
          <cell r="S152"/>
          <cell r="T152">
            <v>0</v>
          </cell>
          <cell r="U152"/>
          <cell r="V152"/>
          <cell r="W152"/>
          <cell r="X152"/>
          <cell r="Y152">
            <v>0</v>
          </cell>
          <cell r="Z152"/>
          <cell r="AA152"/>
          <cell r="AB152"/>
          <cell r="AC152"/>
          <cell r="AD152">
            <v>0</v>
          </cell>
          <cell r="AE152"/>
          <cell r="AF152"/>
          <cell r="AG152">
            <v>18041</v>
          </cell>
        </row>
        <row r="153">
          <cell r="D153">
            <v>134831</v>
          </cell>
          <cell r="E153">
            <v>313451</v>
          </cell>
          <cell r="F153">
            <v>80715</v>
          </cell>
          <cell r="G153">
            <v>70021</v>
          </cell>
          <cell r="H153">
            <v>40958</v>
          </cell>
          <cell r="I153">
            <v>639976</v>
          </cell>
          <cell r="J153">
            <v>306216.11</v>
          </cell>
          <cell r="K153">
            <v>0</v>
          </cell>
          <cell r="L153">
            <v>0</v>
          </cell>
          <cell r="M153">
            <v>0</v>
          </cell>
          <cell r="N153">
            <v>6574</v>
          </cell>
          <cell r="O153">
            <v>0</v>
          </cell>
          <cell r="P153">
            <v>31628</v>
          </cell>
          <cell r="Q153"/>
          <cell r="R153"/>
          <cell r="S153"/>
          <cell r="T153">
            <v>0</v>
          </cell>
          <cell r="U153"/>
          <cell r="V153"/>
          <cell r="W153"/>
          <cell r="X153"/>
          <cell r="Y153">
            <v>0</v>
          </cell>
          <cell r="Z153"/>
          <cell r="AA153"/>
          <cell r="AB153"/>
          <cell r="AC153"/>
          <cell r="AD153">
            <v>0</v>
          </cell>
          <cell r="AE153"/>
          <cell r="AF153"/>
          <cell r="AG153">
            <v>984394.11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292</v>
          </cell>
          <cell r="I154">
            <v>39006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/>
          <cell r="R154"/>
          <cell r="S154"/>
          <cell r="T154">
            <v>0</v>
          </cell>
          <cell r="U154"/>
          <cell r="V154"/>
          <cell r="W154"/>
          <cell r="X154"/>
          <cell r="Y154">
            <v>0</v>
          </cell>
          <cell r="Z154"/>
          <cell r="AA154"/>
          <cell r="AB154"/>
          <cell r="AC154"/>
          <cell r="AD154">
            <v>0</v>
          </cell>
          <cell r="AE154"/>
          <cell r="AF154"/>
          <cell r="AG154">
            <v>53024</v>
          </cell>
        </row>
        <row r="155">
          <cell r="D155">
            <v>11648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/>
          <cell r="R155"/>
          <cell r="S155"/>
          <cell r="T155">
            <v>0</v>
          </cell>
          <cell r="U155"/>
          <cell r="V155"/>
          <cell r="W155"/>
          <cell r="X155"/>
          <cell r="Y155">
            <v>0</v>
          </cell>
          <cell r="Z155"/>
          <cell r="AA155"/>
          <cell r="AB155"/>
          <cell r="AC155"/>
          <cell r="AD155">
            <v>0</v>
          </cell>
          <cell r="AE155"/>
          <cell r="AF155"/>
          <cell r="AG155">
            <v>12856</v>
          </cell>
        </row>
        <row r="156">
          <cell r="D156">
            <v>74952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/>
          <cell r="R156"/>
          <cell r="S156"/>
          <cell r="T156">
            <v>0</v>
          </cell>
          <cell r="U156"/>
          <cell r="V156"/>
          <cell r="W156"/>
          <cell r="X156"/>
          <cell r="Y156">
            <v>0</v>
          </cell>
          <cell r="Z156"/>
          <cell r="AA156"/>
          <cell r="AB156"/>
          <cell r="AC156"/>
          <cell r="AD156">
            <v>0</v>
          </cell>
          <cell r="AE156"/>
          <cell r="AF156"/>
          <cell r="AG156">
            <v>104670</v>
          </cell>
        </row>
        <row r="157">
          <cell r="D157">
            <v>16385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/>
          <cell r="R157"/>
          <cell r="S157"/>
          <cell r="T157">
            <v>0</v>
          </cell>
          <cell r="U157"/>
          <cell r="V157"/>
          <cell r="W157"/>
          <cell r="X157"/>
          <cell r="Y157">
            <v>0</v>
          </cell>
          <cell r="Z157"/>
          <cell r="AA157"/>
          <cell r="AB157"/>
          <cell r="AC157"/>
          <cell r="AD157">
            <v>0</v>
          </cell>
          <cell r="AE157"/>
          <cell r="AF157"/>
          <cell r="AG157">
            <v>18493</v>
          </cell>
        </row>
        <row r="158">
          <cell r="D158">
            <v>3580</v>
          </cell>
          <cell r="E158">
            <v>13993</v>
          </cell>
          <cell r="F158">
            <v>3910</v>
          </cell>
          <cell r="G158">
            <v>3313</v>
          </cell>
          <cell r="H158">
            <v>475</v>
          </cell>
          <cell r="I158">
            <v>25271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/>
          <cell r="R158"/>
          <cell r="S158"/>
          <cell r="T158">
            <v>0</v>
          </cell>
          <cell r="U158"/>
          <cell r="V158"/>
          <cell r="W158"/>
          <cell r="X158"/>
          <cell r="Y158">
            <v>0</v>
          </cell>
          <cell r="Z158"/>
          <cell r="AA158"/>
          <cell r="AB158"/>
          <cell r="AC158"/>
          <cell r="AD158">
            <v>0</v>
          </cell>
          <cell r="AE158"/>
          <cell r="AF158"/>
          <cell r="AG158">
            <v>25271</v>
          </cell>
        </row>
        <row r="159">
          <cell r="D159">
            <v>33175</v>
          </cell>
          <cell r="E159">
            <v>52705</v>
          </cell>
          <cell r="F159">
            <v>53824</v>
          </cell>
          <cell r="G159">
            <v>40178</v>
          </cell>
          <cell r="H159">
            <v>16262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/>
          <cell r="R159"/>
          <cell r="S159"/>
          <cell r="T159">
            <v>0</v>
          </cell>
          <cell r="U159"/>
          <cell r="V159"/>
          <cell r="W159"/>
          <cell r="X159"/>
          <cell r="Y159">
            <v>0</v>
          </cell>
          <cell r="Z159"/>
          <cell r="AA159"/>
          <cell r="AB159"/>
          <cell r="AC159"/>
          <cell r="AD159">
            <v>0</v>
          </cell>
          <cell r="AE159"/>
          <cell r="AF159"/>
          <cell r="AG159">
            <v>200144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/>
          <cell r="R160"/>
          <cell r="S160"/>
          <cell r="T160">
            <v>0</v>
          </cell>
          <cell r="U160"/>
          <cell r="V160"/>
          <cell r="W160"/>
          <cell r="X160"/>
          <cell r="Y160">
            <v>0</v>
          </cell>
          <cell r="Z160"/>
          <cell r="AA160"/>
          <cell r="AB160"/>
          <cell r="AC160"/>
          <cell r="AD160">
            <v>0</v>
          </cell>
          <cell r="AE160"/>
          <cell r="AF160"/>
          <cell r="AG160">
            <v>9304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/>
          <cell r="R161"/>
          <cell r="S161"/>
          <cell r="T161">
            <v>0</v>
          </cell>
          <cell r="U161"/>
          <cell r="V161"/>
          <cell r="W161"/>
          <cell r="X161"/>
          <cell r="Y161">
            <v>0</v>
          </cell>
          <cell r="Z161"/>
          <cell r="AA161"/>
          <cell r="AB161"/>
          <cell r="AC161"/>
          <cell r="AD161">
            <v>0</v>
          </cell>
          <cell r="AE161"/>
          <cell r="AF161"/>
          <cell r="AG161">
            <v>46140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/>
          <cell r="R162"/>
          <cell r="S162"/>
          <cell r="T162">
            <v>0</v>
          </cell>
          <cell r="U162"/>
          <cell r="V162"/>
          <cell r="W162"/>
          <cell r="X162"/>
          <cell r="Y162">
            <v>0</v>
          </cell>
          <cell r="Z162"/>
          <cell r="AA162"/>
          <cell r="AB162"/>
          <cell r="AC162"/>
          <cell r="AD162">
            <v>0</v>
          </cell>
          <cell r="AE162"/>
          <cell r="AF162"/>
          <cell r="AG162">
            <v>27354</v>
          </cell>
        </row>
        <row r="163">
          <cell r="D163">
            <v>2260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8416</v>
          </cell>
          <cell r="J163">
            <v>9337.8700000000008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/>
          <cell r="R163"/>
          <cell r="S163"/>
          <cell r="T163">
            <v>0</v>
          </cell>
          <cell r="U163"/>
          <cell r="V163"/>
          <cell r="W163"/>
          <cell r="X163"/>
          <cell r="Y163">
            <v>0</v>
          </cell>
          <cell r="Z163"/>
          <cell r="AA163"/>
          <cell r="AB163"/>
          <cell r="AC163"/>
          <cell r="AD163">
            <v>0</v>
          </cell>
          <cell r="AE163"/>
          <cell r="AF163"/>
          <cell r="AG163">
            <v>17753.870000000003</v>
          </cell>
        </row>
        <row r="164">
          <cell r="D164">
            <v>14583</v>
          </cell>
          <cell r="E164">
            <v>7540</v>
          </cell>
          <cell r="F164">
            <v>0</v>
          </cell>
          <cell r="G164">
            <v>3333</v>
          </cell>
          <cell r="H164">
            <v>0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/>
          <cell r="R164"/>
          <cell r="S164"/>
          <cell r="T164">
            <v>0</v>
          </cell>
          <cell r="U164"/>
          <cell r="V164"/>
          <cell r="W164"/>
          <cell r="X164"/>
          <cell r="Y164">
            <v>0</v>
          </cell>
          <cell r="Z164"/>
          <cell r="AA164"/>
          <cell r="AB164"/>
          <cell r="AC164"/>
          <cell r="AD164">
            <v>0</v>
          </cell>
          <cell r="AE164"/>
          <cell r="AF164"/>
          <cell r="AG164">
            <v>25456</v>
          </cell>
        </row>
        <row r="165">
          <cell r="D165">
            <v>12640</v>
          </cell>
          <cell r="E165">
            <v>5748</v>
          </cell>
          <cell r="F165">
            <v>1667</v>
          </cell>
          <cell r="G165">
            <v>2265</v>
          </cell>
          <cell r="H165">
            <v>176</v>
          </cell>
          <cell r="I165">
            <v>22496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/>
          <cell r="R165"/>
          <cell r="S165"/>
          <cell r="T165">
            <v>0</v>
          </cell>
          <cell r="U165"/>
          <cell r="V165"/>
          <cell r="W165"/>
          <cell r="X165"/>
          <cell r="Y165">
            <v>0</v>
          </cell>
          <cell r="Z165"/>
          <cell r="AA165"/>
          <cell r="AB165"/>
          <cell r="AC165"/>
          <cell r="AD165">
            <v>0</v>
          </cell>
          <cell r="AE165"/>
          <cell r="AF165"/>
          <cell r="AG165">
            <v>22496</v>
          </cell>
        </row>
      </sheetData>
      <sheetData sheetId="2">
        <row r="2">
          <cell r="D2">
            <v>8114</v>
          </cell>
          <cell r="E2">
            <v>16961</v>
          </cell>
          <cell r="F2">
            <v>0</v>
          </cell>
          <cell r="G2">
            <v>7571</v>
          </cell>
          <cell r="H2">
            <v>2920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/>
          <cell r="R2"/>
          <cell r="S2"/>
          <cell r="T2">
            <v>0</v>
          </cell>
          <cell r="U2"/>
          <cell r="V2"/>
          <cell r="W2"/>
          <cell r="X2"/>
          <cell r="Y2">
            <v>0</v>
          </cell>
          <cell r="Z2"/>
          <cell r="AA2"/>
          <cell r="AB2"/>
          <cell r="AC2"/>
          <cell r="AD2">
            <v>0</v>
          </cell>
          <cell r="AE2"/>
          <cell r="AF2"/>
          <cell r="AG2">
            <v>35566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>
            <v>19038</v>
          </cell>
        </row>
        <row r="4">
          <cell r="D4">
            <v>19758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4707</v>
          </cell>
          <cell r="P4">
            <v>0</v>
          </cell>
          <cell r="Q4"/>
          <cell r="R4"/>
          <cell r="S4"/>
          <cell r="T4">
            <v>0</v>
          </cell>
          <cell r="U4"/>
          <cell r="V4">
            <v>29167</v>
          </cell>
          <cell r="W4"/>
          <cell r="X4"/>
          <cell r="Y4">
            <v>29167</v>
          </cell>
          <cell r="Z4"/>
          <cell r="AA4"/>
          <cell r="AB4"/>
          <cell r="AC4"/>
          <cell r="AD4">
            <v>0</v>
          </cell>
          <cell r="AE4"/>
          <cell r="AF4"/>
          <cell r="AG4">
            <v>101111</v>
          </cell>
        </row>
        <row r="5">
          <cell r="D5">
            <v>21963</v>
          </cell>
          <cell r="E5">
            <v>16611</v>
          </cell>
          <cell r="F5">
            <v>122</v>
          </cell>
          <cell r="G5">
            <v>10241</v>
          </cell>
          <cell r="H5">
            <v>425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>
            <v>49362</v>
          </cell>
        </row>
        <row r="6">
          <cell r="D6">
            <v>8015</v>
          </cell>
          <cell r="E6">
            <v>8078</v>
          </cell>
          <cell r="F6">
            <v>5023</v>
          </cell>
          <cell r="G6">
            <v>1603</v>
          </cell>
          <cell r="H6">
            <v>292</v>
          </cell>
          <cell r="I6">
            <v>23011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>
            <v>23011</v>
          </cell>
        </row>
        <row r="7">
          <cell r="D7">
            <v>7037</v>
          </cell>
          <cell r="E7">
            <v>4501</v>
          </cell>
          <cell r="F7">
            <v>3333</v>
          </cell>
          <cell r="G7">
            <v>1056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/>
          <cell r="R7"/>
          <cell r="S7"/>
          <cell r="T7">
            <v>0</v>
          </cell>
          <cell r="U7"/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>
            <v>15927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20831</v>
          </cell>
          <cell r="Q8"/>
          <cell r="R8"/>
          <cell r="S8"/>
          <cell r="T8">
            <v>0</v>
          </cell>
          <cell r="U8"/>
          <cell r="V8"/>
          <cell r="W8"/>
          <cell r="X8"/>
          <cell r="Y8">
            <v>0</v>
          </cell>
          <cell r="Z8"/>
          <cell r="AA8"/>
          <cell r="AB8">
            <v>20833</v>
          </cell>
          <cell r="AC8"/>
          <cell r="AD8">
            <v>20833</v>
          </cell>
          <cell r="AE8"/>
          <cell r="AF8"/>
          <cell r="AG8">
            <v>59879</v>
          </cell>
        </row>
        <row r="9">
          <cell r="D9">
            <v>82333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/>
          <cell r="R9"/>
          <cell r="S9"/>
          <cell r="T9">
            <v>0</v>
          </cell>
          <cell r="U9"/>
          <cell r="V9"/>
          <cell r="W9"/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>
            <v>91491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/>
          <cell r="R10"/>
          <cell r="S10"/>
          <cell r="T10">
            <v>0</v>
          </cell>
          <cell r="U10"/>
          <cell r="V10"/>
          <cell r="W10"/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>
            <v>8134</v>
          </cell>
        </row>
        <row r="11">
          <cell r="D11">
            <v>23160</v>
          </cell>
          <cell r="E11">
            <v>56504</v>
          </cell>
          <cell r="F11">
            <v>11657</v>
          </cell>
          <cell r="G11">
            <v>60277</v>
          </cell>
          <cell r="H11">
            <v>8947</v>
          </cell>
          <cell r="I11">
            <v>160545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7053</v>
          </cell>
          <cell r="Q11"/>
          <cell r="R11"/>
          <cell r="S11"/>
          <cell r="T11">
            <v>0</v>
          </cell>
          <cell r="U11"/>
          <cell r="V11"/>
          <cell r="W11"/>
          <cell r="X11"/>
          <cell r="Y11">
            <v>0</v>
          </cell>
          <cell r="Z11">
            <v>1202</v>
          </cell>
          <cell r="AA11"/>
          <cell r="AB11"/>
          <cell r="AC11"/>
          <cell r="AD11">
            <v>1202</v>
          </cell>
          <cell r="AE11"/>
          <cell r="AF11"/>
          <cell r="AG11">
            <v>168800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18042</v>
          </cell>
          <cell r="P12">
            <v>36444</v>
          </cell>
          <cell r="Q12"/>
          <cell r="R12">
            <v>12670</v>
          </cell>
          <cell r="S12"/>
          <cell r="T12">
            <v>12670</v>
          </cell>
          <cell r="U12"/>
          <cell r="V12"/>
          <cell r="W12"/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>
            <v>851458</v>
          </cell>
        </row>
        <row r="13">
          <cell r="D13">
            <v>0</v>
          </cell>
          <cell r="E13">
            <v>61554</v>
          </cell>
          <cell r="F13">
            <v>1544</v>
          </cell>
          <cell r="G13">
            <v>0</v>
          </cell>
          <cell r="H13">
            <v>0</v>
          </cell>
          <cell r="I13">
            <v>63098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/>
          <cell r="R13"/>
          <cell r="S13"/>
          <cell r="T13">
            <v>0</v>
          </cell>
          <cell r="U13"/>
          <cell r="V13"/>
          <cell r="W13"/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>
            <v>67281</v>
          </cell>
        </row>
        <row r="14">
          <cell r="D14">
            <v>64417</v>
          </cell>
          <cell r="E14">
            <v>33093</v>
          </cell>
          <cell r="F14">
            <v>7083</v>
          </cell>
          <cell r="G14">
            <v>12600</v>
          </cell>
          <cell r="H14">
            <v>43500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/>
          <cell r="R14"/>
          <cell r="S14"/>
          <cell r="T14">
            <v>0</v>
          </cell>
          <cell r="U14"/>
          <cell r="V14"/>
          <cell r="W14"/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>
            <v>160693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/>
          <cell r="R15"/>
          <cell r="S15"/>
          <cell r="T15">
            <v>0</v>
          </cell>
          <cell r="U15"/>
          <cell r="V15"/>
          <cell r="W15"/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>
            <v>119422</v>
          </cell>
        </row>
        <row r="16">
          <cell r="D16">
            <v>10137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/>
          <cell r="R16"/>
          <cell r="S16"/>
          <cell r="T16">
            <v>0</v>
          </cell>
          <cell r="U16"/>
          <cell r="V16"/>
          <cell r="W16"/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>
            <v>13492</v>
          </cell>
        </row>
        <row r="17">
          <cell r="D17">
            <v>6193</v>
          </cell>
          <cell r="E17">
            <v>3071</v>
          </cell>
          <cell r="F17">
            <v>1542</v>
          </cell>
          <cell r="G17">
            <v>1674</v>
          </cell>
          <cell r="H17">
            <v>658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/>
          <cell r="R17"/>
          <cell r="S17"/>
          <cell r="T17">
            <v>0</v>
          </cell>
          <cell r="U17"/>
          <cell r="V17"/>
          <cell r="W17"/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>
            <v>13138</v>
          </cell>
        </row>
        <row r="18">
          <cell r="D18">
            <v>0</v>
          </cell>
          <cell r="E18">
            <v>31329</v>
          </cell>
          <cell r="F18">
            <v>721</v>
          </cell>
          <cell r="G18">
            <v>1500</v>
          </cell>
          <cell r="H18">
            <v>417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/>
          <cell r="R18"/>
          <cell r="S18"/>
          <cell r="T18">
            <v>0</v>
          </cell>
          <cell r="U18"/>
          <cell r="V18"/>
          <cell r="W18"/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>
            <v>33967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/>
          <cell r="R19"/>
          <cell r="S19"/>
          <cell r="T19">
            <v>0</v>
          </cell>
          <cell r="U19"/>
          <cell r="V19"/>
          <cell r="W19"/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>
            <v>57483</v>
          </cell>
        </row>
        <row r="20">
          <cell r="D20">
            <v>17548</v>
          </cell>
          <cell r="E20">
            <v>20648</v>
          </cell>
          <cell r="F20">
            <v>4740</v>
          </cell>
          <cell r="G20">
            <v>0</v>
          </cell>
          <cell r="H20">
            <v>0</v>
          </cell>
          <cell r="I20">
            <v>42936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/>
          <cell r="R20"/>
          <cell r="S20"/>
          <cell r="T20">
            <v>0</v>
          </cell>
          <cell r="U20"/>
          <cell r="V20"/>
          <cell r="W20"/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>
            <v>42936</v>
          </cell>
        </row>
        <row r="21">
          <cell r="D21">
            <v>5858</v>
          </cell>
          <cell r="E21">
            <v>8180</v>
          </cell>
          <cell r="F21">
            <v>0</v>
          </cell>
          <cell r="G21">
            <v>7873</v>
          </cell>
          <cell r="H21">
            <v>2096</v>
          </cell>
          <cell r="I21">
            <v>24007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5000</v>
          </cell>
          <cell r="Q21"/>
          <cell r="R21"/>
          <cell r="S21"/>
          <cell r="T21">
            <v>0</v>
          </cell>
          <cell r="U21"/>
          <cell r="V21"/>
          <cell r="W21"/>
          <cell r="X21"/>
          <cell r="Y21">
            <v>0</v>
          </cell>
          <cell r="Z21"/>
          <cell r="AA21"/>
          <cell r="AB21"/>
          <cell r="AC21"/>
          <cell r="AD21">
            <v>0</v>
          </cell>
          <cell r="AE21"/>
          <cell r="AF21"/>
          <cell r="AG21">
            <v>29007</v>
          </cell>
        </row>
        <row r="22">
          <cell r="D22">
            <v>3913</v>
          </cell>
          <cell r="E22">
            <v>0</v>
          </cell>
          <cell r="F22">
            <v>0</v>
          </cell>
          <cell r="G22">
            <v>83</v>
          </cell>
          <cell r="H22">
            <v>2631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/>
          <cell r="R22"/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/>
          <cell r="AB22"/>
          <cell r="AC22"/>
          <cell r="AD22">
            <v>0</v>
          </cell>
          <cell r="AE22"/>
          <cell r="AF22"/>
          <cell r="AG22">
            <v>6627</v>
          </cell>
        </row>
        <row r="23">
          <cell r="D23">
            <v>34589</v>
          </cell>
          <cell r="E23">
            <v>79417</v>
          </cell>
          <cell r="F23">
            <v>46372</v>
          </cell>
          <cell r="G23">
            <v>104809</v>
          </cell>
          <cell r="H23">
            <v>4124</v>
          </cell>
          <cell r="I23">
            <v>269311</v>
          </cell>
          <cell r="J23">
            <v>0</v>
          </cell>
          <cell r="K23">
            <v>0</v>
          </cell>
          <cell r="L23">
            <v>10623</v>
          </cell>
          <cell r="M23">
            <v>0</v>
          </cell>
          <cell r="N23">
            <v>2079</v>
          </cell>
          <cell r="O23">
            <v>8930</v>
          </cell>
          <cell r="P23">
            <v>10399</v>
          </cell>
          <cell r="Q23">
            <v>41265</v>
          </cell>
          <cell r="R23"/>
          <cell r="S23"/>
          <cell r="T23">
            <v>41265</v>
          </cell>
          <cell r="U23"/>
          <cell r="V23"/>
          <cell r="W23">
            <v>8542</v>
          </cell>
          <cell r="X23"/>
          <cell r="Y23">
            <v>8542</v>
          </cell>
          <cell r="Z23"/>
          <cell r="AA23">
            <v>12978</v>
          </cell>
          <cell r="AB23">
            <v>4375</v>
          </cell>
          <cell r="AC23"/>
          <cell r="AD23">
            <v>17353</v>
          </cell>
          <cell r="AE23"/>
          <cell r="AF23"/>
          <cell r="AG23">
            <v>368502</v>
          </cell>
        </row>
        <row r="24">
          <cell r="D24">
            <v>19006</v>
          </cell>
          <cell r="E24">
            <v>5064</v>
          </cell>
          <cell r="F24">
            <v>1850</v>
          </cell>
          <cell r="G24">
            <v>770</v>
          </cell>
          <cell r="H24">
            <v>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/>
          <cell r="R24"/>
          <cell r="S24"/>
          <cell r="T24">
            <v>0</v>
          </cell>
          <cell r="U24"/>
          <cell r="V24"/>
          <cell r="W24"/>
          <cell r="X24"/>
          <cell r="Y24">
            <v>0</v>
          </cell>
          <cell r="Z24"/>
          <cell r="AA24"/>
          <cell r="AB24"/>
          <cell r="AC24"/>
          <cell r="AD24">
            <v>0</v>
          </cell>
          <cell r="AE24"/>
          <cell r="AF24"/>
          <cell r="AG24">
            <v>26690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/>
          <cell r="R25"/>
          <cell r="S25"/>
          <cell r="T25">
            <v>0</v>
          </cell>
          <cell r="U25"/>
          <cell r="V25"/>
          <cell r="W25"/>
          <cell r="X25"/>
          <cell r="Y25">
            <v>0</v>
          </cell>
          <cell r="Z25"/>
          <cell r="AA25"/>
          <cell r="AB25"/>
          <cell r="AC25"/>
          <cell r="AD25">
            <v>0</v>
          </cell>
          <cell r="AE25"/>
          <cell r="AF25"/>
          <cell r="AG25">
            <v>19530</v>
          </cell>
        </row>
        <row r="26">
          <cell r="D26">
            <v>9978</v>
          </cell>
          <cell r="E26">
            <v>21544</v>
          </cell>
          <cell r="F26">
            <v>5219</v>
          </cell>
          <cell r="G26">
            <v>14845</v>
          </cell>
          <cell r="H26">
            <v>633</v>
          </cell>
          <cell r="I26">
            <v>52219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/>
          <cell r="R26"/>
          <cell r="S26"/>
          <cell r="T26">
            <v>0</v>
          </cell>
          <cell r="U26"/>
          <cell r="V26"/>
          <cell r="W26"/>
          <cell r="X26"/>
          <cell r="Y26">
            <v>0</v>
          </cell>
          <cell r="Z26"/>
          <cell r="AA26"/>
          <cell r="AB26"/>
          <cell r="AC26"/>
          <cell r="AD26">
            <v>0</v>
          </cell>
          <cell r="AE26"/>
          <cell r="AF26"/>
          <cell r="AG26">
            <v>52219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/>
          <cell r="R27"/>
          <cell r="S27"/>
          <cell r="T27">
            <v>0</v>
          </cell>
          <cell r="U27"/>
          <cell r="V27"/>
          <cell r="W27"/>
          <cell r="X27"/>
          <cell r="Y27">
            <v>0</v>
          </cell>
          <cell r="Z27"/>
          <cell r="AA27"/>
          <cell r="AB27"/>
          <cell r="AC27"/>
          <cell r="AD27">
            <v>0</v>
          </cell>
          <cell r="AE27"/>
          <cell r="AF27"/>
          <cell r="AG27">
            <v>22578</v>
          </cell>
        </row>
        <row r="28">
          <cell r="D28">
            <v>83</v>
          </cell>
          <cell r="E28">
            <v>542</v>
          </cell>
          <cell r="F28">
            <v>2153</v>
          </cell>
          <cell r="G28">
            <v>2667</v>
          </cell>
          <cell r="H28">
            <v>0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/>
          <cell r="S28"/>
          <cell r="T28">
            <v>0</v>
          </cell>
          <cell r="U28"/>
          <cell r="V28"/>
          <cell r="W28"/>
          <cell r="X28"/>
          <cell r="Y28">
            <v>0</v>
          </cell>
          <cell r="Z28"/>
          <cell r="AA28"/>
          <cell r="AB28"/>
          <cell r="AC28"/>
          <cell r="AD28">
            <v>0</v>
          </cell>
          <cell r="AE28"/>
          <cell r="AF28"/>
          <cell r="AG28">
            <v>5445</v>
          </cell>
        </row>
        <row r="29">
          <cell r="D29">
            <v>8679</v>
          </cell>
          <cell r="E29">
            <v>5703</v>
          </cell>
          <cell r="F29">
            <v>2493</v>
          </cell>
          <cell r="G29">
            <v>3333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/>
          <cell r="R29"/>
          <cell r="S29"/>
          <cell r="T29">
            <v>0</v>
          </cell>
          <cell r="U29"/>
          <cell r="V29"/>
          <cell r="W29"/>
          <cell r="X29"/>
          <cell r="Y29">
            <v>0</v>
          </cell>
          <cell r="Z29"/>
          <cell r="AA29"/>
          <cell r="AB29"/>
          <cell r="AC29"/>
          <cell r="AD29">
            <v>0</v>
          </cell>
          <cell r="AE29"/>
          <cell r="AF29"/>
          <cell r="AG29">
            <v>20208</v>
          </cell>
        </row>
        <row r="30">
          <cell r="D30">
            <v>3913</v>
          </cell>
          <cell r="E30">
            <v>0</v>
          </cell>
          <cell r="F30">
            <v>0</v>
          </cell>
          <cell r="G30">
            <v>2360</v>
          </cell>
          <cell r="H30">
            <v>167</v>
          </cell>
          <cell r="I30">
            <v>6440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/>
          <cell r="R30"/>
          <cell r="S30"/>
          <cell r="T30">
            <v>0</v>
          </cell>
          <cell r="U30"/>
          <cell r="V30"/>
          <cell r="W30"/>
          <cell r="X30"/>
          <cell r="Y30">
            <v>0</v>
          </cell>
          <cell r="Z30"/>
          <cell r="AA30"/>
          <cell r="AB30"/>
          <cell r="AC30"/>
          <cell r="AD30">
            <v>0</v>
          </cell>
          <cell r="AE30"/>
          <cell r="AF30"/>
          <cell r="AG30">
            <v>6440</v>
          </cell>
        </row>
        <row r="31">
          <cell r="D31">
            <v>77889</v>
          </cell>
          <cell r="E31">
            <v>108274</v>
          </cell>
          <cell r="F31">
            <v>18126</v>
          </cell>
          <cell r="G31">
            <v>0</v>
          </cell>
          <cell r="H31">
            <v>15273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20375</v>
          </cell>
          <cell r="Q31"/>
          <cell r="R31"/>
          <cell r="S31"/>
          <cell r="T31">
            <v>0</v>
          </cell>
          <cell r="U31">
            <v>111341</v>
          </cell>
          <cell r="V31"/>
          <cell r="W31"/>
          <cell r="X31"/>
          <cell r="Y31">
            <v>111341</v>
          </cell>
          <cell r="Z31">
            <v>11076</v>
          </cell>
          <cell r="AA31"/>
          <cell r="AB31">
            <v>3976</v>
          </cell>
          <cell r="AC31"/>
          <cell r="AD31">
            <v>15052</v>
          </cell>
          <cell r="AE31"/>
          <cell r="AF31"/>
          <cell r="AG31">
            <v>366330</v>
          </cell>
        </row>
        <row r="32">
          <cell r="D32">
            <v>29580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0</v>
          </cell>
          <cell r="Z32"/>
          <cell r="AA32"/>
          <cell r="AB32"/>
          <cell r="AC32"/>
          <cell r="AD32">
            <v>0</v>
          </cell>
          <cell r="AE32"/>
          <cell r="AF32"/>
          <cell r="AG32">
            <v>70046</v>
          </cell>
        </row>
        <row r="33">
          <cell r="D33">
            <v>20256</v>
          </cell>
          <cell r="E33">
            <v>8318</v>
          </cell>
          <cell r="F33">
            <v>875</v>
          </cell>
          <cell r="G33">
            <v>417</v>
          </cell>
          <cell r="H33">
            <v>246</v>
          </cell>
          <cell r="I33">
            <v>30112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/>
          <cell r="R33"/>
          <cell r="S33"/>
          <cell r="T33">
            <v>0</v>
          </cell>
          <cell r="U33"/>
          <cell r="V33"/>
          <cell r="W33"/>
          <cell r="X33"/>
          <cell r="Y33">
            <v>0</v>
          </cell>
          <cell r="Z33"/>
          <cell r="AA33"/>
          <cell r="AB33"/>
          <cell r="AC33"/>
          <cell r="AD33">
            <v>0</v>
          </cell>
          <cell r="AE33"/>
          <cell r="AF33"/>
          <cell r="AG33">
            <v>30112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6915</v>
          </cell>
          <cell r="H34">
            <v>417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/>
          <cell r="R34"/>
          <cell r="S34"/>
          <cell r="T34">
            <v>0</v>
          </cell>
          <cell r="U34"/>
          <cell r="V34"/>
          <cell r="W34"/>
          <cell r="X34"/>
          <cell r="Y34">
            <v>0</v>
          </cell>
          <cell r="Z34"/>
          <cell r="AA34"/>
          <cell r="AB34"/>
          <cell r="AC34"/>
          <cell r="AD34">
            <v>0</v>
          </cell>
          <cell r="AE34"/>
          <cell r="AF34"/>
          <cell r="AG34">
            <v>31162</v>
          </cell>
        </row>
        <row r="35">
          <cell r="D35">
            <v>23537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/>
          <cell r="R35"/>
          <cell r="S35"/>
          <cell r="T35">
            <v>0</v>
          </cell>
          <cell r="U35"/>
          <cell r="V35"/>
          <cell r="W35"/>
          <cell r="X35"/>
          <cell r="Y35">
            <v>0</v>
          </cell>
          <cell r="Z35"/>
          <cell r="AA35"/>
          <cell r="AB35"/>
          <cell r="AC35"/>
          <cell r="AD35">
            <v>0</v>
          </cell>
          <cell r="AE35"/>
          <cell r="AF35"/>
          <cell r="AG35">
            <v>59370</v>
          </cell>
        </row>
        <row r="36">
          <cell r="D36">
            <v>1922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/>
          <cell r="R36"/>
          <cell r="S36"/>
          <cell r="T36">
            <v>0</v>
          </cell>
          <cell r="U36"/>
          <cell r="V36"/>
          <cell r="W36"/>
          <cell r="X36"/>
          <cell r="Y36">
            <v>0</v>
          </cell>
          <cell r="Z36"/>
          <cell r="AA36"/>
          <cell r="AB36"/>
          <cell r="AC36"/>
          <cell r="AD36">
            <v>0</v>
          </cell>
          <cell r="AE36"/>
          <cell r="AF36"/>
          <cell r="AG36">
            <v>7613</v>
          </cell>
        </row>
        <row r="37">
          <cell r="D37">
            <v>0</v>
          </cell>
          <cell r="E37">
            <v>7879</v>
          </cell>
          <cell r="F37">
            <v>0</v>
          </cell>
          <cell r="G37">
            <v>0</v>
          </cell>
          <cell r="H37">
            <v>0</v>
          </cell>
          <cell r="I37">
            <v>7879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/>
          <cell r="R37"/>
          <cell r="S37"/>
          <cell r="T37">
            <v>0</v>
          </cell>
          <cell r="U37"/>
          <cell r="V37"/>
          <cell r="W37"/>
          <cell r="X37"/>
          <cell r="Y37">
            <v>0</v>
          </cell>
          <cell r="Z37"/>
          <cell r="AA37"/>
          <cell r="AB37"/>
          <cell r="AC37"/>
          <cell r="AD37">
            <v>0</v>
          </cell>
          <cell r="AE37"/>
          <cell r="AF37"/>
          <cell r="AG37">
            <v>7879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/>
          <cell r="R38"/>
          <cell r="S38"/>
          <cell r="T38">
            <v>0</v>
          </cell>
          <cell r="U38"/>
          <cell r="V38"/>
          <cell r="W38"/>
          <cell r="X38"/>
          <cell r="Y38">
            <v>0</v>
          </cell>
          <cell r="Z38"/>
          <cell r="AA38"/>
          <cell r="AB38"/>
          <cell r="AC38"/>
          <cell r="AD38">
            <v>0</v>
          </cell>
          <cell r="AE38"/>
          <cell r="AF38"/>
          <cell r="AG38">
            <v>7756</v>
          </cell>
        </row>
        <row r="39">
          <cell r="D39">
            <v>13677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/>
          <cell r="R39"/>
          <cell r="S39"/>
          <cell r="T39">
            <v>0</v>
          </cell>
          <cell r="U39"/>
          <cell r="V39"/>
          <cell r="W39"/>
          <cell r="X39"/>
          <cell r="Y39">
            <v>0</v>
          </cell>
          <cell r="Z39"/>
          <cell r="AA39"/>
          <cell r="AB39"/>
          <cell r="AC39"/>
          <cell r="AD39">
            <v>0</v>
          </cell>
          <cell r="AE39"/>
          <cell r="AF39"/>
          <cell r="AG39">
            <v>15844</v>
          </cell>
        </row>
        <row r="40">
          <cell r="D40">
            <v>439648</v>
          </cell>
          <cell r="E40">
            <v>183414</v>
          </cell>
          <cell r="F40">
            <v>240658</v>
          </cell>
          <cell r="G40">
            <v>37740</v>
          </cell>
          <cell r="H40">
            <v>134630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/>
          <cell r="R40"/>
          <cell r="S40"/>
          <cell r="T40">
            <v>0</v>
          </cell>
          <cell r="U40"/>
          <cell r="V40"/>
          <cell r="W40"/>
          <cell r="X40"/>
          <cell r="Y40">
            <v>0</v>
          </cell>
          <cell r="Z40"/>
          <cell r="AA40">
            <v>6487</v>
          </cell>
          <cell r="AB40"/>
          <cell r="AC40"/>
          <cell r="AD40">
            <v>6487</v>
          </cell>
          <cell r="AE40"/>
          <cell r="AF40"/>
          <cell r="AG40">
            <v>1062546</v>
          </cell>
        </row>
        <row r="41">
          <cell r="D41">
            <v>12382</v>
          </cell>
          <cell r="E41">
            <v>7387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/>
          <cell r="R41"/>
          <cell r="S41"/>
          <cell r="T41">
            <v>0</v>
          </cell>
          <cell r="U41"/>
          <cell r="V41"/>
          <cell r="W41"/>
          <cell r="X41"/>
          <cell r="Y41">
            <v>0</v>
          </cell>
          <cell r="Z41"/>
          <cell r="AA41"/>
          <cell r="AB41"/>
          <cell r="AC41"/>
          <cell r="AD41">
            <v>0</v>
          </cell>
          <cell r="AE41"/>
          <cell r="AF41"/>
          <cell r="AG41">
            <v>19769</v>
          </cell>
        </row>
        <row r="42">
          <cell r="D42">
            <v>11720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/>
          <cell r="R42"/>
          <cell r="S42"/>
          <cell r="T42">
            <v>0</v>
          </cell>
          <cell r="U42"/>
          <cell r="V42"/>
          <cell r="W42"/>
          <cell r="X42"/>
          <cell r="Y42">
            <v>0</v>
          </cell>
          <cell r="Z42"/>
          <cell r="AA42"/>
          <cell r="AB42"/>
          <cell r="AC42"/>
          <cell r="AD42">
            <v>0</v>
          </cell>
          <cell r="AE42"/>
          <cell r="AF42"/>
          <cell r="AG42">
            <v>28486</v>
          </cell>
        </row>
        <row r="43">
          <cell r="D43">
            <v>134662</v>
          </cell>
          <cell r="E43">
            <v>17458</v>
          </cell>
          <cell r="F43">
            <v>0</v>
          </cell>
          <cell r="G43">
            <v>74472</v>
          </cell>
          <cell r="H43">
            <v>21513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/>
          <cell r="R43"/>
          <cell r="S43"/>
          <cell r="T43">
            <v>0</v>
          </cell>
          <cell r="U43"/>
          <cell r="V43"/>
          <cell r="W43">
            <v>34765</v>
          </cell>
          <cell r="X43"/>
          <cell r="Y43">
            <v>34765</v>
          </cell>
          <cell r="Z43"/>
          <cell r="AA43"/>
          <cell r="AB43"/>
          <cell r="AC43"/>
          <cell r="AD43">
            <v>0</v>
          </cell>
          <cell r="AE43"/>
          <cell r="AF43"/>
          <cell r="AG43">
            <v>282870</v>
          </cell>
        </row>
        <row r="44">
          <cell r="D44">
            <v>1139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/>
          <cell r="R44"/>
          <cell r="S44"/>
          <cell r="T44">
            <v>0</v>
          </cell>
          <cell r="U44"/>
          <cell r="V44"/>
          <cell r="W44"/>
          <cell r="X44"/>
          <cell r="Y44">
            <v>0</v>
          </cell>
          <cell r="Z44"/>
          <cell r="AA44"/>
          <cell r="AB44"/>
          <cell r="AC44"/>
          <cell r="AD44">
            <v>0</v>
          </cell>
          <cell r="AE44"/>
          <cell r="AF44"/>
          <cell r="AG44">
            <v>22174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3043</v>
          </cell>
          <cell r="H45">
            <v>167</v>
          </cell>
          <cell r="I45">
            <v>23722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/>
          <cell r="R45"/>
          <cell r="S45"/>
          <cell r="T45">
            <v>0</v>
          </cell>
          <cell r="U45"/>
          <cell r="V45"/>
          <cell r="W45"/>
          <cell r="X45"/>
          <cell r="Y45">
            <v>0</v>
          </cell>
          <cell r="Z45"/>
          <cell r="AA45"/>
          <cell r="AB45"/>
          <cell r="AC45"/>
          <cell r="AD45">
            <v>0</v>
          </cell>
          <cell r="AE45"/>
          <cell r="AF45"/>
          <cell r="AG45">
            <v>23722</v>
          </cell>
        </row>
        <row r="46">
          <cell r="D46">
            <v>16379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16379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/>
          <cell r="R46"/>
          <cell r="S46"/>
          <cell r="T46">
            <v>0</v>
          </cell>
          <cell r="U46"/>
          <cell r="V46"/>
          <cell r="W46"/>
          <cell r="X46"/>
          <cell r="Y46">
            <v>0</v>
          </cell>
          <cell r="Z46"/>
          <cell r="AA46"/>
          <cell r="AB46"/>
          <cell r="AC46"/>
          <cell r="AD46">
            <v>0</v>
          </cell>
          <cell r="AE46"/>
          <cell r="AF46"/>
          <cell r="AG46">
            <v>16379</v>
          </cell>
        </row>
        <row r="47">
          <cell r="D47">
            <v>52835</v>
          </cell>
          <cell r="E47">
            <v>9970</v>
          </cell>
          <cell r="F47">
            <v>3180</v>
          </cell>
          <cell r="G47">
            <v>31500</v>
          </cell>
          <cell r="H47">
            <v>4840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/>
          <cell r="R47"/>
          <cell r="S47"/>
          <cell r="T47">
            <v>0</v>
          </cell>
          <cell r="U47"/>
          <cell r="V47"/>
          <cell r="W47"/>
          <cell r="X47"/>
          <cell r="Y47">
            <v>0</v>
          </cell>
          <cell r="Z47"/>
          <cell r="AA47"/>
          <cell r="AB47"/>
          <cell r="AC47"/>
          <cell r="AD47">
            <v>0</v>
          </cell>
          <cell r="AE47"/>
          <cell r="AF47"/>
          <cell r="AG47">
            <v>102325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10612</v>
          </cell>
          <cell r="H48">
            <v>1260</v>
          </cell>
          <cell r="I48">
            <v>64650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/>
          <cell r="R48"/>
          <cell r="S48"/>
          <cell r="T48">
            <v>0</v>
          </cell>
          <cell r="U48"/>
          <cell r="V48"/>
          <cell r="W48"/>
          <cell r="X48"/>
          <cell r="Y48">
            <v>0</v>
          </cell>
          <cell r="Z48"/>
          <cell r="AA48"/>
          <cell r="AB48"/>
          <cell r="AC48"/>
          <cell r="AD48">
            <v>0</v>
          </cell>
          <cell r="AE48"/>
          <cell r="AF48"/>
          <cell r="AG48">
            <v>64650</v>
          </cell>
        </row>
        <row r="49">
          <cell r="D49">
            <v>202951</v>
          </cell>
          <cell r="E49">
            <v>64965</v>
          </cell>
          <cell r="F49">
            <v>26693</v>
          </cell>
          <cell r="G49">
            <v>28806</v>
          </cell>
          <cell r="H49">
            <v>31338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1796</v>
          </cell>
          <cell r="Q49"/>
          <cell r="R49"/>
          <cell r="S49">
            <v>91288</v>
          </cell>
          <cell r="T49">
            <v>91288</v>
          </cell>
          <cell r="U49"/>
          <cell r="V49"/>
          <cell r="W49"/>
          <cell r="X49"/>
          <cell r="Y49">
            <v>0</v>
          </cell>
          <cell r="Z49"/>
          <cell r="AA49"/>
          <cell r="AB49"/>
          <cell r="AC49"/>
          <cell r="AD49">
            <v>0</v>
          </cell>
          <cell r="AE49"/>
          <cell r="AF49"/>
          <cell r="AG49">
            <v>493701</v>
          </cell>
        </row>
        <row r="50">
          <cell r="D50">
            <v>17681</v>
          </cell>
          <cell r="E50">
            <v>875</v>
          </cell>
          <cell r="F50">
            <v>3094</v>
          </cell>
          <cell r="G50">
            <v>3167</v>
          </cell>
          <cell r="H50">
            <v>333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/>
          <cell r="R50"/>
          <cell r="S50"/>
          <cell r="T50">
            <v>0</v>
          </cell>
          <cell r="U50"/>
          <cell r="V50"/>
          <cell r="W50"/>
          <cell r="X50"/>
          <cell r="Y50">
            <v>0</v>
          </cell>
          <cell r="Z50"/>
          <cell r="AA50"/>
          <cell r="AB50"/>
          <cell r="AC50"/>
          <cell r="AD50">
            <v>0</v>
          </cell>
          <cell r="AE50"/>
          <cell r="AF50"/>
          <cell r="AG50">
            <v>25150</v>
          </cell>
        </row>
        <row r="51">
          <cell r="D51">
            <v>20759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/>
          <cell r="R51"/>
          <cell r="S51"/>
          <cell r="T51">
            <v>0</v>
          </cell>
          <cell r="U51"/>
          <cell r="V51"/>
          <cell r="W51"/>
          <cell r="X51"/>
          <cell r="Y51">
            <v>0</v>
          </cell>
          <cell r="Z51"/>
          <cell r="AA51"/>
          <cell r="AB51"/>
          <cell r="AC51"/>
          <cell r="AD51">
            <v>0</v>
          </cell>
          <cell r="AE51"/>
          <cell r="AF51"/>
          <cell r="AG51">
            <v>25118</v>
          </cell>
        </row>
        <row r="52">
          <cell r="D52">
            <v>9703</v>
          </cell>
          <cell r="E52">
            <v>625</v>
          </cell>
          <cell r="F52">
            <v>3917</v>
          </cell>
          <cell r="G52">
            <v>333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/>
          <cell r="R52"/>
          <cell r="S52"/>
          <cell r="T52">
            <v>0</v>
          </cell>
          <cell r="U52"/>
          <cell r="V52"/>
          <cell r="W52"/>
          <cell r="X52"/>
          <cell r="Y52">
            <v>0</v>
          </cell>
          <cell r="Z52"/>
          <cell r="AA52"/>
          <cell r="AB52"/>
          <cell r="AC52"/>
          <cell r="AD52">
            <v>0</v>
          </cell>
          <cell r="AE52"/>
          <cell r="AF52"/>
          <cell r="AG52">
            <v>16165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/>
          <cell r="R53"/>
          <cell r="S53"/>
          <cell r="T53">
            <v>0</v>
          </cell>
          <cell r="U53"/>
          <cell r="V53"/>
          <cell r="W53"/>
          <cell r="X53"/>
          <cell r="Y53">
            <v>0</v>
          </cell>
          <cell r="Z53"/>
          <cell r="AA53"/>
          <cell r="AB53"/>
          <cell r="AC53"/>
          <cell r="AD53">
            <v>0</v>
          </cell>
          <cell r="AE53"/>
          <cell r="AF53"/>
          <cell r="AG53">
            <v>16344</v>
          </cell>
        </row>
        <row r="54">
          <cell r="D54">
            <v>27501</v>
          </cell>
          <cell r="E54">
            <v>110497</v>
          </cell>
          <cell r="F54">
            <v>60275</v>
          </cell>
          <cell r="G54">
            <v>53338</v>
          </cell>
          <cell r="H54">
            <v>0</v>
          </cell>
          <cell r="I54">
            <v>251611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4535</v>
          </cell>
          <cell r="P54">
            <v>19474</v>
          </cell>
          <cell r="Q54"/>
          <cell r="R54"/>
          <cell r="S54"/>
          <cell r="T54">
            <v>0</v>
          </cell>
          <cell r="U54"/>
          <cell r="V54"/>
          <cell r="W54"/>
          <cell r="X54"/>
          <cell r="Y54">
            <v>0</v>
          </cell>
          <cell r="Z54"/>
          <cell r="AA54"/>
          <cell r="AB54"/>
          <cell r="AC54"/>
          <cell r="AD54">
            <v>0</v>
          </cell>
          <cell r="AE54"/>
          <cell r="AF54"/>
          <cell r="AG54">
            <v>275620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/>
          <cell r="R55"/>
          <cell r="S55"/>
          <cell r="T55">
            <v>0</v>
          </cell>
          <cell r="U55"/>
          <cell r="V55"/>
          <cell r="W55"/>
          <cell r="X55"/>
          <cell r="Y55">
            <v>0</v>
          </cell>
          <cell r="Z55"/>
          <cell r="AA55"/>
          <cell r="AB55"/>
          <cell r="AC55"/>
          <cell r="AD55">
            <v>0</v>
          </cell>
          <cell r="AE55"/>
          <cell r="AF55"/>
          <cell r="AG55">
            <v>17457</v>
          </cell>
        </row>
        <row r="56">
          <cell r="D56">
            <v>6708</v>
          </cell>
          <cell r="E56">
            <v>5959</v>
          </cell>
          <cell r="F56">
            <v>1383</v>
          </cell>
          <cell r="G56">
            <v>2917</v>
          </cell>
          <cell r="H56">
            <v>125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/>
          <cell r="R56"/>
          <cell r="S56"/>
          <cell r="T56">
            <v>0</v>
          </cell>
          <cell r="U56"/>
          <cell r="V56"/>
          <cell r="W56"/>
          <cell r="X56"/>
          <cell r="Y56">
            <v>0</v>
          </cell>
          <cell r="Z56"/>
          <cell r="AA56"/>
          <cell r="AB56"/>
          <cell r="AC56"/>
          <cell r="AD56">
            <v>0</v>
          </cell>
          <cell r="AE56"/>
          <cell r="AF56"/>
          <cell r="AG56">
            <v>17092</v>
          </cell>
        </row>
        <row r="57">
          <cell r="D57">
            <v>63367</v>
          </cell>
          <cell r="E57">
            <v>35495</v>
          </cell>
          <cell r="F57">
            <v>45492</v>
          </cell>
          <cell r="G57">
            <v>19007</v>
          </cell>
          <cell r="H57">
            <v>0</v>
          </cell>
          <cell r="I57">
            <v>163361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/>
          <cell r="R57"/>
          <cell r="S57"/>
          <cell r="T57">
            <v>0</v>
          </cell>
          <cell r="U57"/>
          <cell r="V57"/>
          <cell r="W57"/>
          <cell r="X57"/>
          <cell r="Y57">
            <v>0</v>
          </cell>
          <cell r="Z57"/>
          <cell r="AA57"/>
          <cell r="AB57"/>
          <cell r="AC57"/>
          <cell r="AD57">
            <v>0</v>
          </cell>
          <cell r="AE57"/>
          <cell r="AF57"/>
          <cell r="AG57">
            <v>163361</v>
          </cell>
        </row>
        <row r="58">
          <cell r="D58">
            <v>5972</v>
          </cell>
          <cell r="E58">
            <v>2086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/>
          <cell r="R58"/>
          <cell r="S58"/>
          <cell r="T58">
            <v>0</v>
          </cell>
          <cell r="U58"/>
          <cell r="V58"/>
          <cell r="W58"/>
          <cell r="X58"/>
          <cell r="Y58">
            <v>0</v>
          </cell>
          <cell r="Z58"/>
          <cell r="AA58"/>
          <cell r="AB58"/>
          <cell r="AC58"/>
          <cell r="AD58">
            <v>0</v>
          </cell>
          <cell r="AE58"/>
          <cell r="AF58"/>
          <cell r="AG58">
            <v>8058</v>
          </cell>
        </row>
        <row r="59">
          <cell r="D59">
            <v>23653</v>
          </cell>
          <cell r="E59">
            <v>0</v>
          </cell>
          <cell r="F59">
            <v>782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/>
          <cell r="R59"/>
          <cell r="S59"/>
          <cell r="T59">
            <v>0</v>
          </cell>
          <cell r="U59"/>
          <cell r="V59"/>
          <cell r="W59"/>
          <cell r="X59"/>
          <cell r="Y59">
            <v>0</v>
          </cell>
          <cell r="Z59"/>
          <cell r="AA59"/>
          <cell r="AB59"/>
          <cell r="AC59"/>
          <cell r="AD59">
            <v>0</v>
          </cell>
          <cell r="AE59"/>
          <cell r="AF59"/>
          <cell r="AG59">
            <v>24435</v>
          </cell>
        </row>
        <row r="60">
          <cell r="D60">
            <v>6943</v>
          </cell>
          <cell r="E60">
            <v>25765</v>
          </cell>
          <cell r="F60">
            <v>20726</v>
          </cell>
          <cell r="G60">
            <v>40296</v>
          </cell>
          <cell r="H60">
            <v>8583</v>
          </cell>
          <cell r="I60">
            <v>102313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/>
          <cell r="R60"/>
          <cell r="S60"/>
          <cell r="T60">
            <v>0</v>
          </cell>
          <cell r="U60"/>
          <cell r="V60"/>
          <cell r="W60"/>
          <cell r="X60"/>
          <cell r="Y60">
            <v>0</v>
          </cell>
          <cell r="Z60"/>
          <cell r="AA60"/>
          <cell r="AB60"/>
          <cell r="AC60"/>
          <cell r="AD60">
            <v>0</v>
          </cell>
          <cell r="AE60"/>
          <cell r="AF60"/>
          <cell r="AG60">
            <v>102313</v>
          </cell>
        </row>
        <row r="61">
          <cell r="D61">
            <v>7227</v>
          </cell>
          <cell r="E61">
            <v>23828</v>
          </cell>
          <cell r="F61">
            <v>51097</v>
          </cell>
          <cell r="G61">
            <v>4167</v>
          </cell>
          <cell r="H61">
            <v>0</v>
          </cell>
          <cell r="I61">
            <v>86319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/>
          <cell r="R61"/>
          <cell r="S61"/>
          <cell r="T61">
            <v>0</v>
          </cell>
          <cell r="U61"/>
          <cell r="V61"/>
          <cell r="W61"/>
          <cell r="X61"/>
          <cell r="Y61">
            <v>0</v>
          </cell>
          <cell r="Z61"/>
          <cell r="AA61"/>
          <cell r="AB61"/>
          <cell r="AC61"/>
          <cell r="AD61">
            <v>0</v>
          </cell>
          <cell r="AE61"/>
          <cell r="AF61"/>
          <cell r="AG61">
            <v>86319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276</v>
          </cell>
          <cell r="I62">
            <v>20746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/>
          <cell r="R62"/>
          <cell r="S62"/>
          <cell r="T62">
            <v>0</v>
          </cell>
          <cell r="U62"/>
          <cell r="V62"/>
          <cell r="W62"/>
          <cell r="X62"/>
          <cell r="Y62">
            <v>0</v>
          </cell>
          <cell r="Z62"/>
          <cell r="AA62"/>
          <cell r="AB62"/>
          <cell r="AC62"/>
          <cell r="AD62">
            <v>0</v>
          </cell>
          <cell r="AE62"/>
          <cell r="AF62"/>
          <cell r="AG62">
            <v>20746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/>
          <cell r="R63"/>
          <cell r="S63"/>
          <cell r="T63">
            <v>0</v>
          </cell>
          <cell r="U63"/>
          <cell r="V63"/>
          <cell r="W63"/>
          <cell r="X63"/>
          <cell r="Y63">
            <v>0</v>
          </cell>
          <cell r="Z63"/>
          <cell r="AA63"/>
          <cell r="AB63"/>
          <cell r="AC63"/>
          <cell r="AD63">
            <v>0</v>
          </cell>
          <cell r="AE63"/>
          <cell r="AF63"/>
          <cell r="AG63">
            <v>81992</v>
          </cell>
        </row>
        <row r="64">
          <cell r="D64">
            <v>6227</v>
          </cell>
          <cell r="E64">
            <v>8892</v>
          </cell>
          <cell r="F64">
            <v>6250</v>
          </cell>
          <cell r="G64">
            <v>16083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3546</v>
          </cell>
          <cell r="P64">
            <v>8750</v>
          </cell>
          <cell r="Q64"/>
          <cell r="R64"/>
          <cell r="S64"/>
          <cell r="T64">
            <v>0</v>
          </cell>
          <cell r="U64"/>
          <cell r="V64"/>
          <cell r="W64"/>
          <cell r="X64"/>
          <cell r="Y64">
            <v>0</v>
          </cell>
          <cell r="Z64"/>
          <cell r="AA64"/>
          <cell r="AB64">
            <v>4512</v>
          </cell>
          <cell r="AC64"/>
          <cell r="AD64">
            <v>4512</v>
          </cell>
          <cell r="AE64"/>
          <cell r="AF64"/>
          <cell r="AG64">
            <v>54909</v>
          </cell>
        </row>
        <row r="65">
          <cell r="D65">
            <v>5725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/>
          <cell r="R65"/>
          <cell r="S65"/>
          <cell r="T65">
            <v>0</v>
          </cell>
          <cell r="U65"/>
          <cell r="V65"/>
          <cell r="W65"/>
          <cell r="X65"/>
          <cell r="Y65">
            <v>0</v>
          </cell>
          <cell r="Z65"/>
          <cell r="AA65"/>
          <cell r="AB65"/>
          <cell r="AC65"/>
          <cell r="AD65">
            <v>0</v>
          </cell>
          <cell r="AE65"/>
          <cell r="AF65"/>
          <cell r="AG65">
            <v>47082</v>
          </cell>
        </row>
        <row r="66">
          <cell r="D66">
            <v>265522</v>
          </cell>
          <cell r="E66">
            <v>634536</v>
          </cell>
          <cell r="F66">
            <v>266141</v>
          </cell>
          <cell r="G66">
            <v>378313</v>
          </cell>
          <cell r="H66">
            <v>99346</v>
          </cell>
          <cell r="I66">
            <v>1643858</v>
          </cell>
          <cell r="J66">
            <v>0</v>
          </cell>
          <cell r="K66">
            <v>83333</v>
          </cell>
          <cell r="L66">
            <v>10209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/>
          <cell r="R66"/>
          <cell r="S66">
            <v>77161</v>
          </cell>
          <cell r="T66">
            <v>77161</v>
          </cell>
          <cell r="U66"/>
          <cell r="V66"/>
          <cell r="W66"/>
          <cell r="X66"/>
          <cell r="Y66">
            <v>0</v>
          </cell>
          <cell r="Z66"/>
          <cell r="AA66"/>
          <cell r="AB66">
            <v>40327</v>
          </cell>
          <cell r="AC66"/>
          <cell r="AD66">
            <v>40327</v>
          </cell>
          <cell r="AE66"/>
          <cell r="AF66"/>
          <cell r="AG66">
            <v>1918273</v>
          </cell>
        </row>
        <row r="67">
          <cell r="D67">
            <v>23607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/>
          <cell r="R67"/>
          <cell r="S67"/>
          <cell r="T67">
            <v>0</v>
          </cell>
          <cell r="U67"/>
          <cell r="V67"/>
          <cell r="W67"/>
          <cell r="X67"/>
          <cell r="Y67">
            <v>0</v>
          </cell>
          <cell r="Z67"/>
          <cell r="AA67"/>
          <cell r="AB67"/>
          <cell r="AC67"/>
          <cell r="AD67">
            <v>0</v>
          </cell>
          <cell r="AE67"/>
          <cell r="AF67"/>
          <cell r="AG67">
            <v>53879</v>
          </cell>
        </row>
        <row r="68">
          <cell r="D68">
            <v>5325</v>
          </cell>
          <cell r="E68">
            <v>1789</v>
          </cell>
          <cell r="F68">
            <v>833</v>
          </cell>
          <cell r="G68">
            <v>833</v>
          </cell>
          <cell r="H68">
            <v>0</v>
          </cell>
          <cell r="I68">
            <v>8780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/>
          <cell r="R68"/>
          <cell r="S68"/>
          <cell r="T68">
            <v>0</v>
          </cell>
          <cell r="U68"/>
          <cell r="V68"/>
          <cell r="W68"/>
          <cell r="X68"/>
          <cell r="Y68">
            <v>0</v>
          </cell>
          <cell r="Z68"/>
          <cell r="AA68"/>
          <cell r="AB68"/>
          <cell r="AC68"/>
          <cell r="AD68">
            <v>0</v>
          </cell>
          <cell r="AE68"/>
          <cell r="AF68"/>
          <cell r="AG68">
            <v>8780</v>
          </cell>
        </row>
        <row r="69">
          <cell r="D69">
            <v>6923</v>
          </cell>
          <cell r="E69">
            <v>20021</v>
          </cell>
          <cell r="F69">
            <v>35476</v>
          </cell>
          <cell r="G69">
            <v>15658</v>
          </cell>
          <cell r="H69">
            <v>11048</v>
          </cell>
          <cell r="I69">
            <v>89126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4081</v>
          </cell>
          <cell r="P69">
            <v>0</v>
          </cell>
          <cell r="Q69"/>
          <cell r="R69">
            <v>6000</v>
          </cell>
          <cell r="S69"/>
          <cell r="T69">
            <v>6000</v>
          </cell>
          <cell r="U69"/>
          <cell r="V69"/>
          <cell r="W69"/>
          <cell r="X69"/>
          <cell r="Y69">
            <v>0</v>
          </cell>
          <cell r="Z69"/>
          <cell r="AA69"/>
          <cell r="AB69"/>
          <cell r="AC69"/>
          <cell r="AD69">
            <v>0</v>
          </cell>
          <cell r="AE69"/>
          <cell r="AF69"/>
          <cell r="AG69">
            <v>99207</v>
          </cell>
        </row>
        <row r="70">
          <cell r="D70">
            <v>17789</v>
          </cell>
          <cell r="E70">
            <v>1164</v>
          </cell>
          <cell r="F70">
            <v>8917</v>
          </cell>
          <cell r="G70">
            <v>13875</v>
          </cell>
          <cell r="H70">
            <v>833</v>
          </cell>
          <cell r="I70">
            <v>42578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/>
          <cell r="R70"/>
          <cell r="S70"/>
          <cell r="T70">
            <v>0</v>
          </cell>
          <cell r="U70"/>
          <cell r="V70"/>
          <cell r="W70"/>
          <cell r="X70"/>
          <cell r="Y70">
            <v>0</v>
          </cell>
          <cell r="Z70"/>
          <cell r="AA70"/>
          <cell r="AB70"/>
          <cell r="AC70"/>
          <cell r="AD70">
            <v>0</v>
          </cell>
          <cell r="AE70"/>
          <cell r="AF70"/>
          <cell r="AG70">
            <v>42578</v>
          </cell>
        </row>
        <row r="71">
          <cell r="D71">
            <v>112122</v>
          </cell>
          <cell r="E71">
            <v>18765</v>
          </cell>
          <cell r="F71">
            <v>40917</v>
          </cell>
          <cell r="G71">
            <v>133192</v>
          </cell>
          <cell r="H71">
            <v>33333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/>
          <cell r="R71"/>
          <cell r="S71"/>
          <cell r="T71">
            <v>0</v>
          </cell>
          <cell r="U71"/>
          <cell r="V71"/>
          <cell r="W71"/>
          <cell r="X71"/>
          <cell r="Y71">
            <v>0</v>
          </cell>
          <cell r="Z71"/>
          <cell r="AA71"/>
          <cell r="AB71"/>
          <cell r="AC71"/>
          <cell r="AD71">
            <v>0</v>
          </cell>
          <cell r="AE71"/>
          <cell r="AF71"/>
          <cell r="AG71">
            <v>377026</v>
          </cell>
        </row>
        <row r="72">
          <cell r="D72">
            <v>8375</v>
          </cell>
          <cell r="E72">
            <v>14179</v>
          </cell>
          <cell r="F72">
            <v>1320</v>
          </cell>
          <cell r="G72">
            <v>10434</v>
          </cell>
          <cell r="H72">
            <v>0</v>
          </cell>
          <cell r="I72">
            <v>34308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8000</v>
          </cell>
          <cell r="Q72"/>
          <cell r="R72"/>
          <cell r="S72"/>
          <cell r="T72">
            <v>0</v>
          </cell>
          <cell r="U72"/>
          <cell r="V72"/>
          <cell r="W72"/>
          <cell r="X72"/>
          <cell r="Y72">
            <v>0</v>
          </cell>
          <cell r="Z72"/>
          <cell r="AA72"/>
          <cell r="AB72"/>
          <cell r="AC72"/>
          <cell r="AD72">
            <v>0</v>
          </cell>
          <cell r="AE72"/>
          <cell r="AF72"/>
          <cell r="AG72">
            <v>42308</v>
          </cell>
        </row>
        <row r="73">
          <cell r="D73">
            <v>1507</v>
          </cell>
          <cell r="E73">
            <v>7192</v>
          </cell>
          <cell r="F73">
            <v>2917</v>
          </cell>
          <cell r="G73">
            <v>9520</v>
          </cell>
          <cell r="H73">
            <v>500</v>
          </cell>
          <cell r="I73">
            <v>21636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/>
          <cell r="R73"/>
          <cell r="S73"/>
          <cell r="T73">
            <v>0</v>
          </cell>
          <cell r="U73"/>
          <cell r="V73"/>
          <cell r="W73"/>
          <cell r="X73"/>
          <cell r="Y73">
            <v>0</v>
          </cell>
          <cell r="Z73"/>
          <cell r="AA73"/>
          <cell r="AB73"/>
          <cell r="AC73"/>
          <cell r="AD73">
            <v>0</v>
          </cell>
          <cell r="AE73"/>
          <cell r="AF73"/>
          <cell r="AG73">
            <v>21636</v>
          </cell>
        </row>
        <row r="74">
          <cell r="D74">
            <v>22089</v>
          </cell>
          <cell r="E74">
            <v>11738</v>
          </cell>
          <cell r="F74">
            <v>0</v>
          </cell>
          <cell r="G74">
            <v>4712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/>
          <cell r="R74"/>
          <cell r="S74"/>
          <cell r="T74">
            <v>0</v>
          </cell>
          <cell r="U74"/>
          <cell r="V74"/>
          <cell r="W74"/>
          <cell r="X74"/>
          <cell r="Y74">
            <v>0</v>
          </cell>
          <cell r="Z74"/>
          <cell r="AA74"/>
          <cell r="AB74"/>
          <cell r="AC74"/>
          <cell r="AD74">
            <v>0</v>
          </cell>
          <cell r="AE74"/>
          <cell r="AF74"/>
          <cell r="AG74">
            <v>38539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/>
          <cell r="R75"/>
          <cell r="S75"/>
          <cell r="T75">
            <v>0</v>
          </cell>
          <cell r="U75"/>
          <cell r="V75"/>
          <cell r="W75"/>
          <cell r="X75"/>
          <cell r="Y75">
            <v>0</v>
          </cell>
          <cell r="Z75"/>
          <cell r="AA75"/>
          <cell r="AB75"/>
          <cell r="AC75"/>
          <cell r="AD75">
            <v>0</v>
          </cell>
          <cell r="AE75"/>
          <cell r="AF75"/>
          <cell r="AG75">
            <v>47598</v>
          </cell>
        </row>
        <row r="76">
          <cell r="D76">
            <v>6954</v>
          </cell>
          <cell r="E76">
            <v>5452</v>
          </cell>
          <cell r="F76">
            <v>1270</v>
          </cell>
          <cell r="G76">
            <v>2433</v>
          </cell>
          <cell r="H76">
            <v>1158</v>
          </cell>
          <cell r="I76">
            <v>17267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/>
          <cell r="R76"/>
          <cell r="S76"/>
          <cell r="T76">
            <v>0</v>
          </cell>
          <cell r="U76"/>
          <cell r="V76"/>
          <cell r="W76"/>
          <cell r="X76"/>
          <cell r="Y76">
            <v>0</v>
          </cell>
          <cell r="Z76"/>
          <cell r="AA76"/>
          <cell r="AB76"/>
          <cell r="AC76"/>
          <cell r="AD76">
            <v>0</v>
          </cell>
          <cell r="AE76"/>
          <cell r="AF76"/>
          <cell r="AG76">
            <v>17267</v>
          </cell>
        </row>
        <row r="77">
          <cell r="D77">
            <v>7073</v>
          </cell>
          <cell r="E77">
            <v>17724</v>
          </cell>
          <cell r="F77">
            <v>5232</v>
          </cell>
          <cell r="G77">
            <v>5667</v>
          </cell>
          <cell r="H77">
            <v>2819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/>
          <cell r="R77"/>
          <cell r="S77"/>
          <cell r="T77">
            <v>0</v>
          </cell>
          <cell r="U77"/>
          <cell r="V77"/>
          <cell r="W77"/>
          <cell r="X77"/>
          <cell r="Y77">
            <v>0</v>
          </cell>
          <cell r="Z77"/>
          <cell r="AA77"/>
          <cell r="AB77"/>
          <cell r="AC77"/>
          <cell r="AD77">
            <v>0</v>
          </cell>
          <cell r="AE77"/>
          <cell r="AF77"/>
          <cell r="AG77">
            <v>38515</v>
          </cell>
        </row>
        <row r="78">
          <cell r="D78">
            <v>19843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/>
          <cell r="R78"/>
          <cell r="S78"/>
          <cell r="T78">
            <v>0</v>
          </cell>
          <cell r="U78"/>
          <cell r="V78"/>
          <cell r="W78"/>
          <cell r="X78"/>
          <cell r="Y78">
            <v>0</v>
          </cell>
          <cell r="Z78"/>
          <cell r="AA78"/>
          <cell r="AB78">
            <v>5000</v>
          </cell>
          <cell r="AC78"/>
          <cell r="AD78">
            <v>5000</v>
          </cell>
          <cell r="AE78"/>
          <cell r="AF78"/>
          <cell r="AG78">
            <v>67588</v>
          </cell>
        </row>
        <row r="79">
          <cell r="D79">
            <v>3187</v>
          </cell>
          <cell r="E79">
            <v>15518</v>
          </cell>
          <cell r="F79">
            <v>0</v>
          </cell>
          <cell r="G79">
            <v>4562</v>
          </cell>
          <cell r="H79">
            <v>500</v>
          </cell>
          <cell r="I79">
            <v>23767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/>
          <cell r="R79"/>
          <cell r="S79"/>
          <cell r="T79">
            <v>0</v>
          </cell>
          <cell r="U79"/>
          <cell r="V79"/>
          <cell r="W79"/>
          <cell r="X79"/>
          <cell r="Y79">
            <v>0</v>
          </cell>
          <cell r="Z79"/>
          <cell r="AA79"/>
          <cell r="AB79"/>
          <cell r="AC79"/>
          <cell r="AD79">
            <v>0</v>
          </cell>
          <cell r="AE79"/>
          <cell r="AF79"/>
          <cell r="AG79">
            <v>23767</v>
          </cell>
        </row>
        <row r="80">
          <cell r="D80">
            <v>19642</v>
          </cell>
          <cell r="E80">
            <v>11607</v>
          </cell>
          <cell r="F80">
            <v>10270</v>
          </cell>
          <cell r="G80">
            <v>3770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/>
          <cell r="R80"/>
          <cell r="S80"/>
          <cell r="T80">
            <v>0</v>
          </cell>
          <cell r="U80"/>
          <cell r="V80"/>
          <cell r="W80"/>
          <cell r="X80"/>
          <cell r="Y80">
            <v>0</v>
          </cell>
          <cell r="Z80"/>
          <cell r="AA80"/>
          <cell r="AB80"/>
          <cell r="AC80"/>
          <cell r="AD80">
            <v>0</v>
          </cell>
          <cell r="AE80"/>
          <cell r="AF80"/>
          <cell r="AG80">
            <v>52720</v>
          </cell>
        </row>
        <row r="81">
          <cell r="D81">
            <v>56492</v>
          </cell>
          <cell r="E81">
            <v>34095</v>
          </cell>
          <cell r="F81">
            <v>18733</v>
          </cell>
          <cell r="G81">
            <v>30605</v>
          </cell>
          <cell r="H81">
            <v>0</v>
          </cell>
          <cell r="I81">
            <v>139925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4558</v>
          </cell>
          <cell r="P81">
            <v>0</v>
          </cell>
          <cell r="Q81"/>
          <cell r="R81"/>
          <cell r="S81"/>
          <cell r="T81">
            <v>0</v>
          </cell>
          <cell r="U81"/>
          <cell r="V81"/>
          <cell r="W81"/>
          <cell r="X81"/>
          <cell r="Y81">
            <v>0</v>
          </cell>
          <cell r="Z81"/>
          <cell r="AA81"/>
          <cell r="AB81"/>
          <cell r="AC81"/>
          <cell r="AD81">
            <v>0</v>
          </cell>
          <cell r="AE81"/>
          <cell r="AF81"/>
          <cell r="AG81">
            <v>144483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/>
          <cell r="R82"/>
          <cell r="S82"/>
          <cell r="T82">
            <v>0</v>
          </cell>
          <cell r="U82"/>
          <cell r="V82"/>
          <cell r="W82"/>
          <cell r="X82"/>
          <cell r="Y82">
            <v>0</v>
          </cell>
          <cell r="Z82"/>
          <cell r="AA82"/>
          <cell r="AB82"/>
          <cell r="AC82"/>
          <cell r="AD82">
            <v>0</v>
          </cell>
          <cell r="AE82"/>
          <cell r="AF82"/>
          <cell r="AG82">
            <v>53790</v>
          </cell>
        </row>
        <row r="83">
          <cell r="D83">
            <v>23145</v>
          </cell>
          <cell r="E83">
            <v>29653</v>
          </cell>
          <cell r="F83">
            <v>15023</v>
          </cell>
          <cell r="G83">
            <v>0</v>
          </cell>
          <cell r="H83">
            <v>15985</v>
          </cell>
          <cell r="I83">
            <v>83806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/>
          <cell r="R83"/>
          <cell r="S83"/>
          <cell r="T83">
            <v>0</v>
          </cell>
          <cell r="U83"/>
          <cell r="V83"/>
          <cell r="W83"/>
          <cell r="X83"/>
          <cell r="Y83">
            <v>0</v>
          </cell>
          <cell r="Z83"/>
          <cell r="AA83"/>
          <cell r="AB83"/>
          <cell r="AC83"/>
          <cell r="AD83">
            <v>0</v>
          </cell>
          <cell r="AE83"/>
          <cell r="AF83"/>
          <cell r="AG83">
            <v>83806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/>
          <cell r="R84"/>
          <cell r="S84"/>
          <cell r="T84">
            <v>0</v>
          </cell>
          <cell r="U84"/>
          <cell r="V84"/>
          <cell r="W84"/>
          <cell r="X84"/>
          <cell r="Y84">
            <v>0</v>
          </cell>
          <cell r="Z84"/>
          <cell r="AA84"/>
          <cell r="AB84"/>
          <cell r="AC84"/>
          <cell r="AD84">
            <v>0</v>
          </cell>
          <cell r="AE84"/>
          <cell r="AF84"/>
          <cell r="AG84">
            <v>20936</v>
          </cell>
        </row>
        <row r="85">
          <cell r="D85">
            <v>27689</v>
          </cell>
          <cell r="E85">
            <v>16214</v>
          </cell>
          <cell r="F85">
            <v>0</v>
          </cell>
          <cell r="G85">
            <v>5120</v>
          </cell>
          <cell r="H85">
            <v>875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/>
          <cell r="R85"/>
          <cell r="S85"/>
          <cell r="T85">
            <v>0</v>
          </cell>
          <cell r="U85"/>
          <cell r="V85"/>
          <cell r="W85"/>
          <cell r="X85"/>
          <cell r="Y85">
            <v>0</v>
          </cell>
          <cell r="Z85"/>
          <cell r="AA85"/>
          <cell r="AB85"/>
          <cell r="AC85"/>
          <cell r="AD85">
            <v>0</v>
          </cell>
          <cell r="AE85"/>
          <cell r="AF85"/>
          <cell r="AG85">
            <v>49898</v>
          </cell>
        </row>
        <row r="86">
          <cell r="D86">
            <v>35536</v>
          </cell>
          <cell r="E86">
            <v>14427</v>
          </cell>
          <cell r="F86">
            <v>0</v>
          </cell>
          <cell r="G86">
            <v>9761</v>
          </cell>
          <cell r="H86">
            <v>0</v>
          </cell>
          <cell r="I86">
            <v>59724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/>
          <cell r="R86"/>
          <cell r="S86"/>
          <cell r="T86">
            <v>0</v>
          </cell>
          <cell r="U86"/>
          <cell r="V86"/>
          <cell r="W86"/>
          <cell r="X86"/>
          <cell r="Y86">
            <v>0</v>
          </cell>
          <cell r="Z86"/>
          <cell r="AA86"/>
          <cell r="AB86"/>
          <cell r="AC86"/>
          <cell r="AD86">
            <v>0</v>
          </cell>
          <cell r="AE86"/>
          <cell r="AF86"/>
          <cell r="AG86">
            <v>59724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/>
          <cell r="V87"/>
          <cell r="W87"/>
          <cell r="X87"/>
          <cell r="Y87">
            <v>0</v>
          </cell>
          <cell r="Z87"/>
          <cell r="AA87"/>
          <cell r="AB87"/>
          <cell r="AC87"/>
          <cell r="AD87">
            <v>0</v>
          </cell>
          <cell r="AE87"/>
          <cell r="AF87"/>
          <cell r="AG87">
            <v>23834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/>
          <cell r="V88"/>
          <cell r="W88"/>
          <cell r="X88"/>
          <cell r="Y88">
            <v>0</v>
          </cell>
          <cell r="Z88"/>
          <cell r="AA88"/>
          <cell r="AB88"/>
          <cell r="AC88"/>
          <cell r="AD88">
            <v>0</v>
          </cell>
          <cell r="AE88"/>
          <cell r="AF88"/>
          <cell r="AG88">
            <v>38916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/>
          <cell r="R89"/>
          <cell r="S89"/>
          <cell r="T89">
            <v>0</v>
          </cell>
          <cell r="U89"/>
          <cell r="V89"/>
          <cell r="W89"/>
          <cell r="X89"/>
          <cell r="Y89">
            <v>0</v>
          </cell>
          <cell r="Z89"/>
          <cell r="AA89"/>
          <cell r="AB89"/>
          <cell r="AC89"/>
          <cell r="AD89">
            <v>0</v>
          </cell>
          <cell r="AE89"/>
          <cell r="AF89"/>
          <cell r="AG89">
            <v>28605</v>
          </cell>
        </row>
        <row r="90">
          <cell r="D90">
            <v>21325</v>
          </cell>
          <cell r="E90">
            <v>11841</v>
          </cell>
          <cell r="F90">
            <v>5145</v>
          </cell>
          <cell r="G90">
            <v>0</v>
          </cell>
          <cell r="H90">
            <v>0</v>
          </cell>
          <cell r="I90">
            <v>38311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/>
          <cell r="V90"/>
          <cell r="W90"/>
          <cell r="X90"/>
          <cell r="Y90">
            <v>0</v>
          </cell>
          <cell r="Z90"/>
          <cell r="AA90"/>
          <cell r="AB90"/>
          <cell r="AC90"/>
          <cell r="AD90">
            <v>0</v>
          </cell>
          <cell r="AE90"/>
          <cell r="AF90"/>
          <cell r="AG90">
            <v>38311</v>
          </cell>
        </row>
        <row r="91">
          <cell r="D91">
            <v>6675</v>
          </cell>
          <cell r="E91">
            <v>3836</v>
          </cell>
          <cell r="F91">
            <v>4563</v>
          </cell>
          <cell r="G91">
            <v>0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/>
          <cell r="V91"/>
          <cell r="W91"/>
          <cell r="X91"/>
          <cell r="Y91">
            <v>0</v>
          </cell>
          <cell r="Z91"/>
          <cell r="AA91"/>
          <cell r="AB91"/>
          <cell r="AC91"/>
          <cell r="AD91">
            <v>0</v>
          </cell>
          <cell r="AE91"/>
          <cell r="AF91"/>
          <cell r="AG91">
            <v>15074</v>
          </cell>
        </row>
        <row r="92">
          <cell r="D92">
            <v>8580</v>
          </cell>
          <cell r="E92">
            <v>1333</v>
          </cell>
          <cell r="F92">
            <v>1667</v>
          </cell>
          <cell r="G92">
            <v>3109</v>
          </cell>
          <cell r="H92">
            <v>2970</v>
          </cell>
          <cell r="I92">
            <v>17659</v>
          </cell>
          <cell r="J92">
            <v>21451.27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/>
          <cell r="V92"/>
          <cell r="W92"/>
          <cell r="X92"/>
          <cell r="Y92">
            <v>0</v>
          </cell>
          <cell r="Z92"/>
          <cell r="AA92"/>
          <cell r="AB92"/>
          <cell r="AC92"/>
          <cell r="AD92">
            <v>0</v>
          </cell>
          <cell r="AE92"/>
          <cell r="AF92"/>
          <cell r="AG92">
            <v>39110.270000000004</v>
          </cell>
        </row>
        <row r="93">
          <cell r="D93">
            <v>0</v>
          </cell>
          <cell r="E93">
            <v>9752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/>
          <cell r="V93"/>
          <cell r="W93"/>
          <cell r="X93"/>
          <cell r="Y93">
            <v>0</v>
          </cell>
          <cell r="Z93"/>
          <cell r="AA93"/>
          <cell r="AB93"/>
          <cell r="AC93"/>
          <cell r="AD93">
            <v>0</v>
          </cell>
          <cell r="AE93"/>
          <cell r="AF93"/>
          <cell r="AG93">
            <v>9752</v>
          </cell>
        </row>
        <row r="94">
          <cell r="D94">
            <v>13262</v>
          </cell>
          <cell r="E94">
            <v>32589</v>
          </cell>
          <cell r="F94">
            <v>764</v>
          </cell>
          <cell r="G94">
            <v>0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/>
          <cell r="R94"/>
          <cell r="S94"/>
          <cell r="T94">
            <v>0</v>
          </cell>
          <cell r="U94"/>
          <cell r="V94"/>
          <cell r="W94"/>
          <cell r="X94"/>
          <cell r="Y94">
            <v>0</v>
          </cell>
          <cell r="Z94"/>
          <cell r="AA94"/>
          <cell r="AB94"/>
          <cell r="AC94"/>
          <cell r="AD94">
            <v>0</v>
          </cell>
          <cell r="AE94"/>
          <cell r="AF94"/>
          <cell r="AG94">
            <v>46615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454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/>
          <cell r="V95"/>
          <cell r="W95"/>
          <cell r="X95"/>
          <cell r="Y95">
            <v>0</v>
          </cell>
          <cell r="Z95"/>
          <cell r="AA95"/>
          <cell r="AB95"/>
          <cell r="AC95"/>
          <cell r="AD95">
            <v>0</v>
          </cell>
          <cell r="AE95"/>
          <cell r="AF95"/>
          <cell r="AG95">
            <v>10248</v>
          </cell>
        </row>
        <row r="96">
          <cell r="D96">
            <v>21275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/>
          <cell r="R96"/>
          <cell r="S96"/>
          <cell r="T96">
            <v>0</v>
          </cell>
          <cell r="U96"/>
          <cell r="V96"/>
          <cell r="W96"/>
          <cell r="X96"/>
          <cell r="Y96">
            <v>0</v>
          </cell>
          <cell r="Z96"/>
          <cell r="AA96"/>
          <cell r="AB96"/>
          <cell r="AC96"/>
          <cell r="AD96">
            <v>0</v>
          </cell>
          <cell r="AE96"/>
          <cell r="AF96"/>
          <cell r="AG96">
            <v>39722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/>
          <cell r="S97"/>
          <cell r="T97">
            <v>0</v>
          </cell>
          <cell r="U97"/>
          <cell r="V97"/>
          <cell r="W97"/>
          <cell r="X97"/>
          <cell r="Y97">
            <v>0</v>
          </cell>
          <cell r="Z97"/>
          <cell r="AA97"/>
          <cell r="AB97"/>
          <cell r="AC97"/>
          <cell r="AD97">
            <v>0</v>
          </cell>
          <cell r="AE97"/>
          <cell r="AF97"/>
          <cell r="AG97">
            <v>37660</v>
          </cell>
        </row>
        <row r="98">
          <cell r="D98">
            <v>0</v>
          </cell>
          <cell r="E98">
            <v>8500</v>
          </cell>
          <cell r="F98">
            <v>62017</v>
          </cell>
          <cell r="G98">
            <v>102267</v>
          </cell>
          <cell r="H98">
            <v>9812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/>
          <cell r="R98"/>
          <cell r="S98"/>
          <cell r="T98">
            <v>0</v>
          </cell>
          <cell r="U98"/>
          <cell r="V98"/>
          <cell r="W98"/>
          <cell r="X98"/>
          <cell r="Y98">
            <v>0</v>
          </cell>
          <cell r="Z98"/>
          <cell r="AA98"/>
          <cell r="AB98"/>
          <cell r="AC98"/>
          <cell r="AD98">
            <v>0</v>
          </cell>
          <cell r="AE98"/>
          <cell r="AF98"/>
          <cell r="AG98">
            <v>188096</v>
          </cell>
        </row>
        <row r="99">
          <cell r="D99">
            <v>4919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/>
          <cell r="R99"/>
          <cell r="S99"/>
          <cell r="T99">
            <v>0</v>
          </cell>
          <cell r="U99"/>
          <cell r="V99"/>
          <cell r="W99"/>
          <cell r="X99"/>
          <cell r="Y99">
            <v>0</v>
          </cell>
          <cell r="Z99"/>
          <cell r="AA99"/>
          <cell r="AB99"/>
          <cell r="AC99"/>
          <cell r="AD99">
            <v>0</v>
          </cell>
          <cell r="AE99"/>
          <cell r="AF99"/>
          <cell r="AG99">
            <v>8552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/>
          <cell r="R100"/>
          <cell r="S100"/>
          <cell r="T100">
            <v>0</v>
          </cell>
          <cell r="U100"/>
          <cell r="V100"/>
          <cell r="W100"/>
          <cell r="X100"/>
          <cell r="Y100">
            <v>0</v>
          </cell>
          <cell r="Z100"/>
          <cell r="AA100"/>
          <cell r="AB100"/>
          <cell r="AC100"/>
          <cell r="AD100">
            <v>0</v>
          </cell>
          <cell r="AE100"/>
          <cell r="AF100"/>
          <cell r="AG100">
            <v>21037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49131</v>
          </cell>
          <cell r="H101">
            <v>12917</v>
          </cell>
          <cell r="I101">
            <v>142768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/>
          <cell r="R101"/>
          <cell r="S101"/>
          <cell r="T101">
            <v>0</v>
          </cell>
          <cell r="U101"/>
          <cell r="V101"/>
          <cell r="W101"/>
          <cell r="X101"/>
          <cell r="Y101">
            <v>0</v>
          </cell>
          <cell r="Z101"/>
          <cell r="AA101"/>
          <cell r="AB101"/>
          <cell r="AC101"/>
          <cell r="AD101">
            <v>0</v>
          </cell>
          <cell r="AE101"/>
          <cell r="AF101"/>
          <cell r="AG101">
            <v>146602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/>
          <cell r="R102"/>
          <cell r="S102"/>
          <cell r="T102">
            <v>0</v>
          </cell>
          <cell r="U102"/>
          <cell r="V102"/>
          <cell r="W102"/>
          <cell r="X102"/>
          <cell r="Y102">
            <v>0</v>
          </cell>
          <cell r="Z102"/>
          <cell r="AA102"/>
          <cell r="AB102"/>
          <cell r="AC102"/>
          <cell r="AD102">
            <v>0</v>
          </cell>
          <cell r="AE102"/>
          <cell r="AF102"/>
          <cell r="AG102">
            <v>6683</v>
          </cell>
        </row>
        <row r="103">
          <cell r="D103">
            <v>31390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/>
          <cell r="R103"/>
          <cell r="S103"/>
          <cell r="T103">
            <v>0</v>
          </cell>
          <cell r="U103"/>
          <cell r="V103"/>
          <cell r="W103"/>
          <cell r="X103"/>
          <cell r="Y103">
            <v>0</v>
          </cell>
          <cell r="Z103"/>
          <cell r="AA103"/>
          <cell r="AB103"/>
          <cell r="AC103"/>
          <cell r="AD103">
            <v>0</v>
          </cell>
          <cell r="AE103"/>
          <cell r="AF103"/>
          <cell r="AG103">
            <v>40345</v>
          </cell>
        </row>
        <row r="104">
          <cell r="D104">
            <v>56930</v>
          </cell>
          <cell r="E104">
            <v>11755</v>
          </cell>
          <cell r="F104">
            <v>9167</v>
          </cell>
          <cell r="G104">
            <v>6767</v>
          </cell>
          <cell r="H104">
            <v>500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/>
          <cell r="R104"/>
          <cell r="S104"/>
          <cell r="T104">
            <v>0</v>
          </cell>
          <cell r="U104"/>
          <cell r="V104"/>
          <cell r="W104"/>
          <cell r="X104"/>
          <cell r="Y104">
            <v>0</v>
          </cell>
          <cell r="Z104"/>
          <cell r="AA104"/>
          <cell r="AB104"/>
          <cell r="AC104"/>
          <cell r="AD104">
            <v>0</v>
          </cell>
          <cell r="AE104"/>
          <cell r="AF104"/>
          <cell r="AG104">
            <v>85119</v>
          </cell>
        </row>
        <row r="105">
          <cell r="D105">
            <v>26675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/>
          <cell r="R105"/>
          <cell r="S105"/>
          <cell r="T105">
            <v>0</v>
          </cell>
          <cell r="U105"/>
          <cell r="V105"/>
          <cell r="W105"/>
          <cell r="X105"/>
          <cell r="Y105">
            <v>0</v>
          </cell>
          <cell r="Z105"/>
          <cell r="AA105"/>
          <cell r="AB105"/>
          <cell r="AC105"/>
          <cell r="AD105">
            <v>0</v>
          </cell>
          <cell r="AE105"/>
          <cell r="AF105"/>
          <cell r="AG105">
            <v>36381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/>
          <cell r="R106"/>
          <cell r="S106"/>
          <cell r="T106">
            <v>0</v>
          </cell>
          <cell r="U106"/>
          <cell r="V106"/>
          <cell r="W106"/>
          <cell r="X106"/>
          <cell r="Y106">
            <v>0</v>
          </cell>
          <cell r="Z106"/>
          <cell r="AA106"/>
          <cell r="AB106"/>
          <cell r="AC106"/>
          <cell r="AD106">
            <v>0</v>
          </cell>
          <cell r="AE106"/>
          <cell r="AF106"/>
          <cell r="AG106">
            <v>107922</v>
          </cell>
        </row>
        <row r="107">
          <cell r="D107">
            <v>0</v>
          </cell>
          <cell r="E107">
            <v>29626</v>
          </cell>
          <cell r="F107">
            <v>12701</v>
          </cell>
          <cell r="G107">
            <v>10257</v>
          </cell>
          <cell r="H107">
            <v>7259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5200</v>
          </cell>
          <cell r="Q107"/>
          <cell r="R107"/>
          <cell r="S107"/>
          <cell r="T107">
            <v>0</v>
          </cell>
          <cell r="U107"/>
          <cell r="V107"/>
          <cell r="W107"/>
          <cell r="X107"/>
          <cell r="Y107">
            <v>0</v>
          </cell>
          <cell r="Z107"/>
          <cell r="AA107"/>
          <cell r="AB107"/>
          <cell r="AC107"/>
          <cell r="AD107">
            <v>0</v>
          </cell>
          <cell r="AE107"/>
          <cell r="AF107"/>
          <cell r="AG107">
            <v>65043</v>
          </cell>
        </row>
        <row r="108">
          <cell r="D108">
            <v>14217</v>
          </cell>
          <cell r="E108">
            <v>558</v>
          </cell>
          <cell r="F108">
            <v>6947</v>
          </cell>
          <cell r="G108">
            <v>4167</v>
          </cell>
          <cell r="H108">
            <v>750</v>
          </cell>
          <cell r="I108">
            <v>26639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/>
          <cell r="R108"/>
          <cell r="S108"/>
          <cell r="T108">
            <v>0</v>
          </cell>
          <cell r="U108"/>
          <cell r="V108"/>
          <cell r="W108"/>
          <cell r="X108"/>
          <cell r="Y108">
            <v>0</v>
          </cell>
          <cell r="Z108"/>
          <cell r="AA108"/>
          <cell r="AB108"/>
          <cell r="AC108"/>
          <cell r="AD108">
            <v>0</v>
          </cell>
          <cell r="AE108"/>
          <cell r="AF108"/>
          <cell r="AG108">
            <v>26639</v>
          </cell>
        </row>
        <row r="109">
          <cell r="D109">
            <v>30800</v>
          </cell>
          <cell r="E109">
            <v>66903</v>
          </cell>
          <cell r="F109">
            <v>27608</v>
          </cell>
          <cell r="G109">
            <v>58095</v>
          </cell>
          <cell r="H109">
            <v>9141</v>
          </cell>
          <cell r="I109">
            <v>192547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/>
          <cell r="R109"/>
          <cell r="S109"/>
          <cell r="T109">
            <v>0</v>
          </cell>
          <cell r="U109"/>
          <cell r="V109"/>
          <cell r="W109"/>
          <cell r="X109"/>
          <cell r="Y109">
            <v>0</v>
          </cell>
          <cell r="Z109"/>
          <cell r="AA109"/>
          <cell r="AB109"/>
          <cell r="AC109"/>
          <cell r="AD109">
            <v>0</v>
          </cell>
          <cell r="AE109"/>
          <cell r="AF109"/>
          <cell r="AG109">
            <v>192547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/>
          <cell r="R110"/>
          <cell r="S110"/>
          <cell r="T110">
            <v>0</v>
          </cell>
          <cell r="U110"/>
          <cell r="V110"/>
          <cell r="W110"/>
          <cell r="X110"/>
          <cell r="Y110">
            <v>0</v>
          </cell>
          <cell r="Z110"/>
          <cell r="AA110"/>
          <cell r="AB110"/>
          <cell r="AC110"/>
          <cell r="AD110">
            <v>0</v>
          </cell>
          <cell r="AE110"/>
          <cell r="AF110"/>
          <cell r="AG110">
            <v>22500</v>
          </cell>
        </row>
        <row r="111">
          <cell r="D111">
            <v>25953</v>
          </cell>
          <cell r="E111">
            <v>6823</v>
          </cell>
          <cell r="F111">
            <v>9000</v>
          </cell>
          <cell r="G111">
            <v>5842</v>
          </cell>
          <cell r="H111">
            <v>0</v>
          </cell>
          <cell r="I111">
            <v>47618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/>
          <cell r="R111"/>
          <cell r="S111"/>
          <cell r="T111">
            <v>0</v>
          </cell>
          <cell r="U111"/>
          <cell r="V111"/>
          <cell r="W111"/>
          <cell r="X111"/>
          <cell r="Y111">
            <v>0</v>
          </cell>
          <cell r="Z111"/>
          <cell r="AA111"/>
          <cell r="AB111"/>
          <cell r="AC111"/>
          <cell r="AD111">
            <v>0</v>
          </cell>
          <cell r="AE111"/>
          <cell r="AF111"/>
          <cell r="AG111">
            <v>47618</v>
          </cell>
        </row>
        <row r="112">
          <cell r="D112">
            <v>3801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34969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/>
          <cell r="R112"/>
          <cell r="S112"/>
          <cell r="T112">
            <v>0</v>
          </cell>
          <cell r="U112"/>
          <cell r="V112"/>
          <cell r="W112"/>
          <cell r="X112"/>
          <cell r="Y112">
            <v>0</v>
          </cell>
          <cell r="Z112"/>
          <cell r="AA112"/>
          <cell r="AB112"/>
          <cell r="AC112"/>
          <cell r="AD112">
            <v>0</v>
          </cell>
          <cell r="AE112"/>
          <cell r="AF112"/>
          <cell r="AG112">
            <v>34969</v>
          </cell>
        </row>
        <row r="113">
          <cell r="D113">
            <v>9114</v>
          </cell>
          <cell r="E113">
            <v>4750</v>
          </cell>
          <cell r="F113">
            <v>5917</v>
          </cell>
          <cell r="G113">
            <v>5291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/>
          <cell r="R113"/>
          <cell r="S113"/>
          <cell r="T113">
            <v>0</v>
          </cell>
          <cell r="U113"/>
          <cell r="V113"/>
          <cell r="W113"/>
          <cell r="X113"/>
          <cell r="Y113">
            <v>0</v>
          </cell>
          <cell r="Z113"/>
          <cell r="AA113"/>
          <cell r="AB113"/>
          <cell r="AC113"/>
          <cell r="AD113">
            <v>0</v>
          </cell>
          <cell r="AE113"/>
          <cell r="AF113"/>
          <cell r="AG113">
            <v>26072</v>
          </cell>
        </row>
        <row r="114">
          <cell r="D114">
            <v>105138</v>
          </cell>
          <cell r="E114">
            <v>44093</v>
          </cell>
          <cell r="F114">
            <v>41761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/>
          <cell r="R114"/>
          <cell r="S114">
            <v>75020</v>
          </cell>
          <cell r="T114">
            <v>75020</v>
          </cell>
          <cell r="U114"/>
          <cell r="V114"/>
          <cell r="W114"/>
          <cell r="X114"/>
          <cell r="Y114">
            <v>0</v>
          </cell>
          <cell r="Z114"/>
          <cell r="AA114">
            <v>8599</v>
          </cell>
          <cell r="AB114"/>
          <cell r="AC114"/>
          <cell r="AD114">
            <v>8599</v>
          </cell>
          <cell r="AE114"/>
          <cell r="AF114"/>
          <cell r="AG114">
            <v>320638</v>
          </cell>
        </row>
        <row r="115">
          <cell r="D115">
            <v>8333</v>
          </cell>
          <cell r="E115">
            <v>0</v>
          </cell>
          <cell r="F115">
            <v>3162</v>
          </cell>
          <cell r="G115">
            <v>2292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/>
          <cell r="R115"/>
          <cell r="S115"/>
          <cell r="T115">
            <v>0</v>
          </cell>
          <cell r="U115"/>
          <cell r="V115"/>
          <cell r="W115"/>
          <cell r="X115"/>
          <cell r="Y115">
            <v>0</v>
          </cell>
          <cell r="Z115"/>
          <cell r="AA115"/>
          <cell r="AB115"/>
          <cell r="AC115"/>
          <cell r="AD115">
            <v>0</v>
          </cell>
          <cell r="AE115"/>
          <cell r="AF115"/>
          <cell r="AG115">
            <v>13787</v>
          </cell>
        </row>
        <row r="116">
          <cell r="D116">
            <v>19337</v>
          </cell>
          <cell r="E116">
            <v>10825</v>
          </cell>
          <cell r="F116">
            <v>19386</v>
          </cell>
          <cell r="G116">
            <v>2936</v>
          </cell>
          <cell r="H116">
            <v>1960</v>
          </cell>
          <cell r="I116">
            <v>54444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/>
          <cell r="R116"/>
          <cell r="S116"/>
          <cell r="T116">
            <v>0</v>
          </cell>
          <cell r="U116"/>
          <cell r="V116"/>
          <cell r="W116"/>
          <cell r="X116"/>
          <cell r="Y116">
            <v>0</v>
          </cell>
          <cell r="Z116"/>
          <cell r="AA116"/>
          <cell r="AB116"/>
          <cell r="AC116"/>
          <cell r="AD116">
            <v>0</v>
          </cell>
          <cell r="AE116"/>
          <cell r="AF116"/>
          <cell r="AG116">
            <v>54444</v>
          </cell>
        </row>
        <row r="117">
          <cell r="D117">
            <v>16181</v>
          </cell>
          <cell r="E117">
            <v>1625</v>
          </cell>
          <cell r="F117">
            <v>2333</v>
          </cell>
          <cell r="G117">
            <v>3529</v>
          </cell>
          <cell r="H117">
            <v>167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/>
          <cell r="R117"/>
          <cell r="S117"/>
          <cell r="T117">
            <v>0</v>
          </cell>
          <cell r="U117"/>
          <cell r="V117"/>
          <cell r="W117"/>
          <cell r="X117"/>
          <cell r="Y117">
            <v>0</v>
          </cell>
          <cell r="Z117"/>
          <cell r="AA117"/>
          <cell r="AB117"/>
          <cell r="AC117"/>
          <cell r="AD117">
            <v>0</v>
          </cell>
          <cell r="AE117"/>
          <cell r="AF117"/>
          <cell r="AG117">
            <v>23835</v>
          </cell>
        </row>
        <row r="118">
          <cell r="D118">
            <v>3553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/>
          <cell r="R118"/>
          <cell r="S118"/>
          <cell r="T118">
            <v>0</v>
          </cell>
          <cell r="U118"/>
          <cell r="V118"/>
          <cell r="W118"/>
          <cell r="X118"/>
          <cell r="Y118">
            <v>0</v>
          </cell>
          <cell r="Z118"/>
          <cell r="AA118"/>
          <cell r="AB118"/>
          <cell r="AC118"/>
          <cell r="AD118">
            <v>0</v>
          </cell>
          <cell r="AE118"/>
          <cell r="AF118"/>
          <cell r="AG118">
            <v>18262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/>
          <cell r="R119"/>
          <cell r="S119"/>
          <cell r="T119">
            <v>0</v>
          </cell>
          <cell r="U119"/>
          <cell r="V119"/>
          <cell r="W119"/>
          <cell r="X119"/>
          <cell r="Y119">
            <v>0</v>
          </cell>
          <cell r="Z119"/>
          <cell r="AA119"/>
          <cell r="AB119"/>
          <cell r="AC119"/>
          <cell r="AD119">
            <v>0</v>
          </cell>
          <cell r="AE119"/>
          <cell r="AF119"/>
          <cell r="AG119">
            <v>65247</v>
          </cell>
        </row>
        <row r="120">
          <cell r="D120">
            <v>4315</v>
          </cell>
          <cell r="E120">
            <v>3462</v>
          </cell>
          <cell r="F120">
            <v>2476</v>
          </cell>
          <cell r="G120">
            <v>4267</v>
          </cell>
          <cell r="H120">
            <v>250</v>
          </cell>
          <cell r="I120">
            <v>14770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/>
          <cell r="R120"/>
          <cell r="S120"/>
          <cell r="T120">
            <v>0</v>
          </cell>
          <cell r="U120"/>
          <cell r="V120"/>
          <cell r="W120"/>
          <cell r="X120"/>
          <cell r="Y120">
            <v>0</v>
          </cell>
          <cell r="Z120"/>
          <cell r="AA120"/>
          <cell r="AB120"/>
          <cell r="AC120"/>
          <cell r="AD120">
            <v>0</v>
          </cell>
          <cell r="AE120"/>
          <cell r="AF120"/>
          <cell r="AG120">
            <v>14770</v>
          </cell>
        </row>
        <row r="121">
          <cell r="D121">
            <v>30223</v>
          </cell>
          <cell r="E121">
            <v>9522</v>
          </cell>
          <cell r="F121">
            <v>6263</v>
          </cell>
          <cell r="G121">
            <v>8037</v>
          </cell>
          <cell r="H121">
            <v>7434</v>
          </cell>
          <cell r="I121">
            <v>61479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3447</v>
          </cell>
          <cell r="P121">
            <v>0</v>
          </cell>
          <cell r="Q121"/>
          <cell r="R121"/>
          <cell r="S121"/>
          <cell r="T121">
            <v>0</v>
          </cell>
          <cell r="U121"/>
          <cell r="V121"/>
          <cell r="W121"/>
          <cell r="X121"/>
          <cell r="Y121">
            <v>0</v>
          </cell>
          <cell r="Z121"/>
          <cell r="AA121"/>
          <cell r="AB121"/>
          <cell r="AC121"/>
          <cell r="AD121">
            <v>0</v>
          </cell>
          <cell r="AE121"/>
          <cell r="AF121"/>
          <cell r="AG121">
            <v>64926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14896</v>
          </cell>
          <cell r="I122">
            <v>98760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4642</v>
          </cell>
          <cell r="P122">
            <v>0</v>
          </cell>
          <cell r="Q122"/>
          <cell r="R122"/>
          <cell r="S122"/>
          <cell r="T122">
            <v>0</v>
          </cell>
          <cell r="U122"/>
          <cell r="V122"/>
          <cell r="W122"/>
          <cell r="X122"/>
          <cell r="Y122">
            <v>0</v>
          </cell>
          <cell r="Z122"/>
          <cell r="AA122"/>
          <cell r="AB122"/>
          <cell r="AC122"/>
          <cell r="AD122">
            <v>0</v>
          </cell>
          <cell r="AE122"/>
          <cell r="AF122"/>
          <cell r="AG122">
            <v>103402</v>
          </cell>
        </row>
        <row r="123">
          <cell r="D123">
            <v>18664</v>
          </cell>
          <cell r="E123">
            <v>18809</v>
          </cell>
          <cell r="F123">
            <v>25954</v>
          </cell>
          <cell r="G123">
            <v>11260</v>
          </cell>
          <cell r="H123">
            <v>11384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1517</v>
          </cell>
          <cell r="Q123"/>
          <cell r="R123"/>
          <cell r="S123">
            <v>104744</v>
          </cell>
          <cell r="T123">
            <v>104744</v>
          </cell>
          <cell r="U123"/>
          <cell r="V123"/>
          <cell r="W123"/>
          <cell r="X123"/>
          <cell r="Y123">
            <v>0</v>
          </cell>
          <cell r="Z123"/>
          <cell r="AA123"/>
          <cell r="AB123"/>
          <cell r="AC123"/>
          <cell r="AD123">
            <v>0</v>
          </cell>
          <cell r="AE123"/>
          <cell r="AF123"/>
          <cell r="AG123">
            <v>192332</v>
          </cell>
        </row>
        <row r="124">
          <cell r="D124">
            <v>10806</v>
          </cell>
          <cell r="E124">
            <v>770</v>
          </cell>
          <cell r="F124">
            <v>408</v>
          </cell>
          <cell r="G124">
            <v>2085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/>
          <cell r="R124"/>
          <cell r="S124"/>
          <cell r="T124">
            <v>0</v>
          </cell>
          <cell r="U124"/>
          <cell r="V124"/>
          <cell r="W124"/>
          <cell r="X124"/>
          <cell r="Y124">
            <v>0</v>
          </cell>
          <cell r="Z124"/>
          <cell r="AA124"/>
          <cell r="AB124"/>
          <cell r="AC124"/>
          <cell r="AD124">
            <v>0</v>
          </cell>
          <cell r="AE124"/>
          <cell r="AF124"/>
          <cell r="AG124">
            <v>14219</v>
          </cell>
        </row>
        <row r="125">
          <cell r="D125">
            <v>6667</v>
          </cell>
          <cell r="E125">
            <v>8300</v>
          </cell>
          <cell r="F125">
            <v>83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/>
          <cell r="R125"/>
          <cell r="S125"/>
          <cell r="T125">
            <v>0</v>
          </cell>
          <cell r="U125"/>
          <cell r="V125"/>
          <cell r="W125"/>
          <cell r="X125"/>
          <cell r="Y125">
            <v>0</v>
          </cell>
          <cell r="Z125"/>
          <cell r="AA125"/>
          <cell r="AB125"/>
          <cell r="AC125"/>
          <cell r="AD125">
            <v>0</v>
          </cell>
          <cell r="AE125"/>
          <cell r="AF125"/>
          <cell r="AG125">
            <v>19509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/>
          <cell r="R126"/>
          <cell r="S126"/>
          <cell r="T126">
            <v>0</v>
          </cell>
          <cell r="U126"/>
          <cell r="V126"/>
          <cell r="W126"/>
          <cell r="X126"/>
          <cell r="Y126">
            <v>0</v>
          </cell>
          <cell r="Z126"/>
          <cell r="AA126"/>
          <cell r="AB126"/>
          <cell r="AC126"/>
          <cell r="AD126">
            <v>0</v>
          </cell>
          <cell r="AE126"/>
          <cell r="AF126"/>
          <cell r="AG126">
            <v>9030</v>
          </cell>
        </row>
        <row r="127">
          <cell r="D127">
            <v>26286</v>
          </cell>
          <cell r="E127">
            <v>5742</v>
          </cell>
          <cell r="F127">
            <v>5335</v>
          </cell>
          <cell r="G127">
            <v>0</v>
          </cell>
          <cell r="H127">
            <v>9296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/>
          <cell r="R127"/>
          <cell r="S127"/>
          <cell r="T127">
            <v>0</v>
          </cell>
          <cell r="U127"/>
          <cell r="V127"/>
          <cell r="W127"/>
          <cell r="X127"/>
          <cell r="Y127">
            <v>0</v>
          </cell>
          <cell r="Z127"/>
          <cell r="AA127"/>
          <cell r="AB127"/>
          <cell r="AC127"/>
          <cell r="AD127">
            <v>0</v>
          </cell>
          <cell r="AE127"/>
          <cell r="AF127"/>
          <cell r="AG127">
            <v>46659</v>
          </cell>
        </row>
        <row r="128">
          <cell r="D128">
            <v>25114</v>
          </cell>
          <cell r="E128">
            <v>4113</v>
          </cell>
          <cell r="F128">
            <v>3374</v>
          </cell>
          <cell r="G128">
            <v>833</v>
          </cell>
          <cell r="H128">
            <v>4250</v>
          </cell>
          <cell r="I128">
            <v>37684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/>
          <cell r="R128"/>
          <cell r="S128"/>
          <cell r="T128">
            <v>0</v>
          </cell>
          <cell r="U128"/>
          <cell r="V128"/>
          <cell r="W128"/>
          <cell r="X128"/>
          <cell r="Y128">
            <v>0</v>
          </cell>
          <cell r="Z128"/>
          <cell r="AA128"/>
          <cell r="AB128"/>
          <cell r="AC128"/>
          <cell r="AD128">
            <v>0</v>
          </cell>
          <cell r="AE128"/>
          <cell r="AF128"/>
          <cell r="AG128">
            <v>37684</v>
          </cell>
        </row>
        <row r="129">
          <cell r="D129">
            <v>13406</v>
          </cell>
          <cell r="E129">
            <v>54801</v>
          </cell>
          <cell r="F129">
            <v>18753</v>
          </cell>
          <cell r="G129">
            <v>26608</v>
          </cell>
          <cell r="H129">
            <v>1250</v>
          </cell>
          <cell r="I129">
            <v>114818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8920</v>
          </cell>
          <cell r="P129">
            <v>0</v>
          </cell>
          <cell r="Q129"/>
          <cell r="R129"/>
          <cell r="S129"/>
          <cell r="T129">
            <v>0</v>
          </cell>
          <cell r="U129"/>
          <cell r="V129"/>
          <cell r="W129"/>
          <cell r="X129"/>
          <cell r="Y129">
            <v>0</v>
          </cell>
          <cell r="Z129"/>
          <cell r="AA129"/>
          <cell r="AB129"/>
          <cell r="AC129"/>
          <cell r="AD129">
            <v>0</v>
          </cell>
          <cell r="AE129"/>
          <cell r="AF129"/>
          <cell r="AG129">
            <v>123738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/>
          <cell r="R130"/>
          <cell r="S130"/>
          <cell r="T130">
            <v>0</v>
          </cell>
          <cell r="U130"/>
          <cell r="V130"/>
          <cell r="W130"/>
          <cell r="X130"/>
          <cell r="Y130">
            <v>0</v>
          </cell>
          <cell r="Z130"/>
          <cell r="AA130"/>
          <cell r="AB130"/>
          <cell r="AC130"/>
          <cell r="AD130">
            <v>0</v>
          </cell>
          <cell r="AE130"/>
          <cell r="AF130"/>
          <cell r="AG130">
            <v>19153</v>
          </cell>
        </row>
        <row r="131">
          <cell r="D131">
            <v>11421</v>
          </cell>
          <cell r="E131">
            <v>1049</v>
          </cell>
          <cell r="F131">
            <v>2083</v>
          </cell>
          <cell r="G131">
            <v>2207</v>
          </cell>
          <cell r="H131">
            <v>395</v>
          </cell>
          <cell r="I131">
            <v>17155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/>
          <cell r="R131"/>
          <cell r="S131"/>
          <cell r="T131">
            <v>0</v>
          </cell>
          <cell r="U131"/>
          <cell r="V131"/>
          <cell r="W131"/>
          <cell r="X131"/>
          <cell r="Y131">
            <v>0</v>
          </cell>
          <cell r="Z131"/>
          <cell r="AA131"/>
          <cell r="AB131"/>
          <cell r="AC131"/>
          <cell r="AD131">
            <v>0</v>
          </cell>
          <cell r="AE131"/>
          <cell r="AF131"/>
          <cell r="AG131">
            <v>18197</v>
          </cell>
        </row>
        <row r="132">
          <cell r="D132">
            <v>58355</v>
          </cell>
          <cell r="E132">
            <v>13578</v>
          </cell>
          <cell r="F132">
            <v>3519</v>
          </cell>
          <cell r="G132">
            <v>38825</v>
          </cell>
          <cell r="H132">
            <v>3386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/>
          <cell r="R132"/>
          <cell r="S132"/>
          <cell r="T132">
            <v>0</v>
          </cell>
          <cell r="U132">
            <v>42671</v>
          </cell>
          <cell r="V132"/>
          <cell r="W132"/>
          <cell r="X132"/>
          <cell r="Y132">
            <v>42671</v>
          </cell>
          <cell r="Z132"/>
          <cell r="AA132"/>
          <cell r="AB132"/>
          <cell r="AC132"/>
          <cell r="AD132">
            <v>0</v>
          </cell>
          <cell r="AE132"/>
          <cell r="AF132"/>
          <cell r="AG132">
            <v>160334</v>
          </cell>
        </row>
        <row r="133">
          <cell r="D133">
            <v>3415</v>
          </cell>
          <cell r="E133">
            <v>1250</v>
          </cell>
          <cell r="F133">
            <v>2142</v>
          </cell>
          <cell r="G133">
            <v>500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/>
          <cell r="R133"/>
          <cell r="S133"/>
          <cell r="T133">
            <v>0</v>
          </cell>
          <cell r="U133"/>
          <cell r="V133"/>
          <cell r="W133"/>
          <cell r="X133"/>
          <cell r="Y133">
            <v>0</v>
          </cell>
          <cell r="Z133"/>
          <cell r="AA133"/>
          <cell r="AB133"/>
          <cell r="AC133"/>
          <cell r="AD133">
            <v>0</v>
          </cell>
          <cell r="AE133"/>
          <cell r="AF133"/>
          <cell r="AG133">
            <v>7474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8278</v>
          </cell>
          <cell r="H134">
            <v>417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/>
          <cell r="R134"/>
          <cell r="S134"/>
          <cell r="T134">
            <v>0</v>
          </cell>
          <cell r="U134"/>
          <cell r="V134"/>
          <cell r="W134"/>
          <cell r="X134"/>
          <cell r="Y134">
            <v>0</v>
          </cell>
          <cell r="Z134"/>
          <cell r="AA134"/>
          <cell r="AB134"/>
          <cell r="AC134"/>
          <cell r="AD134">
            <v>0</v>
          </cell>
          <cell r="AE134"/>
          <cell r="AF134"/>
          <cell r="AG134">
            <v>83587</v>
          </cell>
        </row>
        <row r="135">
          <cell r="D135">
            <v>6175</v>
          </cell>
          <cell r="E135">
            <v>672</v>
          </cell>
          <cell r="F135">
            <v>500</v>
          </cell>
          <cell r="G135">
            <v>833</v>
          </cell>
          <cell r="H135">
            <v>0</v>
          </cell>
          <cell r="I135">
            <v>8180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/>
          <cell r="R135"/>
          <cell r="S135"/>
          <cell r="T135">
            <v>0</v>
          </cell>
          <cell r="U135"/>
          <cell r="V135"/>
          <cell r="W135"/>
          <cell r="X135"/>
          <cell r="Y135">
            <v>0</v>
          </cell>
          <cell r="Z135"/>
          <cell r="AA135"/>
          <cell r="AB135"/>
          <cell r="AC135"/>
          <cell r="AD135">
            <v>0</v>
          </cell>
          <cell r="AE135"/>
          <cell r="AF135"/>
          <cell r="AG135">
            <v>8180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5144</v>
          </cell>
          <cell r="H136">
            <v>529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/>
          <cell r="R136"/>
          <cell r="S136"/>
          <cell r="T136">
            <v>0</v>
          </cell>
          <cell r="U136"/>
          <cell r="V136"/>
          <cell r="W136"/>
          <cell r="X136"/>
          <cell r="Y136">
            <v>0</v>
          </cell>
          <cell r="Z136"/>
          <cell r="AA136"/>
          <cell r="AB136"/>
          <cell r="AC136"/>
          <cell r="AD136">
            <v>0</v>
          </cell>
          <cell r="AE136"/>
          <cell r="AF136"/>
          <cell r="AG136">
            <v>28045</v>
          </cell>
        </row>
        <row r="137">
          <cell r="D137">
            <v>119916</v>
          </cell>
          <cell r="E137">
            <v>214374</v>
          </cell>
          <cell r="F137">
            <v>32333</v>
          </cell>
          <cell r="G137">
            <v>125547</v>
          </cell>
          <cell r="H137">
            <v>149003</v>
          </cell>
          <cell r="I137">
            <v>641173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/>
          <cell r="R137"/>
          <cell r="S137"/>
          <cell r="T137">
            <v>0</v>
          </cell>
          <cell r="U137"/>
          <cell r="V137"/>
          <cell r="W137"/>
          <cell r="X137"/>
          <cell r="Y137">
            <v>0</v>
          </cell>
          <cell r="Z137"/>
          <cell r="AA137"/>
          <cell r="AB137"/>
          <cell r="AC137"/>
          <cell r="AD137">
            <v>0</v>
          </cell>
          <cell r="AE137"/>
          <cell r="AF137"/>
          <cell r="AG137">
            <v>659240</v>
          </cell>
        </row>
        <row r="138">
          <cell r="D138">
            <v>44972</v>
          </cell>
          <cell r="E138">
            <v>19827</v>
          </cell>
          <cell r="F138">
            <v>5510</v>
          </cell>
          <cell r="G138">
            <v>14263</v>
          </cell>
          <cell r="H138">
            <v>7667</v>
          </cell>
          <cell r="I138">
            <v>92239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/>
          <cell r="R138"/>
          <cell r="S138"/>
          <cell r="T138">
            <v>0</v>
          </cell>
          <cell r="U138"/>
          <cell r="V138"/>
          <cell r="W138"/>
          <cell r="X138"/>
          <cell r="Y138">
            <v>0</v>
          </cell>
          <cell r="Z138"/>
          <cell r="AA138"/>
          <cell r="AB138"/>
          <cell r="AC138"/>
          <cell r="AD138">
            <v>0</v>
          </cell>
          <cell r="AE138"/>
          <cell r="AF138"/>
          <cell r="AG138">
            <v>92239</v>
          </cell>
        </row>
        <row r="139">
          <cell r="D139">
            <v>13611</v>
          </cell>
          <cell r="E139">
            <v>2569</v>
          </cell>
          <cell r="F139">
            <v>750</v>
          </cell>
          <cell r="G139">
            <v>750</v>
          </cell>
          <cell r="H139">
            <v>372</v>
          </cell>
          <cell r="I139">
            <v>18052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/>
          <cell r="R139"/>
          <cell r="S139"/>
          <cell r="T139">
            <v>0</v>
          </cell>
          <cell r="U139"/>
          <cell r="V139"/>
          <cell r="W139"/>
          <cell r="X139"/>
          <cell r="Y139">
            <v>0</v>
          </cell>
          <cell r="Z139"/>
          <cell r="AA139"/>
          <cell r="AB139"/>
          <cell r="AC139"/>
          <cell r="AD139">
            <v>0</v>
          </cell>
          <cell r="AE139"/>
          <cell r="AF139"/>
          <cell r="AG139">
            <v>18052</v>
          </cell>
        </row>
        <row r="140">
          <cell r="D140">
            <v>30194</v>
          </cell>
          <cell r="E140">
            <v>9489</v>
          </cell>
          <cell r="F140">
            <v>283</v>
          </cell>
          <cell r="G140">
            <v>3013</v>
          </cell>
          <cell r="H140">
            <v>2148</v>
          </cell>
          <cell r="I140">
            <v>45127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/>
          <cell r="R140"/>
          <cell r="S140"/>
          <cell r="T140">
            <v>0</v>
          </cell>
          <cell r="U140"/>
          <cell r="V140"/>
          <cell r="W140"/>
          <cell r="X140"/>
          <cell r="Y140">
            <v>0</v>
          </cell>
          <cell r="Z140"/>
          <cell r="AA140"/>
          <cell r="AB140"/>
          <cell r="AC140"/>
          <cell r="AD140">
            <v>0</v>
          </cell>
          <cell r="AE140"/>
          <cell r="AF140"/>
          <cell r="AG140">
            <v>45127</v>
          </cell>
        </row>
        <row r="141">
          <cell r="D141">
            <v>667</v>
          </cell>
          <cell r="E141">
            <v>25421</v>
          </cell>
          <cell r="F141">
            <v>30988</v>
          </cell>
          <cell r="G141">
            <v>21250</v>
          </cell>
          <cell r="H141">
            <v>10648</v>
          </cell>
          <cell r="I141">
            <v>88974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/>
          <cell r="R141"/>
          <cell r="S141"/>
          <cell r="T141">
            <v>0</v>
          </cell>
          <cell r="U141">
            <v>46291</v>
          </cell>
          <cell r="V141">
            <v>7381</v>
          </cell>
          <cell r="W141"/>
          <cell r="X141"/>
          <cell r="Y141">
            <v>53672</v>
          </cell>
          <cell r="Z141"/>
          <cell r="AA141">
            <v>8880</v>
          </cell>
          <cell r="AB141"/>
          <cell r="AC141"/>
          <cell r="AD141">
            <v>8880</v>
          </cell>
          <cell r="AE141"/>
          <cell r="AF141"/>
          <cell r="AG141">
            <v>160281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5227</v>
          </cell>
          <cell r="I142">
            <v>579754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12811</v>
          </cell>
          <cell r="P142">
            <v>0</v>
          </cell>
          <cell r="Q142"/>
          <cell r="R142"/>
          <cell r="S142"/>
          <cell r="T142">
            <v>0</v>
          </cell>
          <cell r="U142"/>
          <cell r="V142"/>
          <cell r="W142"/>
          <cell r="X142"/>
          <cell r="Y142">
            <v>0</v>
          </cell>
          <cell r="Z142"/>
          <cell r="AA142"/>
          <cell r="AB142"/>
          <cell r="AC142"/>
          <cell r="AD142">
            <v>0</v>
          </cell>
          <cell r="AE142"/>
          <cell r="AF142"/>
          <cell r="AG142">
            <v>592565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/>
          <cell r="R143"/>
          <cell r="S143"/>
          <cell r="T143">
            <v>0</v>
          </cell>
          <cell r="U143"/>
          <cell r="V143"/>
          <cell r="W143"/>
          <cell r="X143"/>
          <cell r="Y143">
            <v>0</v>
          </cell>
          <cell r="Z143"/>
          <cell r="AA143"/>
          <cell r="AB143"/>
          <cell r="AC143"/>
          <cell r="AD143">
            <v>0</v>
          </cell>
          <cell r="AE143"/>
          <cell r="AF143"/>
          <cell r="AG143">
            <v>17136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/>
          <cell r="R144"/>
          <cell r="S144"/>
          <cell r="T144">
            <v>0</v>
          </cell>
          <cell r="U144"/>
          <cell r="V144"/>
          <cell r="W144"/>
          <cell r="X144"/>
          <cell r="Y144">
            <v>0</v>
          </cell>
          <cell r="Z144"/>
          <cell r="AA144"/>
          <cell r="AB144"/>
          <cell r="AC144"/>
          <cell r="AD144">
            <v>0</v>
          </cell>
          <cell r="AE144"/>
          <cell r="AF144"/>
          <cell r="AG144">
            <v>31100</v>
          </cell>
        </row>
        <row r="145">
          <cell r="D145">
            <v>6333</v>
          </cell>
          <cell r="E145">
            <v>83</v>
          </cell>
          <cell r="F145">
            <v>1406</v>
          </cell>
          <cell r="G145">
            <v>167</v>
          </cell>
          <cell r="H145">
            <v>417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/>
          <cell r="R145"/>
          <cell r="S145"/>
          <cell r="T145">
            <v>0</v>
          </cell>
          <cell r="U145"/>
          <cell r="V145"/>
          <cell r="W145"/>
          <cell r="X145"/>
          <cell r="Y145">
            <v>0</v>
          </cell>
          <cell r="Z145"/>
          <cell r="AA145"/>
          <cell r="AB145"/>
          <cell r="AC145"/>
          <cell r="AD145">
            <v>0</v>
          </cell>
          <cell r="AE145"/>
          <cell r="AF145"/>
          <cell r="AG145">
            <v>8406</v>
          </cell>
        </row>
        <row r="146">
          <cell r="D146">
            <v>15261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/>
          <cell r="R146"/>
          <cell r="S146"/>
          <cell r="T146">
            <v>0</v>
          </cell>
          <cell r="U146"/>
          <cell r="V146"/>
          <cell r="W146"/>
          <cell r="X146"/>
          <cell r="Y146">
            <v>0</v>
          </cell>
          <cell r="Z146"/>
          <cell r="AA146"/>
          <cell r="AB146"/>
          <cell r="AC146"/>
          <cell r="AD146">
            <v>0</v>
          </cell>
          <cell r="AE146"/>
          <cell r="AF146"/>
          <cell r="AG146">
            <v>32487</v>
          </cell>
        </row>
        <row r="147">
          <cell r="D147">
            <v>23151</v>
          </cell>
          <cell r="E147">
            <v>31987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/>
          <cell r="R147"/>
          <cell r="S147"/>
          <cell r="T147">
            <v>0</v>
          </cell>
          <cell r="U147"/>
          <cell r="V147"/>
          <cell r="W147"/>
          <cell r="X147"/>
          <cell r="Y147">
            <v>0</v>
          </cell>
          <cell r="Z147"/>
          <cell r="AA147"/>
          <cell r="AB147"/>
          <cell r="AC147"/>
          <cell r="AD147">
            <v>0</v>
          </cell>
          <cell r="AE147"/>
          <cell r="AF147"/>
          <cell r="AG147">
            <v>65770</v>
          </cell>
        </row>
        <row r="148">
          <cell r="D148">
            <v>12562</v>
          </cell>
          <cell r="E148">
            <v>15759</v>
          </cell>
          <cell r="F148">
            <v>9317</v>
          </cell>
          <cell r="G148">
            <v>10157</v>
          </cell>
          <cell r="H148">
            <v>0</v>
          </cell>
          <cell r="I148">
            <v>47795</v>
          </cell>
          <cell r="J148">
            <v>90888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/>
          <cell r="S148"/>
          <cell r="T148">
            <v>6966</v>
          </cell>
          <cell r="U148"/>
          <cell r="V148"/>
          <cell r="W148"/>
          <cell r="X148"/>
          <cell r="Y148">
            <v>0</v>
          </cell>
          <cell r="Z148"/>
          <cell r="AA148"/>
          <cell r="AB148"/>
          <cell r="AC148"/>
          <cell r="AD148">
            <v>0</v>
          </cell>
          <cell r="AE148"/>
          <cell r="AF148"/>
          <cell r="AG148">
            <v>157068</v>
          </cell>
        </row>
        <row r="149">
          <cell r="D149">
            <v>35600</v>
          </cell>
          <cell r="E149">
            <v>56247</v>
          </cell>
          <cell r="F149">
            <v>0</v>
          </cell>
          <cell r="G149">
            <v>13865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/>
          <cell r="R149"/>
          <cell r="S149"/>
          <cell r="T149">
            <v>0</v>
          </cell>
          <cell r="U149"/>
          <cell r="V149"/>
          <cell r="W149"/>
          <cell r="X149"/>
          <cell r="Y149">
            <v>0</v>
          </cell>
          <cell r="Z149"/>
          <cell r="AA149"/>
          <cell r="AB149"/>
          <cell r="AC149"/>
          <cell r="AD149">
            <v>0</v>
          </cell>
          <cell r="AE149"/>
          <cell r="AF149"/>
          <cell r="AG149">
            <v>106295</v>
          </cell>
        </row>
        <row r="150">
          <cell r="D150">
            <v>22454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/>
          <cell r="R150"/>
          <cell r="S150"/>
          <cell r="T150">
            <v>0</v>
          </cell>
          <cell r="U150"/>
          <cell r="V150"/>
          <cell r="W150"/>
          <cell r="X150"/>
          <cell r="Y150">
            <v>0</v>
          </cell>
          <cell r="Z150"/>
          <cell r="AA150"/>
          <cell r="AB150"/>
          <cell r="AC150"/>
          <cell r="AD150">
            <v>0</v>
          </cell>
          <cell r="AE150"/>
          <cell r="AF150"/>
          <cell r="AG150">
            <v>43362</v>
          </cell>
        </row>
        <row r="151">
          <cell r="D151">
            <v>20955</v>
          </cell>
          <cell r="E151">
            <v>2948</v>
          </cell>
          <cell r="F151">
            <v>1500</v>
          </cell>
          <cell r="G151">
            <v>667</v>
          </cell>
          <cell r="H151">
            <v>0</v>
          </cell>
          <cell r="I151">
            <v>26070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/>
          <cell r="R151"/>
          <cell r="S151"/>
          <cell r="T151">
            <v>0</v>
          </cell>
          <cell r="U151"/>
          <cell r="V151"/>
          <cell r="W151"/>
          <cell r="X151"/>
          <cell r="Y151">
            <v>0</v>
          </cell>
          <cell r="Z151"/>
          <cell r="AA151"/>
          <cell r="AB151"/>
          <cell r="AC151"/>
          <cell r="AD151">
            <v>0</v>
          </cell>
          <cell r="AE151"/>
          <cell r="AF151"/>
          <cell r="AG151">
            <v>26070</v>
          </cell>
        </row>
        <row r="152">
          <cell r="D152">
            <v>5921</v>
          </cell>
          <cell r="E152">
            <v>4083</v>
          </cell>
          <cell r="F152">
            <v>2917</v>
          </cell>
          <cell r="G152">
            <v>4377</v>
          </cell>
          <cell r="H152">
            <v>743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/>
          <cell r="R152"/>
          <cell r="S152"/>
          <cell r="T152">
            <v>0</v>
          </cell>
          <cell r="U152"/>
          <cell r="V152"/>
          <cell r="W152"/>
          <cell r="X152"/>
          <cell r="Y152">
            <v>0</v>
          </cell>
          <cell r="Z152"/>
          <cell r="AA152"/>
          <cell r="AB152"/>
          <cell r="AC152"/>
          <cell r="AD152">
            <v>0</v>
          </cell>
          <cell r="AE152"/>
          <cell r="AF152"/>
          <cell r="AG152">
            <v>18041</v>
          </cell>
        </row>
        <row r="153">
          <cell r="D153">
            <v>44944</v>
          </cell>
          <cell r="E153">
            <v>104483</v>
          </cell>
          <cell r="F153">
            <v>26904</v>
          </cell>
          <cell r="G153">
            <v>23340</v>
          </cell>
          <cell r="H153">
            <v>13652</v>
          </cell>
          <cell r="I153">
            <v>213323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/>
          <cell r="R153"/>
          <cell r="S153"/>
          <cell r="T153">
            <v>0</v>
          </cell>
          <cell r="U153"/>
          <cell r="V153"/>
          <cell r="W153"/>
          <cell r="X153"/>
          <cell r="Y153">
            <v>0</v>
          </cell>
          <cell r="Z153"/>
          <cell r="AA153"/>
          <cell r="AB153"/>
          <cell r="AC153"/>
          <cell r="AD153">
            <v>0</v>
          </cell>
          <cell r="AE153"/>
          <cell r="AF153"/>
          <cell r="AG153">
            <v>226057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/>
          <cell r="R154"/>
          <cell r="S154"/>
          <cell r="T154">
            <v>0</v>
          </cell>
          <cell r="U154"/>
          <cell r="V154"/>
          <cell r="W154"/>
          <cell r="X154"/>
          <cell r="Y154">
            <v>0</v>
          </cell>
          <cell r="Z154"/>
          <cell r="AA154"/>
          <cell r="AB154"/>
          <cell r="AC154"/>
          <cell r="AD154">
            <v>0</v>
          </cell>
          <cell r="AE154"/>
          <cell r="AF154"/>
          <cell r="AG154">
            <v>53023</v>
          </cell>
        </row>
        <row r="155">
          <cell r="D155">
            <v>11647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/>
          <cell r="R155"/>
          <cell r="S155"/>
          <cell r="T155">
            <v>0</v>
          </cell>
          <cell r="U155"/>
          <cell r="V155"/>
          <cell r="W155"/>
          <cell r="X155"/>
          <cell r="Y155">
            <v>0</v>
          </cell>
          <cell r="Z155"/>
          <cell r="AA155"/>
          <cell r="AB155"/>
          <cell r="AC155"/>
          <cell r="AD155">
            <v>0</v>
          </cell>
          <cell r="AE155"/>
          <cell r="AF155"/>
          <cell r="AG155">
            <v>12855</v>
          </cell>
        </row>
        <row r="156">
          <cell r="D156">
            <v>74951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/>
          <cell r="R156"/>
          <cell r="S156"/>
          <cell r="T156">
            <v>0</v>
          </cell>
          <cell r="U156"/>
          <cell r="V156"/>
          <cell r="W156"/>
          <cell r="X156"/>
          <cell r="Y156">
            <v>0</v>
          </cell>
          <cell r="Z156"/>
          <cell r="AA156"/>
          <cell r="AB156"/>
          <cell r="AC156"/>
          <cell r="AD156">
            <v>0</v>
          </cell>
          <cell r="AE156"/>
          <cell r="AF156"/>
          <cell r="AG156">
            <v>104669</v>
          </cell>
        </row>
        <row r="157">
          <cell r="D157">
            <v>16384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/>
          <cell r="R157"/>
          <cell r="S157"/>
          <cell r="T157">
            <v>0</v>
          </cell>
          <cell r="U157"/>
          <cell r="V157"/>
          <cell r="W157"/>
          <cell r="X157"/>
          <cell r="Y157">
            <v>0</v>
          </cell>
          <cell r="Z157"/>
          <cell r="AA157"/>
          <cell r="AB157"/>
          <cell r="AC157"/>
          <cell r="AD157">
            <v>0</v>
          </cell>
          <cell r="AE157"/>
          <cell r="AF157"/>
          <cell r="AG157">
            <v>18492</v>
          </cell>
        </row>
        <row r="158">
          <cell r="D158">
            <v>3579</v>
          </cell>
          <cell r="E158">
            <v>13993</v>
          </cell>
          <cell r="F158">
            <v>3909</v>
          </cell>
          <cell r="G158">
            <v>3312</v>
          </cell>
          <cell r="H158">
            <v>475</v>
          </cell>
          <cell r="I158">
            <v>25268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/>
          <cell r="R158"/>
          <cell r="S158"/>
          <cell r="T158">
            <v>0</v>
          </cell>
          <cell r="U158"/>
          <cell r="V158"/>
          <cell r="W158"/>
          <cell r="X158"/>
          <cell r="Y158">
            <v>0</v>
          </cell>
          <cell r="Z158"/>
          <cell r="AA158"/>
          <cell r="AB158"/>
          <cell r="AC158"/>
          <cell r="AD158">
            <v>0</v>
          </cell>
          <cell r="AE158"/>
          <cell r="AF158"/>
          <cell r="AG158">
            <v>25268</v>
          </cell>
        </row>
        <row r="159">
          <cell r="D159">
            <v>33175</v>
          </cell>
          <cell r="E159">
            <v>52705</v>
          </cell>
          <cell r="F159">
            <v>53824</v>
          </cell>
          <cell r="G159">
            <v>40178</v>
          </cell>
          <cell r="H159">
            <v>16262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/>
          <cell r="R159"/>
          <cell r="S159"/>
          <cell r="T159">
            <v>0</v>
          </cell>
          <cell r="U159"/>
          <cell r="V159"/>
          <cell r="W159"/>
          <cell r="X159"/>
          <cell r="Y159">
            <v>0</v>
          </cell>
          <cell r="Z159"/>
          <cell r="AA159"/>
          <cell r="AB159"/>
          <cell r="AC159"/>
          <cell r="AD159">
            <v>0</v>
          </cell>
          <cell r="AE159"/>
          <cell r="AF159"/>
          <cell r="AG159">
            <v>200144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/>
          <cell r="R160"/>
          <cell r="S160"/>
          <cell r="T160">
            <v>0</v>
          </cell>
          <cell r="U160"/>
          <cell r="V160"/>
          <cell r="W160"/>
          <cell r="X160"/>
          <cell r="Y160">
            <v>0</v>
          </cell>
          <cell r="Z160"/>
          <cell r="AA160"/>
          <cell r="AB160"/>
          <cell r="AC160"/>
          <cell r="AD160">
            <v>0</v>
          </cell>
          <cell r="AE160"/>
          <cell r="AF160"/>
          <cell r="AG160">
            <v>9305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/>
          <cell r="R161"/>
          <cell r="S161"/>
          <cell r="T161">
            <v>0</v>
          </cell>
          <cell r="U161"/>
          <cell r="V161"/>
          <cell r="W161"/>
          <cell r="X161"/>
          <cell r="Y161">
            <v>0</v>
          </cell>
          <cell r="Z161"/>
          <cell r="AA161"/>
          <cell r="AB161"/>
          <cell r="AC161"/>
          <cell r="AD161">
            <v>0</v>
          </cell>
          <cell r="AE161"/>
          <cell r="AF161"/>
          <cell r="AG161">
            <v>46140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/>
          <cell r="R162"/>
          <cell r="S162"/>
          <cell r="T162">
            <v>0</v>
          </cell>
          <cell r="U162"/>
          <cell r="V162"/>
          <cell r="W162"/>
          <cell r="X162"/>
          <cell r="Y162">
            <v>0</v>
          </cell>
          <cell r="Z162"/>
          <cell r="AA162"/>
          <cell r="AB162"/>
          <cell r="AC162"/>
          <cell r="AD162">
            <v>0</v>
          </cell>
          <cell r="AE162"/>
          <cell r="AF162"/>
          <cell r="AG162">
            <v>27354</v>
          </cell>
        </row>
        <row r="163">
          <cell r="D163">
            <v>2259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/>
          <cell r="R163"/>
          <cell r="S163"/>
          <cell r="T163">
            <v>0</v>
          </cell>
          <cell r="U163"/>
          <cell r="V163"/>
          <cell r="W163"/>
          <cell r="X163"/>
          <cell r="Y163">
            <v>0</v>
          </cell>
          <cell r="Z163"/>
          <cell r="AA163"/>
          <cell r="AB163"/>
          <cell r="AC163"/>
          <cell r="AD163">
            <v>0</v>
          </cell>
          <cell r="AE163"/>
          <cell r="AF163"/>
          <cell r="AG163">
            <v>8415</v>
          </cell>
        </row>
        <row r="164">
          <cell r="D164">
            <v>14583</v>
          </cell>
          <cell r="E164">
            <v>7539</v>
          </cell>
          <cell r="F164">
            <v>0</v>
          </cell>
          <cell r="G164">
            <v>3333</v>
          </cell>
          <cell r="H164">
            <v>0</v>
          </cell>
          <cell r="I164">
            <v>25455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/>
          <cell r="R164"/>
          <cell r="S164"/>
          <cell r="T164">
            <v>0</v>
          </cell>
          <cell r="U164"/>
          <cell r="V164"/>
          <cell r="W164"/>
          <cell r="X164"/>
          <cell r="Y164">
            <v>0</v>
          </cell>
          <cell r="Z164"/>
          <cell r="AA164"/>
          <cell r="AB164"/>
          <cell r="AC164"/>
          <cell r="AD164">
            <v>0</v>
          </cell>
          <cell r="AE164"/>
          <cell r="AF164"/>
          <cell r="AG164">
            <v>25455</v>
          </cell>
        </row>
        <row r="165">
          <cell r="D165">
            <v>12639</v>
          </cell>
          <cell r="E165">
            <v>5749</v>
          </cell>
          <cell r="F165">
            <v>1667</v>
          </cell>
          <cell r="G165">
            <v>2265</v>
          </cell>
          <cell r="H165">
            <v>176</v>
          </cell>
          <cell r="I165">
            <v>22496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/>
          <cell r="R165"/>
          <cell r="S165"/>
          <cell r="T165">
            <v>0</v>
          </cell>
          <cell r="U165"/>
          <cell r="V165"/>
          <cell r="W165"/>
          <cell r="X165"/>
          <cell r="Y165">
            <v>0</v>
          </cell>
          <cell r="Z165"/>
          <cell r="AA165"/>
          <cell r="AB165"/>
          <cell r="AC165"/>
          <cell r="AD165">
            <v>0</v>
          </cell>
          <cell r="AE165"/>
          <cell r="AF165"/>
          <cell r="AG165">
            <v>22496</v>
          </cell>
        </row>
      </sheetData>
      <sheetData sheetId="3"/>
      <sheetData sheetId="4">
        <row r="2">
          <cell r="D2">
            <v>8113</v>
          </cell>
          <cell r="E2">
            <v>16962</v>
          </cell>
          <cell r="F2">
            <v>0</v>
          </cell>
          <cell r="G2">
            <v>7572</v>
          </cell>
          <cell r="H2">
            <v>2921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/>
          <cell r="R2"/>
          <cell r="S2"/>
          <cell r="T2">
            <v>0</v>
          </cell>
          <cell r="U2"/>
          <cell r="V2"/>
          <cell r="W2"/>
          <cell r="X2"/>
          <cell r="Y2">
            <v>0</v>
          </cell>
          <cell r="Z2"/>
          <cell r="AA2"/>
          <cell r="AB2"/>
          <cell r="AC2"/>
          <cell r="AD2">
            <v>0</v>
          </cell>
          <cell r="AE2"/>
          <cell r="AF2"/>
          <cell r="AG2">
            <v>35568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166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>
            <v>19037</v>
          </cell>
        </row>
        <row r="4">
          <cell r="D4">
            <v>19757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4708</v>
          </cell>
          <cell r="P4">
            <v>0</v>
          </cell>
          <cell r="Q4"/>
          <cell r="R4"/>
          <cell r="S4"/>
          <cell r="T4">
            <v>0</v>
          </cell>
          <cell r="U4"/>
          <cell r="V4">
            <v>29166</v>
          </cell>
          <cell r="W4"/>
          <cell r="X4"/>
          <cell r="Y4">
            <v>29166</v>
          </cell>
          <cell r="Z4"/>
          <cell r="AA4"/>
          <cell r="AB4"/>
          <cell r="AC4"/>
          <cell r="AD4">
            <v>0</v>
          </cell>
          <cell r="AE4"/>
          <cell r="AF4"/>
          <cell r="AG4">
            <v>101110</v>
          </cell>
        </row>
        <row r="5">
          <cell r="D5">
            <v>21963</v>
          </cell>
          <cell r="E5">
            <v>16611</v>
          </cell>
          <cell r="F5">
            <v>122</v>
          </cell>
          <cell r="G5">
            <v>10241</v>
          </cell>
          <cell r="H5">
            <v>425</v>
          </cell>
          <cell r="I5">
            <v>49362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>
            <v>49362</v>
          </cell>
        </row>
        <row r="6">
          <cell r="D6">
            <v>8014</v>
          </cell>
          <cell r="E6">
            <v>8078</v>
          </cell>
          <cell r="F6">
            <v>5023</v>
          </cell>
          <cell r="G6">
            <v>1604</v>
          </cell>
          <cell r="H6">
            <v>291</v>
          </cell>
          <cell r="I6">
            <v>23010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>
            <v>23010</v>
          </cell>
        </row>
        <row r="7">
          <cell r="D7">
            <v>7038</v>
          </cell>
          <cell r="E7">
            <v>4500</v>
          </cell>
          <cell r="F7">
            <v>3334</v>
          </cell>
          <cell r="G7">
            <v>1057</v>
          </cell>
          <cell r="H7">
            <v>0</v>
          </cell>
          <cell r="I7">
            <v>15929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/>
          <cell r="R7"/>
          <cell r="S7"/>
          <cell r="T7">
            <v>0</v>
          </cell>
          <cell r="U7"/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>
            <v>15929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/>
          <cell r="R8"/>
          <cell r="S8"/>
          <cell r="T8">
            <v>0</v>
          </cell>
          <cell r="U8"/>
          <cell r="V8"/>
          <cell r="W8"/>
          <cell r="X8"/>
          <cell r="Y8">
            <v>0</v>
          </cell>
          <cell r="Z8"/>
          <cell r="AA8"/>
          <cell r="AB8">
            <v>20834</v>
          </cell>
          <cell r="AC8"/>
          <cell r="AD8">
            <v>20834</v>
          </cell>
          <cell r="AE8"/>
          <cell r="AF8"/>
          <cell r="AG8">
            <v>59882</v>
          </cell>
        </row>
        <row r="9">
          <cell r="D9">
            <v>82334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/>
          <cell r="R9"/>
          <cell r="S9"/>
          <cell r="T9">
            <v>0</v>
          </cell>
          <cell r="U9"/>
          <cell r="V9"/>
          <cell r="W9"/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>
            <v>91493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/>
          <cell r="R10"/>
          <cell r="S10"/>
          <cell r="T10">
            <v>0</v>
          </cell>
          <cell r="U10"/>
          <cell r="V10"/>
          <cell r="W10"/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>
            <v>8134</v>
          </cell>
        </row>
        <row r="11">
          <cell r="D11">
            <v>23161</v>
          </cell>
          <cell r="E11">
            <v>56504</v>
          </cell>
          <cell r="F11">
            <v>11657</v>
          </cell>
          <cell r="G11">
            <v>60277</v>
          </cell>
          <cell r="H11">
            <v>8947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/>
          <cell r="R11"/>
          <cell r="S11"/>
          <cell r="T11">
            <v>0</v>
          </cell>
          <cell r="U11"/>
          <cell r="V11"/>
          <cell r="W11"/>
          <cell r="X11"/>
          <cell r="Y11">
            <v>0</v>
          </cell>
          <cell r="Z11">
            <v>1203</v>
          </cell>
          <cell r="AA11"/>
          <cell r="AB11"/>
          <cell r="AC11"/>
          <cell r="AD11">
            <v>1203</v>
          </cell>
          <cell r="AE11"/>
          <cell r="AF11"/>
          <cell r="AG11">
            <v>168803</v>
          </cell>
        </row>
        <row r="12">
          <cell r="D12">
            <v>97534</v>
          </cell>
          <cell r="E12">
            <v>253881</v>
          </cell>
          <cell r="F12">
            <v>73736</v>
          </cell>
          <cell r="G12">
            <v>160050</v>
          </cell>
          <cell r="H12">
            <v>199100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36444</v>
          </cell>
          <cell r="Q12"/>
          <cell r="R12">
            <v>12670</v>
          </cell>
          <cell r="S12"/>
          <cell r="T12">
            <v>12670</v>
          </cell>
          <cell r="U12"/>
          <cell r="V12"/>
          <cell r="W12"/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>
            <v>851458</v>
          </cell>
        </row>
        <row r="13">
          <cell r="D13">
            <v>0</v>
          </cell>
          <cell r="E13">
            <v>61555</v>
          </cell>
          <cell r="F13">
            <v>1545</v>
          </cell>
          <cell r="G13">
            <v>0</v>
          </cell>
          <cell r="H13">
            <v>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/>
          <cell r="R13"/>
          <cell r="S13"/>
          <cell r="T13">
            <v>0</v>
          </cell>
          <cell r="U13"/>
          <cell r="V13"/>
          <cell r="W13"/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>
            <v>67283</v>
          </cell>
        </row>
        <row r="14">
          <cell r="D14">
            <v>64416</v>
          </cell>
          <cell r="E14">
            <v>33092</v>
          </cell>
          <cell r="F14">
            <v>7084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/>
          <cell r="R14"/>
          <cell r="S14"/>
          <cell r="T14">
            <v>0</v>
          </cell>
          <cell r="U14"/>
          <cell r="V14"/>
          <cell r="W14"/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>
            <v>160692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12564</v>
          </cell>
          <cell r="H15">
            <v>0</v>
          </cell>
          <cell r="I15">
            <v>119421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/>
          <cell r="R15"/>
          <cell r="S15"/>
          <cell r="T15">
            <v>0</v>
          </cell>
          <cell r="U15"/>
          <cell r="V15"/>
          <cell r="W15"/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>
            <v>119421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/>
          <cell r="R16"/>
          <cell r="S16"/>
          <cell r="T16">
            <v>0</v>
          </cell>
          <cell r="U16"/>
          <cell r="V16"/>
          <cell r="W16"/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>
            <v>13491</v>
          </cell>
        </row>
        <row r="17">
          <cell r="D17">
            <v>6192</v>
          </cell>
          <cell r="E17">
            <v>3071</v>
          </cell>
          <cell r="F17">
            <v>1541</v>
          </cell>
          <cell r="G17">
            <v>1674</v>
          </cell>
          <cell r="H17">
            <v>659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/>
          <cell r="R17"/>
          <cell r="S17"/>
          <cell r="T17">
            <v>0</v>
          </cell>
          <cell r="U17"/>
          <cell r="V17"/>
          <cell r="W17"/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>
            <v>13137</v>
          </cell>
        </row>
        <row r="18">
          <cell r="D18">
            <v>0</v>
          </cell>
          <cell r="E18">
            <v>31329</v>
          </cell>
          <cell r="F18">
            <v>720</v>
          </cell>
          <cell r="G18">
            <v>1500</v>
          </cell>
          <cell r="H18">
            <v>416</v>
          </cell>
          <cell r="I18">
            <v>33965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/>
          <cell r="R18"/>
          <cell r="S18"/>
          <cell r="T18">
            <v>0</v>
          </cell>
          <cell r="U18"/>
          <cell r="V18"/>
          <cell r="W18"/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>
            <v>33965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/>
          <cell r="R19"/>
          <cell r="S19"/>
          <cell r="T19">
            <v>0</v>
          </cell>
          <cell r="U19"/>
          <cell r="V19"/>
          <cell r="W19"/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>
            <v>57483</v>
          </cell>
        </row>
        <row r="20">
          <cell r="D20">
            <v>17549</v>
          </cell>
          <cell r="E20">
            <v>20649</v>
          </cell>
          <cell r="F20">
            <v>4741</v>
          </cell>
          <cell r="G20">
            <v>0</v>
          </cell>
          <cell r="H20">
            <v>0</v>
          </cell>
          <cell r="I20">
            <v>42939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/>
          <cell r="R20"/>
          <cell r="S20"/>
          <cell r="T20">
            <v>0</v>
          </cell>
          <cell r="U20"/>
          <cell r="V20"/>
          <cell r="W20"/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>
            <v>42939</v>
          </cell>
        </row>
        <row r="21">
          <cell r="D21">
            <v>5857</v>
          </cell>
          <cell r="E21">
            <v>8180</v>
          </cell>
          <cell r="F21">
            <v>0</v>
          </cell>
          <cell r="G21">
            <v>7872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5000</v>
          </cell>
          <cell r="Q21"/>
          <cell r="R21"/>
          <cell r="S21"/>
          <cell r="T21">
            <v>0</v>
          </cell>
          <cell r="U21"/>
          <cell r="V21"/>
          <cell r="W21"/>
          <cell r="X21"/>
          <cell r="Y21">
            <v>0</v>
          </cell>
          <cell r="Z21"/>
          <cell r="AA21"/>
          <cell r="AB21"/>
          <cell r="AC21"/>
          <cell r="AD21">
            <v>0</v>
          </cell>
          <cell r="AE21"/>
          <cell r="AF21"/>
          <cell r="AG21">
            <v>29005</v>
          </cell>
        </row>
        <row r="22">
          <cell r="D22">
            <v>3914</v>
          </cell>
          <cell r="E22">
            <v>0</v>
          </cell>
          <cell r="F22">
            <v>0</v>
          </cell>
          <cell r="G22">
            <v>84</v>
          </cell>
          <cell r="H22">
            <v>2630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/>
          <cell r="R22"/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/>
          <cell r="AB22"/>
          <cell r="AC22"/>
          <cell r="AD22">
            <v>0</v>
          </cell>
          <cell r="AE22"/>
          <cell r="AF22"/>
          <cell r="AG22">
            <v>6628</v>
          </cell>
        </row>
        <row r="23">
          <cell r="D23">
            <v>34589</v>
          </cell>
          <cell r="E23">
            <v>79418</v>
          </cell>
          <cell r="F23">
            <v>46371</v>
          </cell>
          <cell r="G23">
            <v>104810</v>
          </cell>
          <cell r="H23">
            <v>4124</v>
          </cell>
          <cell r="I23">
            <v>269312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2080</v>
          </cell>
          <cell r="O23">
            <v>8930</v>
          </cell>
          <cell r="P23">
            <v>10400</v>
          </cell>
          <cell r="Q23">
            <v>41265</v>
          </cell>
          <cell r="R23"/>
          <cell r="S23"/>
          <cell r="T23">
            <v>41265</v>
          </cell>
          <cell r="U23"/>
          <cell r="V23"/>
          <cell r="W23">
            <v>8541</v>
          </cell>
          <cell r="X23"/>
          <cell r="Y23">
            <v>8541</v>
          </cell>
          <cell r="Z23"/>
          <cell r="AA23">
            <v>12978</v>
          </cell>
          <cell r="AB23">
            <v>4375</v>
          </cell>
          <cell r="AC23"/>
          <cell r="AD23">
            <v>17353</v>
          </cell>
          <cell r="AE23"/>
          <cell r="AF23"/>
          <cell r="AG23">
            <v>368505</v>
          </cell>
        </row>
        <row r="24">
          <cell r="D24">
            <v>19006</v>
          </cell>
          <cell r="E24">
            <v>5065</v>
          </cell>
          <cell r="F24">
            <v>1851</v>
          </cell>
          <cell r="G24">
            <v>770</v>
          </cell>
          <cell r="H24">
            <v>0</v>
          </cell>
          <cell r="I24">
            <v>26692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/>
          <cell r="R24"/>
          <cell r="S24"/>
          <cell r="T24">
            <v>0</v>
          </cell>
          <cell r="U24"/>
          <cell r="V24"/>
          <cell r="W24"/>
          <cell r="X24"/>
          <cell r="Y24">
            <v>0</v>
          </cell>
          <cell r="Z24"/>
          <cell r="AA24"/>
          <cell r="AB24"/>
          <cell r="AC24"/>
          <cell r="AD24">
            <v>0</v>
          </cell>
          <cell r="AE24"/>
          <cell r="AF24"/>
          <cell r="AG24">
            <v>26692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/>
          <cell r="R25"/>
          <cell r="S25"/>
          <cell r="T25">
            <v>0</v>
          </cell>
          <cell r="U25"/>
          <cell r="V25"/>
          <cell r="W25"/>
          <cell r="X25"/>
          <cell r="Y25">
            <v>0</v>
          </cell>
          <cell r="Z25"/>
          <cell r="AA25"/>
          <cell r="AB25"/>
          <cell r="AC25"/>
          <cell r="AD25">
            <v>0</v>
          </cell>
          <cell r="AE25"/>
          <cell r="AF25"/>
          <cell r="AG25">
            <v>19530</v>
          </cell>
        </row>
        <row r="26">
          <cell r="D26">
            <v>9979</v>
          </cell>
          <cell r="E26">
            <v>21544</v>
          </cell>
          <cell r="F26">
            <v>5219</v>
          </cell>
          <cell r="G26">
            <v>14845</v>
          </cell>
          <cell r="H26">
            <v>634</v>
          </cell>
          <cell r="I26">
            <v>52221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/>
          <cell r="R26"/>
          <cell r="S26"/>
          <cell r="T26">
            <v>0</v>
          </cell>
          <cell r="U26"/>
          <cell r="V26"/>
          <cell r="W26"/>
          <cell r="X26"/>
          <cell r="Y26">
            <v>0</v>
          </cell>
          <cell r="Z26"/>
          <cell r="AA26"/>
          <cell r="AB26"/>
          <cell r="AC26"/>
          <cell r="AD26">
            <v>0</v>
          </cell>
          <cell r="AE26"/>
          <cell r="AF26"/>
          <cell r="AG26">
            <v>52221</v>
          </cell>
        </row>
        <row r="27">
          <cell r="D27">
            <v>15827</v>
          </cell>
          <cell r="E27">
            <v>1041</v>
          </cell>
          <cell r="F27">
            <v>4125</v>
          </cell>
          <cell r="G27">
            <v>916</v>
          </cell>
          <cell r="H27">
            <v>666</v>
          </cell>
          <cell r="I27">
            <v>22575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/>
          <cell r="R27"/>
          <cell r="S27"/>
          <cell r="T27">
            <v>0</v>
          </cell>
          <cell r="U27"/>
          <cell r="V27"/>
          <cell r="W27"/>
          <cell r="X27"/>
          <cell r="Y27">
            <v>0</v>
          </cell>
          <cell r="Z27"/>
          <cell r="AA27"/>
          <cell r="AB27"/>
          <cell r="AC27"/>
          <cell r="AD27">
            <v>0</v>
          </cell>
          <cell r="AE27"/>
          <cell r="AF27"/>
          <cell r="AG27">
            <v>22575</v>
          </cell>
        </row>
        <row r="28">
          <cell r="D28">
            <v>84</v>
          </cell>
          <cell r="E28">
            <v>541</v>
          </cell>
          <cell r="F28">
            <v>2154</v>
          </cell>
          <cell r="G28">
            <v>2666</v>
          </cell>
          <cell r="H28">
            <v>0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/>
          <cell r="S28"/>
          <cell r="T28">
            <v>0</v>
          </cell>
          <cell r="U28"/>
          <cell r="V28"/>
          <cell r="W28"/>
          <cell r="X28"/>
          <cell r="Y28">
            <v>0</v>
          </cell>
          <cell r="Z28"/>
          <cell r="AA28"/>
          <cell r="AB28"/>
          <cell r="AC28"/>
          <cell r="AD28">
            <v>0</v>
          </cell>
          <cell r="AE28"/>
          <cell r="AF28"/>
          <cell r="AG28">
            <v>5445</v>
          </cell>
        </row>
        <row r="29">
          <cell r="D29">
            <v>8680</v>
          </cell>
          <cell r="E29">
            <v>5703</v>
          </cell>
          <cell r="F29">
            <v>2492</v>
          </cell>
          <cell r="G29">
            <v>3334</v>
          </cell>
          <cell r="H29">
            <v>0</v>
          </cell>
          <cell r="I29">
            <v>20209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/>
          <cell r="R29"/>
          <cell r="S29"/>
          <cell r="T29">
            <v>0</v>
          </cell>
          <cell r="U29"/>
          <cell r="V29"/>
          <cell r="W29"/>
          <cell r="X29"/>
          <cell r="Y29">
            <v>0</v>
          </cell>
          <cell r="Z29"/>
          <cell r="AA29"/>
          <cell r="AB29"/>
          <cell r="AC29"/>
          <cell r="AD29">
            <v>0</v>
          </cell>
          <cell r="AE29"/>
          <cell r="AF29"/>
          <cell r="AG29">
            <v>20209</v>
          </cell>
        </row>
        <row r="30">
          <cell r="D30">
            <v>3914</v>
          </cell>
          <cell r="E30">
            <v>0</v>
          </cell>
          <cell r="F30">
            <v>0</v>
          </cell>
          <cell r="G30">
            <v>2360</v>
          </cell>
          <cell r="H30">
            <v>166</v>
          </cell>
          <cell r="I30">
            <v>6440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/>
          <cell r="R30"/>
          <cell r="S30"/>
          <cell r="T30">
            <v>0</v>
          </cell>
          <cell r="U30"/>
          <cell r="V30"/>
          <cell r="W30"/>
          <cell r="X30"/>
          <cell r="Y30">
            <v>0</v>
          </cell>
          <cell r="Z30"/>
          <cell r="AA30"/>
          <cell r="AB30"/>
          <cell r="AC30"/>
          <cell r="AD30">
            <v>0</v>
          </cell>
          <cell r="AE30"/>
          <cell r="AF30"/>
          <cell r="AG30">
            <v>6440</v>
          </cell>
        </row>
        <row r="31">
          <cell r="D31">
            <v>77888</v>
          </cell>
          <cell r="E31">
            <v>108275</v>
          </cell>
          <cell r="F31">
            <v>18125</v>
          </cell>
          <cell r="G31">
            <v>0</v>
          </cell>
          <cell r="H31">
            <v>15273</v>
          </cell>
          <cell r="I31">
            <v>219561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/>
          <cell r="R31"/>
          <cell r="S31"/>
          <cell r="T31">
            <v>0</v>
          </cell>
          <cell r="U31">
            <v>111341</v>
          </cell>
          <cell r="V31"/>
          <cell r="W31"/>
          <cell r="X31"/>
          <cell r="Y31">
            <v>111341</v>
          </cell>
          <cell r="Z31">
            <v>11076</v>
          </cell>
          <cell r="AA31"/>
          <cell r="AB31">
            <v>3976</v>
          </cell>
          <cell r="AC31"/>
          <cell r="AD31">
            <v>15052</v>
          </cell>
          <cell r="AE31"/>
          <cell r="AF31"/>
          <cell r="AG31">
            <v>366330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0</v>
          </cell>
          <cell r="Z32"/>
          <cell r="AA32"/>
          <cell r="AB32"/>
          <cell r="AC32"/>
          <cell r="AD32">
            <v>0</v>
          </cell>
          <cell r="AE32"/>
          <cell r="AF32"/>
          <cell r="AG32">
            <v>70045</v>
          </cell>
        </row>
        <row r="33">
          <cell r="D33">
            <v>20257</v>
          </cell>
          <cell r="E33">
            <v>8318</v>
          </cell>
          <cell r="F33">
            <v>875</v>
          </cell>
          <cell r="G33">
            <v>416</v>
          </cell>
          <cell r="H33">
            <v>247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/>
          <cell r="R33"/>
          <cell r="S33"/>
          <cell r="T33">
            <v>0</v>
          </cell>
          <cell r="U33"/>
          <cell r="V33"/>
          <cell r="W33"/>
          <cell r="X33"/>
          <cell r="Y33">
            <v>0</v>
          </cell>
          <cell r="Z33"/>
          <cell r="AA33"/>
          <cell r="AB33"/>
          <cell r="AC33"/>
          <cell r="AD33">
            <v>0</v>
          </cell>
          <cell r="AE33"/>
          <cell r="AF33"/>
          <cell r="AG33">
            <v>30113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6914</v>
          </cell>
          <cell r="H34">
            <v>416</v>
          </cell>
          <cell r="I34">
            <v>31160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/>
          <cell r="R34"/>
          <cell r="S34"/>
          <cell r="T34">
            <v>0</v>
          </cell>
          <cell r="U34"/>
          <cell r="V34"/>
          <cell r="W34"/>
          <cell r="X34"/>
          <cell r="Y34">
            <v>0</v>
          </cell>
          <cell r="Z34"/>
          <cell r="AA34"/>
          <cell r="AB34"/>
          <cell r="AC34"/>
          <cell r="AD34">
            <v>0</v>
          </cell>
          <cell r="AE34"/>
          <cell r="AF34"/>
          <cell r="AG34">
            <v>31160</v>
          </cell>
        </row>
        <row r="35">
          <cell r="D35">
            <v>23538</v>
          </cell>
          <cell r="E35">
            <v>24416</v>
          </cell>
          <cell r="F35">
            <v>6084</v>
          </cell>
          <cell r="G35">
            <v>4834</v>
          </cell>
          <cell r="H35">
            <v>500</v>
          </cell>
          <cell r="I35">
            <v>59372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/>
          <cell r="R35"/>
          <cell r="S35"/>
          <cell r="T35">
            <v>0</v>
          </cell>
          <cell r="U35"/>
          <cell r="V35"/>
          <cell r="W35"/>
          <cell r="X35"/>
          <cell r="Y35">
            <v>0</v>
          </cell>
          <cell r="Z35"/>
          <cell r="AA35"/>
          <cell r="AB35"/>
          <cell r="AC35"/>
          <cell r="AD35">
            <v>0</v>
          </cell>
          <cell r="AE35"/>
          <cell r="AF35"/>
          <cell r="AG35">
            <v>59372</v>
          </cell>
        </row>
        <row r="36">
          <cell r="D36">
            <v>1922</v>
          </cell>
          <cell r="E36">
            <v>1634</v>
          </cell>
          <cell r="F36">
            <v>0</v>
          </cell>
          <cell r="G36">
            <v>3941</v>
          </cell>
          <cell r="H36">
            <v>116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/>
          <cell r="R36"/>
          <cell r="S36"/>
          <cell r="T36">
            <v>0</v>
          </cell>
          <cell r="U36"/>
          <cell r="V36"/>
          <cell r="W36"/>
          <cell r="X36"/>
          <cell r="Y36">
            <v>0</v>
          </cell>
          <cell r="Z36"/>
          <cell r="AA36"/>
          <cell r="AB36"/>
          <cell r="AC36"/>
          <cell r="AD36">
            <v>0</v>
          </cell>
          <cell r="AE36"/>
          <cell r="AF36"/>
          <cell r="AG36">
            <v>7613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/>
          <cell r="R37"/>
          <cell r="S37"/>
          <cell r="T37">
            <v>0</v>
          </cell>
          <cell r="U37"/>
          <cell r="V37"/>
          <cell r="W37"/>
          <cell r="X37"/>
          <cell r="Y37">
            <v>0</v>
          </cell>
          <cell r="Z37"/>
          <cell r="AA37"/>
          <cell r="AB37"/>
          <cell r="AC37"/>
          <cell r="AD37">
            <v>0</v>
          </cell>
          <cell r="AE37"/>
          <cell r="AF37"/>
          <cell r="AG37">
            <v>7880</v>
          </cell>
        </row>
        <row r="38">
          <cell r="D38">
            <v>7322</v>
          </cell>
          <cell r="E38">
            <v>16</v>
          </cell>
          <cell r="F38">
            <v>166</v>
          </cell>
          <cell r="G38">
            <v>0</v>
          </cell>
          <cell r="H38">
            <v>250</v>
          </cell>
          <cell r="I38">
            <v>7754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/>
          <cell r="R38"/>
          <cell r="S38"/>
          <cell r="T38">
            <v>0</v>
          </cell>
          <cell r="U38"/>
          <cell r="V38"/>
          <cell r="W38"/>
          <cell r="X38"/>
          <cell r="Y38">
            <v>0</v>
          </cell>
          <cell r="Z38"/>
          <cell r="AA38"/>
          <cell r="AB38"/>
          <cell r="AC38"/>
          <cell r="AD38">
            <v>0</v>
          </cell>
          <cell r="AE38"/>
          <cell r="AF38"/>
          <cell r="AG38">
            <v>7754</v>
          </cell>
        </row>
        <row r="39">
          <cell r="D39">
            <v>13678</v>
          </cell>
          <cell r="E39">
            <v>416</v>
          </cell>
          <cell r="F39">
            <v>416</v>
          </cell>
          <cell r="G39">
            <v>1334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/>
          <cell r="R39"/>
          <cell r="S39"/>
          <cell r="T39">
            <v>0</v>
          </cell>
          <cell r="U39"/>
          <cell r="V39"/>
          <cell r="W39"/>
          <cell r="X39"/>
          <cell r="Y39">
            <v>0</v>
          </cell>
          <cell r="Z39"/>
          <cell r="AA39"/>
          <cell r="AB39"/>
          <cell r="AC39"/>
          <cell r="AD39">
            <v>0</v>
          </cell>
          <cell r="AE39"/>
          <cell r="AF39"/>
          <cell r="AG39">
            <v>15844</v>
          </cell>
        </row>
        <row r="40">
          <cell r="D40">
            <v>439649</v>
          </cell>
          <cell r="E40">
            <v>183413</v>
          </cell>
          <cell r="F40">
            <v>240659</v>
          </cell>
          <cell r="G40">
            <v>37740</v>
          </cell>
          <cell r="H40">
            <v>134631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19970</v>
          </cell>
          <cell r="P40">
            <v>0</v>
          </cell>
          <cell r="Q40"/>
          <cell r="R40"/>
          <cell r="S40"/>
          <cell r="T40">
            <v>0</v>
          </cell>
          <cell r="U40"/>
          <cell r="V40"/>
          <cell r="W40"/>
          <cell r="X40"/>
          <cell r="Y40">
            <v>0</v>
          </cell>
          <cell r="Z40"/>
          <cell r="AA40">
            <v>6487</v>
          </cell>
          <cell r="AB40"/>
          <cell r="AC40"/>
          <cell r="AD40">
            <v>6487</v>
          </cell>
          <cell r="AE40"/>
          <cell r="AF40"/>
          <cell r="AG40">
            <v>1062549</v>
          </cell>
        </row>
        <row r="41">
          <cell r="D41">
            <v>12382</v>
          </cell>
          <cell r="E41">
            <v>7388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/>
          <cell r="R41"/>
          <cell r="S41"/>
          <cell r="T41">
            <v>0</v>
          </cell>
          <cell r="U41"/>
          <cell r="V41"/>
          <cell r="W41"/>
          <cell r="X41"/>
          <cell r="Y41">
            <v>0</v>
          </cell>
          <cell r="Z41"/>
          <cell r="AA41"/>
          <cell r="AB41"/>
          <cell r="AC41"/>
          <cell r="AD41">
            <v>0</v>
          </cell>
          <cell r="AE41"/>
          <cell r="AF41"/>
          <cell r="AG41">
            <v>19770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5204</v>
          </cell>
          <cell r="I42">
            <v>28488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/>
          <cell r="R42"/>
          <cell r="S42"/>
          <cell r="T42">
            <v>0</v>
          </cell>
          <cell r="U42"/>
          <cell r="V42"/>
          <cell r="W42"/>
          <cell r="X42"/>
          <cell r="Y42">
            <v>0</v>
          </cell>
          <cell r="Z42"/>
          <cell r="AA42"/>
          <cell r="AB42"/>
          <cell r="AC42"/>
          <cell r="AD42">
            <v>0</v>
          </cell>
          <cell r="AE42"/>
          <cell r="AF42"/>
          <cell r="AG42">
            <v>28488</v>
          </cell>
        </row>
        <row r="43">
          <cell r="D43">
            <v>134662</v>
          </cell>
          <cell r="E43">
            <v>17459</v>
          </cell>
          <cell r="F43">
            <v>0</v>
          </cell>
          <cell r="G43">
            <v>74472</v>
          </cell>
          <cell r="H43">
            <v>21514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/>
          <cell r="R43"/>
          <cell r="S43"/>
          <cell r="T43">
            <v>0</v>
          </cell>
          <cell r="U43"/>
          <cell r="V43"/>
          <cell r="W43">
            <v>34765</v>
          </cell>
          <cell r="X43"/>
          <cell r="Y43">
            <v>34765</v>
          </cell>
          <cell r="Z43"/>
          <cell r="AA43"/>
          <cell r="AB43"/>
          <cell r="AC43"/>
          <cell r="AD43">
            <v>0</v>
          </cell>
          <cell r="AE43"/>
          <cell r="AF43"/>
          <cell r="AG43">
            <v>282872</v>
          </cell>
        </row>
        <row r="44">
          <cell r="D44">
            <v>1139</v>
          </cell>
          <cell r="E44">
            <v>6781</v>
          </cell>
          <cell r="F44">
            <v>7500</v>
          </cell>
          <cell r="G44">
            <v>6337</v>
          </cell>
          <cell r="H44">
            <v>416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/>
          <cell r="R44"/>
          <cell r="S44"/>
          <cell r="T44">
            <v>0</v>
          </cell>
          <cell r="U44"/>
          <cell r="V44"/>
          <cell r="W44"/>
          <cell r="X44"/>
          <cell r="Y44">
            <v>0</v>
          </cell>
          <cell r="Z44"/>
          <cell r="AA44"/>
          <cell r="AB44"/>
          <cell r="AC44"/>
          <cell r="AD44">
            <v>0</v>
          </cell>
          <cell r="AE44"/>
          <cell r="AF44"/>
          <cell r="AG44">
            <v>22173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3043</v>
          </cell>
          <cell r="H45">
            <v>166</v>
          </cell>
          <cell r="I45">
            <v>23721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/>
          <cell r="R45"/>
          <cell r="S45"/>
          <cell r="T45">
            <v>0</v>
          </cell>
          <cell r="U45"/>
          <cell r="V45"/>
          <cell r="W45"/>
          <cell r="X45"/>
          <cell r="Y45">
            <v>0</v>
          </cell>
          <cell r="Z45"/>
          <cell r="AA45"/>
          <cell r="AB45"/>
          <cell r="AC45"/>
          <cell r="AD45">
            <v>0</v>
          </cell>
          <cell r="AE45"/>
          <cell r="AF45"/>
          <cell r="AG45">
            <v>23721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/>
          <cell r="R46"/>
          <cell r="S46"/>
          <cell r="T46">
            <v>0</v>
          </cell>
          <cell r="U46"/>
          <cell r="V46"/>
          <cell r="W46"/>
          <cell r="X46"/>
          <cell r="Y46">
            <v>0</v>
          </cell>
          <cell r="Z46"/>
          <cell r="AA46"/>
          <cell r="AB46"/>
          <cell r="AC46"/>
          <cell r="AD46">
            <v>0</v>
          </cell>
          <cell r="AE46"/>
          <cell r="AF46"/>
          <cell r="AG46">
            <v>16380</v>
          </cell>
        </row>
        <row r="47">
          <cell r="D47">
            <v>52834</v>
          </cell>
          <cell r="E47">
            <v>9970</v>
          </cell>
          <cell r="F47">
            <v>3180</v>
          </cell>
          <cell r="G47">
            <v>31501</v>
          </cell>
          <cell r="H47">
            <v>4841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/>
          <cell r="R47"/>
          <cell r="S47"/>
          <cell r="T47">
            <v>0</v>
          </cell>
          <cell r="U47"/>
          <cell r="V47"/>
          <cell r="W47"/>
          <cell r="X47"/>
          <cell r="Y47">
            <v>0</v>
          </cell>
          <cell r="Z47"/>
          <cell r="AA47"/>
          <cell r="AB47"/>
          <cell r="AC47"/>
          <cell r="AD47">
            <v>0</v>
          </cell>
          <cell r="AE47"/>
          <cell r="AF47"/>
          <cell r="AG47">
            <v>102326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</v>
          </cell>
          <cell r="H48">
            <v>1260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/>
          <cell r="R48"/>
          <cell r="S48"/>
          <cell r="T48">
            <v>0</v>
          </cell>
          <cell r="U48"/>
          <cell r="V48"/>
          <cell r="W48"/>
          <cell r="X48"/>
          <cell r="Y48">
            <v>0</v>
          </cell>
          <cell r="Z48"/>
          <cell r="AA48"/>
          <cell r="AB48"/>
          <cell r="AC48"/>
          <cell r="AD48">
            <v>0</v>
          </cell>
          <cell r="AE48"/>
          <cell r="AF48"/>
          <cell r="AG48">
            <v>64649</v>
          </cell>
        </row>
        <row r="49">
          <cell r="D49">
            <v>202951</v>
          </cell>
          <cell r="E49">
            <v>64965</v>
          </cell>
          <cell r="F49">
            <v>26692</v>
          </cell>
          <cell r="G49">
            <v>28807</v>
          </cell>
          <cell r="H49">
            <v>31339</v>
          </cell>
          <cell r="I49">
            <v>354754</v>
          </cell>
          <cell r="J49">
            <v>0</v>
          </cell>
          <cell r="K49">
            <v>0</v>
          </cell>
          <cell r="L49">
            <v>0</v>
          </cell>
          <cell r="M49">
            <v>41666</v>
          </cell>
          <cell r="N49">
            <v>0</v>
          </cell>
          <cell r="O49">
            <v>4196</v>
          </cell>
          <cell r="P49">
            <v>1797</v>
          </cell>
          <cell r="Q49"/>
          <cell r="R49"/>
          <cell r="S49">
            <v>91288</v>
          </cell>
          <cell r="T49">
            <v>91288</v>
          </cell>
          <cell r="U49"/>
          <cell r="V49"/>
          <cell r="W49"/>
          <cell r="X49"/>
          <cell r="Y49">
            <v>0</v>
          </cell>
          <cell r="Z49"/>
          <cell r="AA49"/>
          <cell r="AB49"/>
          <cell r="AC49"/>
          <cell r="AD49">
            <v>0</v>
          </cell>
          <cell r="AE49"/>
          <cell r="AF49"/>
          <cell r="AG49">
            <v>493701</v>
          </cell>
        </row>
        <row r="50">
          <cell r="D50">
            <v>17680</v>
          </cell>
          <cell r="E50">
            <v>875</v>
          </cell>
          <cell r="F50">
            <v>3094</v>
          </cell>
          <cell r="G50">
            <v>3166</v>
          </cell>
          <cell r="H50">
            <v>334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/>
          <cell r="R50"/>
          <cell r="S50"/>
          <cell r="T50">
            <v>0</v>
          </cell>
          <cell r="U50"/>
          <cell r="V50"/>
          <cell r="W50"/>
          <cell r="X50"/>
          <cell r="Y50">
            <v>0</v>
          </cell>
          <cell r="Z50"/>
          <cell r="AA50"/>
          <cell r="AB50"/>
          <cell r="AC50"/>
          <cell r="AD50">
            <v>0</v>
          </cell>
          <cell r="AE50"/>
          <cell r="AF50"/>
          <cell r="AG50">
            <v>25149</v>
          </cell>
        </row>
        <row r="51">
          <cell r="D51">
            <v>20760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/>
          <cell r="R51"/>
          <cell r="S51"/>
          <cell r="T51">
            <v>0</v>
          </cell>
          <cell r="U51"/>
          <cell r="V51"/>
          <cell r="W51"/>
          <cell r="X51"/>
          <cell r="Y51">
            <v>0</v>
          </cell>
          <cell r="Z51"/>
          <cell r="AA51"/>
          <cell r="AB51"/>
          <cell r="AC51"/>
          <cell r="AD51">
            <v>0</v>
          </cell>
          <cell r="AE51"/>
          <cell r="AF51"/>
          <cell r="AG51">
            <v>25117</v>
          </cell>
        </row>
        <row r="52">
          <cell r="D52">
            <v>9703</v>
          </cell>
          <cell r="E52">
            <v>625</v>
          </cell>
          <cell r="F52">
            <v>3916</v>
          </cell>
          <cell r="G52">
            <v>334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/>
          <cell r="R52"/>
          <cell r="S52"/>
          <cell r="T52">
            <v>0</v>
          </cell>
          <cell r="U52"/>
          <cell r="V52"/>
          <cell r="W52"/>
          <cell r="X52"/>
          <cell r="Y52">
            <v>0</v>
          </cell>
          <cell r="Z52"/>
          <cell r="AA52"/>
          <cell r="AB52"/>
          <cell r="AC52"/>
          <cell r="AD52">
            <v>0</v>
          </cell>
          <cell r="AE52"/>
          <cell r="AF52"/>
          <cell r="AG52">
            <v>16165</v>
          </cell>
        </row>
        <row r="53">
          <cell r="D53">
            <v>9254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/>
          <cell r="R53"/>
          <cell r="S53"/>
          <cell r="T53">
            <v>0</v>
          </cell>
          <cell r="U53"/>
          <cell r="V53"/>
          <cell r="W53"/>
          <cell r="X53"/>
          <cell r="Y53">
            <v>0</v>
          </cell>
          <cell r="Z53"/>
          <cell r="AA53"/>
          <cell r="AB53"/>
          <cell r="AC53"/>
          <cell r="AD53">
            <v>0</v>
          </cell>
          <cell r="AE53"/>
          <cell r="AF53"/>
          <cell r="AG53">
            <v>16344</v>
          </cell>
        </row>
        <row r="54">
          <cell r="D54">
            <v>27502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19473</v>
          </cell>
          <cell r="Q54"/>
          <cell r="R54"/>
          <cell r="S54"/>
          <cell r="T54">
            <v>0</v>
          </cell>
          <cell r="U54"/>
          <cell r="V54"/>
          <cell r="W54"/>
          <cell r="X54"/>
          <cell r="Y54">
            <v>0</v>
          </cell>
          <cell r="Z54"/>
          <cell r="AA54"/>
          <cell r="AB54"/>
          <cell r="AC54"/>
          <cell r="AD54">
            <v>0</v>
          </cell>
          <cell r="AE54"/>
          <cell r="AF54"/>
          <cell r="AG54">
            <v>275621</v>
          </cell>
        </row>
        <row r="55">
          <cell r="D55">
            <v>17456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/>
          <cell r="R55"/>
          <cell r="S55"/>
          <cell r="T55">
            <v>0</v>
          </cell>
          <cell r="U55"/>
          <cell r="V55"/>
          <cell r="W55"/>
          <cell r="X55"/>
          <cell r="Y55">
            <v>0</v>
          </cell>
          <cell r="Z55"/>
          <cell r="AA55"/>
          <cell r="AB55"/>
          <cell r="AC55"/>
          <cell r="AD55">
            <v>0</v>
          </cell>
          <cell r="AE55"/>
          <cell r="AF55"/>
          <cell r="AG55">
            <v>17456</v>
          </cell>
        </row>
        <row r="56">
          <cell r="D56">
            <v>6709</v>
          </cell>
          <cell r="E56">
            <v>5960</v>
          </cell>
          <cell r="F56">
            <v>1384</v>
          </cell>
          <cell r="G56">
            <v>2916</v>
          </cell>
          <cell r="H56">
            <v>125</v>
          </cell>
          <cell r="I56">
            <v>17094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/>
          <cell r="R56"/>
          <cell r="S56"/>
          <cell r="T56">
            <v>0</v>
          </cell>
          <cell r="U56"/>
          <cell r="V56"/>
          <cell r="W56"/>
          <cell r="X56"/>
          <cell r="Y56">
            <v>0</v>
          </cell>
          <cell r="Z56"/>
          <cell r="AA56"/>
          <cell r="AB56"/>
          <cell r="AC56"/>
          <cell r="AD56">
            <v>0</v>
          </cell>
          <cell r="AE56"/>
          <cell r="AF56"/>
          <cell r="AG56">
            <v>17094</v>
          </cell>
        </row>
        <row r="57">
          <cell r="D57">
            <v>63367</v>
          </cell>
          <cell r="E57">
            <v>35494</v>
          </cell>
          <cell r="F57">
            <v>33175</v>
          </cell>
          <cell r="G57">
            <v>31323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/>
          <cell r="R57"/>
          <cell r="S57"/>
          <cell r="T57">
            <v>0</v>
          </cell>
          <cell r="U57"/>
          <cell r="V57"/>
          <cell r="W57"/>
          <cell r="X57"/>
          <cell r="Y57">
            <v>0</v>
          </cell>
          <cell r="Z57"/>
          <cell r="AA57"/>
          <cell r="AB57">
            <v>5625</v>
          </cell>
          <cell r="AC57"/>
          <cell r="AD57">
            <v>5625</v>
          </cell>
          <cell r="AE57"/>
          <cell r="AF57"/>
          <cell r="AG57">
            <v>168984</v>
          </cell>
        </row>
        <row r="58">
          <cell r="D58">
            <v>5973</v>
          </cell>
          <cell r="E58">
            <v>2085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/>
          <cell r="R58"/>
          <cell r="S58"/>
          <cell r="T58">
            <v>0</v>
          </cell>
          <cell r="U58"/>
          <cell r="V58"/>
          <cell r="W58"/>
          <cell r="X58"/>
          <cell r="Y58">
            <v>0</v>
          </cell>
          <cell r="Z58"/>
          <cell r="AA58"/>
          <cell r="AB58"/>
          <cell r="AC58"/>
          <cell r="AD58">
            <v>0</v>
          </cell>
          <cell r="AE58"/>
          <cell r="AF58"/>
          <cell r="AG58">
            <v>8058</v>
          </cell>
        </row>
        <row r="59">
          <cell r="D59">
            <v>23652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/>
          <cell r="R59"/>
          <cell r="S59"/>
          <cell r="T59">
            <v>0</v>
          </cell>
          <cell r="U59"/>
          <cell r="V59"/>
          <cell r="W59"/>
          <cell r="X59"/>
          <cell r="Y59">
            <v>0</v>
          </cell>
          <cell r="Z59"/>
          <cell r="AA59"/>
          <cell r="AB59"/>
          <cell r="AC59"/>
          <cell r="AD59">
            <v>0</v>
          </cell>
          <cell r="AE59"/>
          <cell r="AF59"/>
          <cell r="AG59">
            <v>24435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40296</v>
          </cell>
          <cell r="H60">
            <v>8584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/>
          <cell r="R60"/>
          <cell r="S60"/>
          <cell r="T60">
            <v>0</v>
          </cell>
          <cell r="U60"/>
          <cell r="V60"/>
          <cell r="W60"/>
          <cell r="X60"/>
          <cell r="Y60">
            <v>0</v>
          </cell>
          <cell r="Z60"/>
          <cell r="AA60"/>
          <cell r="AB60"/>
          <cell r="AC60"/>
          <cell r="AD60">
            <v>0</v>
          </cell>
          <cell r="AE60"/>
          <cell r="AF60"/>
          <cell r="AG60">
            <v>102315</v>
          </cell>
        </row>
        <row r="61">
          <cell r="D61">
            <v>7226</v>
          </cell>
          <cell r="E61">
            <v>23828</v>
          </cell>
          <cell r="F61">
            <v>51097</v>
          </cell>
          <cell r="G61">
            <v>4166</v>
          </cell>
          <cell r="H61">
            <v>0</v>
          </cell>
          <cell r="I61">
            <v>86317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/>
          <cell r="R61"/>
          <cell r="S61"/>
          <cell r="T61">
            <v>0</v>
          </cell>
          <cell r="U61"/>
          <cell r="V61"/>
          <cell r="W61"/>
          <cell r="X61"/>
          <cell r="Y61">
            <v>0</v>
          </cell>
          <cell r="Z61"/>
          <cell r="AA61"/>
          <cell r="AB61"/>
          <cell r="AC61"/>
          <cell r="AD61">
            <v>0</v>
          </cell>
          <cell r="AE61"/>
          <cell r="AF61"/>
          <cell r="AG61">
            <v>86317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66</v>
          </cell>
          <cell r="H62">
            <v>275</v>
          </cell>
          <cell r="I62">
            <v>20744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/>
          <cell r="R62"/>
          <cell r="S62"/>
          <cell r="T62">
            <v>0</v>
          </cell>
          <cell r="U62"/>
          <cell r="V62"/>
          <cell r="W62"/>
          <cell r="X62"/>
          <cell r="Y62">
            <v>0</v>
          </cell>
          <cell r="Z62"/>
          <cell r="AA62"/>
          <cell r="AB62"/>
          <cell r="AC62"/>
          <cell r="AD62">
            <v>0</v>
          </cell>
          <cell r="AE62"/>
          <cell r="AF62"/>
          <cell r="AG62">
            <v>20744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/>
          <cell r="R63"/>
          <cell r="S63"/>
          <cell r="T63">
            <v>0</v>
          </cell>
          <cell r="U63"/>
          <cell r="V63"/>
          <cell r="W63"/>
          <cell r="X63"/>
          <cell r="Y63">
            <v>0</v>
          </cell>
          <cell r="Z63"/>
          <cell r="AA63"/>
          <cell r="AB63"/>
          <cell r="AC63"/>
          <cell r="AD63">
            <v>0</v>
          </cell>
          <cell r="AE63"/>
          <cell r="AF63"/>
          <cell r="AG63">
            <v>81992</v>
          </cell>
        </row>
        <row r="64">
          <cell r="D64">
            <v>6227</v>
          </cell>
          <cell r="E64">
            <v>8893</v>
          </cell>
          <cell r="F64">
            <v>6250</v>
          </cell>
          <cell r="G64">
            <v>16082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/>
          <cell r="R64"/>
          <cell r="S64"/>
          <cell r="T64">
            <v>0</v>
          </cell>
          <cell r="U64"/>
          <cell r="V64"/>
          <cell r="W64"/>
          <cell r="X64"/>
          <cell r="Y64">
            <v>0</v>
          </cell>
          <cell r="Z64"/>
          <cell r="AA64"/>
          <cell r="AB64">
            <v>4511</v>
          </cell>
          <cell r="AC64"/>
          <cell r="AD64">
            <v>4511</v>
          </cell>
          <cell r="AE64"/>
          <cell r="AF64"/>
          <cell r="AG64">
            <v>54907</v>
          </cell>
        </row>
        <row r="65">
          <cell r="D65">
            <v>5724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/>
          <cell r="R65"/>
          <cell r="S65"/>
          <cell r="T65">
            <v>0</v>
          </cell>
          <cell r="U65"/>
          <cell r="V65"/>
          <cell r="W65"/>
          <cell r="X65"/>
          <cell r="Y65">
            <v>0</v>
          </cell>
          <cell r="Z65"/>
          <cell r="AA65"/>
          <cell r="AB65"/>
          <cell r="AC65"/>
          <cell r="AD65">
            <v>0</v>
          </cell>
          <cell r="AE65"/>
          <cell r="AF65"/>
          <cell r="AG65">
            <v>47081</v>
          </cell>
        </row>
        <row r="66">
          <cell r="D66">
            <v>265521</v>
          </cell>
          <cell r="E66">
            <v>634537</v>
          </cell>
          <cell r="F66">
            <v>266142</v>
          </cell>
          <cell r="G66">
            <v>378313</v>
          </cell>
          <cell r="H66">
            <v>99347</v>
          </cell>
          <cell r="I66">
            <v>1643860</v>
          </cell>
          <cell r="J66">
            <v>0</v>
          </cell>
          <cell r="K66">
            <v>83334</v>
          </cell>
          <cell r="L66">
            <v>10210</v>
          </cell>
          <cell r="M66">
            <v>41666</v>
          </cell>
          <cell r="N66">
            <v>0</v>
          </cell>
          <cell r="O66">
            <v>21718</v>
          </cell>
          <cell r="P66">
            <v>0</v>
          </cell>
          <cell r="Q66"/>
          <cell r="R66"/>
          <cell r="S66">
            <v>77161</v>
          </cell>
          <cell r="T66">
            <v>77161</v>
          </cell>
          <cell r="U66"/>
          <cell r="V66"/>
          <cell r="W66"/>
          <cell r="X66"/>
          <cell r="Y66">
            <v>0</v>
          </cell>
          <cell r="Z66"/>
          <cell r="AA66"/>
          <cell r="AB66">
            <v>40327</v>
          </cell>
          <cell r="AC66"/>
          <cell r="AD66">
            <v>40327</v>
          </cell>
          <cell r="AE66"/>
          <cell r="AF66"/>
          <cell r="AG66">
            <v>1918276</v>
          </cell>
        </row>
        <row r="67">
          <cell r="D67">
            <v>23606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/>
          <cell r="R67"/>
          <cell r="S67"/>
          <cell r="T67">
            <v>0</v>
          </cell>
          <cell r="U67"/>
          <cell r="V67"/>
          <cell r="W67"/>
          <cell r="X67"/>
          <cell r="Y67">
            <v>0</v>
          </cell>
          <cell r="Z67"/>
          <cell r="AA67"/>
          <cell r="AB67"/>
          <cell r="AC67"/>
          <cell r="AD67">
            <v>0</v>
          </cell>
          <cell r="AE67"/>
          <cell r="AF67"/>
          <cell r="AG67">
            <v>53878</v>
          </cell>
        </row>
        <row r="68">
          <cell r="D68">
            <v>5325</v>
          </cell>
          <cell r="E68">
            <v>1788</v>
          </cell>
          <cell r="F68">
            <v>834</v>
          </cell>
          <cell r="G68">
            <v>834</v>
          </cell>
          <cell r="H68">
            <v>0</v>
          </cell>
          <cell r="I68">
            <v>8781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/>
          <cell r="R68"/>
          <cell r="S68"/>
          <cell r="T68">
            <v>0</v>
          </cell>
          <cell r="U68"/>
          <cell r="V68"/>
          <cell r="W68"/>
          <cell r="X68"/>
          <cell r="Y68">
            <v>0</v>
          </cell>
          <cell r="Z68"/>
          <cell r="AA68"/>
          <cell r="AB68"/>
          <cell r="AC68"/>
          <cell r="AD68">
            <v>0</v>
          </cell>
          <cell r="AE68"/>
          <cell r="AF68"/>
          <cell r="AG68">
            <v>8781</v>
          </cell>
        </row>
        <row r="69">
          <cell r="D69">
            <v>6922</v>
          </cell>
          <cell r="E69">
            <v>20021</v>
          </cell>
          <cell r="F69">
            <v>35475</v>
          </cell>
          <cell r="G69">
            <v>15657</v>
          </cell>
          <cell r="H69">
            <v>11048</v>
          </cell>
          <cell r="I69">
            <v>89123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/>
          <cell r="R69">
            <v>6000</v>
          </cell>
          <cell r="S69"/>
          <cell r="T69">
            <v>6000</v>
          </cell>
          <cell r="U69"/>
          <cell r="V69"/>
          <cell r="W69"/>
          <cell r="X69"/>
          <cell r="Y69">
            <v>0</v>
          </cell>
          <cell r="Z69"/>
          <cell r="AA69"/>
          <cell r="AB69"/>
          <cell r="AC69"/>
          <cell r="AD69">
            <v>0</v>
          </cell>
          <cell r="AE69"/>
          <cell r="AF69"/>
          <cell r="AG69">
            <v>99203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/>
          <cell r="R70"/>
          <cell r="S70"/>
          <cell r="T70">
            <v>0</v>
          </cell>
          <cell r="U70"/>
          <cell r="V70"/>
          <cell r="W70"/>
          <cell r="X70"/>
          <cell r="Y70">
            <v>0</v>
          </cell>
          <cell r="Z70"/>
          <cell r="AA70"/>
          <cell r="AB70"/>
          <cell r="AC70"/>
          <cell r="AD70">
            <v>0</v>
          </cell>
          <cell r="AE70"/>
          <cell r="AF70"/>
          <cell r="AG70">
            <v>42579</v>
          </cell>
        </row>
        <row r="71">
          <cell r="D71">
            <v>112123</v>
          </cell>
          <cell r="E71">
            <v>18765</v>
          </cell>
          <cell r="F71">
            <v>40916</v>
          </cell>
          <cell r="G71">
            <v>133191</v>
          </cell>
          <cell r="H71">
            <v>33334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8116</v>
          </cell>
          <cell r="P71">
            <v>30581</v>
          </cell>
          <cell r="Q71"/>
          <cell r="R71"/>
          <cell r="S71"/>
          <cell r="T71">
            <v>0</v>
          </cell>
          <cell r="U71"/>
          <cell r="V71"/>
          <cell r="W71"/>
          <cell r="X71"/>
          <cell r="Y71">
            <v>0</v>
          </cell>
          <cell r="Z71"/>
          <cell r="AA71"/>
          <cell r="AB71"/>
          <cell r="AC71"/>
          <cell r="AD71">
            <v>0</v>
          </cell>
          <cell r="AE71"/>
          <cell r="AF71"/>
          <cell r="AG71">
            <v>377026</v>
          </cell>
        </row>
        <row r="72">
          <cell r="D72">
            <v>8376</v>
          </cell>
          <cell r="E72">
            <v>14179</v>
          </cell>
          <cell r="F72">
            <v>1320</v>
          </cell>
          <cell r="G72">
            <v>10435</v>
          </cell>
          <cell r="H72">
            <v>0</v>
          </cell>
          <cell r="I72">
            <v>34310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/>
          <cell r="R72"/>
          <cell r="S72"/>
          <cell r="T72">
            <v>0</v>
          </cell>
          <cell r="U72"/>
          <cell r="V72"/>
          <cell r="W72"/>
          <cell r="X72"/>
          <cell r="Y72">
            <v>0</v>
          </cell>
          <cell r="Z72"/>
          <cell r="AA72"/>
          <cell r="AB72"/>
          <cell r="AC72"/>
          <cell r="AD72">
            <v>0</v>
          </cell>
          <cell r="AE72"/>
          <cell r="AF72"/>
          <cell r="AG72">
            <v>36310</v>
          </cell>
        </row>
        <row r="73">
          <cell r="D73">
            <v>1507</v>
          </cell>
          <cell r="E73">
            <v>7192</v>
          </cell>
          <cell r="F73">
            <v>2916</v>
          </cell>
          <cell r="G73">
            <v>9520</v>
          </cell>
          <cell r="H73">
            <v>500</v>
          </cell>
          <cell r="I73">
            <v>21635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/>
          <cell r="R73"/>
          <cell r="S73"/>
          <cell r="T73">
            <v>0</v>
          </cell>
          <cell r="U73"/>
          <cell r="V73"/>
          <cell r="W73"/>
          <cell r="X73"/>
          <cell r="Y73">
            <v>0</v>
          </cell>
          <cell r="Z73"/>
          <cell r="AA73"/>
          <cell r="AB73"/>
          <cell r="AC73"/>
          <cell r="AD73">
            <v>0</v>
          </cell>
          <cell r="AE73"/>
          <cell r="AF73"/>
          <cell r="AG73">
            <v>21635</v>
          </cell>
        </row>
        <row r="74">
          <cell r="D74">
            <v>22090</v>
          </cell>
          <cell r="E74">
            <v>11739</v>
          </cell>
          <cell r="F74">
            <v>0</v>
          </cell>
          <cell r="G74">
            <v>4711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/>
          <cell r="R74"/>
          <cell r="S74"/>
          <cell r="T74">
            <v>0</v>
          </cell>
          <cell r="U74"/>
          <cell r="V74"/>
          <cell r="W74"/>
          <cell r="X74"/>
          <cell r="Y74">
            <v>0</v>
          </cell>
          <cell r="Z74"/>
          <cell r="AA74"/>
          <cell r="AB74"/>
          <cell r="AC74"/>
          <cell r="AD74">
            <v>0</v>
          </cell>
          <cell r="AE74"/>
          <cell r="AF74"/>
          <cell r="AG74">
            <v>38540</v>
          </cell>
        </row>
        <row r="75">
          <cell r="D75">
            <v>12356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/>
          <cell r="R75"/>
          <cell r="S75"/>
          <cell r="T75">
            <v>0</v>
          </cell>
          <cell r="U75"/>
          <cell r="V75"/>
          <cell r="W75"/>
          <cell r="X75"/>
          <cell r="Y75">
            <v>0</v>
          </cell>
          <cell r="Z75"/>
          <cell r="AA75"/>
          <cell r="AB75"/>
          <cell r="AC75"/>
          <cell r="AD75">
            <v>0</v>
          </cell>
          <cell r="AE75"/>
          <cell r="AF75"/>
          <cell r="AG75">
            <v>47598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2434</v>
          </cell>
          <cell r="H76">
            <v>1159</v>
          </cell>
          <cell r="I76">
            <v>17270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/>
          <cell r="R76"/>
          <cell r="S76"/>
          <cell r="T76">
            <v>0</v>
          </cell>
          <cell r="U76"/>
          <cell r="V76"/>
          <cell r="W76"/>
          <cell r="X76"/>
          <cell r="Y76">
            <v>0</v>
          </cell>
          <cell r="Z76"/>
          <cell r="AA76"/>
          <cell r="AB76"/>
          <cell r="AC76"/>
          <cell r="AD76">
            <v>0</v>
          </cell>
          <cell r="AE76"/>
          <cell r="AF76"/>
          <cell r="AG76">
            <v>17270</v>
          </cell>
        </row>
        <row r="77">
          <cell r="D77">
            <v>7073</v>
          </cell>
          <cell r="E77">
            <v>17723</v>
          </cell>
          <cell r="F77">
            <v>5232</v>
          </cell>
          <cell r="G77">
            <v>5666</v>
          </cell>
          <cell r="H77">
            <v>2819</v>
          </cell>
          <cell r="I77">
            <v>38513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/>
          <cell r="R77"/>
          <cell r="S77"/>
          <cell r="T77">
            <v>0</v>
          </cell>
          <cell r="U77"/>
          <cell r="V77"/>
          <cell r="W77"/>
          <cell r="X77"/>
          <cell r="Y77">
            <v>0</v>
          </cell>
          <cell r="Z77"/>
          <cell r="AA77"/>
          <cell r="AB77"/>
          <cell r="AC77"/>
          <cell r="AD77">
            <v>0</v>
          </cell>
          <cell r="AE77"/>
          <cell r="AF77"/>
          <cell r="AG77">
            <v>38513</v>
          </cell>
        </row>
        <row r="78">
          <cell r="D78">
            <v>19844</v>
          </cell>
          <cell r="E78">
            <v>11112</v>
          </cell>
          <cell r="F78">
            <v>9166</v>
          </cell>
          <cell r="G78">
            <v>21916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/>
          <cell r="R78"/>
          <cell r="S78"/>
          <cell r="T78">
            <v>0</v>
          </cell>
          <cell r="U78"/>
          <cell r="V78"/>
          <cell r="W78"/>
          <cell r="X78"/>
          <cell r="Y78">
            <v>0</v>
          </cell>
          <cell r="Z78"/>
          <cell r="AA78"/>
          <cell r="AB78">
            <v>5000</v>
          </cell>
          <cell r="AC78"/>
          <cell r="AD78">
            <v>5000</v>
          </cell>
          <cell r="AE78"/>
          <cell r="AF78"/>
          <cell r="AG78">
            <v>67588</v>
          </cell>
        </row>
        <row r="79">
          <cell r="D79">
            <v>3188</v>
          </cell>
          <cell r="E79">
            <v>15519</v>
          </cell>
          <cell r="F79">
            <v>0</v>
          </cell>
          <cell r="G79">
            <v>4562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/>
          <cell r="R79"/>
          <cell r="S79"/>
          <cell r="T79">
            <v>0</v>
          </cell>
          <cell r="U79"/>
          <cell r="V79"/>
          <cell r="W79"/>
          <cell r="X79"/>
          <cell r="Y79">
            <v>0</v>
          </cell>
          <cell r="Z79"/>
          <cell r="AA79"/>
          <cell r="AB79"/>
          <cell r="AC79"/>
          <cell r="AD79">
            <v>0</v>
          </cell>
          <cell r="AE79"/>
          <cell r="AF79"/>
          <cell r="AG79">
            <v>23769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/>
          <cell r="R80"/>
          <cell r="S80"/>
          <cell r="T80">
            <v>0</v>
          </cell>
          <cell r="U80"/>
          <cell r="V80"/>
          <cell r="W80"/>
          <cell r="X80"/>
          <cell r="Y80">
            <v>0</v>
          </cell>
          <cell r="Z80"/>
          <cell r="AA80"/>
          <cell r="AB80">
            <v>9796</v>
          </cell>
          <cell r="AC80"/>
          <cell r="AD80">
            <v>9796</v>
          </cell>
          <cell r="AE80"/>
          <cell r="AF80"/>
          <cell r="AG80">
            <v>62516</v>
          </cell>
        </row>
        <row r="81">
          <cell r="D81">
            <v>56492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/>
          <cell r="R81"/>
          <cell r="S81"/>
          <cell r="T81">
            <v>0</v>
          </cell>
          <cell r="U81"/>
          <cell r="V81"/>
          <cell r="W81"/>
          <cell r="X81"/>
          <cell r="Y81">
            <v>0</v>
          </cell>
          <cell r="Z81"/>
          <cell r="AA81"/>
          <cell r="AB81"/>
          <cell r="AC81"/>
          <cell r="AD81">
            <v>0</v>
          </cell>
          <cell r="AE81"/>
          <cell r="AF81"/>
          <cell r="AG81">
            <v>144486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/>
          <cell r="R82"/>
          <cell r="S82"/>
          <cell r="T82">
            <v>0</v>
          </cell>
          <cell r="U82"/>
          <cell r="V82"/>
          <cell r="W82"/>
          <cell r="X82"/>
          <cell r="Y82">
            <v>0</v>
          </cell>
          <cell r="Z82"/>
          <cell r="AA82"/>
          <cell r="AB82"/>
          <cell r="AC82"/>
          <cell r="AD82">
            <v>0</v>
          </cell>
          <cell r="AE82"/>
          <cell r="AF82"/>
          <cell r="AG82">
            <v>53790</v>
          </cell>
        </row>
        <row r="83">
          <cell r="D83">
            <v>23146</v>
          </cell>
          <cell r="E83">
            <v>29653</v>
          </cell>
          <cell r="F83">
            <v>15023</v>
          </cell>
          <cell r="G83">
            <v>0</v>
          </cell>
          <cell r="H83">
            <v>15985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/>
          <cell r="R83"/>
          <cell r="S83"/>
          <cell r="T83">
            <v>0</v>
          </cell>
          <cell r="U83"/>
          <cell r="V83"/>
          <cell r="W83"/>
          <cell r="X83"/>
          <cell r="Y83">
            <v>0</v>
          </cell>
          <cell r="Z83"/>
          <cell r="AA83"/>
          <cell r="AB83"/>
          <cell r="AC83"/>
          <cell r="AD83">
            <v>0</v>
          </cell>
          <cell r="AE83"/>
          <cell r="AF83"/>
          <cell r="AG83">
            <v>83807</v>
          </cell>
        </row>
        <row r="84">
          <cell r="D84">
            <v>13319</v>
          </cell>
          <cell r="E84">
            <v>834</v>
          </cell>
          <cell r="F84">
            <v>6367</v>
          </cell>
          <cell r="G84">
            <v>416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/>
          <cell r="R84"/>
          <cell r="S84"/>
          <cell r="T84">
            <v>0</v>
          </cell>
          <cell r="U84"/>
          <cell r="V84"/>
          <cell r="W84"/>
          <cell r="X84"/>
          <cell r="Y84">
            <v>0</v>
          </cell>
          <cell r="Z84"/>
          <cell r="AA84"/>
          <cell r="AB84"/>
          <cell r="AC84"/>
          <cell r="AD84">
            <v>0</v>
          </cell>
          <cell r="AE84"/>
          <cell r="AF84"/>
          <cell r="AG84">
            <v>20936</v>
          </cell>
        </row>
        <row r="85">
          <cell r="D85">
            <v>27689</v>
          </cell>
          <cell r="E85">
            <v>16215</v>
          </cell>
          <cell r="F85">
            <v>0</v>
          </cell>
          <cell r="G85">
            <v>5119</v>
          </cell>
          <cell r="H85">
            <v>875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/>
          <cell r="R85"/>
          <cell r="S85"/>
          <cell r="T85">
            <v>0</v>
          </cell>
          <cell r="U85"/>
          <cell r="V85"/>
          <cell r="W85"/>
          <cell r="X85"/>
          <cell r="Y85">
            <v>0</v>
          </cell>
          <cell r="Z85"/>
          <cell r="AA85"/>
          <cell r="AB85"/>
          <cell r="AC85"/>
          <cell r="AD85">
            <v>0</v>
          </cell>
          <cell r="AE85"/>
          <cell r="AF85"/>
          <cell r="AG85">
            <v>49898</v>
          </cell>
        </row>
        <row r="86">
          <cell r="D86">
            <v>35536</v>
          </cell>
          <cell r="E86">
            <v>14428</v>
          </cell>
          <cell r="F86">
            <v>0</v>
          </cell>
          <cell r="G86">
            <v>9761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/>
          <cell r="R86"/>
          <cell r="S86"/>
          <cell r="T86">
            <v>0</v>
          </cell>
          <cell r="U86"/>
          <cell r="V86"/>
          <cell r="W86"/>
          <cell r="X86"/>
          <cell r="Y86">
            <v>0</v>
          </cell>
          <cell r="Z86"/>
          <cell r="AA86"/>
          <cell r="AB86"/>
          <cell r="AC86"/>
          <cell r="AD86">
            <v>0</v>
          </cell>
          <cell r="AE86"/>
          <cell r="AF86"/>
          <cell r="AG86">
            <v>59725</v>
          </cell>
        </row>
        <row r="87">
          <cell r="D87">
            <v>20395</v>
          </cell>
          <cell r="E87">
            <v>0</v>
          </cell>
          <cell r="F87">
            <v>896</v>
          </cell>
          <cell r="G87">
            <v>2541</v>
          </cell>
          <cell r="H87">
            <v>0</v>
          </cell>
          <cell r="I87">
            <v>23832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/>
          <cell r="V87"/>
          <cell r="W87"/>
          <cell r="X87"/>
          <cell r="Y87">
            <v>0</v>
          </cell>
          <cell r="Z87"/>
          <cell r="AA87"/>
          <cell r="AB87"/>
          <cell r="AC87"/>
          <cell r="AD87">
            <v>0</v>
          </cell>
          <cell r="AE87"/>
          <cell r="AF87"/>
          <cell r="AG87">
            <v>23832</v>
          </cell>
        </row>
        <row r="88">
          <cell r="D88">
            <v>2500</v>
          </cell>
          <cell r="E88">
            <v>5416</v>
          </cell>
          <cell r="F88">
            <v>15834</v>
          </cell>
          <cell r="G88">
            <v>15165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/>
          <cell r="V88"/>
          <cell r="W88"/>
          <cell r="X88"/>
          <cell r="Y88">
            <v>0</v>
          </cell>
          <cell r="Z88"/>
          <cell r="AA88"/>
          <cell r="AB88"/>
          <cell r="AC88"/>
          <cell r="AD88">
            <v>0</v>
          </cell>
          <cell r="AE88"/>
          <cell r="AF88"/>
          <cell r="AG88">
            <v>38915</v>
          </cell>
        </row>
        <row r="89">
          <cell r="D89">
            <v>5184</v>
          </cell>
          <cell r="E89">
            <v>11076</v>
          </cell>
          <cell r="F89">
            <v>6597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/>
          <cell r="R89"/>
          <cell r="S89"/>
          <cell r="T89">
            <v>0</v>
          </cell>
          <cell r="U89"/>
          <cell r="V89"/>
          <cell r="W89"/>
          <cell r="X89"/>
          <cell r="Y89">
            <v>0</v>
          </cell>
          <cell r="Z89"/>
          <cell r="AA89"/>
          <cell r="AB89"/>
          <cell r="AC89"/>
          <cell r="AD89">
            <v>0</v>
          </cell>
          <cell r="AE89"/>
          <cell r="AF89"/>
          <cell r="AG89">
            <v>28605</v>
          </cell>
        </row>
        <row r="90">
          <cell r="D90">
            <v>21326</v>
          </cell>
          <cell r="E90">
            <v>11842</v>
          </cell>
          <cell r="F90">
            <v>5146</v>
          </cell>
          <cell r="G90">
            <v>0</v>
          </cell>
          <cell r="H90">
            <v>0</v>
          </cell>
          <cell r="I90">
            <v>38314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/>
          <cell r="V90"/>
          <cell r="W90"/>
          <cell r="X90"/>
          <cell r="Y90">
            <v>0</v>
          </cell>
          <cell r="Z90"/>
          <cell r="AA90"/>
          <cell r="AB90"/>
          <cell r="AC90"/>
          <cell r="AD90">
            <v>0</v>
          </cell>
          <cell r="AE90"/>
          <cell r="AF90"/>
          <cell r="AG90">
            <v>38314</v>
          </cell>
        </row>
        <row r="91">
          <cell r="D91">
            <v>6675</v>
          </cell>
          <cell r="E91">
            <v>3836</v>
          </cell>
          <cell r="F91">
            <v>4563</v>
          </cell>
          <cell r="G91">
            <v>0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/>
          <cell r="V91"/>
          <cell r="W91"/>
          <cell r="X91"/>
          <cell r="Y91">
            <v>0</v>
          </cell>
          <cell r="Z91"/>
          <cell r="AA91"/>
          <cell r="AB91"/>
          <cell r="AC91"/>
          <cell r="AD91">
            <v>0</v>
          </cell>
          <cell r="AE91"/>
          <cell r="AF91"/>
          <cell r="AG91">
            <v>15074</v>
          </cell>
        </row>
        <row r="92">
          <cell r="D92">
            <v>8581</v>
          </cell>
          <cell r="E92">
            <v>1334</v>
          </cell>
          <cell r="F92">
            <v>1666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/>
          <cell r="V92"/>
          <cell r="W92"/>
          <cell r="X92"/>
          <cell r="Y92">
            <v>0</v>
          </cell>
          <cell r="Z92"/>
          <cell r="AA92"/>
          <cell r="AB92"/>
          <cell r="AC92"/>
          <cell r="AD92">
            <v>0</v>
          </cell>
          <cell r="AE92"/>
          <cell r="AF92"/>
          <cell r="AG92">
            <v>17661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/>
          <cell r="V93"/>
          <cell r="W93"/>
          <cell r="X93"/>
          <cell r="Y93">
            <v>0</v>
          </cell>
          <cell r="Z93"/>
          <cell r="AA93"/>
          <cell r="AB93"/>
          <cell r="AC93"/>
          <cell r="AD93">
            <v>0</v>
          </cell>
          <cell r="AE93"/>
          <cell r="AF93"/>
          <cell r="AG93">
            <v>9751</v>
          </cell>
        </row>
        <row r="94">
          <cell r="D94">
            <v>13261</v>
          </cell>
          <cell r="E94">
            <v>32590</v>
          </cell>
          <cell r="F94">
            <v>765</v>
          </cell>
          <cell r="G94">
            <v>0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/>
          <cell r="R94"/>
          <cell r="S94"/>
          <cell r="T94">
            <v>0</v>
          </cell>
          <cell r="U94"/>
          <cell r="V94"/>
          <cell r="W94"/>
          <cell r="X94"/>
          <cell r="Y94">
            <v>0</v>
          </cell>
          <cell r="Z94"/>
          <cell r="AA94"/>
          <cell r="AB94"/>
          <cell r="AC94"/>
          <cell r="AD94">
            <v>0</v>
          </cell>
          <cell r="AE94"/>
          <cell r="AF94"/>
          <cell r="AG94">
            <v>46616</v>
          </cell>
        </row>
        <row r="95">
          <cell r="D95">
            <v>7461</v>
          </cell>
          <cell r="E95">
            <v>1500</v>
          </cell>
          <cell r="F95">
            <v>834</v>
          </cell>
          <cell r="G95">
            <v>455</v>
          </cell>
          <cell r="H95">
            <v>0</v>
          </cell>
          <cell r="I95">
            <v>10250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/>
          <cell r="V95"/>
          <cell r="W95"/>
          <cell r="X95"/>
          <cell r="Y95">
            <v>0</v>
          </cell>
          <cell r="Z95"/>
          <cell r="AA95"/>
          <cell r="AB95"/>
          <cell r="AC95"/>
          <cell r="AD95">
            <v>0</v>
          </cell>
          <cell r="AE95"/>
          <cell r="AF95"/>
          <cell r="AG95">
            <v>10250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/>
          <cell r="R96"/>
          <cell r="S96"/>
          <cell r="T96">
            <v>0</v>
          </cell>
          <cell r="U96"/>
          <cell r="V96"/>
          <cell r="W96"/>
          <cell r="X96"/>
          <cell r="Y96">
            <v>0</v>
          </cell>
          <cell r="Z96"/>
          <cell r="AA96"/>
          <cell r="AB96"/>
          <cell r="AC96"/>
          <cell r="AD96">
            <v>0</v>
          </cell>
          <cell r="AE96"/>
          <cell r="AF96"/>
          <cell r="AG96">
            <v>39721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8334</v>
          </cell>
          <cell r="H97">
            <v>0</v>
          </cell>
          <cell r="I97">
            <v>37662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/>
          <cell r="S97"/>
          <cell r="T97">
            <v>0</v>
          </cell>
          <cell r="U97"/>
          <cell r="V97"/>
          <cell r="W97"/>
          <cell r="X97"/>
          <cell r="Y97">
            <v>0</v>
          </cell>
          <cell r="Z97"/>
          <cell r="AA97"/>
          <cell r="AB97"/>
          <cell r="AC97"/>
          <cell r="AD97">
            <v>0</v>
          </cell>
          <cell r="AE97"/>
          <cell r="AF97"/>
          <cell r="AG97">
            <v>37662</v>
          </cell>
        </row>
        <row r="98">
          <cell r="D98">
            <v>0</v>
          </cell>
          <cell r="E98">
            <v>8500</v>
          </cell>
          <cell r="F98">
            <v>62016</v>
          </cell>
          <cell r="G98">
            <v>102267</v>
          </cell>
          <cell r="H98">
            <v>9813</v>
          </cell>
          <cell r="I98">
            <v>182596</v>
          </cell>
          <cell r="J98">
            <v>726739.27999999991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/>
          <cell r="R98"/>
          <cell r="S98"/>
          <cell r="T98">
            <v>0</v>
          </cell>
          <cell r="U98"/>
          <cell r="V98"/>
          <cell r="W98"/>
          <cell r="X98"/>
          <cell r="Y98">
            <v>0</v>
          </cell>
          <cell r="Z98"/>
          <cell r="AA98"/>
          <cell r="AB98"/>
          <cell r="AC98"/>
          <cell r="AD98">
            <v>0</v>
          </cell>
          <cell r="AE98"/>
          <cell r="AF98"/>
          <cell r="AG98">
            <v>914835.27999999991</v>
          </cell>
        </row>
        <row r="99">
          <cell r="D99">
            <v>4919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/>
          <cell r="R99"/>
          <cell r="S99"/>
          <cell r="T99">
            <v>0</v>
          </cell>
          <cell r="U99"/>
          <cell r="V99"/>
          <cell r="W99"/>
          <cell r="X99"/>
          <cell r="Y99">
            <v>0</v>
          </cell>
          <cell r="Z99"/>
          <cell r="AA99"/>
          <cell r="AB99"/>
          <cell r="AC99"/>
          <cell r="AD99">
            <v>0</v>
          </cell>
          <cell r="AE99"/>
          <cell r="AF99"/>
          <cell r="AG99">
            <v>8552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416</v>
          </cell>
          <cell r="I100">
            <v>21036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/>
          <cell r="R100"/>
          <cell r="S100"/>
          <cell r="T100">
            <v>0</v>
          </cell>
          <cell r="U100"/>
          <cell r="V100"/>
          <cell r="W100"/>
          <cell r="X100"/>
          <cell r="Y100">
            <v>0</v>
          </cell>
          <cell r="Z100"/>
          <cell r="AA100"/>
          <cell r="AB100"/>
          <cell r="AC100"/>
          <cell r="AD100">
            <v>0</v>
          </cell>
          <cell r="AE100"/>
          <cell r="AF100"/>
          <cell r="AG100">
            <v>21036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49132</v>
          </cell>
          <cell r="H101">
            <v>12916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/>
          <cell r="R101"/>
          <cell r="S101"/>
          <cell r="T101">
            <v>0</v>
          </cell>
          <cell r="U101"/>
          <cell r="V101"/>
          <cell r="W101"/>
          <cell r="X101"/>
          <cell r="Y101">
            <v>0</v>
          </cell>
          <cell r="Z101"/>
          <cell r="AA101"/>
          <cell r="AB101"/>
          <cell r="AC101"/>
          <cell r="AD101">
            <v>0</v>
          </cell>
          <cell r="AE101"/>
          <cell r="AF101"/>
          <cell r="AG101">
            <v>146601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/>
          <cell r="R102"/>
          <cell r="S102"/>
          <cell r="T102">
            <v>0</v>
          </cell>
          <cell r="U102"/>
          <cell r="V102"/>
          <cell r="W102"/>
          <cell r="X102"/>
          <cell r="Y102">
            <v>0</v>
          </cell>
          <cell r="Z102"/>
          <cell r="AA102"/>
          <cell r="AB102"/>
          <cell r="AC102"/>
          <cell r="AD102">
            <v>0</v>
          </cell>
          <cell r="AE102"/>
          <cell r="AF102"/>
          <cell r="AG102">
            <v>6683</v>
          </cell>
        </row>
        <row r="103">
          <cell r="D103">
            <v>31391</v>
          </cell>
          <cell r="E103">
            <v>0</v>
          </cell>
          <cell r="F103">
            <v>4581</v>
          </cell>
          <cell r="G103">
            <v>4374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/>
          <cell r="R103"/>
          <cell r="S103"/>
          <cell r="T103">
            <v>0</v>
          </cell>
          <cell r="U103"/>
          <cell r="V103"/>
          <cell r="W103"/>
          <cell r="X103"/>
          <cell r="Y103">
            <v>0</v>
          </cell>
          <cell r="Z103"/>
          <cell r="AA103"/>
          <cell r="AB103"/>
          <cell r="AC103"/>
          <cell r="AD103">
            <v>0</v>
          </cell>
          <cell r="AE103"/>
          <cell r="AF103"/>
          <cell r="AG103">
            <v>40346</v>
          </cell>
        </row>
        <row r="104">
          <cell r="D104">
            <v>56929</v>
          </cell>
          <cell r="E104">
            <v>11756</v>
          </cell>
          <cell r="F104">
            <v>9166</v>
          </cell>
          <cell r="G104">
            <v>6768</v>
          </cell>
          <cell r="H104">
            <v>500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/>
          <cell r="R104"/>
          <cell r="S104"/>
          <cell r="T104">
            <v>0</v>
          </cell>
          <cell r="U104"/>
          <cell r="V104"/>
          <cell r="W104"/>
          <cell r="X104"/>
          <cell r="Y104">
            <v>0</v>
          </cell>
          <cell r="Z104"/>
          <cell r="AA104"/>
          <cell r="AB104"/>
          <cell r="AC104"/>
          <cell r="AD104">
            <v>0</v>
          </cell>
          <cell r="AE104"/>
          <cell r="AF104"/>
          <cell r="AG104">
            <v>85119</v>
          </cell>
        </row>
        <row r="105">
          <cell r="D105">
            <v>26676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/>
          <cell r="R105"/>
          <cell r="S105"/>
          <cell r="T105">
            <v>0</v>
          </cell>
          <cell r="U105"/>
          <cell r="V105"/>
          <cell r="W105"/>
          <cell r="X105"/>
          <cell r="Y105">
            <v>0</v>
          </cell>
          <cell r="Z105"/>
          <cell r="AA105"/>
          <cell r="AB105"/>
          <cell r="AC105"/>
          <cell r="AD105">
            <v>0</v>
          </cell>
          <cell r="AE105"/>
          <cell r="AF105"/>
          <cell r="AG105">
            <v>36382</v>
          </cell>
        </row>
        <row r="106">
          <cell r="D106">
            <v>0</v>
          </cell>
          <cell r="E106">
            <v>53340</v>
          </cell>
          <cell r="F106">
            <v>33834</v>
          </cell>
          <cell r="G106">
            <v>16584</v>
          </cell>
          <cell r="H106">
            <v>4166</v>
          </cell>
          <cell r="I106">
            <v>107924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/>
          <cell r="R106"/>
          <cell r="S106"/>
          <cell r="T106">
            <v>0</v>
          </cell>
          <cell r="U106"/>
          <cell r="V106"/>
          <cell r="W106"/>
          <cell r="X106"/>
          <cell r="Y106">
            <v>0</v>
          </cell>
          <cell r="Z106"/>
          <cell r="AA106"/>
          <cell r="AB106"/>
          <cell r="AC106"/>
          <cell r="AD106">
            <v>0</v>
          </cell>
          <cell r="AE106"/>
          <cell r="AF106"/>
          <cell r="AG106">
            <v>107924</v>
          </cell>
        </row>
        <row r="107">
          <cell r="D107">
            <v>0</v>
          </cell>
          <cell r="E107">
            <v>29627</v>
          </cell>
          <cell r="F107">
            <v>12700</v>
          </cell>
          <cell r="G107">
            <v>10258</v>
          </cell>
          <cell r="H107">
            <v>7259</v>
          </cell>
          <cell r="I107">
            <v>59844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/>
          <cell r="R107"/>
          <cell r="S107"/>
          <cell r="T107">
            <v>0</v>
          </cell>
          <cell r="U107"/>
          <cell r="V107"/>
          <cell r="W107"/>
          <cell r="X107"/>
          <cell r="Y107">
            <v>0</v>
          </cell>
          <cell r="Z107"/>
          <cell r="AA107"/>
          <cell r="AB107">
            <v>3000</v>
          </cell>
          <cell r="AC107"/>
          <cell r="AD107">
            <v>3000</v>
          </cell>
          <cell r="AE107"/>
          <cell r="AF107"/>
          <cell r="AG107">
            <v>64144</v>
          </cell>
        </row>
        <row r="108">
          <cell r="D108">
            <v>14216</v>
          </cell>
          <cell r="E108">
            <v>559</v>
          </cell>
          <cell r="F108">
            <v>6946</v>
          </cell>
          <cell r="G108">
            <v>4166</v>
          </cell>
          <cell r="H108">
            <v>750</v>
          </cell>
          <cell r="I108">
            <v>26637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/>
          <cell r="R108"/>
          <cell r="S108"/>
          <cell r="T108">
            <v>0</v>
          </cell>
          <cell r="U108"/>
          <cell r="V108"/>
          <cell r="W108"/>
          <cell r="X108"/>
          <cell r="Y108">
            <v>0</v>
          </cell>
          <cell r="Z108"/>
          <cell r="AA108"/>
          <cell r="AB108"/>
          <cell r="AC108"/>
          <cell r="AD108">
            <v>0</v>
          </cell>
          <cell r="AE108"/>
          <cell r="AF108"/>
          <cell r="AG108">
            <v>26637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58095</v>
          </cell>
          <cell r="H109">
            <v>9142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/>
          <cell r="R109"/>
          <cell r="S109"/>
          <cell r="T109">
            <v>0</v>
          </cell>
          <cell r="U109"/>
          <cell r="V109"/>
          <cell r="W109"/>
          <cell r="X109"/>
          <cell r="Y109">
            <v>0</v>
          </cell>
          <cell r="Z109"/>
          <cell r="AA109"/>
          <cell r="AB109"/>
          <cell r="AC109"/>
          <cell r="AD109">
            <v>0</v>
          </cell>
          <cell r="AE109"/>
          <cell r="AF109"/>
          <cell r="AG109">
            <v>192549</v>
          </cell>
        </row>
        <row r="110">
          <cell r="D110">
            <v>0</v>
          </cell>
          <cell r="E110">
            <v>7500</v>
          </cell>
          <cell r="F110">
            <v>4584</v>
          </cell>
          <cell r="G110">
            <v>10418</v>
          </cell>
          <cell r="H110">
            <v>0</v>
          </cell>
          <cell r="I110">
            <v>22502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/>
          <cell r="R110"/>
          <cell r="S110"/>
          <cell r="T110">
            <v>0</v>
          </cell>
          <cell r="U110"/>
          <cell r="V110"/>
          <cell r="W110"/>
          <cell r="X110"/>
          <cell r="Y110">
            <v>0</v>
          </cell>
          <cell r="Z110"/>
          <cell r="AA110"/>
          <cell r="AB110"/>
          <cell r="AC110"/>
          <cell r="AD110">
            <v>0</v>
          </cell>
          <cell r="AE110"/>
          <cell r="AF110"/>
          <cell r="AG110">
            <v>22502</v>
          </cell>
        </row>
        <row r="111">
          <cell r="D111">
            <v>25953</v>
          </cell>
          <cell r="E111">
            <v>6824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/>
          <cell r="R111"/>
          <cell r="S111"/>
          <cell r="T111">
            <v>0</v>
          </cell>
          <cell r="U111"/>
          <cell r="V111"/>
          <cell r="W111"/>
          <cell r="X111"/>
          <cell r="Y111">
            <v>0</v>
          </cell>
          <cell r="Z111"/>
          <cell r="AA111"/>
          <cell r="AB111"/>
          <cell r="AC111"/>
          <cell r="AD111">
            <v>0</v>
          </cell>
          <cell r="AE111"/>
          <cell r="AF111"/>
          <cell r="AG111">
            <v>47619</v>
          </cell>
        </row>
        <row r="112">
          <cell r="D112">
            <v>3802</v>
          </cell>
          <cell r="E112">
            <v>12202</v>
          </cell>
          <cell r="F112">
            <v>10218</v>
          </cell>
          <cell r="G112">
            <v>2916</v>
          </cell>
          <cell r="H112">
            <v>5834</v>
          </cell>
          <cell r="I112">
            <v>34972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/>
          <cell r="R112"/>
          <cell r="S112"/>
          <cell r="T112">
            <v>0</v>
          </cell>
          <cell r="U112"/>
          <cell r="V112"/>
          <cell r="W112"/>
          <cell r="X112"/>
          <cell r="Y112">
            <v>0</v>
          </cell>
          <cell r="Z112"/>
          <cell r="AA112"/>
          <cell r="AB112"/>
          <cell r="AC112"/>
          <cell r="AD112">
            <v>0</v>
          </cell>
          <cell r="AE112"/>
          <cell r="AF112"/>
          <cell r="AG112">
            <v>34972</v>
          </cell>
        </row>
        <row r="113">
          <cell r="D113">
            <v>9114</v>
          </cell>
          <cell r="E113">
            <v>4750</v>
          </cell>
          <cell r="F113">
            <v>5916</v>
          </cell>
          <cell r="G113">
            <v>5291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/>
          <cell r="R113"/>
          <cell r="S113"/>
          <cell r="T113">
            <v>0</v>
          </cell>
          <cell r="U113"/>
          <cell r="V113"/>
          <cell r="W113"/>
          <cell r="X113"/>
          <cell r="Y113">
            <v>0</v>
          </cell>
          <cell r="Z113"/>
          <cell r="AA113"/>
          <cell r="AB113"/>
          <cell r="AC113"/>
          <cell r="AD113">
            <v>0</v>
          </cell>
          <cell r="AE113"/>
          <cell r="AF113"/>
          <cell r="AG113">
            <v>26071</v>
          </cell>
        </row>
        <row r="114">
          <cell r="D114">
            <v>105138</v>
          </cell>
          <cell r="E114">
            <v>44092</v>
          </cell>
          <cell r="F114">
            <v>41762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/>
          <cell r="R114"/>
          <cell r="S114">
            <v>75019</v>
          </cell>
          <cell r="T114">
            <v>75019</v>
          </cell>
          <cell r="U114"/>
          <cell r="V114"/>
          <cell r="W114"/>
          <cell r="X114"/>
          <cell r="Y114">
            <v>0</v>
          </cell>
          <cell r="Z114"/>
          <cell r="AA114">
            <v>8600</v>
          </cell>
          <cell r="AB114"/>
          <cell r="AC114"/>
          <cell r="AD114">
            <v>8600</v>
          </cell>
          <cell r="AE114"/>
          <cell r="AF114"/>
          <cell r="AG114">
            <v>320638</v>
          </cell>
        </row>
        <row r="115">
          <cell r="D115">
            <v>8334</v>
          </cell>
          <cell r="E115">
            <v>0</v>
          </cell>
          <cell r="F115">
            <v>3163</v>
          </cell>
          <cell r="G115">
            <v>2291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/>
          <cell r="R115"/>
          <cell r="S115"/>
          <cell r="T115">
            <v>0</v>
          </cell>
          <cell r="U115"/>
          <cell r="V115"/>
          <cell r="W115"/>
          <cell r="X115"/>
          <cell r="Y115">
            <v>0</v>
          </cell>
          <cell r="Z115"/>
          <cell r="AA115"/>
          <cell r="AB115"/>
          <cell r="AC115"/>
          <cell r="AD115">
            <v>0</v>
          </cell>
          <cell r="AE115"/>
          <cell r="AF115"/>
          <cell r="AG115">
            <v>13788</v>
          </cell>
        </row>
        <row r="116">
          <cell r="D116">
            <v>19337</v>
          </cell>
          <cell r="E116">
            <v>10826</v>
          </cell>
          <cell r="F116">
            <v>19386</v>
          </cell>
          <cell r="G116">
            <v>2937</v>
          </cell>
          <cell r="H116">
            <v>1960</v>
          </cell>
          <cell r="I116">
            <v>54446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/>
          <cell r="R116"/>
          <cell r="S116"/>
          <cell r="T116">
            <v>0</v>
          </cell>
          <cell r="U116"/>
          <cell r="V116"/>
          <cell r="W116"/>
          <cell r="X116"/>
          <cell r="Y116">
            <v>0</v>
          </cell>
          <cell r="Z116"/>
          <cell r="AA116"/>
          <cell r="AB116"/>
          <cell r="AC116"/>
          <cell r="AD116">
            <v>0</v>
          </cell>
          <cell r="AE116"/>
          <cell r="AF116"/>
          <cell r="AG116">
            <v>54446</v>
          </cell>
        </row>
        <row r="117">
          <cell r="D117">
            <v>16181</v>
          </cell>
          <cell r="E117">
            <v>1625</v>
          </cell>
          <cell r="F117">
            <v>2334</v>
          </cell>
          <cell r="G117">
            <v>3529</v>
          </cell>
          <cell r="H117">
            <v>166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/>
          <cell r="R117"/>
          <cell r="S117"/>
          <cell r="T117">
            <v>0</v>
          </cell>
          <cell r="U117"/>
          <cell r="V117"/>
          <cell r="W117"/>
          <cell r="X117"/>
          <cell r="Y117">
            <v>0</v>
          </cell>
          <cell r="Z117"/>
          <cell r="AA117"/>
          <cell r="AB117"/>
          <cell r="AC117"/>
          <cell r="AD117">
            <v>0</v>
          </cell>
          <cell r="AE117"/>
          <cell r="AF117"/>
          <cell r="AG117">
            <v>23835</v>
          </cell>
        </row>
        <row r="118">
          <cell r="D118">
            <v>3554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/>
          <cell r="R118"/>
          <cell r="S118"/>
          <cell r="T118">
            <v>0</v>
          </cell>
          <cell r="U118"/>
          <cell r="V118"/>
          <cell r="W118"/>
          <cell r="X118"/>
          <cell r="Y118">
            <v>0</v>
          </cell>
          <cell r="Z118"/>
          <cell r="AA118"/>
          <cell r="AB118"/>
          <cell r="AC118"/>
          <cell r="AD118">
            <v>0</v>
          </cell>
          <cell r="AE118"/>
          <cell r="AF118"/>
          <cell r="AG118">
            <v>18262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/>
          <cell r="R119"/>
          <cell r="S119"/>
          <cell r="T119">
            <v>0</v>
          </cell>
          <cell r="U119"/>
          <cell r="V119"/>
          <cell r="W119"/>
          <cell r="X119"/>
          <cell r="Y119">
            <v>0</v>
          </cell>
          <cell r="Z119"/>
          <cell r="AA119"/>
          <cell r="AB119"/>
          <cell r="AC119"/>
          <cell r="AD119">
            <v>0</v>
          </cell>
          <cell r="AE119"/>
          <cell r="AF119"/>
          <cell r="AG119">
            <v>65247</v>
          </cell>
        </row>
        <row r="120">
          <cell r="D120">
            <v>4315</v>
          </cell>
          <cell r="E120">
            <v>3463</v>
          </cell>
          <cell r="F120">
            <v>2476</v>
          </cell>
          <cell r="G120">
            <v>4266</v>
          </cell>
          <cell r="H120">
            <v>250</v>
          </cell>
          <cell r="I120">
            <v>14770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/>
          <cell r="R120"/>
          <cell r="S120"/>
          <cell r="T120">
            <v>0</v>
          </cell>
          <cell r="U120"/>
          <cell r="V120"/>
          <cell r="W120"/>
          <cell r="X120"/>
          <cell r="Y120">
            <v>0</v>
          </cell>
          <cell r="Z120"/>
          <cell r="AA120"/>
          <cell r="AB120"/>
          <cell r="AC120"/>
          <cell r="AD120">
            <v>0</v>
          </cell>
          <cell r="AE120"/>
          <cell r="AF120"/>
          <cell r="AG120">
            <v>14770</v>
          </cell>
        </row>
        <row r="121">
          <cell r="D121">
            <v>30222</v>
          </cell>
          <cell r="E121">
            <v>9521</v>
          </cell>
          <cell r="F121">
            <v>6262</v>
          </cell>
          <cell r="G121">
            <v>8037</v>
          </cell>
          <cell r="H121">
            <v>7434</v>
          </cell>
          <cell r="I121">
            <v>61476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/>
          <cell r="R121"/>
          <cell r="S121"/>
          <cell r="T121">
            <v>0</v>
          </cell>
          <cell r="U121"/>
          <cell r="V121"/>
          <cell r="W121"/>
          <cell r="X121"/>
          <cell r="Y121">
            <v>0</v>
          </cell>
          <cell r="Z121"/>
          <cell r="AA121"/>
          <cell r="AB121"/>
          <cell r="AC121"/>
          <cell r="AD121">
            <v>0</v>
          </cell>
          <cell r="AE121"/>
          <cell r="AF121"/>
          <cell r="AG121">
            <v>64924</v>
          </cell>
        </row>
        <row r="122">
          <cell r="D122">
            <v>16594</v>
          </cell>
          <cell r="E122">
            <v>7743</v>
          </cell>
          <cell r="F122">
            <v>41666</v>
          </cell>
          <cell r="G122">
            <v>17859</v>
          </cell>
          <cell r="H122">
            <v>14895</v>
          </cell>
          <cell r="I122">
            <v>98757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4643</v>
          </cell>
          <cell r="P122">
            <v>0</v>
          </cell>
          <cell r="Q122"/>
          <cell r="R122"/>
          <cell r="S122"/>
          <cell r="T122">
            <v>0</v>
          </cell>
          <cell r="U122"/>
          <cell r="V122"/>
          <cell r="W122"/>
          <cell r="X122"/>
          <cell r="Y122">
            <v>0</v>
          </cell>
          <cell r="Z122"/>
          <cell r="AA122"/>
          <cell r="AB122"/>
          <cell r="AC122"/>
          <cell r="AD122">
            <v>0</v>
          </cell>
          <cell r="AE122"/>
          <cell r="AF122"/>
          <cell r="AG122">
            <v>103400</v>
          </cell>
        </row>
        <row r="123">
          <cell r="D123">
            <v>18664</v>
          </cell>
          <cell r="E123">
            <v>18809</v>
          </cell>
          <cell r="F123">
            <v>25954</v>
          </cell>
          <cell r="G123">
            <v>11260</v>
          </cell>
          <cell r="H123">
            <v>11384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1518</v>
          </cell>
          <cell r="Q123"/>
          <cell r="R123"/>
          <cell r="S123">
            <v>104744</v>
          </cell>
          <cell r="T123">
            <v>104744</v>
          </cell>
          <cell r="U123"/>
          <cell r="V123"/>
          <cell r="W123"/>
          <cell r="X123"/>
          <cell r="Y123">
            <v>0</v>
          </cell>
          <cell r="Z123"/>
          <cell r="AA123"/>
          <cell r="AB123"/>
          <cell r="AC123"/>
          <cell r="AD123">
            <v>0</v>
          </cell>
          <cell r="AE123"/>
          <cell r="AF123"/>
          <cell r="AG123">
            <v>192333</v>
          </cell>
        </row>
        <row r="124">
          <cell r="D124">
            <v>10806</v>
          </cell>
          <cell r="E124">
            <v>770</v>
          </cell>
          <cell r="F124">
            <v>409</v>
          </cell>
          <cell r="G124">
            <v>2085</v>
          </cell>
          <cell r="H124">
            <v>150</v>
          </cell>
          <cell r="I124">
            <v>14220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/>
          <cell r="R124"/>
          <cell r="S124"/>
          <cell r="T124">
            <v>0</v>
          </cell>
          <cell r="U124"/>
          <cell r="V124"/>
          <cell r="W124"/>
          <cell r="X124"/>
          <cell r="Y124">
            <v>0</v>
          </cell>
          <cell r="Z124"/>
          <cell r="AA124"/>
          <cell r="AB124"/>
          <cell r="AC124"/>
          <cell r="AD124">
            <v>0</v>
          </cell>
          <cell r="AE124"/>
          <cell r="AF124"/>
          <cell r="AG124">
            <v>14220</v>
          </cell>
        </row>
        <row r="125">
          <cell r="D125">
            <v>6666</v>
          </cell>
          <cell r="E125">
            <v>8300</v>
          </cell>
          <cell r="F125">
            <v>84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/>
          <cell r="R125"/>
          <cell r="S125"/>
          <cell r="T125">
            <v>0</v>
          </cell>
          <cell r="U125"/>
          <cell r="V125"/>
          <cell r="W125"/>
          <cell r="X125"/>
          <cell r="Y125">
            <v>0</v>
          </cell>
          <cell r="Z125"/>
          <cell r="AA125"/>
          <cell r="AB125"/>
          <cell r="AC125"/>
          <cell r="AD125">
            <v>0</v>
          </cell>
          <cell r="AE125"/>
          <cell r="AF125"/>
          <cell r="AG125">
            <v>19509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834</v>
          </cell>
          <cell r="I126">
            <v>9031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/>
          <cell r="R126"/>
          <cell r="S126"/>
          <cell r="T126">
            <v>0</v>
          </cell>
          <cell r="U126"/>
          <cell r="V126"/>
          <cell r="W126"/>
          <cell r="X126"/>
          <cell r="Y126">
            <v>0</v>
          </cell>
          <cell r="Z126"/>
          <cell r="AA126"/>
          <cell r="AB126"/>
          <cell r="AC126"/>
          <cell r="AD126">
            <v>0</v>
          </cell>
          <cell r="AE126"/>
          <cell r="AF126"/>
          <cell r="AG126">
            <v>9031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/>
          <cell r="R127"/>
          <cell r="S127"/>
          <cell r="T127">
            <v>0</v>
          </cell>
          <cell r="U127"/>
          <cell r="V127"/>
          <cell r="W127"/>
          <cell r="X127"/>
          <cell r="Y127">
            <v>0</v>
          </cell>
          <cell r="Z127"/>
          <cell r="AA127"/>
          <cell r="AB127"/>
          <cell r="AC127"/>
          <cell r="AD127">
            <v>0</v>
          </cell>
          <cell r="AE127"/>
          <cell r="AF127"/>
          <cell r="AG127">
            <v>46659</v>
          </cell>
        </row>
        <row r="128">
          <cell r="D128">
            <v>25114</v>
          </cell>
          <cell r="E128">
            <v>4112</v>
          </cell>
          <cell r="F128">
            <v>3375</v>
          </cell>
          <cell r="G128">
            <v>834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/>
          <cell r="R128"/>
          <cell r="S128"/>
          <cell r="T128">
            <v>0</v>
          </cell>
          <cell r="U128"/>
          <cell r="V128"/>
          <cell r="W128"/>
          <cell r="X128"/>
          <cell r="Y128">
            <v>0</v>
          </cell>
          <cell r="Z128"/>
          <cell r="AA128"/>
          <cell r="AB128"/>
          <cell r="AC128"/>
          <cell r="AD128">
            <v>0</v>
          </cell>
          <cell r="AE128"/>
          <cell r="AF128"/>
          <cell r="AG128">
            <v>37685</v>
          </cell>
        </row>
        <row r="129">
          <cell r="D129">
            <v>13406</v>
          </cell>
          <cell r="E129">
            <v>54802</v>
          </cell>
          <cell r="F129">
            <v>18754</v>
          </cell>
          <cell r="G129">
            <v>26608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/>
          <cell r="R129"/>
          <cell r="S129"/>
          <cell r="T129">
            <v>0</v>
          </cell>
          <cell r="U129"/>
          <cell r="V129"/>
          <cell r="W129"/>
          <cell r="X129"/>
          <cell r="Y129">
            <v>0</v>
          </cell>
          <cell r="Z129"/>
          <cell r="AA129"/>
          <cell r="AB129"/>
          <cell r="AC129"/>
          <cell r="AD129">
            <v>0</v>
          </cell>
          <cell r="AE129"/>
          <cell r="AF129"/>
          <cell r="AG129">
            <v>123741</v>
          </cell>
        </row>
        <row r="130">
          <cell r="D130">
            <v>4050</v>
          </cell>
          <cell r="E130">
            <v>2788</v>
          </cell>
          <cell r="F130">
            <v>5483</v>
          </cell>
          <cell r="G130">
            <v>6834</v>
          </cell>
          <cell r="H130">
            <v>0</v>
          </cell>
          <cell r="I130">
            <v>19155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/>
          <cell r="R130"/>
          <cell r="S130"/>
          <cell r="T130">
            <v>0</v>
          </cell>
          <cell r="U130"/>
          <cell r="V130"/>
          <cell r="W130"/>
          <cell r="X130"/>
          <cell r="Y130">
            <v>0</v>
          </cell>
          <cell r="Z130"/>
          <cell r="AA130"/>
          <cell r="AB130"/>
          <cell r="AC130"/>
          <cell r="AD130">
            <v>0</v>
          </cell>
          <cell r="AE130"/>
          <cell r="AF130"/>
          <cell r="AG130">
            <v>19155</v>
          </cell>
        </row>
        <row r="131">
          <cell r="D131">
            <v>11421</v>
          </cell>
          <cell r="E131">
            <v>1048</v>
          </cell>
          <cell r="F131">
            <v>2084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1041</v>
          </cell>
          <cell r="Q131"/>
          <cell r="R131"/>
          <cell r="S131"/>
          <cell r="T131">
            <v>0</v>
          </cell>
          <cell r="U131"/>
          <cell r="V131"/>
          <cell r="W131"/>
          <cell r="X131"/>
          <cell r="Y131">
            <v>0</v>
          </cell>
          <cell r="Z131"/>
          <cell r="AA131"/>
          <cell r="AB131"/>
          <cell r="AC131"/>
          <cell r="AD131">
            <v>0</v>
          </cell>
          <cell r="AE131"/>
          <cell r="AF131"/>
          <cell r="AG131">
            <v>18198</v>
          </cell>
        </row>
        <row r="132">
          <cell r="D132">
            <v>58354</v>
          </cell>
          <cell r="E132">
            <v>13578</v>
          </cell>
          <cell r="F132">
            <v>3520</v>
          </cell>
          <cell r="G132">
            <v>38825</v>
          </cell>
          <cell r="H132">
            <v>3386</v>
          </cell>
          <cell r="I132">
            <v>117663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/>
          <cell r="R132"/>
          <cell r="S132"/>
          <cell r="T132">
            <v>0</v>
          </cell>
          <cell r="U132">
            <v>42671</v>
          </cell>
          <cell r="V132"/>
          <cell r="W132"/>
          <cell r="X132"/>
          <cell r="Y132">
            <v>42671</v>
          </cell>
          <cell r="Z132"/>
          <cell r="AA132"/>
          <cell r="AB132"/>
          <cell r="AC132"/>
          <cell r="AD132">
            <v>0</v>
          </cell>
          <cell r="AE132"/>
          <cell r="AF132"/>
          <cell r="AG132">
            <v>160334</v>
          </cell>
        </row>
        <row r="133">
          <cell r="D133">
            <v>3414</v>
          </cell>
          <cell r="E133">
            <v>1250</v>
          </cell>
          <cell r="F133">
            <v>2143</v>
          </cell>
          <cell r="G133">
            <v>500</v>
          </cell>
          <cell r="H133">
            <v>166</v>
          </cell>
          <cell r="I133">
            <v>7473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/>
          <cell r="R133"/>
          <cell r="S133"/>
          <cell r="T133">
            <v>0</v>
          </cell>
          <cell r="U133"/>
          <cell r="V133"/>
          <cell r="W133"/>
          <cell r="X133"/>
          <cell r="Y133">
            <v>0</v>
          </cell>
          <cell r="Z133"/>
          <cell r="AA133"/>
          <cell r="AB133"/>
          <cell r="AC133"/>
          <cell r="AD133">
            <v>0</v>
          </cell>
          <cell r="AE133"/>
          <cell r="AF133"/>
          <cell r="AG133">
            <v>7473</v>
          </cell>
        </row>
        <row r="134">
          <cell r="D134">
            <v>47575</v>
          </cell>
          <cell r="E134">
            <v>22741</v>
          </cell>
          <cell r="F134">
            <v>4575</v>
          </cell>
          <cell r="G134">
            <v>8277</v>
          </cell>
          <cell r="H134">
            <v>416</v>
          </cell>
          <cell r="I134">
            <v>83584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/>
          <cell r="R134"/>
          <cell r="S134"/>
          <cell r="T134">
            <v>0</v>
          </cell>
          <cell r="U134"/>
          <cell r="V134"/>
          <cell r="W134"/>
          <cell r="X134"/>
          <cell r="Y134">
            <v>0</v>
          </cell>
          <cell r="Z134"/>
          <cell r="AA134"/>
          <cell r="AB134"/>
          <cell r="AC134"/>
          <cell r="AD134">
            <v>0</v>
          </cell>
          <cell r="AE134"/>
          <cell r="AF134"/>
          <cell r="AG134">
            <v>83584</v>
          </cell>
        </row>
        <row r="135">
          <cell r="D135">
            <v>6175</v>
          </cell>
          <cell r="E135">
            <v>672</v>
          </cell>
          <cell r="F135">
            <v>500</v>
          </cell>
          <cell r="G135">
            <v>834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/>
          <cell r="R135"/>
          <cell r="S135"/>
          <cell r="T135">
            <v>0</v>
          </cell>
          <cell r="U135"/>
          <cell r="V135"/>
          <cell r="W135"/>
          <cell r="X135"/>
          <cell r="Y135">
            <v>0</v>
          </cell>
          <cell r="Z135"/>
          <cell r="AA135"/>
          <cell r="AB135"/>
          <cell r="AC135"/>
          <cell r="AD135">
            <v>0</v>
          </cell>
          <cell r="AE135"/>
          <cell r="AF135"/>
          <cell r="AG135">
            <v>8181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5143</v>
          </cell>
          <cell r="H136">
            <v>530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/>
          <cell r="R136"/>
          <cell r="S136"/>
          <cell r="T136">
            <v>0</v>
          </cell>
          <cell r="U136"/>
          <cell r="V136"/>
          <cell r="W136"/>
          <cell r="X136"/>
          <cell r="Y136">
            <v>0</v>
          </cell>
          <cell r="Z136"/>
          <cell r="AA136"/>
          <cell r="AB136"/>
          <cell r="AC136"/>
          <cell r="AD136">
            <v>0</v>
          </cell>
          <cell r="AE136"/>
          <cell r="AF136"/>
          <cell r="AG136">
            <v>28045</v>
          </cell>
        </row>
        <row r="137">
          <cell r="D137">
            <v>119917</v>
          </cell>
          <cell r="E137">
            <v>214373</v>
          </cell>
          <cell r="F137">
            <v>32334</v>
          </cell>
          <cell r="G137">
            <v>125547</v>
          </cell>
          <cell r="H137">
            <v>149003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18066</v>
          </cell>
          <cell r="P137">
            <v>0</v>
          </cell>
          <cell r="Q137"/>
          <cell r="R137"/>
          <cell r="S137"/>
          <cell r="T137">
            <v>0</v>
          </cell>
          <cell r="U137"/>
          <cell r="V137"/>
          <cell r="W137"/>
          <cell r="X137"/>
          <cell r="Y137">
            <v>0</v>
          </cell>
          <cell r="Z137"/>
          <cell r="AA137"/>
          <cell r="AB137"/>
          <cell r="AC137">
            <v>3408</v>
          </cell>
          <cell r="AD137">
            <v>3408</v>
          </cell>
          <cell r="AE137"/>
          <cell r="AF137"/>
          <cell r="AG137">
            <v>662648</v>
          </cell>
        </row>
        <row r="138">
          <cell r="D138">
            <v>44972</v>
          </cell>
          <cell r="E138">
            <v>19828</v>
          </cell>
          <cell r="F138">
            <v>5511</v>
          </cell>
          <cell r="G138">
            <v>14264</v>
          </cell>
          <cell r="H138">
            <v>7666</v>
          </cell>
          <cell r="I138">
            <v>92241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/>
          <cell r="R138"/>
          <cell r="S138"/>
          <cell r="T138">
            <v>0</v>
          </cell>
          <cell r="U138"/>
          <cell r="V138"/>
          <cell r="W138"/>
          <cell r="X138"/>
          <cell r="Y138">
            <v>0</v>
          </cell>
          <cell r="Z138"/>
          <cell r="AA138"/>
          <cell r="AB138"/>
          <cell r="AC138"/>
          <cell r="AD138">
            <v>0</v>
          </cell>
          <cell r="AE138"/>
          <cell r="AF138"/>
          <cell r="AG138">
            <v>92241</v>
          </cell>
        </row>
        <row r="139">
          <cell r="D139">
            <v>13611</v>
          </cell>
          <cell r="E139">
            <v>2569</v>
          </cell>
          <cell r="F139">
            <v>750</v>
          </cell>
          <cell r="G139">
            <v>750</v>
          </cell>
          <cell r="H139">
            <v>371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/>
          <cell r="R139"/>
          <cell r="S139"/>
          <cell r="T139">
            <v>0</v>
          </cell>
          <cell r="U139"/>
          <cell r="V139"/>
          <cell r="W139"/>
          <cell r="X139"/>
          <cell r="Y139">
            <v>0</v>
          </cell>
          <cell r="Z139"/>
          <cell r="AA139"/>
          <cell r="AB139"/>
          <cell r="AC139"/>
          <cell r="AD139">
            <v>0</v>
          </cell>
          <cell r="AE139"/>
          <cell r="AF139"/>
          <cell r="AG139">
            <v>18051</v>
          </cell>
        </row>
        <row r="140">
          <cell r="D140">
            <v>30195</v>
          </cell>
          <cell r="E140">
            <v>9490</v>
          </cell>
          <cell r="F140">
            <v>284</v>
          </cell>
          <cell r="G140">
            <v>3014</v>
          </cell>
          <cell r="H140">
            <v>2148</v>
          </cell>
          <cell r="I140">
            <v>45131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/>
          <cell r="R140"/>
          <cell r="S140"/>
          <cell r="T140">
            <v>0</v>
          </cell>
          <cell r="U140"/>
          <cell r="V140"/>
          <cell r="W140"/>
          <cell r="X140"/>
          <cell r="Y140">
            <v>0</v>
          </cell>
          <cell r="Z140"/>
          <cell r="AA140"/>
          <cell r="AB140"/>
          <cell r="AC140"/>
          <cell r="AD140">
            <v>0</v>
          </cell>
          <cell r="AE140"/>
          <cell r="AF140"/>
          <cell r="AG140">
            <v>45131</v>
          </cell>
        </row>
        <row r="141">
          <cell r="D141">
            <v>666</v>
          </cell>
          <cell r="E141">
            <v>25420</v>
          </cell>
          <cell r="F141">
            <v>30987</v>
          </cell>
          <cell r="G141">
            <v>21250</v>
          </cell>
          <cell r="H141">
            <v>10648</v>
          </cell>
          <cell r="I141">
            <v>88971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2661</v>
          </cell>
          <cell r="P141">
            <v>6093</v>
          </cell>
          <cell r="Q141"/>
          <cell r="R141"/>
          <cell r="S141"/>
          <cell r="T141">
            <v>0</v>
          </cell>
          <cell r="U141">
            <v>46291</v>
          </cell>
          <cell r="V141">
            <v>7381</v>
          </cell>
          <cell r="W141"/>
          <cell r="X141"/>
          <cell r="Y141">
            <v>53672</v>
          </cell>
          <cell r="Z141"/>
          <cell r="AA141">
            <v>8879</v>
          </cell>
          <cell r="AB141"/>
          <cell r="AC141"/>
          <cell r="AD141">
            <v>8879</v>
          </cell>
          <cell r="AE141"/>
          <cell r="AF141"/>
          <cell r="AG141">
            <v>160276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5226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/>
          <cell r="R142"/>
          <cell r="S142"/>
          <cell r="T142">
            <v>0</v>
          </cell>
          <cell r="U142"/>
          <cell r="V142"/>
          <cell r="W142"/>
          <cell r="X142"/>
          <cell r="Y142">
            <v>0</v>
          </cell>
          <cell r="Z142"/>
          <cell r="AA142"/>
          <cell r="AB142"/>
          <cell r="AC142"/>
          <cell r="AD142">
            <v>0</v>
          </cell>
          <cell r="AE142"/>
          <cell r="AF142"/>
          <cell r="AG142">
            <v>592563</v>
          </cell>
        </row>
        <row r="143">
          <cell r="D143">
            <v>6334</v>
          </cell>
          <cell r="E143">
            <v>7738</v>
          </cell>
          <cell r="F143">
            <v>1250</v>
          </cell>
          <cell r="G143">
            <v>416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/>
          <cell r="R143"/>
          <cell r="S143"/>
          <cell r="T143">
            <v>0</v>
          </cell>
          <cell r="U143"/>
          <cell r="V143"/>
          <cell r="W143"/>
          <cell r="X143"/>
          <cell r="Y143">
            <v>0</v>
          </cell>
          <cell r="Z143"/>
          <cell r="AA143"/>
          <cell r="AB143"/>
          <cell r="AC143"/>
          <cell r="AD143">
            <v>0</v>
          </cell>
          <cell r="AE143"/>
          <cell r="AF143"/>
          <cell r="AG143">
            <v>17137</v>
          </cell>
        </row>
        <row r="144">
          <cell r="D144">
            <v>16064</v>
          </cell>
          <cell r="E144">
            <v>2368</v>
          </cell>
          <cell r="F144">
            <v>3500</v>
          </cell>
          <cell r="G144">
            <v>5834</v>
          </cell>
          <cell r="H144">
            <v>3334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/>
          <cell r="R144"/>
          <cell r="S144"/>
          <cell r="T144">
            <v>0</v>
          </cell>
          <cell r="U144"/>
          <cell r="V144"/>
          <cell r="W144"/>
          <cell r="X144"/>
          <cell r="Y144">
            <v>0</v>
          </cell>
          <cell r="Z144"/>
          <cell r="AA144"/>
          <cell r="AB144"/>
          <cell r="AC144"/>
          <cell r="AD144">
            <v>0</v>
          </cell>
          <cell r="AE144"/>
          <cell r="AF144"/>
          <cell r="AG144">
            <v>31100</v>
          </cell>
        </row>
        <row r="145">
          <cell r="D145">
            <v>6334</v>
          </cell>
          <cell r="E145">
            <v>84</v>
          </cell>
          <cell r="F145">
            <v>1407</v>
          </cell>
          <cell r="G145">
            <v>166</v>
          </cell>
          <cell r="H145">
            <v>416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/>
          <cell r="R145"/>
          <cell r="S145"/>
          <cell r="T145">
            <v>0</v>
          </cell>
          <cell r="U145"/>
          <cell r="V145"/>
          <cell r="W145"/>
          <cell r="X145"/>
          <cell r="Y145">
            <v>0</v>
          </cell>
          <cell r="Z145"/>
          <cell r="AA145"/>
          <cell r="AB145"/>
          <cell r="AC145"/>
          <cell r="AD145">
            <v>0</v>
          </cell>
          <cell r="AE145"/>
          <cell r="AF145"/>
          <cell r="AG145">
            <v>8407</v>
          </cell>
        </row>
        <row r="146">
          <cell r="D146">
            <v>15260</v>
          </cell>
          <cell r="E146">
            <v>11641</v>
          </cell>
          <cell r="F146">
            <v>3003</v>
          </cell>
          <cell r="G146">
            <v>2584</v>
          </cell>
          <cell r="H146">
            <v>0</v>
          </cell>
          <cell r="I146">
            <v>32488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/>
          <cell r="R146"/>
          <cell r="S146"/>
          <cell r="T146">
            <v>0</v>
          </cell>
          <cell r="U146"/>
          <cell r="V146"/>
          <cell r="W146"/>
          <cell r="X146"/>
          <cell r="Y146">
            <v>0</v>
          </cell>
          <cell r="Z146"/>
          <cell r="AA146"/>
          <cell r="AB146"/>
          <cell r="AC146"/>
          <cell r="AD146">
            <v>0</v>
          </cell>
          <cell r="AE146"/>
          <cell r="AF146"/>
          <cell r="AG146">
            <v>32488</v>
          </cell>
        </row>
        <row r="147">
          <cell r="D147">
            <v>23151</v>
          </cell>
          <cell r="E147">
            <v>31986</v>
          </cell>
          <cell r="F147">
            <v>5569</v>
          </cell>
          <cell r="G147">
            <v>0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4062</v>
          </cell>
          <cell r="O147">
            <v>0</v>
          </cell>
          <cell r="P147">
            <v>0</v>
          </cell>
          <cell r="Q147"/>
          <cell r="R147"/>
          <cell r="S147"/>
          <cell r="T147">
            <v>0</v>
          </cell>
          <cell r="U147"/>
          <cell r="V147"/>
          <cell r="W147"/>
          <cell r="X147"/>
          <cell r="Y147">
            <v>0</v>
          </cell>
          <cell r="Z147"/>
          <cell r="AA147"/>
          <cell r="AB147"/>
          <cell r="AC147"/>
          <cell r="AD147">
            <v>0</v>
          </cell>
          <cell r="AE147"/>
          <cell r="AF147"/>
          <cell r="AG147">
            <v>65768</v>
          </cell>
        </row>
        <row r="148">
          <cell r="D148">
            <v>12562</v>
          </cell>
          <cell r="E148">
            <v>15760</v>
          </cell>
          <cell r="F148">
            <v>9316</v>
          </cell>
          <cell r="G148">
            <v>10156</v>
          </cell>
          <cell r="H148">
            <v>0</v>
          </cell>
          <cell r="I148">
            <v>47794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/>
          <cell r="S148"/>
          <cell r="T148">
            <v>6966</v>
          </cell>
          <cell r="U148"/>
          <cell r="V148"/>
          <cell r="W148"/>
          <cell r="X148"/>
          <cell r="Y148">
            <v>0</v>
          </cell>
          <cell r="Z148"/>
          <cell r="AA148"/>
          <cell r="AB148"/>
          <cell r="AC148"/>
          <cell r="AD148">
            <v>0</v>
          </cell>
          <cell r="AE148"/>
          <cell r="AF148"/>
          <cell r="AG148">
            <v>66179</v>
          </cell>
        </row>
        <row r="149">
          <cell r="D149">
            <v>35601</v>
          </cell>
          <cell r="E149">
            <v>56247</v>
          </cell>
          <cell r="F149">
            <v>0</v>
          </cell>
          <cell r="G149">
            <v>13864</v>
          </cell>
          <cell r="H149">
            <v>584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/>
          <cell r="R149"/>
          <cell r="S149"/>
          <cell r="T149">
            <v>0</v>
          </cell>
          <cell r="U149"/>
          <cell r="V149"/>
          <cell r="W149"/>
          <cell r="X149"/>
          <cell r="Y149">
            <v>0</v>
          </cell>
          <cell r="Z149"/>
          <cell r="AA149"/>
          <cell r="AB149"/>
          <cell r="AC149"/>
          <cell r="AD149">
            <v>0</v>
          </cell>
          <cell r="AE149"/>
          <cell r="AF149"/>
          <cell r="AG149">
            <v>106296</v>
          </cell>
        </row>
        <row r="150">
          <cell r="D150">
            <v>22454</v>
          </cell>
          <cell r="E150">
            <v>6556</v>
          </cell>
          <cell r="F150">
            <v>6666</v>
          </cell>
          <cell r="G150">
            <v>7686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/>
          <cell r="R150"/>
          <cell r="S150"/>
          <cell r="T150">
            <v>0</v>
          </cell>
          <cell r="U150"/>
          <cell r="V150"/>
          <cell r="W150"/>
          <cell r="X150"/>
          <cell r="Y150">
            <v>0</v>
          </cell>
          <cell r="Z150"/>
          <cell r="AA150"/>
          <cell r="AB150"/>
          <cell r="AC150"/>
          <cell r="AD150">
            <v>0</v>
          </cell>
          <cell r="AE150"/>
          <cell r="AF150"/>
          <cell r="AG150">
            <v>43362</v>
          </cell>
        </row>
        <row r="151">
          <cell r="D151">
            <v>20955</v>
          </cell>
          <cell r="E151">
            <v>2949</v>
          </cell>
          <cell r="F151">
            <v>1500</v>
          </cell>
          <cell r="G151">
            <v>666</v>
          </cell>
          <cell r="H151">
            <v>0</v>
          </cell>
          <cell r="I151">
            <v>26070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/>
          <cell r="R151"/>
          <cell r="S151"/>
          <cell r="T151">
            <v>0</v>
          </cell>
          <cell r="U151"/>
          <cell r="V151"/>
          <cell r="W151"/>
          <cell r="X151"/>
          <cell r="Y151">
            <v>0</v>
          </cell>
          <cell r="Z151"/>
          <cell r="AA151"/>
          <cell r="AB151"/>
          <cell r="AC151"/>
          <cell r="AD151">
            <v>0</v>
          </cell>
          <cell r="AE151"/>
          <cell r="AF151"/>
          <cell r="AG151">
            <v>26070</v>
          </cell>
        </row>
        <row r="152">
          <cell r="D152">
            <v>5921</v>
          </cell>
          <cell r="E152">
            <v>4084</v>
          </cell>
          <cell r="F152">
            <v>2916</v>
          </cell>
          <cell r="G152">
            <v>4376</v>
          </cell>
          <cell r="H152">
            <v>744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/>
          <cell r="R152"/>
          <cell r="S152"/>
          <cell r="T152">
            <v>0</v>
          </cell>
          <cell r="U152"/>
          <cell r="V152"/>
          <cell r="W152"/>
          <cell r="X152"/>
          <cell r="Y152">
            <v>0</v>
          </cell>
          <cell r="Z152"/>
          <cell r="AA152"/>
          <cell r="AB152"/>
          <cell r="AC152"/>
          <cell r="AD152">
            <v>0</v>
          </cell>
          <cell r="AE152"/>
          <cell r="AF152"/>
          <cell r="AG152">
            <v>18041</v>
          </cell>
        </row>
        <row r="153">
          <cell r="D153">
            <v>44943</v>
          </cell>
          <cell r="E153">
            <v>104484</v>
          </cell>
          <cell r="F153">
            <v>26905</v>
          </cell>
          <cell r="G153">
            <v>23340</v>
          </cell>
          <cell r="H153">
            <v>13653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/>
          <cell r="R153"/>
          <cell r="S153"/>
          <cell r="T153">
            <v>0</v>
          </cell>
          <cell r="U153"/>
          <cell r="V153"/>
          <cell r="W153"/>
          <cell r="X153"/>
          <cell r="Y153">
            <v>0</v>
          </cell>
          <cell r="Z153"/>
          <cell r="AA153"/>
          <cell r="AB153"/>
          <cell r="AC153"/>
          <cell r="AD153">
            <v>0</v>
          </cell>
          <cell r="AE153"/>
          <cell r="AF153"/>
          <cell r="AG153">
            <v>226059</v>
          </cell>
        </row>
        <row r="154">
          <cell r="D154">
            <v>25985</v>
          </cell>
          <cell r="E154">
            <v>7645</v>
          </cell>
          <cell r="F154">
            <v>1750</v>
          </cell>
          <cell r="G154">
            <v>3334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/>
          <cell r="R154"/>
          <cell r="S154"/>
          <cell r="T154">
            <v>0</v>
          </cell>
          <cell r="U154"/>
          <cell r="V154"/>
          <cell r="W154"/>
          <cell r="X154"/>
          <cell r="Y154">
            <v>0</v>
          </cell>
          <cell r="Z154"/>
          <cell r="AA154"/>
          <cell r="AB154"/>
          <cell r="AC154"/>
          <cell r="AD154">
            <v>0</v>
          </cell>
          <cell r="AE154"/>
          <cell r="AF154"/>
          <cell r="AG154">
            <v>53023</v>
          </cell>
        </row>
        <row r="155">
          <cell r="D155">
            <v>11648</v>
          </cell>
          <cell r="E155">
            <v>209</v>
          </cell>
          <cell r="F155">
            <v>834</v>
          </cell>
          <cell r="G155">
            <v>0</v>
          </cell>
          <cell r="H155">
            <v>166</v>
          </cell>
          <cell r="I155">
            <v>12857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/>
          <cell r="R155"/>
          <cell r="S155"/>
          <cell r="T155">
            <v>0</v>
          </cell>
          <cell r="U155"/>
          <cell r="V155"/>
          <cell r="W155"/>
          <cell r="X155"/>
          <cell r="Y155">
            <v>0</v>
          </cell>
          <cell r="Z155"/>
          <cell r="AA155"/>
          <cell r="AB155"/>
          <cell r="AC155"/>
          <cell r="AD155">
            <v>0</v>
          </cell>
          <cell r="AE155"/>
          <cell r="AF155"/>
          <cell r="AG155">
            <v>12857</v>
          </cell>
        </row>
        <row r="156">
          <cell r="D156">
            <v>74952</v>
          </cell>
          <cell r="E156">
            <v>3291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/>
          <cell r="R156"/>
          <cell r="S156"/>
          <cell r="T156">
            <v>0</v>
          </cell>
          <cell r="U156"/>
          <cell r="V156"/>
          <cell r="W156"/>
          <cell r="X156"/>
          <cell r="Y156">
            <v>0</v>
          </cell>
          <cell r="Z156"/>
          <cell r="AA156"/>
          <cell r="AB156"/>
          <cell r="AC156"/>
          <cell r="AD156">
            <v>0</v>
          </cell>
          <cell r="AE156"/>
          <cell r="AF156"/>
          <cell r="AG156">
            <v>104669</v>
          </cell>
        </row>
        <row r="157">
          <cell r="D157">
            <v>16384</v>
          </cell>
          <cell r="E157">
            <v>834</v>
          </cell>
          <cell r="F157">
            <v>858</v>
          </cell>
          <cell r="G157">
            <v>416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/>
          <cell r="R157"/>
          <cell r="S157"/>
          <cell r="T157">
            <v>0</v>
          </cell>
          <cell r="U157"/>
          <cell r="V157"/>
          <cell r="W157"/>
          <cell r="X157"/>
          <cell r="Y157">
            <v>0</v>
          </cell>
          <cell r="Z157"/>
          <cell r="AA157"/>
          <cell r="AB157"/>
          <cell r="AC157"/>
          <cell r="AD157">
            <v>0</v>
          </cell>
          <cell r="AE157"/>
          <cell r="AF157"/>
          <cell r="AG157">
            <v>18492</v>
          </cell>
        </row>
        <row r="158">
          <cell r="D158">
            <v>3580</v>
          </cell>
          <cell r="E158">
            <v>13993</v>
          </cell>
          <cell r="F158">
            <v>3910</v>
          </cell>
          <cell r="G158">
            <v>3313</v>
          </cell>
          <cell r="H158">
            <v>475</v>
          </cell>
          <cell r="I158">
            <v>25271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/>
          <cell r="R158"/>
          <cell r="S158"/>
          <cell r="T158">
            <v>0</v>
          </cell>
          <cell r="U158"/>
          <cell r="V158"/>
          <cell r="W158"/>
          <cell r="X158"/>
          <cell r="Y158">
            <v>0</v>
          </cell>
          <cell r="Z158"/>
          <cell r="AA158"/>
          <cell r="AB158"/>
          <cell r="AC158"/>
          <cell r="AD158">
            <v>0</v>
          </cell>
          <cell r="AE158"/>
          <cell r="AF158"/>
          <cell r="AG158">
            <v>25271</v>
          </cell>
        </row>
        <row r="159">
          <cell r="D159">
            <v>33174</v>
          </cell>
          <cell r="E159">
            <v>52705</v>
          </cell>
          <cell r="F159">
            <v>53825</v>
          </cell>
          <cell r="G159">
            <v>40178</v>
          </cell>
          <cell r="H159">
            <v>16262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/>
          <cell r="R159"/>
          <cell r="S159"/>
          <cell r="T159">
            <v>0</v>
          </cell>
          <cell r="U159"/>
          <cell r="V159"/>
          <cell r="W159"/>
          <cell r="X159"/>
          <cell r="Y159">
            <v>0</v>
          </cell>
          <cell r="Z159"/>
          <cell r="AA159"/>
          <cell r="AB159"/>
          <cell r="AC159"/>
          <cell r="AD159">
            <v>0</v>
          </cell>
          <cell r="AE159"/>
          <cell r="AF159"/>
          <cell r="AG159">
            <v>200144</v>
          </cell>
        </row>
        <row r="160">
          <cell r="D160">
            <v>5554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/>
          <cell r="R160"/>
          <cell r="S160"/>
          <cell r="T160">
            <v>0</v>
          </cell>
          <cell r="U160"/>
          <cell r="V160"/>
          <cell r="W160"/>
          <cell r="X160"/>
          <cell r="Y160">
            <v>0</v>
          </cell>
          <cell r="Z160"/>
          <cell r="AA160"/>
          <cell r="AB160"/>
          <cell r="AC160"/>
          <cell r="AD160">
            <v>0</v>
          </cell>
          <cell r="AE160"/>
          <cell r="AF160"/>
          <cell r="AG160">
            <v>9304</v>
          </cell>
        </row>
        <row r="161">
          <cell r="D161">
            <v>20834</v>
          </cell>
          <cell r="E161">
            <v>3166</v>
          </cell>
          <cell r="F161">
            <v>15765</v>
          </cell>
          <cell r="G161">
            <v>4334</v>
          </cell>
          <cell r="H161">
            <v>2041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/>
          <cell r="R161"/>
          <cell r="S161"/>
          <cell r="T161">
            <v>0</v>
          </cell>
          <cell r="U161"/>
          <cell r="V161"/>
          <cell r="W161"/>
          <cell r="X161"/>
          <cell r="Y161">
            <v>0</v>
          </cell>
          <cell r="Z161"/>
          <cell r="AA161"/>
          <cell r="AB161"/>
          <cell r="AC161"/>
          <cell r="AD161">
            <v>0</v>
          </cell>
          <cell r="AE161"/>
          <cell r="AF161"/>
          <cell r="AG161">
            <v>46140</v>
          </cell>
        </row>
        <row r="162">
          <cell r="D162">
            <v>18998</v>
          </cell>
          <cell r="E162">
            <v>4187</v>
          </cell>
          <cell r="F162">
            <v>1666</v>
          </cell>
          <cell r="G162">
            <v>2500</v>
          </cell>
          <cell r="H162">
            <v>0</v>
          </cell>
          <cell r="I162">
            <v>27351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/>
          <cell r="R162"/>
          <cell r="S162"/>
          <cell r="T162">
            <v>0</v>
          </cell>
          <cell r="U162"/>
          <cell r="V162"/>
          <cell r="W162"/>
          <cell r="X162"/>
          <cell r="Y162">
            <v>0</v>
          </cell>
          <cell r="Z162"/>
          <cell r="AA162"/>
          <cell r="AB162"/>
          <cell r="AC162"/>
          <cell r="AD162">
            <v>0</v>
          </cell>
          <cell r="AE162"/>
          <cell r="AF162"/>
          <cell r="AG162">
            <v>27351</v>
          </cell>
        </row>
        <row r="163">
          <cell r="D163">
            <v>2260</v>
          </cell>
          <cell r="E163">
            <v>1791</v>
          </cell>
          <cell r="F163">
            <v>1032</v>
          </cell>
          <cell r="G163">
            <v>3334</v>
          </cell>
          <cell r="H163">
            <v>0</v>
          </cell>
          <cell r="I163">
            <v>8417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/>
          <cell r="R163"/>
          <cell r="S163"/>
          <cell r="T163">
            <v>0</v>
          </cell>
          <cell r="U163"/>
          <cell r="V163"/>
          <cell r="W163"/>
          <cell r="X163"/>
          <cell r="Y163">
            <v>0</v>
          </cell>
          <cell r="Z163"/>
          <cell r="AA163"/>
          <cell r="AB163"/>
          <cell r="AC163"/>
          <cell r="AD163">
            <v>0</v>
          </cell>
          <cell r="AE163"/>
          <cell r="AF163"/>
          <cell r="AG163">
            <v>8417</v>
          </cell>
        </row>
        <row r="164">
          <cell r="D164">
            <v>14584</v>
          </cell>
          <cell r="E164">
            <v>7540</v>
          </cell>
          <cell r="F164">
            <v>0</v>
          </cell>
          <cell r="G164">
            <v>3334</v>
          </cell>
          <cell r="H164">
            <v>0</v>
          </cell>
          <cell r="I164">
            <v>25458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/>
          <cell r="R164"/>
          <cell r="S164"/>
          <cell r="T164">
            <v>0</v>
          </cell>
          <cell r="U164"/>
          <cell r="V164"/>
          <cell r="W164"/>
          <cell r="X164"/>
          <cell r="Y164">
            <v>0</v>
          </cell>
          <cell r="Z164"/>
          <cell r="AA164"/>
          <cell r="AB164"/>
          <cell r="AC164"/>
          <cell r="AD164">
            <v>0</v>
          </cell>
          <cell r="AE164"/>
          <cell r="AF164"/>
          <cell r="AG164">
            <v>25458</v>
          </cell>
        </row>
        <row r="165">
          <cell r="D165">
            <v>12639</v>
          </cell>
          <cell r="E165">
            <v>5748</v>
          </cell>
          <cell r="F165">
            <v>1666</v>
          </cell>
          <cell r="G165">
            <v>2265</v>
          </cell>
          <cell r="H165">
            <v>177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/>
          <cell r="R165"/>
          <cell r="S165"/>
          <cell r="T165">
            <v>0</v>
          </cell>
          <cell r="U165"/>
          <cell r="V165"/>
          <cell r="W165"/>
          <cell r="X165"/>
          <cell r="Y165">
            <v>0</v>
          </cell>
          <cell r="Z165"/>
          <cell r="AA165"/>
          <cell r="AB165"/>
          <cell r="AC165"/>
          <cell r="AD165">
            <v>0</v>
          </cell>
          <cell r="AE165"/>
          <cell r="AF165"/>
          <cell r="AG165">
            <v>22495</v>
          </cell>
        </row>
      </sheetData>
      <sheetData sheetId="5"/>
      <sheetData sheetId="6">
        <row r="2">
          <cell r="D2">
            <v>8114</v>
          </cell>
          <cell r="E2">
            <v>16962</v>
          </cell>
          <cell r="F2">
            <v>0</v>
          </cell>
          <cell r="G2">
            <v>7572</v>
          </cell>
          <cell r="H2">
            <v>2920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/>
          <cell r="R2"/>
          <cell r="S2"/>
          <cell r="T2">
            <v>0</v>
          </cell>
          <cell r="U2"/>
          <cell r="V2"/>
          <cell r="W2"/>
          <cell r="X2"/>
          <cell r="Y2">
            <v>0</v>
          </cell>
          <cell r="Z2"/>
          <cell r="AA2"/>
          <cell r="AB2"/>
          <cell r="AC2"/>
          <cell r="AD2">
            <v>0</v>
          </cell>
          <cell r="AE2"/>
          <cell r="AF2"/>
          <cell r="AG2">
            <v>35568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/>
          <cell r="R3"/>
          <cell r="S3"/>
          <cell r="T3">
            <v>0</v>
          </cell>
          <cell r="U3"/>
          <cell r="V3"/>
          <cell r="W3"/>
          <cell r="X3"/>
          <cell r="Y3">
            <v>0</v>
          </cell>
          <cell r="Z3"/>
          <cell r="AA3"/>
          <cell r="AB3"/>
          <cell r="AC3"/>
          <cell r="AD3">
            <v>0</v>
          </cell>
          <cell r="AE3"/>
          <cell r="AF3"/>
          <cell r="AG3">
            <v>19038</v>
          </cell>
        </row>
        <row r="4">
          <cell r="D4">
            <v>19758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4707</v>
          </cell>
          <cell r="P4">
            <v>0</v>
          </cell>
          <cell r="Q4"/>
          <cell r="R4"/>
          <cell r="S4"/>
          <cell r="T4">
            <v>0</v>
          </cell>
          <cell r="U4"/>
          <cell r="V4">
            <v>29167</v>
          </cell>
          <cell r="W4"/>
          <cell r="X4"/>
          <cell r="Y4">
            <v>29167</v>
          </cell>
          <cell r="Z4"/>
          <cell r="AA4"/>
          <cell r="AB4"/>
          <cell r="AC4"/>
          <cell r="AD4">
            <v>0</v>
          </cell>
          <cell r="AE4"/>
          <cell r="AF4"/>
          <cell r="AG4">
            <v>101111</v>
          </cell>
        </row>
        <row r="5">
          <cell r="D5">
            <v>21964</v>
          </cell>
          <cell r="E5">
            <v>16611</v>
          </cell>
          <cell r="F5">
            <v>122</v>
          </cell>
          <cell r="G5">
            <v>10242</v>
          </cell>
          <cell r="H5">
            <v>425</v>
          </cell>
          <cell r="I5">
            <v>49364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/>
          <cell r="R5"/>
          <cell r="S5"/>
          <cell r="T5">
            <v>0</v>
          </cell>
          <cell r="U5"/>
          <cell r="V5"/>
          <cell r="W5"/>
          <cell r="X5"/>
          <cell r="Y5">
            <v>0</v>
          </cell>
          <cell r="Z5"/>
          <cell r="AA5"/>
          <cell r="AB5"/>
          <cell r="AC5"/>
          <cell r="AD5">
            <v>0</v>
          </cell>
          <cell r="AE5"/>
          <cell r="AF5"/>
          <cell r="AG5">
            <v>49364</v>
          </cell>
        </row>
        <row r="6">
          <cell r="D6">
            <v>8015</v>
          </cell>
          <cell r="E6">
            <v>8079</v>
          </cell>
          <cell r="F6">
            <v>5023</v>
          </cell>
          <cell r="G6">
            <v>1604</v>
          </cell>
          <cell r="H6">
            <v>292</v>
          </cell>
          <cell r="I6">
            <v>23013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/>
          <cell r="R6"/>
          <cell r="S6"/>
          <cell r="T6">
            <v>0</v>
          </cell>
          <cell r="U6"/>
          <cell r="V6"/>
          <cell r="W6"/>
          <cell r="X6"/>
          <cell r="Y6">
            <v>0</v>
          </cell>
          <cell r="Z6"/>
          <cell r="AA6"/>
          <cell r="AB6"/>
          <cell r="AC6"/>
          <cell r="AD6">
            <v>0</v>
          </cell>
          <cell r="AE6"/>
          <cell r="AF6"/>
          <cell r="AG6">
            <v>23013</v>
          </cell>
        </row>
        <row r="7">
          <cell r="D7">
            <v>7037</v>
          </cell>
          <cell r="E7">
            <v>4501</v>
          </cell>
          <cell r="F7">
            <v>3333</v>
          </cell>
          <cell r="G7">
            <v>1056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/>
          <cell r="R7"/>
          <cell r="S7"/>
          <cell r="T7">
            <v>0</v>
          </cell>
          <cell r="U7"/>
          <cell r="V7"/>
          <cell r="W7"/>
          <cell r="X7"/>
          <cell r="Y7">
            <v>0</v>
          </cell>
          <cell r="Z7"/>
          <cell r="AA7"/>
          <cell r="AB7"/>
          <cell r="AC7"/>
          <cell r="AD7">
            <v>0</v>
          </cell>
          <cell r="AE7"/>
          <cell r="AF7"/>
          <cell r="AG7">
            <v>15927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/>
          <cell r="R8"/>
          <cell r="S8"/>
          <cell r="T8">
            <v>0</v>
          </cell>
          <cell r="U8"/>
          <cell r="V8"/>
          <cell r="W8"/>
          <cell r="X8"/>
          <cell r="Y8">
            <v>0</v>
          </cell>
          <cell r="Z8"/>
          <cell r="AA8"/>
          <cell r="AB8">
            <v>20833</v>
          </cell>
          <cell r="AC8"/>
          <cell r="AD8">
            <v>20833</v>
          </cell>
          <cell r="AE8"/>
          <cell r="AF8"/>
          <cell r="AG8">
            <v>59881</v>
          </cell>
        </row>
        <row r="9">
          <cell r="D9">
            <v>82333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/>
          <cell r="R9"/>
          <cell r="S9"/>
          <cell r="T9">
            <v>0</v>
          </cell>
          <cell r="U9"/>
          <cell r="V9"/>
          <cell r="W9"/>
          <cell r="X9"/>
          <cell r="Y9">
            <v>0</v>
          </cell>
          <cell r="Z9"/>
          <cell r="AA9"/>
          <cell r="AB9"/>
          <cell r="AC9"/>
          <cell r="AD9">
            <v>0</v>
          </cell>
          <cell r="AE9"/>
          <cell r="AF9"/>
          <cell r="AG9">
            <v>91491</v>
          </cell>
        </row>
        <row r="10">
          <cell r="D10">
            <v>6635</v>
          </cell>
          <cell r="E10">
            <v>500</v>
          </cell>
          <cell r="F10">
            <v>250</v>
          </cell>
          <cell r="G10">
            <v>0</v>
          </cell>
          <cell r="H10">
            <v>750</v>
          </cell>
          <cell r="I10">
            <v>8135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/>
          <cell r="R10"/>
          <cell r="S10"/>
          <cell r="T10">
            <v>0</v>
          </cell>
          <cell r="U10"/>
          <cell r="V10"/>
          <cell r="W10"/>
          <cell r="X10"/>
          <cell r="Y10">
            <v>0</v>
          </cell>
          <cell r="Z10"/>
          <cell r="AA10"/>
          <cell r="AB10"/>
          <cell r="AC10"/>
          <cell r="AD10">
            <v>0</v>
          </cell>
          <cell r="AE10"/>
          <cell r="AF10"/>
          <cell r="AG10">
            <v>8135</v>
          </cell>
        </row>
        <row r="11">
          <cell r="D11">
            <v>23161</v>
          </cell>
          <cell r="E11">
            <v>56504</v>
          </cell>
          <cell r="F11">
            <v>11657</v>
          </cell>
          <cell r="G11">
            <v>60278</v>
          </cell>
          <cell r="H11">
            <v>8947</v>
          </cell>
          <cell r="I11">
            <v>160547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/>
          <cell r="R11"/>
          <cell r="S11"/>
          <cell r="T11">
            <v>0</v>
          </cell>
          <cell r="U11"/>
          <cell r="V11"/>
          <cell r="W11"/>
          <cell r="X11"/>
          <cell r="Y11">
            <v>0</v>
          </cell>
          <cell r="Z11">
            <v>1202</v>
          </cell>
          <cell r="AA11"/>
          <cell r="AB11"/>
          <cell r="AC11"/>
          <cell r="AD11">
            <v>1202</v>
          </cell>
          <cell r="AE11"/>
          <cell r="AF11"/>
          <cell r="AG11">
            <v>168803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36444</v>
          </cell>
          <cell r="Q12"/>
          <cell r="R12">
            <v>12671</v>
          </cell>
          <cell r="S12"/>
          <cell r="T12">
            <v>12671</v>
          </cell>
          <cell r="U12"/>
          <cell r="V12"/>
          <cell r="W12"/>
          <cell r="X12"/>
          <cell r="Y12">
            <v>0</v>
          </cell>
          <cell r="Z12"/>
          <cell r="AA12"/>
          <cell r="AB12"/>
          <cell r="AC12"/>
          <cell r="AD12">
            <v>0</v>
          </cell>
          <cell r="AE12"/>
          <cell r="AF12"/>
          <cell r="AG12">
            <v>851460</v>
          </cell>
        </row>
        <row r="13">
          <cell r="D13">
            <v>0</v>
          </cell>
          <cell r="E13">
            <v>61555</v>
          </cell>
          <cell r="F13">
            <v>1544</v>
          </cell>
          <cell r="G13">
            <v>0</v>
          </cell>
          <cell r="H13">
            <v>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/>
          <cell r="R13"/>
          <cell r="S13"/>
          <cell r="T13">
            <v>0</v>
          </cell>
          <cell r="U13"/>
          <cell r="V13"/>
          <cell r="W13"/>
          <cell r="X13"/>
          <cell r="Y13">
            <v>0</v>
          </cell>
          <cell r="Z13"/>
          <cell r="AA13"/>
          <cell r="AB13"/>
          <cell r="AC13"/>
          <cell r="AD13">
            <v>0</v>
          </cell>
          <cell r="AE13"/>
          <cell r="AF13"/>
          <cell r="AG13">
            <v>67282</v>
          </cell>
        </row>
        <row r="14">
          <cell r="D14">
            <v>64417</v>
          </cell>
          <cell r="E14">
            <v>33093</v>
          </cell>
          <cell r="F14">
            <v>7083</v>
          </cell>
          <cell r="G14">
            <v>12600</v>
          </cell>
          <cell r="H14">
            <v>43500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/>
          <cell r="R14"/>
          <cell r="S14"/>
          <cell r="T14">
            <v>0</v>
          </cell>
          <cell r="U14"/>
          <cell r="V14"/>
          <cell r="W14"/>
          <cell r="X14"/>
          <cell r="Y14">
            <v>0</v>
          </cell>
          <cell r="Z14"/>
          <cell r="AA14"/>
          <cell r="AB14"/>
          <cell r="AC14"/>
          <cell r="AD14">
            <v>0</v>
          </cell>
          <cell r="AE14"/>
          <cell r="AF14"/>
          <cell r="AG14">
            <v>160693</v>
          </cell>
        </row>
        <row r="15">
          <cell r="D15">
            <v>31823</v>
          </cell>
          <cell r="E15">
            <v>49362</v>
          </cell>
          <cell r="F15">
            <v>25673</v>
          </cell>
          <cell r="G15">
            <v>12565</v>
          </cell>
          <cell r="H15">
            <v>0</v>
          </cell>
          <cell r="I15">
            <v>119423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/>
          <cell r="R15"/>
          <cell r="S15"/>
          <cell r="T15">
            <v>0</v>
          </cell>
          <cell r="U15"/>
          <cell r="V15"/>
          <cell r="W15"/>
          <cell r="X15"/>
          <cell r="Y15">
            <v>0</v>
          </cell>
          <cell r="Z15"/>
          <cell r="AA15"/>
          <cell r="AB15"/>
          <cell r="AC15"/>
          <cell r="AD15">
            <v>0</v>
          </cell>
          <cell r="AE15"/>
          <cell r="AF15"/>
          <cell r="AG15">
            <v>119423</v>
          </cell>
        </row>
        <row r="16">
          <cell r="D16">
            <v>10136</v>
          </cell>
          <cell r="E16">
            <v>3356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/>
          <cell r="R16"/>
          <cell r="S16"/>
          <cell r="T16">
            <v>0</v>
          </cell>
          <cell r="U16"/>
          <cell r="V16"/>
          <cell r="W16"/>
          <cell r="X16"/>
          <cell r="Y16">
            <v>0</v>
          </cell>
          <cell r="Z16"/>
          <cell r="AA16"/>
          <cell r="AB16"/>
          <cell r="AC16"/>
          <cell r="AD16">
            <v>0</v>
          </cell>
          <cell r="AE16"/>
          <cell r="AF16"/>
          <cell r="AG16">
            <v>13492</v>
          </cell>
        </row>
        <row r="17">
          <cell r="D17">
            <v>6192</v>
          </cell>
          <cell r="E17">
            <v>3072</v>
          </cell>
          <cell r="F17">
            <v>1542</v>
          </cell>
          <cell r="G17">
            <v>1674</v>
          </cell>
          <cell r="H17">
            <v>658</v>
          </cell>
          <cell r="I17">
            <v>13138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/>
          <cell r="R17"/>
          <cell r="S17"/>
          <cell r="T17">
            <v>0</v>
          </cell>
          <cell r="U17"/>
          <cell r="V17"/>
          <cell r="W17"/>
          <cell r="X17"/>
          <cell r="Y17">
            <v>0</v>
          </cell>
          <cell r="Z17"/>
          <cell r="AA17"/>
          <cell r="AB17"/>
          <cell r="AC17"/>
          <cell r="AD17">
            <v>0</v>
          </cell>
          <cell r="AE17"/>
          <cell r="AF17"/>
          <cell r="AG17">
            <v>13138</v>
          </cell>
        </row>
        <row r="18">
          <cell r="D18">
            <v>0</v>
          </cell>
          <cell r="E18">
            <v>31330</v>
          </cell>
          <cell r="F18">
            <v>721</v>
          </cell>
          <cell r="G18">
            <v>1500</v>
          </cell>
          <cell r="H18">
            <v>417</v>
          </cell>
          <cell r="I18">
            <v>33968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/>
          <cell r="R18"/>
          <cell r="S18"/>
          <cell r="T18">
            <v>0</v>
          </cell>
          <cell r="U18"/>
          <cell r="V18"/>
          <cell r="W18"/>
          <cell r="X18"/>
          <cell r="Y18">
            <v>0</v>
          </cell>
          <cell r="Z18"/>
          <cell r="AA18"/>
          <cell r="AB18"/>
          <cell r="AC18"/>
          <cell r="AD18">
            <v>0</v>
          </cell>
          <cell r="AE18"/>
          <cell r="AF18"/>
          <cell r="AG18">
            <v>33968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/>
          <cell r="R19"/>
          <cell r="S19"/>
          <cell r="T19">
            <v>0</v>
          </cell>
          <cell r="U19"/>
          <cell r="V19"/>
          <cell r="W19"/>
          <cell r="X19"/>
          <cell r="Y19">
            <v>0</v>
          </cell>
          <cell r="Z19"/>
          <cell r="AA19"/>
          <cell r="AB19"/>
          <cell r="AC19"/>
          <cell r="AD19">
            <v>0</v>
          </cell>
          <cell r="AE19"/>
          <cell r="AF19"/>
          <cell r="AG19">
            <v>57483</v>
          </cell>
        </row>
        <row r="20">
          <cell r="D20">
            <v>17549</v>
          </cell>
          <cell r="E20">
            <v>20648</v>
          </cell>
          <cell r="F20">
            <v>4741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/>
          <cell r="R20"/>
          <cell r="S20"/>
          <cell r="T20">
            <v>0</v>
          </cell>
          <cell r="U20"/>
          <cell r="V20"/>
          <cell r="W20"/>
          <cell r="X20"/>
          <cell r="Y20">
            <v>0</v>
          </cell>
          <cell r="Z20"/>
          <cell r="AA20"/>
          <cell r="AB20"/>
          <cell r="AC20"/>
          <cell r="AD20">
            <v>0</v>
          </cell>
          <cell r="AE20"/>
          <cell r="AF20"/>
          <cell r="AG20">
            <v>42938</v>
          </cell>
        </row>
        <row r="21">
          <cell r="D21">
            <v>5857</v>
          </cell>
          <cell r="E21">
            <v>8181</v>
          </cell>
          <cell r="F21">
            <v>0</v>
          </cell>
          <cell r="G21">
            <v>7872</v>
          </cell>
          <cell r="H21">
            <v>2096</v>
          </cell>
          <cell r="I21">
            <v>24006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37539</v>
          </cell>
          <cell r="Q21"/>
          <cell r="R21"/>
          <cell r="S21"/>
          <cell r="T21">
            <v>0</v>
          </cell>
          <cell r="U21"/>
          <cell r="V21"/>
          <cell r="W21"/>
          <cell r="X21"/>
          <cell r="Y21">
            <v>0</v>
          </cell>
          <cell r="Z21"/>
          <cell r="AA21"/>
          <cell r="AB21"/>
          <cell r="AC21"/>
          <cell r="AD21">
            <v>0</v>
          </cell>
          <cell r="AE21"/>
          <cell r="AF21"/>
          <cell r="AG21">
            <v>61545</v>
          </cell>
        </row>
        <row r="22">
          <cell r="D22">
            <v>3914</v>
          </cell>
          <cell r="E22">
            <v>0</v>
          </cell>
          <cell r="F22">
            <v>0</v>
          </cell>
          <cell r="G22">
            <v>83</v>
          </cell>
          <cell r="H22">
            <v>2630</v>
          </cell>
          <cell r="I22">
            <v>6627</v>
          </cell>
          <cell r="J22">
            <v>3246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/>
          <cell r="R22"/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/>
          <cell r="AB22"/>
          <cell r="AC22"/>
          <cell r="AD22">
            <v>0</v>
          </cell>
          <cell r="AE22"/>
          <cell r="AF22"/>
          <cell r="AG22">
            <v>9873</v>
          </cell>
        </row>
        <row r="23">
          <cell r="D23">
            <v>34589</v>
          </cell>
          <cell r="E23">
            <v>79418</v>
          </cell>
          <cell r="F23">
            <v>46372</v>
          </cell>
          <cell r="G23">
            <v>104809</v>
          </cell>
          <cell r="H23">
            <v>4124</v>
          </cell>
          <cell r="I23">
            <v>269312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2079</v>
          </cell>
          <cell r="O23">
            <v>8931</v>
          </cell>
          <cell r="P23">
            <v>10399</v>
          </cell>
          <cell r="Q23">
            <v>41265</v>
          </cell>
          <cell r="R23"/>
          <cell r="S23"/>
          <cell r="T23">
            <v>41265</v>
          </cell>
          <cell r="U23"/>
          <cell r="V23"/>
          <cell r="W23">
            <v>8542</v>
          </cell>
          <cell r="X23"/>
          <cell r="Y23">
            <v>8542</v>
          </cell>
          <cell r="Z23"/>
          <cell r="AA23">
            <v>12979</v>
          </cell>
          <cell r="AB23">
            <v>4375</v>
          </cell>
          <cell r="AC23"/>
          <cell r="AD23">
            <v>17354</v>
          </cell>
          <cell r="AE23"/>
          <cell r="AF23"/>
          <cell r="AG23">
            <v>368506</v>
          </cell>
        </row>
        <row r="24">
          <cell r="D24">
            <v>19006</v>
          </cell>
          <cell r="E24">
            <v>5064</v>
          </cell>
          <cell r="F24">
            <v>1850</v>
          </cell>
          <cell r="G24">
            <v>770</v>
          </cell>
          <cell r="H24">
            <v>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/>
          <cell r="R24"/>
          <cell r="S24"/>
          <cell r="T24">
            <v>0</v>
          </cell>
          <cell r="U24"/>
          <cell r="V24"/>
          <cell r="W24"/>
          <cell r="X24"/>
          <cell r="Y24">
            <v>0</v>
          </cell>
          <cell r="Z24"/>
          <cell r="AA24"/>
          <cell r="AB24"/>
          <cell r="AC24"/>
          <cell r="AD24">
            <v>0</v>
          </cell>
          <cell r="AE24"/>
          <cell r="AF24"/>
          <cell r="AG24">
            <v>26690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8331.6299999999992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/>
          <cell r="R25"/>
          <cell r="S25"/>
          <cell r="T25">
            <v>0</v>
          </cell>
          <cell r="U25"/>
          <cell r="V25"/>
          <cell r="W25"/>
          <cell r="X25"/>
          <cell r="Y25">
            <v>0</v>
          </cell>
          <cell r="Z25"/>
          <cell r="AA25"/>
          <cell r="AB25"/>
          <cell r="AC25"/>
          <cell r="AD25">
            <v>0</v>
          </cell>
          <cell r="AE25"/>
          <cell r="AF25"/>
          <cell r="AG25">
            <v>27861.629999999997</v>
          </cell>
        </row>
        <row r="26">
          <cell r="D26">
            <v>9978</v>
          </cell>
          <cell r="E26">
            <v>21545</v>
          </cell>
          <cell r="F26">
            <v>5220</v>
          </cell>
          <cell r="G26">
            <v>14846</v>
          </cell>
          <cell r="H26">
            <v>633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/>
          <cell r="R26"/>
          <cell r="S26"/>
          <cell r="T26">
            <v>0</v>
          </cell>
          <cell r="U26"/>
          <cell r="V26"/>
          <cell r="W26"/>
          <cell r="X26"/>
          <cell r="Y26">
            <v>0</v>
          </cell>
          <cell r="Z26"/>
          <cell r="AA26"/>
          <cell r="AB26"/>
          <cell r="AC26"/>
          <cell r="AD26">
            <v>0</v>
          </cell>
          <cell r="AE26"/>
          <cell r="AF26"/>
          <cell r="AG26">
            <v>52222</v>
          </cell>
        </row>
        <row r="27">
          <cell r="D27">
            <v>15828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/>
          <cell r="R27"/>
          <cell r="S27"/>
          <cell r="T27">
            <v>0</v>
          </cell>
          <cell r="U27"/>
          <cell r="V27"/>
          <cell r="W27"/>
          <cell r="X27"/>
          <cell r="Y27">
            <v>0</v>
          </cell>
          <cell r="Z27"/>
          <cell r="AA27"/>
          <cell r="AB27"/>
          <cell r="AC27"/>
          <cell r="AD27">
            <v>0</v>
          </cell>
          <cell r="AE27"/>
          <cell r="AF27"/>
          <cell r="AG27">
            <v>22579</v>
          </cell>
        </row>
        <row r="28">
          <cell r="D28">
            <v>83</v>
          </cell>
          <cell r="E28">
            <v>542</v>
          </cell>
          <cell r="F28">
            <v>2154</v>
          </cell>
          <cell r="G28">
            <v>2667</v>
          </cell>
          <cell r="H28">
            <v>0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/>
          <cell r="R28"/>
          <cell r="S28"/>
          <cell r="T28">
            <v>0</v>
          </cell>
          <cell r="U28"/>
          <cell r="V28"/>
          <cell r="W28"/>
          <cell r="X28"/>
          <cell r="Y28">
            <v>0</v>
          </cell>
          <cell r="Z28"/>
          <cell r="AA28"/>
          <cell r="AB28"/>
          <cell r="AC28"/>
          <cell r="AD28">
            <v>0</v>
          </cell>
          <cell r="AE28"/>
          <cell r="AF28"/>
          <cell r="AG28">
            <v>5446</v>
          </cell>
        </row>
        <row r="29">
          <cell r="D29">
            <v>8679</v>
          </cell>
          <cell r="E29">
            <v>5703</v>
          </cell>
          <cell r="F29">
            <v>2493</v>
          </cell>
          <cell r="G29">
            <v>3333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/>
          <cell r="R29"/>
          <cell r="S29"/>
          <cell r="T29">
            <v>0</v>
          </cell>
          <cell r="U29"/>
          <cell r="V29"/>
          <cell r="W29"/>
          <cell r="X29"/>
          <cell r="Y29">
            <v>0</v>
          </cell>
          <cell r="Z29"/>
          <cell r="AA29"/>
          <cell r="AB29"/>
          <cell r="AC29"/>
          <cell r="AD29">
            <v>0</v>
          </cell>
          <cell r="AE29"/>
          <cell r="AF29"/>
          <cell r="AG29">
            <v>20208</v>
          </cell>
        </row>
        <row r="30">
          <cell r="D30">
            <v>3914</v>
          </cell>
          <cell r="E30">
            <v>0</v>
          </cell>
          <cell r="F30">
            <v>0</v>
          </cell>
          <cell r="G30">
            <v>2360</v>
          </cell>
          <cell r="H30">
            <v>167</v>
          </cell>
          <cell r="I30">
            <v>6441</v>
          </cell>
          <cell r="J30">
            <v>3246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/>
          <cell r="R30"/>
          <cell r="S30"/>
          <cell r="T30">
            <v>0</v>
          </cell>
          <cell r="U30"/>
          <cell r="V30"/>
          <cell r="W30"/>
          <cell r="X30"/>
          <cell r="Y30">
            <v>0</v>
          </cell>
          <cell r="Z30"/>
          <cell r="AA30"/>
          <cell r="AB30"/>
          <cell r="AC30"/>
          <cell r="AD30">
            <v>0</v>
          </cell>
          <cell r="AE30"/>
          <cell r="AF30"/>
          <cell r="AG30">
            <v>9687</v>
          </cell>
        </row>
        <row r="31">
          <cell r="D31">
            <v>77889</v>
          </cell>
          <cell r="E31">
            <v>108275</v>
          </cell>
          <cell r="F31">
            <v>18126</v>
          </cell>
          <cell r="G31">
            <v>0</v>
          </cell>
          <cell r="H31">
            <v>15273</v>
          </cell>
          <cell r="I31">
            <v>219563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/>
          <cell r="R31"/>
          <cell r="S31"/>
          <cell r="T31">
            <v>0</v>
          </cell>
          <cell r="U31">
            <v>111341</v>
          </cell>
          <cell r="V31"/>
          <cell r="W31"/>
          <cell r="X31"/>
          <cell r="Y31">
            <v>111341</v>
          </cell>
          <cell r="Z31">
            <v>11077</v>
          </cell>
          <cell r="AA31"/>
          <cell r="AB31">
            <v>3976</v>
          </cell>
          <cell r="AC31"/>
          <cell r="AD31">
            <v>15053</v>
          </cell>
          <cell r="AE31"/>
          <cell r="AF31"/>
          <cell r="AG31">
            <v>366333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0</v>
          </cell>
          <cell r="Z32"/>
          <cell r="AA32"/>
          <cell r="AB32"/>
          <cell r="AC32"/>
          <cell r="AD32">
            <v>0</v>
          </cell>
          <cell r="AE32"/>
          <cell r="AF32"/>
          <cell r="AG32">
            <v>70045</v>
          </cell>
        </row>
        <row r="33">
          <cell r="D33">
            <v>20256</v>
          </cell>
          <cell r="E33">
            <v>8318</v>
          </cell>
          <cell r="F33">
            <v>875</v>
          </cell>
          <cell r="G33">
            <v>417</v>
          </cell>
          <cell r="H33">
            <v>247</v>
          </cell>
          <cell r="I33">
            <v>30113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/>
          <cell r="R33"/>
          <cell r="S33"/>
          <cell r="T33">
            <v>0</v>
          </cell>
          <cell r="U33"/>
          <cell r="V33"/>
          <cell r="W33"/>
          <cell r="X33"/>
          <cell r="Y33">
            <v>0</v>
          </cell>
          <cell r="Z33"/>
          <cell r="AA33"/>
          <cell r="AB33"/>
          <cell r="AC33"/>
          <cell r="AD33">
            <v>0</v>
          </cell>
          <cell r="AE33"/>
          <cell r="AF33"/>
          <cell r="AG33">
            <v>30113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6915</v>
          </cell>
          <cell r="H34">
            <v>417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/>
          <cell r="R34"/>
          <cell r="S34"/>
          <cell r="T34">
            <v>0</v>
          </cell>
          <cell r="U34"/>
          <cell r="V34"/>
          <cell r="W34"/>
          <cell r="X34"/>
          <cell r="Y34">
            <v>0</v>
          </cell>
          <cell r="Z34"/>
          <cell r="AA34"/>
          <cell r="AB34"/>
          <cell r="AC34"/>
          <cell r="AD34">
            <v>0</v>
          </cell>
          <cell r="AE34"/>
          <cell r="AF34"/>
          <cell r="AG34">
            <v>31162</v>
          </cell>
        </row>
        <row r="35">
          <cell r="D35">
            <v>23537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/>
          <cell r="R35"/>
          <cell r="S35"/>
          <cell r="T35">
            <v>0</v>
          </cell>
          <cell r="U35"/>
          <cell r="V35"/>
          <cell r="W35"/>
          <cell r="X35"/>
          <cell r="Y35">
            <v>0</v>
          </cell>
          <cell r="Z35"/>
          <cell r="AA35"/>
          <cell r="AB35"/>
          <cell r="AC35"/>
          <cell r="AD35">
            <v>0</v>
          </cell>
          <cell r="AE35"/>
          <cell r="AF35"/>
          <cell r="AG35">
            <v>59370</v>
          </cell>
        </row>
        <row r="36">
          <cell r="D36">
            <v>1922</v>
          </cell>
          <cell r="E36">
            <v>1633</v>
          </cell>
          <cell r="F36">
            <v>0</v>
          </cell>
          <cell r="G36">
            <v>3942</v>
          </cell>
          <cell r="H36">
            <v>117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/>
          <cell r="R36"/>
          <cell r="S36"/>
          <cell r="T36">
            <v>0</v>
          </cell>
          <cell r="U36"/>
          <cell r="V36"/>
          <cell r="W36"/>
          <cell r="X36"/>
          <cell r="Y36">
            <v>0</v>
          </cell>
          <cell r="Z36"/>
          <cell r="AA36"/>
          <cell r="AB36"/>
          <cell r="AC36"/>
          <cell r="AD36">
            <v>0</v>
          </cell>
          <cell r="AE36"/>
          <cell r="AF36"/>
          <cell r="AG36">
            <v>7614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/>
          <cell r="R37"/>
          <cell r="S37"/>
          <cell r="T37">
            <v>0</v>
          </cell>
          <cell r="U37"/>
          <cell r="V37"/>
          <cell r="W37"/>
          <cell r="X37"/>
          <cell r="Y37">
            <v>0</v>
          </cell>
          <cell r="Z37"/>
          <cell r="AA37"/>
          <cell r="AB37"/>
          <cell r="AC37"/>
          <cell r="AD37">
            <v>0</v>
          </cell>
          <cell r="AE37"/>
          <cell r="AF37"/>
          <cell r="AG37">
            <v>7880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/>
          <cell r="R38"/>
          <cell r="S38"/>
          <cell r="T38">
            <v>0</v>
          </cell>
          <cell r="U38"/>
          <cell r="V38"/>
          <cell r="W38"/>
          <cell r="X38"/>
          <cell r="Y38">
            <v>0</v>
          </cell>
          <cell r="Z38"/>
          <cell r="AA38"/>
          <cell r="AB38"/>
          <cell r="AC38"/>
          <cell r="AD38">
            <v>0</v>
          </cell>
          <cell r="AE38"/>
          <cell r="AF38"/>
          <cell r="AG38">
            <v>7756</v>
          </cell>
        </row>
        <row r="39">
          <cell r="D39">
            <v>13677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/>
          <cell r="R39"/>
          <cell r="S39"/>
          <cell r="T39">
            <v>0</v>
          </cell>
          <cell r="U39"/>
          <cell r="V39"/>
          <cell r="W39"/>
          <cell r="X39"/>
          <cell r="Y39">
            <v>0</v>
          </cell>
          <cell r="Z39"/>
          <cell r="AA39"/>
          <cell r="AB39"/>
          <cell r="AC39"/>
          <cell r="AD39">
            <v>0</v>
          </cell>
          <cell r="AE39"/>
          <cell r="AF39"/>
          <cell r="AG39">
            <v>15844</v>
          </cell>
        </row>
        <row r="40">
          <cell r="D40">
            <v>439649</v>
          </cell>
          <cell r="E40">
            <v>183413</v>
          </cell>
          <cell r="F40">
            <v>240658</v>
          </cell>
          <cell r="G40">
            <v>37740</v>
          </cell>
          <cell r="H40">
            <v>134630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/>
          <cell r="R40"/>
          <cell r="S40"/>
          <cell r="T40">
            <v>0</v>
          </cell>
          <cell r="U40"/>
          <cell r="V40"/>
          <cell r="W40"/>
          <cell r="X40"/>
          <cell r="Y40">
            <v>0</v>
          </cell>
          <cell r="Z40"/>
          <cell r="AA40">
            <v>6487</v>
          </cell>
          <cell r="AB40"/>
          <cell r="AC40"/>
          <cell r="AD40">
            <v>6487</v>
          </cell>
          <cell r="AE40"/>
          <cell r="AF40"/>
          <cell r="AG40">
            <v>1062546</v>
          </cell>
        </row>
        <row r="41">
          <cell r="D41">
            <v>12383</v>
          </cell>
          <cell r="E41">
            <v>7388</v>
          </cell>
          <cell r="F41">
            <v>0</v>
          </cell>
          <cell r="G41">
            <v>0</v>
          </cell>
          <cell r="H41">
            <v>0</v>
          </cell>
          <cell r="I41">
            <v>19771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/>
          <cell r="R41"/>
          <cell r="S41"/>
          <cell r="T41">
            <v>0</v>
          </cell>
          <cell r="U41"/>
          <cell r="V41"/>
          <cell r="W41"/>
          <cell r="X41"/>
          <cell r="Y41">
            <v>0</v>
          </cell>
          <cell r="Z41"/>
          <cell r="AA41"/>
          <cell r="AB41"/>
          <cell r="AC41"/>
          <cell r="AD41">
            <v>0</v>
          </cell>
          <cell r="AE41"/>
          <cell r="AF41"/>
          <cell r="AG41">
            <v>19771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/>
          <cell r="R42"/>
          <cell r="S42"/>
          <cell r="T42">
            <v>0</v>
          </cell>
          <cell r="U42"/>
          <cell r="V42"/>
          <cell r="W42"/>
          <cell r="X42"/>
          <cell r="Y42">
            <v>0</v>
          </cell>
          <cell r="Z42"/>
          <cell r="AA42"/>
          <cell r="AB42"/>
          <cell r="AC42"/>
          <cell r="AD42">
            <v>0</v>
          </cell>
          <cell r="AE42"/>
          <cell r="AF42"/>
          <cell r="AG42">
            <v>28487</v>
          </cell>
        </row>
        <row r="43">
          <cell r="D43">
            <v>134662</v>
          </cell>
          <cell r="E43">
            <v>17458</v>
          </cell>
          <cell r="F43">
            <v>0</v>
          </cell>
          <cell r="G43">
            <v>74473</v>
          </cell>
          <cell r="H43">
            <v>21513</v>
          </cell>
          <cell r="I43">
            <v>248106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/>
          <cell r="R43"/>
          <cell r="S43"/>
          <cell r="T43">
            <v>0</v>
          </cell>
          <cell r="U43"/>
          <cell r="V43"/>
          <cell r="W43">
            <v>34765</v>
          </cell>
          <cell r="X43"/>
          <cell r="Y43">
            <v>34765</v>
          </cell>
          <cell r="Z43"/>
          <cell r="AA43"/>
          <cell r="AB43"/>
          <cell r="AC43"/>
          <cell r="AD43">
            <v>0</v>
          </cell>
          <cell r="AE43"/>
          <cell r="AF43"/>
          <cell r="AG43">
            <v>282871</v>
          </cell>
        </row>
        <row r="44">
          <cell r="D44">
            <v>1139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/>
          <cell r="R44"/>
          <cell r="S44"/>
          <cell r="T44">
            <v>0</v>
          </cell>
          <cell r="U44"/>
          <cell r="V44"/>
          <cell r="W44"/>
          <cell r="X44"/>
          <cell r="Y44">
            <v>0</v>
          </cell>
          <cell r="Z44"/>
          <cell r="AA44"/>
          <cell r="AB44"/>
          <cell r="AC44"/>
          <cell r="AD44">
            <v>0</v>
          </cell>
          <cell r="AE44"/>
          <cell r="AF44"/>
          <cell r="AG44">
            <v>22174</v>
          </cell>
        </row>
        <row r="45">
          <cell r="D45">
            <v>13477</v>
          </cell>
          <cell r="E45">
            <v>7036</v>
          </cell>
          <cell r="F45">
            <v>0</v>
          </cell>
          <cell r="G45">
            <v>3043</v>
          </cell>
          <cell r="H45">
            <v>167</v>
          </cell>
          <cell r="I45">
            <v>23723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/>
          <cell r="R45"/>
          <cell r="S45"/>
          <cell r="T45">
            <v>0</v>
          </cell>
          <cell r="U45"/>
          <cell r="V45"/>
          <cell r="W45"/>
          <cell r="X45"/>
          <cell r="Y45">
            <v>0</v>
          </cell>
          <cell r="Z45"/>
          <cell r="AA45"/>
          <cell r="AB45"/>
          <cell r="AC45"/>
          <cell r="AD45">
            <v>0</v>
          </cell>
          <cell r="AE45"/>
          <cell r="AF45"/>
          <cell r="AG45">
            <v>23723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/>
          <cell r="R46"/>
          <cell r="S46"/>
          <cell r="T46">
            <v>0</v>
          </cell>
          <cell r="U46"/>
          <cell r="V46"/>
          <cell r="W46"/>
          <cell r="X46"/>
          <cell r="Y46">
            <v>0</v>
          </cell>
          <cell r="Z46"/>
          <cell r="AA46"/>
          <cell r="AB46"/>
          <cell r="AC46"/>
          <cell r="AD46">
            <v>0</v>
          </cell>
          <cell r="AE46"/>
          <cell r="AF46"/>
          <cell r="AG46">
            <v>16380</v>
          </cell>
        </row>
        <row r="47">
          <cell r="D47">
            <v>52835</v>
          </cell>
          <cell r="E47">
            <v>9971</v>
          </cell>
          <cell r="F47">
            <v>3180</v>
          </cell>
          <cell r="G47">
            <v>31500</v>
          </cell>
          <cell r="H47">
            <v>4840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/>
          <cell r="R47"/>
          <cell r="S47"/>
          <cell r="T47">
            <v>0</v>
          </cell>
          <cell r="U47"/>
          <cell r="V47"/>
          <cell r="W47"/>
          <cell r="X47"/>
          <cell r="Y47">
            <v>0</v>
          </cell>
          <cell r="Z47"/>
          <cell r="AA47"/>
          <cell r="AB47"/>
          <cell r="AC47"/>
          <cell r="AD47">
            <v>0</v>
          </cell>
          <cell r="AE47"/>
          <cell r="AF47"/>
          <cell r="AG47">
            <v>102326</v>
          </cell>
        </row>
        <row r="48">
          <cell r="D48">
            <v>29068</v>
          </cell>
          <cell r="E48">
            <v>12127</v>
          </cell>
          <cell r="F48">
            <v>11584</v>
          </cell>
          <cell r="G48">
            <v>10611</v>
          </cell>
          <cell r="H48">
            <v>1260</v>
          </cell>
          <cell r="I48">
            <v>64650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/>
          <cell r="R48"/>
          <cell r="S48"/>
          <cell r="T48">
            <v>0</v>
          </cell>
          <cell r="U48"/>
          <cell r="V48"/>
          <cell r="W48"/>
          <cell r="X48"/>
          <cell r="Y48">
            <v>0</v>
          </cell>
          <cell r="Z48"/>
          <cell r="AA48"/>
          <cell r="AB48"/>
          <cell r="AC48"/>
          <cell r="AD48">
            <v>0</v>
          </cell>
          <cell r="AE48"/>
          <cell r="AF48"/>
          <cell r="AG48">
            <v>64650</v>
          </cell>
        </row>
        <row r="49">
          <cell r="D49">
            <v>202951</v>
          </cell>
          <cell r="E49">
            <v>64965</v>
          </cell>
          <cell r="F49">
            <v>26692</v>
          </cell>
          <cell r="G49">
            <v>28806</v>
          </cell>
          <cell r="H49">
            <v>31339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1796</v>
          </cell>
          <cell r="Q49"/>
          <cell r="R49"/>
          <cell r="S49">
            <v>91288</v>
          </cell>
          <cell r="T49">
            <v>91288</v>
          </cell>
          <cell r="U49"/>
          <cell r="V49"/>
          <cell r="W49"/>
          <cell r="X49"/>
          <cell r="Y49">
            <v>0</v>
          </cell>
          <cell r="Z49"/>
          <cell r="AA49"/>
          <cell r="AB49"/>
          <cell r="AC49"/>
          <cell r="AD49">
            <v>0</v>
          </cell>
          <cell r="AE49"/>
          <cell r="AF49"/>
          <cell r="AG49">
            <v>493701</v>
          </cell>
        </row>
        <row r="50">
          <cell r="D50">
            <v>17681</v>
          </cell>
          <cell r="E50">
            <v>875</v>
          </cell>
          <cell r="F50">
            <v>3095</v>
          </cell>
          <cell r="G50">
            <v>3167</v>
          </cell>
          <cell r="H50">
            <v>333</v>
          </cell>
          <cell r="I50">
            <v>25151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/>
          <cell r="R50"/>
          <cell r="S50"/>
          <cell r="T50">
            <v>0</v>
          </cell>
          <cell r="U50"/>
          <cell r="V50"/>
          <cell r="W50"/>
          <cell r="X50"/>
          <cell r="Y50">
            <v>0</v>
          </cell>
          <cell r="Z50"/>
          <cell r="AA50"/>
          <cell r="AB50"/>
          <cell r="AC50"/>
          <cell r="AD50">
            <v>0</v>
          </cell>
          <cell r="AE50"/>
          <cell r="AF50"/>
          <cell r="AG50">
            <v>25151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/>
          <cell r="R51"/>
          <cell r="S51"/>
          <cell r="T51">
            <v>0</v>
          </cell>
          <cell r="U51"/>
          <cell r="V51"/>
          <cell r="W51"/>
          <cell r="X51"/>
          <cell r="Y51">
            <v>0</v>
          </cell>
          <cell r="Z51"/>
          <cell r="AA51"/>
          <cell r="AB51"/>
          <cell r="AC51"/>
          <cell r="AD51">
            <v>0</v>
          </cell>
          <cell r="AE51"/>
          <cell r="AF51"/>
          <cell r="AG51">
            <v>25119</v>
          </cell>
        </row>
        <row r="52">
          <cell r="D52">
            <v>9703</v>
          </cell>
          <cell r="E52">
            <v>625</v>
          </cell>
          <cell r="F52">
            <v>3917</v>
          </cell>
          <cell r="G52">
            <v>333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/>
          <cell r="R52"/>
          <cell r="S52"/>
          <cell r="T52">
            <v>0</v>
          </cell>
          <cell r="U52"/>
          <cell r="V52"/>
          <cell r="W52"/>
          <cell r="X52"/>
          <cell r="Y52">
            <v>0</v>
          </cell>
          <cell r="Z52"/>
          <cell r="AA52"/>
          <cell r="AB52"/>
          <cell r="AC52"/>
          <cell r="AD52">
            <v>0</v>
          </cell>
          <cell r="AE52"/>
          <cell r="AF52"/>
          <cell r="AG52">
            <v>16165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/>
          <cell r="R53"/>
          <cell r="S53"/>
          <cell r="T53">
            <v>0</v>
          </cell>
          <cell r="U53"/>
          <cell r="V53"/>
          <cell r="W53"/>
          <cell r="X53"/>
          <cell r="Y53">
            <v>0</v>
          </cell>
          <cell r="Z53"/>
          <cell r="AA53"/>
          <cell r="AB53"/>
          <cell r="AC53"/>
          <cell r="AD53">
            <v>0</v>
          </cell>
          <cell r="AE53"/>
          <cell r="AF53"/>
          <cell r="AG53">
            <v>16344</v>
          </cell>
        </row>
        <row r="54">
          <cell r="D54">
            <v>27501</v>
          </cell>
          <cell r="E54">
            <v>110497</v>
          </cell>
          <cell r="F54">
            <v>60276</v>
          </cell>
          <cell r="G54">
            <v>53339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4535</v>
          </cell>
          <cell r="P54">
            <v>19474</v>
          </cell>
          <cell r="Q54"/>
          <cell r="R54"/>
          <cell r="S54"/>
          <cell r="T54">
            <v>0</v>
          </cell>
          <cell r="U54"/>
          <cell r="V54"/>
          <cell r="W54"/>
          <cell r="X54"/>
          <cell r="Y54">
            <v>0</v>
          </cell>
          <cell r="Z54"/>
          <cell r="AA54"/>
          <cell r="AB54"/>
          <cell r="AC54"/>
          <cell r="AD54">
            <v>0</v>
          </cell>
          <cell r="AE54"/>
          <cell r="AF54"/>
          <cell r="AG54">
            <v>275622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/>
          <cell r="R55"/>
          <cell r="S55"/>
          <cell r="T55">
            <v>0</v>
          </cell>
          <cell r="U55"/>
          <cell r="V55"/>
          <cell r="W55"/>
          <cell r="X55"/>
          <cell r="Y55">
            <v>0</v>
          </cell>
          <cell r="Z55"/>
          <cell r="AA55"/>
          <cell r="AB55"/>
          <cell r="AC55"/>
          <cell r="AD55">
            <v>0</v>
          </cell>
          <cell r="AE55"/>
          <cell r="AF55"/>
          <cell r="AG55">
            <v>17457</v>
          </cell>
        </row>
        <row r="56">
          <cell r="D56">
            <v>6708</v>
          </cell>
          <cell r="E56">
            <v>5959</v>
          </cell>
          <cell r="F56">
            <v>1383</v>
          </cell>
          <cell r="G56">
            <v>2917</v>
          </cell>
          <cell r="H56">
            <v>125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/>
          <cell r="R56"/>
          <cell r="S56"/>
          <cell r="T56">
            <v>0</v>
          </cell>
          <cell r="U56"/>
          <cell r="V56"/>
          <cell r="W56"/>
          <cell r="X56"/>
          <cell r="Y56">
            <v>0</v>
          </cell>
          <cell r="Z56"/>
          <cell r="AA56"/>
          <cell r="AB56"/>
          <cell r="AC56"/>
          <cell r="AD56">
            <v>0</v>
          </cell>
          <cell r="AE56"/>
          <cell r="AF56"/>
          <cell r="AG56">
            <v>17092</v>
          </cell>
        </row>
        <row r="57">
          <cell r="D57">
            <v>63368</v>
          </cell>
          <cell r="E57">
            <v>35495</v>
          </cell>
          <cell r="F57">
            <v>43029</v>
          </cell>
          <cell r="G57">
            <v>21470</v>
          </cell>
          <cell r="H57">
            <v>0</v>
          </cell>
          <cell r="I57">
            <v>163362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/>
          <cell r="R57"/>
          <cell r="S57"/>
          <cell r="T57">
            <v>0</v>
          </cell>
          <cell r="U57"/>
          <cell r="V57"/>
          <cell r="W57"/>
          <cell r="X57"/>
          <cell r="Y57">
            <v>0</v>
          </cell>
          <cell r="Z57"/>
          <cell r="AA57"/>
          <cell r="AB57">
            <v>5625</v>
          </cell>
          <cell r="AC57"/>
          <cell r="AD57">
            <v>5625</v>
          </cell>
          <cell r="AE57"/>
          <cell r="AF57"/>
          <cell r="AG57">
            <v>168987</v>
          </cell>
        </row>
        <row r="58">
          <cell r="D58">
            <v>5973</v>
          </cell>
          <cell r="E58">
            <v>2086</v>
          </cell>
          <cell r="F58">
            <v>0</v>
          </cell>
          <cell r="G58">
            <v>0</v>
          </cell>
          <cell r="H58">
            <v>0</v>
          </cell>
          <cell r="I58">
            <v>8059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/>
          <cell r="R58"/>
          <cell r="S58">
            <v>485974</v>
          </cell>
          <cell r="T58">
            <v>485974</v>
          </cell>
          <cell r="U58"/>
          <cell r="V58"/>
          <cell r="W58"/>
          <cell r="X58"/>
          <cell r="Y58">
            <v>0</v>
          </cell>
          <cell r="Z58"/>
          <cell r="AA58"/>
          <cell r="AB58"/>
          <cell r="AC58"/>
          <cell r="AD58">
            <v>0</v>
          </cell>
          <cell r="AE58"/>
          <cell r="AF58"/>
          <cell r="AG58">
            <v>494033</v>
          </cell>
        </row>
        <row r="59">
          <cell r="D59">
            <v>23653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/>
          <cell r="R59"/>
          <cell r="S59"/>
          <cell r="T59">
            <v>0</v>
          </cell>
          <cell r="U59"/>
          <cell r="V59"/>
          <cell r="W59"/>
          <cell r="X59"/>
          <cell r="Y59">
            <v>0</v>
          </cell>
          <cell r="Z59"/>
          <cell r="AA59"/>
          <cell r="AB59"/>
          <cell r="AC59"/>
          <cell r="AD59">
            <v>0</v>
          </cell>
          <cell r="AE59"/>
          <cell r="AF59"/>
          <cell r="AG59">
            <v>24436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40296</v>
          </cell>
          <cell r="H60">
            <v>8583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/>
          <cell r="R60"/>
          <cell r="S60"/>
          <cell r="T60">
            <v>0</v>
          </cell>
          <cell r="U60">
            <v>63875</v>
          </cell>
          <cell r="V60"/>
          <cell r="W60"/>
          <cell r="X60"/>
          <cell r="Y60">
            <v>63875</v>
          </cell>
          <cell r="Z60"/>
          <cell r="AA60"/>
          <cell r="AB60"/>
          <cell r="AC60"/>
          <cell r="AD60">
            <v>0</v>
          </cell>
          <cell r="AE60"/>
          <cell r="AF60"/>
          <cell r="AG60">
            <v>166189</v>
          </cell>
        </row>
        <row r="61">
          <cell r="D61">
            <v>7227</v>
          </cell>
          <cell r="E61">
            <v>23828</v>
          </cell>
          <cell r="F61">
            <v>51098</v>
          </cell>
          <cell r="G61">
            <v>4167</v>
          </cell>
          <cell r="H61">
            <v>0</v>
          </cell>
          <cell r="I61">
            <v>86320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/>
          <cell r="R61"/>
          <cell r="S61"/>
          <cell r="T61">
            <v>0</v>
          </cell>
          <cell r="U61"/>
          <cell r="V61"/>
          <cell r="W61"/>
          <cell r="X61"/>
          <cell r="Y61">
            <v>0</v>
          </cell>
          <cell r="Z61"/>
          <cell r="AA61"/>
          <cell r="AB61"/>
          <cell r="AC61"/>
          <cell r="AD61">
            <v>0</v>
          </cell>
          <cell r="AE61"/>
          <cell r="AF61"/>
          <cell r="AG61">
            <v>86320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276</v>
          </cell>
          <cell r="I62">
            <v>20746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/>
          <cell r="R62"/>
          <cell r="S62"/>
          <cell r="T62">
            <v>0</v>
          </cell>
          <cell r="U62"/>
          <cell r="V62"/>
          <cell r="W62"/>
          <cell r="X62"/>
          <cell r="Y62">
            <v>0</v>
          </cell>
          <cell r="Z62"/>
          <cell r="AA62"/>
          <cell r="AB62"/>
          <cell r="AC62"/>
          <cell r="AD62">
            <v>0</v>
          </cell>
          <cell r="AE62"/>
          <cell r="AF62"/>
          <cell r="AG62">
            <v>20746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/>
          <cell r="R63"/>
          <cell r="S63"/>
          <cell r="T63">
            <v>0</v>
          </cell>
          <cell r="U63"/>
          <cell r="V63"/>
          <cell r="W63"/>
          <cell r="X63"/>
          <cell r="Y63">
            <v>0</v>
          </cell>
          <cell r="Z63"/>
          <cell r="AA63"/>
          <cell r="AB63"/>
          <cell r="AC63"/>
          <cell r="AD63">
            <v>0</v>
          </cell>
          <cell r="AE63"/>
          <cell r="AF63"/>
          <cell r="AG63">
            <v>81992</v>
          </cell>
        </row>
        <row r="64">
          <cell r="D64">
            <v>6228</v>
          </cell>
          <cell r="E64">
            <v>8892</v>
          </cell>
          <cell r="F64">
            <v>6250</v>
          </cell>
          <cell r="G64">
            <v>16083</v>
          </cell>
          <cell r="H64">
            <v>650</v>
          </cell>
          <cell r="I64">
            <v>38103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3546</v>
          </cell>
          <cell r="P64">
            <v>8750</v>
          </cell>
          <cell r="Q64"/>
          <cell r="R64"/>
          <cell r="S64"/>
          <cell r="T64">
            <v>0</v>
          </cell>
          <cell r="U64"/>
          <cell r="V64"/>
          <cell r="W64"/>
          <cell r="X64"/>
          <cell r="Y64">
            <v>0</v>
          </cell>
          <cell r="Z64"/>
          <cell r="AA64"/>
          <cell r="AB64">
            <v>4511</v>
          </cell>
          <cell r="AC64"/>
          <cell r="AD64">
            <v>4511</v>
          </cell>
          <cell r="AE64"/>
          <cell r="AF64"/>
          <cell r="AG64">
            <v>54910</v>
          </cell>
        </row>
        <row r="65">
          <cell r="D65">
            <v>5725</v>
          </cell>
          <cell r="E65">
            <v>28537</v>
          </cell>
          <cell r="F65">
            <v>5329</v>
          </cell>
          <cell r="G65">
            <v>7490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/>
          <cell r="R65"/>
          <cell r="S65"/>
          <cell r="T65">
            <v>0</v>
          </cell>
          <cell r="U65"/>
          <cell r="V65"/>
          <cell r="W65"/>
          <cell r="X65"/>
          <cell r="Y65">
            <v>0</v>
          </cell>
          <cell r="Z65"/>
          <cell r="AA65"/>
          <cell r="AB65"/>
          <cell r="AC65"/>
          <cell r="AD65">
            <v>0</v>
          </cell>
          <cell r="AE65"/>
          <cell r="AF65"/>
          <cell r="AG65">
            <v>47081</v>
          </cell>
        </row>
        <row r="66">
          <cell r="D66">
            <v>265522</v>
          </cell>
          <cell r="E66">
            <v>634536</v>
          </cell>
          <cell r="F66">
            <v>266141</v>
          </cell>
          <cell r="G66">
            <v>378314</v>
          </cell>
          <cell r="H66">
            <v>99347</v>
          </cell>
          <cell r="I66">
            <v>1643860</v>
          </cell>
          <cell r="J66">
            <v>0</v>
          </cell>
          <cell r="K66">
            <v>83333</v>
          </cell>
          <cell r="L66">
            <v>10209</v>
          </cell>
          <cell r="M66">
            <v>41667</v>
          </cell>
          <cell r="N66">
            <v>0</v>
          </cell>
          <cell r="O66">
            <v>21719</v>
          </cell>
          <cell r="P66">
            <v>0</v>
          </cell>
          <cell r="Q66">
            <v>174138</v>
          </cell>
          <cell r="R66"/>
          <cell r="S66">
            <v>77161</v>
          </cell>
          <cell r="T66">
            <v>251299</v>
          </cell>
          <cell r="U66"/>
          <cell r="V66"/>
          <cell r="W66"/>
          <cell r="X66"/>
          <cell r="Y66">
            <v>0</v>
          </cell>
          <cell r="Z66"/>
          <cell r="AA66"/>
          <cell r="AB66">
            <v>40327</v>
          </cell>
          <cell r="AC66"/>
          <cell r="AD66">
            <v>40327</v>
          </cell>
          <cell r="AE66"/>
          <cell r="AF66"/>
          <cell r="AG66">
            <v>2092414</v>
          </cell>
        </row>
        <row r="67">
          <cell r="D67">
            <v>23607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/>
          <cell r="R67"/>
          <cell r="S67"/>
          <cell r="T67">
            <v>0</v>
          </cell>
          <cell r="U67"/>
          <cell r="V67"/>
          <cell r="W67"/>
          <cell r="X67"/>
          <cell r="Y67">
            <v>0</v>
          </cell>
          <cell r="Z67"/>
          <cell r="AA67"/>
          <cell r="AB67"/>
          <cell r="AC67"/>
          <cell r="AD67">
            <v>0</v>
          </cell>
          <cell r="AE67"/>
          <cell r="AF67"/>
          <cell r="AG67">
            <v>53879</v>
          </cell>
        </row>
        <row r="68">
          <cell r="D68">
            <v>5325</v>
          </cell>
          <cell r="E68">
            <v>1789</v>
          </cell>
          <cell r="F68">
            <v>833</v>
          </cell>
          <cell r="G68">
            <v>833</v>
          </cell>
          <cell r="H68">
            <v>0</v>
          </cell>
          <cell r="I68">
            <v>8780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/>
          <cell r="R68"/>
          <cell r="S68"/>
          <cell r="T68">
            <v>0</v>
          </cell>
          <cell r="U68"/>
          <cell r="V68"/>
          <cell r="W68"/>
          <cell r="X68"/>
          <cell r="Y68">
            <v>0</v>
          </cell>
          <cell r="Z68"/>
          <cell r="AA68"/>
          <cell r="AB68"/>
          <cell r="AC68"/>
          <cell r="AD68">
            <v>0</v>
          </cell>
          <cell r="AE68"/>
          <cell r="AF68"/>
          <cell r="AG68">
            <v>8780</v>
          </cell>
        </row>
        <row r="69">
          <cell r="D69">
            <v>6922</v>
          </cell>
          <cell r="E69">
            <v>20021</v>
          </cell>
          <cell r="F69">
            <v>35476</v>
          </cell>
          <cell r="G69">
            <v>15657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4081</v>
          </cell>
          <cell r="P69">
            <v>0</v>
          </cell>
          <cell r="Q69"/>
          <cell r="R69">
            <v>6000</v>
          </cell>
          <cell r="S69"/>
          <cell r="T69">
            <v>6000</v>
          </cell>
          <cell r="U69"/>
          <cell r="V69"/>
          <cell r="W69"/>
          <cell r="X69"/>
          <cell r="Y69">
            <v>0</v>
          </cell>
          <cell r="Z69"/>
          <cell r="AA69"/>
          <cell r="AB69"/>
          <cell r="AC69"/>
          <cell r="AD69">
            <v>0</v>
          </cell>
          <cell r="AE69"/>
          <cell r="AF69"/>
          <cell r="AG69">
            <v>99205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/>
          <cell r="R70"/>
          <cell r="S70"/>
          <cell r="T70">
            <v>0</v>
          </cell>
          <cell r="U70"/>
          <cell r="V70"/>
          <cell r="W70"/>
          <cell r="X70"/>
          <cell r="Y70">
            <v>0</v>
          </cell>
          <cell r="Z70"/>
          <cell r="AA70"/>
          <cell r="AB70"/>
          <cell r="AC70"/>
          <cell r="AD70">
            <v>0</v>
          </cell>
          <cell r="AE70"/>
          <cell r="AF70"/>
          <cell r="AG70">
            <v>42579</v>
          </cell>
        </row>
        <row r="71">
          <cell r="D71">
            <v>112122</v>
          </cell>
          <cell r="E71">
            <v>18765</v>
          </cell>
          <cell r="F71">
            <v>40917</v>
          </cell>
          <cell r="G71">
            <v>133192</v>
          </cell>
          <cell r="H71">
            <v>33333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/>
          <cell r="R71"/>
          <cell r="S71"/>
          <cell r="T71">
            <v>0</v>
          </cell>
          <cell r="U71"/>
          <cell r="V71"/>
          <cell r="W71"/>
          <cell r="X71"/>
          <cell r="Y71">
            <v>0</v>
          </cell>
          <cell r="Z71"/>
          <cell r="AA71"/>
          <cell r="AB71"/>
          <cell r="AC71"/>
          <cell r="AD71">
            <v>0</v>
          </cell>
          <cell r="AE71"/>
          <cell r="AF71"/>
          <cell r="AG71">
            <v>377026</v>
          </cell>
        </row>
        <row r="72">
          <cell r="D72">
            <v>8375</v>
          </cell>
          <cell r="E72">
            <v>14179</v>
          </cell>
          <cell r="F72">
            <v>1320</v>
          </cell>
          <cell r="G72">
            <v>10435</v>
          </cell>
          <cell r="H72">
            <v>0</v>
          </cell>
          <cell r="I72">
            <v>34309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/>
          <cell r="R72"/>
          <cell r="S72"/>
          <cell r="T72">
            <v>0</v>
          </cell>
          <cell r="U72"/>
          <cell r="V72"/>
          <cell r="W72"/>
          <cell r="X72"/>
          <cell r="Y72">
            <v>0</v>
          </cell>
          <cell r="Z72"/>
          <cell r="AA72"/>
          <cell r="AB72"/>
          <cell r="AC72"/>
          <cell r="AD72">
            <v>0</v>
          </cell>
          <cell r="AE72"/>
          <cell r="AF72"/>
          <cell r="AG72">
            <v>36309</v>
          </cell>
        </row>
        <row r="73">
          <cell r="D73">
            <v>1507</v>
          </cell>
          <cell r="E73">
            <v>7192</v>
          </cell>
          <cell r="F73">
            <v>2917</v>
          </cell>
          <cell r="G73">
            <v>9521</v>
          </cell>
          <cell r="H73">
            <v>500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/>
          <cell r="R73"/>
          <cell r="S73"/>
          <cell r="T73">
            <v>0</v>
          </cell>
          <cell r="U73"/>
          <cell r="V73"/>
          <cell r="W73"/>
          <cell r="X73"/>
          <cell r="Y73">
            <v>0</v>
          </cell>
          <cell r="Z73"/>
          <cell r="AA73"/>
          <cell r="AB73"/>
          <cell r="AC73"/>
          <cell r="AD73">
            <v>0</v>
          </cell>
          <cell r="AE73"/>
          <cell r="AF73"/>
          <cell r="AG73">
            <v>21637</v>
          </cell>
        </row>
        <row r="74">
          <cell r="D74">
            <v>22089</v>
          </cell>
          <cell r="E74">
            <v>11739</v>
          </cell>
          <cell r="F74">
            <v>0</v>
          </cell>
          <cell r="G74">
            <v>4711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/>
          <cell r="R74"/>
          <cell r="S74"/>
          <cell r="T74">
            <v>0</v>
          </cell>
          <cell r="U74"/>
          <cell r="V74"/>
          <cell r="W74"/>
          <cell r="X74"/>
          <cell r="Y74">
            <v>0</v>
          </cell>
          <cell r="Z74"/>
          <cell r="AA74"/>
          <cell r="AB74"/>
          <cell r="AC74"/>
          <cell r="AD74">
            <v>0</v>
          </cell>
          <cell r="AE74"/>
          <cell r="AF74"/>
          <cell r="AG74">
            <v>38539</v>
          </cell>
        </row>
        <row r="75">
          <cell r="D75">
            <v>12357</v>
          </cell>
          <cell r="E75">
            <v>28832</v>
          </cell>
          <cell r="F75">
            <v>0</v>
          </cell>
          <cell r="G75">
            <v>6408</v>
          </cell>
          <cell r="H75">
            <v>0</v>
          </cell>
          <cell r="I75">
            <v>47597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/>
          <cell r="R75"/>
          <cell r="S75"/>
          <cell r="T75">
            <v>0</v>
          </cell>
          <cell r="U75"/>
          <cell r="V75"/>
          <cell r="W75"/>
          <cell r="X75"/>
          <cell r="Y75">
            <v>0</v>
          </cell>
          <cell r="Z75"/>
          <cell r="AA75"/>
          <cell r="AB75"/>
          <cell r="AC75"/>
          <cell r="AD75">
            <v>0</v>
          </cell>
          <cell r="AE75"/>
          <cell r="AF75"/>
          <cell r="AG75">
            <v>47597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2433</v>
          </cell>
          <cell r="H76">
            <v>1158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/>
          <cell r="R76"/>
          <cell r="S76"/>
          <cell r="T76">
            <v>0</v>
          </cell>
          <cell r="U76"/>
          <cell r="V76"/>
          <cell r="W76"/>
          <cell r="X76"/>
          <cell r="Y76">
            <v>0</v>
          </cell>
          <cell r="Z76"/>
          <cell r="AA76"/>
          <cell r="AB76"/>
          <cell r="AC76"/>
          <cell r="AD76">
            <v>0</v>
          </cell>
          <cell r="AE76"/>
          <cell r="AF76"/>
          <cell r="AG76">
            <v>17268</v>
          </cell>
        </row>
        <row r="77">
          <cell r="D77">
            <v>7073</v>
          </cell>
          <cell r="E77">
            <v>17724</v>
          </cell>
          <cell r="F77">
            <v>5232</v>
          </cell>
          <cell r="G77">
            <v>5667</v>
          </cell>
          <cell r="H77">
            <v>2819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/>
          <cell r="R77"/>
          <cell r="S77"/>
          <cell r="T77">
            <v>0</v>
          </cell>
          <cell r="U77"/>
          <cell r="V77"/>
          <cell r="W77"/>
          <cell r="X77"/>
          <cell r="Y77">
            <v>0</v>
          </cell>
          <cell r="Z77"/>
          <cell r="AA77"/>
          <cell r="AB77"/>
          <cell r="AC77"/>
          <cell r="AD77">
            <v>0</v>
          </cell>
          <cell r="AE77"/>
          <cell r="AF77"/>
          <cell r="AG77">
            <v>38515</v>
          </cell>
        </row>
        <row r="78">
          <cell r="D78">
            <v>19844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/>
          <cell r="R78"/>
          <cell r="S78"/>
          <cell r="T78">
            <v>0</v>
          </cell>
          <cell r="U78"/>
          <cell r="V78"/>
          <cell r="W78"/>
          <cell r="X78"/>
          <cell r="Y78">
            <v>0</v>
          </cell>
          <cell r="Z78"/>
          <cell r="AA78"/>
          <cell r="AB78">
            <v>5000</v>
          </cell>
          <cell r="AC78"/>
          <cell r="AD78">
            <v>5000</v>
          </cell>
          <cell r="AE78"/>
          <cell r="AF78"/>
          <cell r="AG78">
            <v>67589</v>
          </cell>
        </row>
        <row r="79">
          <cell r="D79">
            <v>3187</v>
          </cell>
          <cell r="E79">
            <v>15519</v>
          </cell>
          <cell r="F79">
            <v>0</v>
          </cell>
          <cell r="G79">
            <v>4563</v>
          </cell>
          <cell r="H79">
            <v>500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/>
          <cell r="R79"/>
          <cell r="S79"/>
          <cell r="T79">
            <v>0</v>
          </cell>
          <cell r="U79"/>
          <cell r="V79"/>
          <cell r="W79"/>
          <cell r="X79"/>
          <cell r="Y79">
            <v>0</v>
          </cell>
          <cell r="Z79"/>
          <cell r="AA79"/>
          <cell r="AB79"/>
          <cell r="AC79"/>
          <cell r="AD79">
            <v>0</v>
          </cell>
          <cell r="AE79"/>
          <cell r="AF79"/>
          <cell r="AG79">
            <v>23769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3507</v>
          </cell>
          <cell r="Q80"/>
          <cell r="R80"/>
          <cell r="S80"/>
          <cell r="T80">
            <v>0</v>
          </cell>
          <cell r="U80"/>
          <cell r="V80"/>
          <cell r="W80"/>
          <cell r="X80"/>
          <cell r="Y80">
            <v>0</v>
          </cell>
          <cell r="Z80"/>
          <cell r="AA80"/>
          <cell r="AB80">
            <v>9795</v>
          </cell>
          <cell r="AC80"/>
          <cell r="AD80">
            <v>9795</v>
          </cell>
          <cell r="AE80"/>
          <cell r="AF80"/>
          <cell r="AG80">
            <v>62516</v>
          </cell>
        </row>
        <row r="81">
          <cell r="D81">
            <v>56492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/>
          <cell r="R81"/>
          <cell r="S81"/>
          <cell r="T81">
            <v>0</v>
          </cell>
          <cell r="U81"/>
          <cell r="V81"/>
          <cell r="W81"/>
          <cell r="X81"/>
          <cell r="Y81">
            <v>0</v>
          </cell>
          <cell r="Z81"/>
          <cell r="AA81"/>
          <cell r="AB81"/>
          <cell r="AC81"/>
          <cell r="AD81">
            <v>0</v>
          </cell>
          <cell r="AE81"/>
          <cell r="AF81"/>
          <cell r="AG81">
            <v>144486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/>
          <cell r="R82"/>
          <cell r="S82"/>
          <cell r="T82">
            <v>0</v>
          </cell>
          <cell r="U82"/>
          <cell r="V82"/>
          <cell r="W82"/>
          <cell r="X82"/>
          <cell r="Y82">
            <v>0</v>
          </cell>
          <cell r="Z82"/>
          <cell r="AA82"/>
          <cell r="AB82"/>
          <cell r="AC82"/>
          <cell r="AD82">
            <v>0</v>
          </cell>
          <cell r="AE82"/>
          <cell r="AF82"/>
          <cell r="AG82">
            <v>53790</v>
          </cell>
        </row>
        <row r="83">
          <cell r="D83">
            <v>23146</v>
          </cell>
          <cell r="E83">
            <v>29653</v>
          </cell>
          <cell r="F83">
            <v>15023</v>
          </cell>
          <cell r="G83">
            <v>0</v>
          </cell>
          <cell r="H83">
            <v>15985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/>
          <cell r="R83"/>
          <cell r="S83"/>
          <cell r="T83">
            <v>0</v>
          </cell>
          <cell r="U83"/>
          <cell r="V83"/>
          <cell r="W83"/>
          <cell r="X83"/>
          <cell r="Y83">
            <v>0</v>
          </cell>
          <cell r="Z83"/>
          <cell r="AA83"/>
          <cell r="AB83"/>
          <cell r="AC83"/>
          <cell r="AD83">
            <v>0</v>
          </cell>
          <cell r="AE83"/>
          <cell r="AF83"/>
          <cell r="AG83">
            <v>83807</v>
          </cell>
        </row>
        <row r="84">
          <cell r="D84">
            <v>13320</v>
          </cell>
          <cell r="E84">
            <v>833</v>
          </cell>
          <cell r="F84">
            <v>6368</v>
          </cell>
          <cell r="G84">
            <v>417</v>
          </cell>
          <cell r="H84">
            <v>0</v>
          </cell>
          <cell r="I84">
            <v>20938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/>
          <cell r="R84"/>
          <cell r="S84"/>
          <cell r="T84">
            <v>0</v>
          </cell>
          <cell r="U84"/>
          <cell r="V84"/>
          <cell r="W84"/>
          <cell r="X84"/>
          <cell r="Y84">
            <v>0</v>
          </cell>
          <cell r="Z84"/>
          <cell r="AA84"/>
          <cell r="AB84"/>
          <cell r="AC84"/>
          <cell r="AD84">
            <v>0</v>
          </cell>
          <cell r="AE84"/>
          <cell r="AF84"/>
          <cell r="AG84">
            <v>20938</v>
          </cell>
        </row>
        <row r="85">
          <cell r="D85">
            <v>27688</v>
          </cell>
          <cell r="E85">
            <v>16214</v>
          </cell>
          <cell r="F85">
            <v>0</v>
          </cell>
          <cell r="G85">
            <v>5119</v>
          </cell>
          <cell r="H85">
            <v>875</v>
          </cell>
          <cell r="I85">
            <v>49896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/>
          <cell r="R85"/>
          <cell r="S85"/>
          <cell r="T85">
            <v>0</v>
          </cell>
          <cell r="U85"/>
          <cell r="V85"/>
          <cell r="W85"/>
          <cell r="X85"/>
          <cell r="Y85">
            <v>0</v>
          </cell>
          <cell r="Z85"/>
          <cell r="AA85"/>
          <cell r="AB85"/>
          <cell r="AC85"/>
          <cell r="AD85">
            <v>0</v>
          </cell>
          <cell r="AE85"/>
          <cell r="AF85"/>
          <cell r="AG85">
            <v>49896</v>
          </cell>
        </row>
        <row r="86">
          <cell r="D86">
            <v>59724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59724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/>
          <cell r="R86"/>
          <cell r="S86"/>
          <cell r="T86">
            <v>0</v>
          </cell>
          <cell r="U86"/>
          <cell r="V86"/>
          <cell r="W86"/>
          <cell r="X86"/>
          <cell r="Y86">
            <v>0</v>
          </cell>
          <cell r="Z86"/>
          <cell r="AA86"/>
          <cell r="AB86"/>
          <cell r="AC86"/>
          <cell r="AD86">
            <v>0</v>
          </cell>
          <cell r="AE86"/>
          <cell r="AF86"/>
          <cell r="AG86">
            <v>59724</v>
          </cell>
        </row>
        <row r="87">
          <cell r="D87">
            <v>20396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23835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/>
          <cell r="R87"/>
          <cell r="S87"/>
          <cell r="T87">
            <v>0</v>
          </cell>
          <cell r="U87"/>
          <cell r="V87"/>
          <cell r="W87"/>
          <cell r="X87"/>
          <cell r="Y87">
            <v>0</v>
          </cell>
          <cell r="Z87"/>
          <cell r="AA87"/>
          <cell r="AB87"/>
          <cell r="AC87"/>
          <cell r="AD87">
            <v>0</v>
          </cell>
          <cell r="AE87"/>
          <cell r="AF87"/>
          <cell r="AG87">
            <v>23835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46202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/>
          <cell r="R88"/>
          <cell r="S88"/>
          <cell r="T88">
            <v>0</v>
          </cell>
          <cell r="U88"/>
          <cell r="V88"/>
          <cell r="W88"/>
          <cell r="X88"/>
          <cell r="Y88">
            <v>0</v>
          </cell>
          <cell r="Z88"/>
          <cell r="AA88"/>
          <cell r="AB88"/>
          <cell r="AC88"/>
          <cell r="AD88">
            <v>0</v>
          </cell>
          <cell r="AE88"/>
          <cell r="AF88"/>
          <cell r="AG88">
            <v>85118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/>
          <cell r="R89"/>
          <cell r="S89"/>
          <cell r="T89">
            <v>0</v>
          </cell>
          <cell r="U89"/>
          <cell r="V89"/>
          <cell r="W89"/>
          <cell r="X89"/>
          <cell r="Y89">
            <v>0</v>
          </cell>
          <cell r="Z89"/>
          <cell r="AA89"/>
          <cell r="AB89"/>
          <cell r="AC89"/>
          <cell r="AD89">
            <v>0</v>
          </cell>
          <cell r="AE89"/>
          <cell r="AF89"/>
          <cell r="AG89">
            <v>28605</v>
          </cell>
        </row>
        <row r="90">
          <cell r="D90">
            <v>21325</v>
          </cell>
          <cell r="E90">
            <v>11842</v>
          </cell>
          <cell r="F90">
            <v>5145</v>
          </cell>
          <cell r="G90">
            <v>0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/>
          <cell r="R90"/>
          <cell r="S90"/>
          <cell r="T90">
            <v>0</v>
          </cell>
          <cell r="U90"/>
          <cell r="V90"/>
          <cell r="W90"/>
          <cell r="X90"/>
          <cell r="Y90">
            <v>0</v>
          </cell>
          <cell r="Z90"/>
          <cell r="AA90"/>
          <cell r="AB90"/>
          <cell r="AC90"/>
          <cell r="AD90">
            <v>0</v>
          </cell>
          <cell r="AE90"/>
          <cell r="AF90"/>
          <cell r="AG90">
            <v>38312</v>
          </cell>
        </row>
        <row r="91">
          <cell r="D91">
            <v>6676</v>
          </cell>
          <cell r="E91">
            <v>3836</v>
          </cell>
          <cell r="F91">
            <v>4563</v>
          </cell>
          <cell r="G91">
            <v>0</v>
          </cell>
          <cell r="H91">
            <v>0</v>
          </cell>
          <cell r="I91">
            <v>15075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/>
          <cell r="R91"/>
          <cell r="S91"/>
          <cell r="T91">
            <v>0</v>
          </cell>
          <cell r="U91"/>
          <cell r="V91"/>
          <cell r="W91"/>
          <cell r="X91"/>
          <cell r="Y91">
            <v>0</v>
          </cell>
          <cell r="Z91"/>
          <cell r="AA91"/>
          <cell r="AB91"/>
          <cell r="AC91"/>
          <cell r="AD91">
            <v>0</v>
          </cell>
          <cell r="AE91"/>
          <cell r="AF91"/>
          <cell r="AG91">
            <v>15075</v>
          </cell>
        </row>
        <row r="92">
          <cell r="D92">
            <v>8581</v>
          </cell>
          <cell r="E92">
            <v>1333</v>
          </cell>
          <cell r="F92">
            <v>1667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/>
          <cell r="R92"/>
          <cell r="S92"/>
          <cell r="T92">
            <v>0</v>
          </cell>
          <cell r="U92"/>
          <cell r="V92"/>
          <cell r="W92"/>
          <cell r="X92"/>
          <cell r="Y92">
            <v>0</v>
          </cell>
          <cell r="Z92"/>
          <cell r="AA92"/>
          <cell r="AB92"/>
          <cell r="AC92"/>
          <cell r="AD92">
            <v>0</v>
          </cell>
          <cell r="AE92"/>
          <cell r="AF92"/>
          <cell r="AG92">
            <v>17661</v>
          </cell>
        </row>
        <row r="93">
          <cell r="D93">
            <v>0</v>
          </cell>
          <cell r="E93">
            <v>9752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/>
          <cell r="R93"/>
          <cell r="S93"/>
          <cell r="T93">
            <v>0</v>
          </cell>
          <cell r="U93"/>
          <cell r="V93"/>
          <cell r="W93"/>
          <cell r="X93"/>
          <cell r="Y93">
            <v>0</v>
          </cell>
          <cell r="Z93"/>
          <cell r="AA93"/>
          <cell r="AB93"/>
          <cell r="AC93"/>
          <cell r="AD93">
            <v>0</v>
          </cell>
          <cell r="AE93"/>
          <cell r="AF93"/>
          <cell r="AG93">
            <v>9752</v>
          </cell>
        </row>
        <row r="94">
          <cell r="D94">
            <v>13261</v>
          </cell>
          <cell r="E94">
            <v>32590</v>
          </cell>
          <cell r="F94">
            <v>764</v>
          </cell>
          <cell r="G94">
            <v>0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/>
          <cell r="R94"/>
          <cell r="S94"/>
          <cell r="T94">
            <v>0</v>
          </cell>
          <cell r="U94"/>
          <cell r="V94"/>
          <cell r="W94"/>
          <cell r="X94"/>
          <cell r="Y94">
            <v>0</v>
          </cell>
          <cell r="Z94"/>
          <cell r="AA94"/>
          <cell r="AB94"/>
          <cell r="AC94"/>
          <cell r="AD94">
            <v>0</v>
          </cell>
          <cell r="AE94"/>
          <cell r="AF94"/>
          <cell r="AG94">
            <v>46615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454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/>
          <cell r="R95"/>
          <cell r="S95"/>
          <cell r="T95">
            <v>0</v>
          </cell>
          <cell r="U95"/>
          <cell r="V95"/>
          <cell r="W95"/>
          <cell r="X95"/>
          <cell r="Y95">
            <v>0</v>
          </cell>
          <cell r="Z95"/>
          <cell r="AA95"/>
          <cell r="AB95"/>
          <cell r="AC95"/>
          <cell r="AD95">
            <v>0</v>
          </cell>
          <cell r="AE95"/>
          <cell r="AF95"/>
          <cell r="AG95">
            <v>10248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39721</v>
          </cell>
          <cell r="J96">
            <v>35002.699999999997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/>
          <cell r="R96"/>
          <cell r="S96"/>
          <cell r="T96">
            <v>0</v>
          </cell>
          <cell r="U96"/>
          <cell r="V96"/>
          <cell r="W96"/>
          <cell r="X96"/>
          <cell r="Y96">
            <v>0</v>
          </cell>
          <cell r="Z96"/>
          <cell r="AA96"/>
          <cell r="AB96"/>
          <cell r="AC96"/>
          <cell r="AD96">
            <v>0</v>
          </cell>
          <cell r="AE96"/>
          <cell r="AF96"/>
          <cell r="AG96">
            <v>74723.7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/>
          <cell r="R97"/>
          <cell r="S97"/>
          <cell r="T97">
            <v>0</v>
          </cell>
          <cell r="U97"/>
          <cell r="V97"/>
          <cell r="W97"/>
          <cell r="X97"/>
          <cell r="Y97">
            <v>0</v>
          </cell>
          <cell r="Z97"/>
          <cell r="AA97"/>
          <cell r="AB97"/>
          <cell r="AC97"/>
          <cell r="AD97">
            <v>0</v>
          </cell>
          <cell r="AE97"/>
          <cell r="AF97"/>
          <cell r="AG97">
            <v>37660</v>
          </cell>
        </row>
        <row r="98">
          <cell r="D98">
            <v>20261</v>
          </cell>
          <cell r="E98">
            <v>28761</v>
          </cell>
          <cell r="F98">
            <v>0</v>
          </cell>
          <cell r="G98">
            <v>123762</v>
          </cell>
          <cell r="H98">
            <v>9812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/>
          <cell r="R98"/>
          <cell r="S98"/>
          <cell r="T98">
            <v>0</v>
          </cell>
          <cell r="U98"/>
          <cell r="V98"/>
          <cell r="W98"/>
          <cell r="X98"/>
          <cell r="Y98">
            <v>0</v>
          </cell>
          <cell r="Z98"/>
          <cell r="AA98"/>
          <cell r="AB98"/>
          <cell r="AC98"/>
          <cell r="AD98">
            <v>0</v>
          </cell>
          <cell r="AE98"/>
          <cell r="AF98"/>
          <cell r="AG98">
            <v>188096</v>
          </cell>
        </row>
        <row r="99">
          <cell r="D99">
            <v>4919</v>
          </cell>
          <cell r="E99">
            <v>1884</v>
          </cell>
          <cell r="F99">
            <v>1000</v>
          </cell>
          <cell r="G99">
            <v>500</v>
          </cell>
          <cell r="H99">
            <v>250</v>
          </cell>
          <cell r="I99">
            <v>8553</v>
          </cell>
          <cell r="J99">
            <v>8745.75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/>
          <cell r="R99"/>
          <cell r="S99"/>
          <cell r="T99">
            <v>0</v>
          </cell>
          <cell r="U99"/>
          <cell r="V99"/>
          <cell r="W99"/>
          <cell r="X99"/>
          <cell r="Y99">
            <v>0</v>
          </cell>
          <cell r="Z99"/>
          <cell r="AA99"/>
          <cell r="AB99"/>
          <cell r="AC99"/>
          <cell r="AD99">
            <v>0</v>
          </cell>
          <cell r="AE99"/>
          <cell r="AF99"/>
          <cell r="AG99">
            <v>17298.75</v>
          </cell>
        </row>
        <row r="100">
          <cell r="D100">
            <v>9848</v>
          </cell>
          <cell r="E100">
            <v>1250</v>
          </cell>
          <cell r="F100">
            <v>4970</v>
          </cell>
          <cell r="G100">
            <v>4554</v>
          </cell>
          <cell r="H100">
            <v>417</v>
          </cell>
          <cell r="I100">
            <v>21039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/>
          <cell r="R100"/>
          <cell r="S100"/>
          <cell r="T100">
            <v>0</v>
          </cell>
          <cell r="U100"/>
          <cell r="V100"/>
          <cell r="W100"/>
          <cell r="X100"/>
          <cell r="Y100">
            <v>0</v>
          </cell>
          <cell r="Z100"/>
          <cell r="AA100"/>
          <cell r="AB100"/>
          <cell r="AC100"/>
          <cell r="AD100">
            <v>0</v>
          </cell>
          <cell r="AE100"/>
          <cell r="AF100"/>
          <cell r="AG100">
            <v>21039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49132</v>
          </cell>
          <cell r="H101">
            <v>12917</v>
          </cell>
          <cell r="I101">
            <v>142769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/>
          <cell r="R101"/>
          <cell r="S101"/>
          <cell r="T101">
            <v>0</v>
          </cell>
          <cell r="U101"/>
          <cell r="V101"/>
          <cell r="W101"/>
          <cell r="X101"/>
          <cell r="Y101">
            <v>0</v>
          </cell>
          <cell r="Z101"/>
          <cell r="AA101"/>
          <cell r="AB101"/>
          <cell r="AC101"/>
          <cell r="AD101">
            <v>0</v>
          </cell>
          <cell r="AE101"/>
          <cell r="AF101"/>
          <cell r="AG101">
            <v>146603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/>
          <cell r="R102"/>
          <cell r="S102"/>
          <cell r="T102">
            <v>0</v>
          </cell>
          <cell r="U102"/>
          <cell r="V102"/>
          <cell r="W102"/>
          <cell r="X102"/>
          <cell r="Y102">
            <v>0</v>
          </cell>
          <cell r="Z102"/>
          <cell r="AA102"/>
          <cell r="AB102"/>
          <cell r="AC102"/>
          <cell r="AD102">
            <v>0</v>
          </cell>
          <cell r="AE102"/>
          <cell r="AF102"/>
          <cell r="AG102">
            <v>6683</v>
          </cell>
        </row>
        <row r="103">
          <cell r="D103">
            <v>31391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/>
          <cell r="R103"/>
          <cell r="S103"/>
          <cell r="T103">
            <v>0</v>
          </cell>
          <cell r="U103"/>
          <cell r="V103"/>
          <cell r="W103"/>
          <cell r="X103"/>
          <cell r="Y103">
            <v>0</v>
          </cell>
          <cell r="Z103"/>
          <cell r="AA103"/>
          <cell r="AB103"/>
          <cell r="AC103"/>
          <cell r="AD103">
            <v>0</v>
          </cell>
          <cell r="AE103"/>
          <cell r="AF103"/>
          <cell r="AG103">
            <v>40346</v>
          </cell>
        </row>
        <row r="104">
          <cell r="D104">
            <v>56930</v>
          </cell>
          <cell r="E104">
            <v>11755</v>
          </cell>
          <cell r="F104">
            <v>9167</v>
          </cell>
          <cell r="G104">
            <v>6768</v>
          </cell>
          <cell r="H104">
            <v>500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/>
          <cell r="R104"/>
          <cell r="S104"/>
          <cell r="T104">
            <v>0</v>
          </cell>
          <cell r="U104"/>
          <cell r="V104"/>
          <cell r="W104"/>
          <cell r="X104"/>
          <cell r="Y104">
            <v>0</v>
          </cell>
          <cell r="Z104"/>
          <cell r="AA104"/>
          <cell r="AB104"/>
          <cell r="AC104"/>
          <cell r="AD104">
            <v>0</v>
          </cell>
          <cell r="AE104"/>
          <cell r="AF104"/>
          <cell r="AG104">
            <v>85120</v>
          </cell>
        </row>
        <row r="105">
          <cell r="D105">
            <v>26675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/>
          <cell r="R105"/>
          <cell r="S105"/>
          <cell r="T105">
            <v>0</v>
          </cell>
          <cell r="U105"/>
          <cell r="V105"/>
          <cell r="W105"/>
          <cell r="X105"/>
          <cell r="Y105">
            <v>0</v>
          </cell>
          <cell r="Z105"/>
          <cell r="AA105"/>
          <cell r="AB105"/>
          <cell r="AC105"/>
          <cell r="AD105">
            <v>0</v>
          </cell>
          <cell r="AE105"/>
          <cell r="AF105"/>
          <cell r="AG105">
            <v>36381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/>
          <cell r="R106"/>
          <cell r="S106"/>
          <cell r="T106">
            <v>0</v>
          </cell>
          <cell r="U106"/>
          <cell r="V106"/>
          <cell r="W106"/>
          <cell r="X106"/>
          <cell r="Y106">
            <v>0</v>
          </cell>
          <cell r="Z106"/>
          <cell r="AA106"/>
          <cell r="AB106"/>
          <cell r="AC106"/>
          <cell r="AD106">
            <v>0</v>
          </cell>
          <cell r="AE106"/>
          <cell r="AF106"/>
          <cell r="AG106">
            <v>107922</v>
          </cell>
        </row>
        <row r="107">
          <cell r="D107">
            <v>0</v>
          </cell>
          <cell r="E107">
            <v>29626</v>
          </cell>
          <cell r="F107">
            <v>12701</v>
          </cell>
          <cell r="G107">
            <v>10257</v>
          </cell>
          <cell r="H107">
            <v>7259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/>
          <cell r="R107"/>
          <cell r="S107"/>
          <cell r="T107">
            <v>0</v>
          </cell>
          <cell r="U107"/>
          <cell r="V107"/>
          <cell r="W107"/>
          <cell r="X107"/>
          <cell r="Y107">
            <v>0</v>
          </cell>
          <cell r="Z107"/>
          <cell r="AA107"/>
          <cell r="AB107">
            <v>3000</v>
          </cell>
          <cell r="AC107"/>
          <cell r="AD107">
            <v>3000</v>
          </cell>
          <cell r="AE107"/>
          <cell r="AF107"/>
          <cell r="AG107">
            <v>64143</v>
          </cell>
        </row>
        <row r="108">
          <cell r="D108">
            <v>14217</v>
          </cell>
          <cell r="E108">
            <v>558</v>
          </cell>
          <cell r="F108">
            <v>6946</v>
          </cell>
          <cell r="G108">
            <v>4167</v>
          </cell>
          <cell r="H108">
            <v>750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/>
          <cell r="R108"/>
          <cell r="S108"/>
          <cell r="T108">
            <v>0</v>
          </cell>
          <cell r="U108"/>
          <cell r="V108"/>
          <cell r="W108"/>
          <cell r="X108"/>
          <cell r="Y108">
            <v>0</v>
          </cell>
          <cell r="Z108"/>
          <cell r="AA108"/>
          <cell r="AB108"/>
          <cell r="AC108"/>
          <cell r="AD108">
            <v>0</v>
          </cell>
          <cell r="AE108"/>
          <cell r="AF108"/>
          <cell r="AG108">
            <v>26638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58096</v>
          </cell>
          <cell r="H109">
            <v>9141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/>
          <cell r="R109"/>
          <cell r="S109"/>
          <cell r="T109">
            <v>0</v>
          </cell>
          <cell r="U109"/>
          <cell r="V109"/>
          <cell r="W109"/>
          <cell r="X109"/>
          <cell r="Y109">
            <v>0</v>
          </cell>
          <cell r="Z109"/>
          <cell r="AA109"/>
          <cell r="AB109"/>
          <cell r="AC109"/>
          <cell r="AD109">
            <v>0</v>
          </cell>
          <cell r="AE109"/>
          <cell r="AF109"/>
          <cell r="AG109">
            <v>192549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/>
          <cell r="R110"/>
          <cell r="S110"/>
          <cell r="T110">
            <v>0</v>
          </cell>
          <cell r="U110"/>
          <cell r="V110"/>
          <cell r="W110"/>
          <cell r="X110"/>
          <cell r="Y110">
            <v>0</v>
          </cell>
          <cell r="Z110"/>
          <cell r="AA110"/>
          <cell r="AB110"/>
          <cell r="AC110"/>
          <cell r="AD110">
            <v>0</v>
          </cell>
          <cell r="AE110"/>
          <cell r="AF110"/>
          <cell r="AG110">
            <v>22500</v>
          </cell>
        </row>
        <row r="111">
          <cell r="D111">
            <v>25954</v>
          </cell>
          <cell r="E111">
            <v>6823</v>
          </cell>
          <cell r="F111">
            <v>9000</v>
          </cell>
          <cell r="G111">
            <v>5843</v>
          </cell>
          <cell r="H111">
            <v>0</v>
          </cell>
          <cell r="I111">
            <v>47620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/>
          <cell r="R111"/>
          <cell r="S111"/>
          <cell r="T111">
            <v>0</v>
          </cell>
          <cell r="U111"/>
          <cell r="V111"/>
          <cell r="W111"/>
          <cell r="X111"/>
          <cell r="Y111">
            <v>0</v>
          </cell>
          <cell r="Z111"/>
          <cell r="AA111"/>
          <cell r="AB111"/>
          <cell r="AC111"/>
          <cell r="AD111">
            <v>0</v>
          </cell>
          <cell r="AE111"/>
          <cell r="AF111"/>
          <cell r="AG111">
            <v>47620</v>
          </cell>
        </row>
        <row r="112">
          <cell r="D112">
            <v>3802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/>
          <cell r="R112"/>
          <cell r="S112"/>
          <cell r="T112">
            <v>0</v>
          </cell>
          <cell r="U112"/>
          <cell r="V112"/>
          <cell r="W112"/>
          <cell r="X112"/>
          <cell r="Y112">
            <v>0</v>
          </cell>
          <cell r="Z112"/>
          <cell r="AA112"/>
          <cell r="AB112"/>
          <cell r="AC112"/>
          <cell r="AD112">
            <v>0</v>
          </cell>
          <cell r="AE112"/>
          <cell r="AF112"/>
          <cell r="AG112">
            <v>34970</v>
          </cell>
        </row>
        <row r="113">
          <cell r="D113">
            <v>9114</v>
          </cell>
          <cell r="E113">
            <v>4750</v>
          </cell>
          <cell r="F113">
            <v>5917</v>
          </cell>
          <cell r="G113">
            <v>5291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/>
          <cell r="R113"/>
          <cell r="S113"/>
          <cell r="T113">
            <v>0</v>
          </cell>
          <cell r="U113"/>
          <cell r="V113"/>
          <cell r="W113"/>
          <cell r="X113"/>
          <cell r="Y113">
            <v>0</v>
          </cell>
          <cell r="Z113"/>
          <cell r="AA113"/>
          <cell r="AB113"/>
          <cell r="AC113"/>
          <cell r="AD113">
            <v>0</v>
          </cell>
          <cell r="AE113"/>
          <cell r="AF113"/>
          <cell r="AG113">
            <v>26072</v>
          </cell>
        </row>
        <row r="114">
          <cell r="D114">
            <v>105138</v>
          </cell>
          <cell r="E114">
            <v>44093</v>
          </cell>
          <cell r="F114">
            <v>41762</v>
          </cell>
          <cell r="G114">
            <v>46027</v>
          </cell>
          <cell r="H114">
            <v>0</v>
          </cell>
          <cell r="I114">
            <v>237020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/>
          <cell r="R114"/>
          <cell r="S114">
            <v>75020</v>
          </cell>
          <cell r="T114">
            <v>75020</v>
          </cell>
          <cell r="U114"/>
          <cell r="V114"/>
          <cell r="W114"/>
          <cell r="X114"/>
          <cell r="Y114">
            <v>0</v>
          </cell>
          <cell r="Z114"/>
          <cell r="AA114">
            <v>8599</v>
          </cell>
          <cell r="AB114"/>
          <cell r="AC114"/>
          <cell r="AD114">
            <v>8599</v>
          </cell>
          <cell r="AE114"/>
          <cell r="AF114"/>
          <cell r="AG114">
            <v>320639</v>
          </cell>
        </row>
        <row r="115">
          <cell r="D115">
            <v>8333</v>
          </cell>
          <cell r="E115">
            <v>0</v>
          </cell>
          <cell r="F115">
            <v>3162</v>
          </cell>
          <cell r="G115">
            <v>2292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/>
          <cell r="R115"/>
          <cell r="S115"/>
          <cell r="T115">
            <v>0</v>
          </cell>
          <cell r="U115"/>
          <cell r="V115"/>
          <cell r="W115"/>
          <cell r="X115"/>
          <cell r="Y115">
            <v>0</v>
          </cell>
          <cell r="Z115"/>
          <cell r="AA115"/>
          <cell r="AB115"/>
          <cell r="AC115"/>
          <cell r="AD115">
            <v>0</v>
          </cell>
          <cell r="AE115"/>
          <cell r="AF115"/>
          <cell r="AG115">
            <v>13787</v>
          </cell>
        </row>
        <row r="116">
          <cell r="D116">
            <v>19337</v>
          </cell>
          <cell r="E116">
            <v>10826</v>
          </cell>
          <cell r="F116">
            <v>19387</v>
          </cell>
          <cell r="G116">
            <v>2936</v>
          </cell>
          <cell r="H116">
            <v>1960</v>
          </cell>
          <cell r="I116">
            <v>54446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/>
          <cell r="R116"/>
          <cell r="S116"/>
          <cell r="T116">
            <v>0</v>
          </cell>
          <cell r="U116"/>
          <cell r="V116"/>
          <cell r="W116"/>
          <cell r="X116"/>
          <cell r="Y116">
            <v>0</v>
          </cell>
          <cell r="Z116"/>
          <cell r="AA116"/>
          <cell r="AB116"/>
          <cell r="AC116"/>
          <cell r="AD116">
            <v>0</v>
          </cell>
          <cell r="AE116"/>
          <cell r="AF116"/>
          <cell r="AG116">
            <v>54446</v>
          </cell>
        </row>
        <row r="117">
          <cell r="D117">
            <v>16182</v>
          </cell>
          <cell r="E117">
            <v>1625</v>
          </cell>
          <cell r="F117">
            <v>2333</v>
          </cell>
          <cell r="G117">
            <v>3530</v>
          </cell>
          <cell r="H117">
            <v>167</v>
          </cell>
          <cell r="I117">
            <v>23837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/>
          <cell r="R117"/>
          <cell r="S117"/>
          <cell r="T117">
            <v>0</v>
          </cell>
          <cell r="U117"/>
          <cell r="V117"/>
          <cell r="W117"/>
          <cell r="X117"/>
          <cell r="Y117">
            <v>0</v>
          </cell>
          <cell r="Z117"/>
          <cell r="AA117"/>
          <cell r="AB117"/>
          <cell r="AC117"/>
          <cell r="AD117">
            <v>0</v>
          </cell>
          <cell r="AE117"/>
          <cell r="AF117"/>
          <cell r="AG117">
            <v>23837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/>
          <cell r="R118"/>
          <cell r="S118"/>
          <cell r="T118">
            <v>0</v>
          </cell>
          <cell r="U118"/>
          <cell r="V118"/>
          <cell r="W118"/>
          <cell r="X118"/>
          <cell r="Y118">
            <v>0</v>
          </cell>
          <cell r="Z118"/>
          <cell r="AA118"/>
          <cell r="AB118"/>
          <cell r="AC118"/>
          <cell r="AD118">
            <v>0</v>
          </cell>
          <cell r="AE118"/>
          <cell r="AF118"/>
          <cell r="AG118">
            <v>18263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/>
          <cell r="R119"/>
          <cell r="S119"/>
          <cell r="T119">
            <v>0</v>
          </cell>
          <cell r="U119"/>
          <cell r="V119"/>
          <cell r="W119"/>
          <cell r="X119"/>
          <cell r="Y119">
            <v>0</v>
          </cell>
          <cell r="Z119">
            <v>39563</v>
          </cell>
          <cell r="AA119"/>
          <cell r="AB119"/>
          <cell r="AC119"/>
          <cell r="AD119">
            <v>39563</v>
          </cell>
          <cell r="AE119"/>
          <cell r="AF119"/>
          <cell r="AG119">
            <v>104810</v>
          </cell>
        </row>
        <row r="120">
          <cell r="D120">
            <v>4315</v>
          </cell>
          <cell r="E120">
            <v>3462</v>
          </cell>
          <cell r="F120">
            <v>2477</v>
          </cell>
          <cell r="G120">
            <v>4267</v>
          </cell>
          <cell r="H120">
            <v>250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/>
          <cell r="R120"/>
          <cell r="S120"/>
          <cell r="T120">
            <v>0</v>
          </cell>
          <cell r="U120"/>
          <cell r="V120"/>
          <cell r="W120"/>
          <cell r="X120"/>
          <cell r="Y120">
            <v>0</v>
          </cell>
          <cell r="Z120"/>
          <cell r="AA120"/>
          <cell r="AB120"/>
          <cell r="AC120"/>
          <cell r="AD120">
            <v>0</v>
          </cell>
          <cell r="AE120"/>
          <cell r="AF120"/>
          <cell r="AG120">
            <v>14771</v>
          </cell>
        </row>
        <row r="121">
          <cell r="D121">
            <v>30223</v>
          </cell>
          <cell r="E121">
            <v>9522</v>
          </cell>
          <cell r="F121">
            <v>6262</v>
          </cell>
          <cell r="G121">
            <v>8038</v>
          </cell>
          <cell r="H121">
            <v>7434</v>
          </cell>
          <cell r="I121">
            <v>61479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/>
          <cell r="R121"/>
          <cell r="S121"/>
          <cell r="T121">
            <v>0</v>
          </cell>
          <cell r="U121"/>
          <cell r="V121"/>
          <cell r="W121"/>
          <cell r="X121"/>
          <cell r="Y121">
            <v>0</v>
          </cell>
          <cell r="Z121"/>
          <cell r="AA121"/>
          <cell r="AB121"/>
          <cell r="AC121"/>
          <cell r="AD121">
            <v>0</v>
          </cell>
          <cell r="AE121"/>
          <cell r="AF121"/>
          <cell r="AG121">
            <v>64927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4643</v>
          </cell>
          <cell r="P122">
            <v>0</v>
          </cell>
          <cell r="Q122"/>
          <cell r="R122"/>
          <cell r="S122"/>
          <cell r="T122">
            <v>0</v>
          </cell>
          <cell r="U122"/>
          <cell r="V122"/>
          <cell r="W122"/>
          <cell r="X122"/>
          <cell r="Y122">
            <v>0</v>
          </cell>
          <cell r="Z122"/>
          <cell r="AA122"/>
          <cell r="AB122"/>
          <cell r="AC122"/>
          <cell r="AD122">
            <v>0</v>
          </cell>
          <cell r="AE122"/>
          <cell r="AF122"/>
          <cell r="AG122">
            <v>103402</v>
          </cell>
        </row>
        <row r="123">
          <cell r="D123">
            <v>18664</v>
          </cell>
          <cell r="E123">
            <v>18809</v>
          </cell>
          <cell r="F123">
            <v>25955</v>
          </cell>
          <cell r="G123">
            <v>11261</v>
          </cell>
          <cell r="H123">
            <v>11384</v>
          </cell>
          <cell r="I123">
            <v>86073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1517</v>
          </cell>
          <cell r="Q123"/>
          <cell r="R123"/>
          <cell r="S123">
            <v>104745</v>
          </cell>
          <cell r="T123">
            <v>104745</v>
          </cell>
          <cell r="U123"/>
          <cell r="V123"/>
          <cell r="W123"/>
          <cell r="X123"/>
          <cell r="Y123">
            <v>0</v>
          </cell>
          <cell r="Z123"/>
          <cell r="AA123"/>
          <cell r="AB123"/>
          <cell r="AC123"/>
          <cell r="AD123">
            <v>0</v>
          </cell>
          <cell r="AE123"/>
          <cell r="AF123"/>
          <cell r="AG123">
            <v>192335</v>
          </cell>
        </row>
        <row r="124">
          <cell r="D124">
            <v>10806</v>
          </cell>
          <cell r="E124">
            <v>770</v>
          </cell>
          <cell r="F124">
            <v>409</v>
          </cell>
          <cell r="G124">
            <v>2086</v>
          </cell>
          <cell r="H124">
            <v>150</v>
          </cell>
          <cell r="I124">
            <v>14221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/>
          <cell r="R124"/>
          <cell r="S124"/>
          <cell r="T124">
            <v>0</v>
          </cell>
          <cell r="U124"/>
          <cell r="V124"/>
          <cell r="W124"/>
          <cell r="X124"/>
          <cell r="Y124">
            <v>0</v>
          </cell>
          <cell r="Z124"/>
          <cell r="AA124"/>
          <cell r="AB124"/>
          <cell r="AC124"/>
          <cell r="AD124">
            <v>0</v>
          </cell>
          <cell r="AE124"/>
          <cell r="AF124"/>
          <cell r="AG124">
            <v>14221</v>
          </cell>
        </row>
        <row r="125">
          <cell r="D125">
            <v>6667</v>
          </cell>
          <cell r="E125">
            <v>8300</v>
          </cell>
          <cell r="F125">
            <v>83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/>
          <cell r="R125"/>
          <cell r="S125"/>
          <cell r="T125">
            <v>0</v>
          </cell>
          <cell r="U125"/>
          <cell r="V125"/>
          <cell r="W125"/>
          <cell r="X125"/>
          <cell r="Y125">
            <v>0</v>
          </cell>
          <cell r="Z125"/>
          <cell r="AA125"/>
          <cell r="AB125"/>
          <cell r="AC125"/>
          <cell r="AD125">
            <v>0</v>
          </cell>
          <cell r="AE125"/>
          <cell r="AF125"/>
          <cell r="AG125">
            <v>19509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/>
          <cell r="R126"/>
          <cell r="S126"/>
          <cell r="T126">
            <v>0</v>
          </cell>
          <cell r="U126"/>
          <cell r="V126"/>
          <cell r="W126"/>
          <cell r="X126"/>
          <cell r="Y126">
            <v>0</v>
          </cell>
          <cell r="Z126"/>
          <cell r="AA126"/>
          <cell r="AB126"/>
          <cell r="AC126"/>
          <cell r="AD126">
            <v>0</v>
          </cell>
          <cell r="AE126"/>
          <cell r="AF126"/>
          <cell r="AG126">
            <v>9030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9296</v>
          </cell>
          <cell r="I127">
            <v>46660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/>
          <cell r="R127"/>
          <cell r="S127"/>
          <cell r="T127">
            <v>0</v>
          </cell>
          <cell r="U127"/>
          <cell r="V127"/>
          <cell r="W127"/>
          <cell r="X127"/>
          <cell r="Y127">
            <v>0</v>
          </cell>
          <cell r="Z127"/>
          <cell r="AA127"/>
          <cell r="AB127"/>
          <cell r="AC127"/>
          <cell r="AD127">
            <v>0</v>
          </cell>
          <cell r="AE127"/>
          <cell r="AF127"/>
          <cell r="AG127">
            <v>46660</v>
          </cell>
        </row>
        <row r="128">
          <cell r="D128">
            <v>25114</v>
          </cell>
          <cell r="E128">
            <v>4113</v>
          </cell>
          <cell r="F128">
            <v>3375</v>
          </cell>
          <cell r="G128">
            <v>833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/>
          <cell r="R128"/>
          <cell r="S128"/>
          <cell r="T128">
            <v>0</v>
          </cell>
          <cell r="U128"/>
          <cell r="V128"/>
          <cell r="W128"/>
          <cell r="X128"/>
          <cell r="Y128">
            <v>0</v>
          </cell>
          <cell r="Z128"/>
          <cell r="AA128"/>
          <cell r="AB128"/>
          <cell r="AC128"/>
          <cell r="AD128">
            <v>0</v>
          </cell>
          <cell r="AE128"/>
          <cell r="AF128"/>
          <cell r="AG128">
            <v>37685</v>
          </cell>
        </row>
        <row r="129">
          <cell r="D129">
            <v>13407</v>
          </cell>
          <cell r="E129">
            <v>54802</v>
          </cell>
          <cell r="F129">
            <v>18754</v>
          </cell>
          <cell r="G129">
            <v>26608</v>
          </cell>
          <cell r="H129">
            <v>1250</v>
          </cell>
          <cell r="I129">
            <v>114821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/>
          <cell r="R129"/>
          <cell r="S129"/>
          <cell r="T129">
            <v>0</v>
          </cell>
          <cell r="U129"/>
          <cell r="V129"/>
          <cell r="W129"/>
          <cell r="X129"/>
          <cell r="Y129">
            <v>0</v>
          </cell>
          <cell r="Z129"/>
          <cell r="AA129"/>
          <cell r="AB129"/>
          <cell r="AC129"/>
          <cell r="AD129">
            <v>0</v>
          </cell>
          <cell r="AE129"/>
          <cell r="AF129"/>
          <cell r="AG129">
            <v>123742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/>
          <cell r="R130"/>
          <cell r="S130"/>
          <cell r="T130">
            <v>0</v>
          </cell>
          <cell r="U130"/>
          <cell r="V130"/>
          <cell r="W130"/>
          <cell r="X130"/>
          <cell r="Y130">
            <v>0</v>
          </cell>
          <cell r="Z130"/>
          <cell r="AA130"/>
          <cell r="AB130"/>
          <cell r="AC130"/>
          <cell r="AD130">
            <v>0</v>
          </cell>
          <cell r="AE130"/>
          <cell r="AF130"/>
          <cell r="AG130">
            <v>19153</v>
          </cell>
        </row>
        <row r="131">
          <cell r="D131">
            <v>11421</v>
          </cell>
          <cell r="E131">
            <v>1049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/>
          <cell r="R131"/>
          <cell r="S131"/>
          <cell r="T131">
            <v>0</v>
          </cell>
          <cell r="U131"/>
          <cell r="V131"/>
          <cell r="W131"/>
          <cell r="X131"/>
          <cell r="Y131">
            <v>0</v>
          </cell>
          <cell r="Z131"/>
          <cell r="AA131"/>
          <cell r="AB131"/>
          <cell r="AC131"/>
          <cell r="AD131">
            <v>0</v>
          </cell>
          <cell r="AE131"/>
          <cell r="AF131"/>
          <cell r="AG131">
            <v>18199</v>
          </cell>
        </row>
        <row r="132">
          <cell r="D132">
            <v>58355</v>
          </cell>
          <cell r="E132">
            <v>13578</v>
          </cell>
          <cell r="F132">
            <v>3520</v>
          </cell>
          <cell r="G132">
            <v>38825</v>
          </cell>
          <cell r="H132">
            <v>3386</v>
          </cell>
          <cell r="I132">
            <v>117664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/>
          <cell r="R132"/>
          <cell r="S132"/>
          <cell r="T132">
            <v>0</v>
          </cell>
          <cell r="U132">
            <v>42672</v>
          </cell>
          <cell r="V132"/>
          <cell r="W132"/>
          <cell r="X132"/>
          <cell r="Y132">
            <v>42672</v>
          </cell>
          <cell r="Z132"/>
          <cell r="AA132"/>
          <cell r="AB132"/>
          <cell r="AC132"/>
          <cell r="AD132">
            <v>0</v>
          </cell>
          <cell r="AE132"/>
          <cell r="AF132"/>
          <cell r="AG132">
            <v>160336</v>
          </cell>
        </row>
        <row r="133">
          <cell r="D133">
            <v>3415</v>
          </cell>
          <cell r="E133">
            <v>1250</v>
          </cell>
          <cell r="F133">
            <v>2142</v>
          </cell>
          <cell r="G133">
            <v>500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/>
          <cell r="R133"/>
          <cell r="S133"/>
          <cell r="T133">
            <v>0</v>
          </cell>
          <cell r="U133"/>
          <cell r="V133"/>
          <cell r="W133"/>
          <cell r="X133"/>
          <cell r="Y133">
            <v>0</v>
          </cell>
          <cell r="Z133"/>
          <cell r="AA133"/>
          <cell r="AB133"/>
          <cell r="AC133"/>
          <cell r="AD133">
            <v>0</v>
          </cell>
          <cell r="AE133"/>
          <cell r="AF133"/>
          <cell r="AG133">
            <v>7474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8278</v>
          </cell>
          <cell r="H134">
            <v>417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/>
          <cell r="R134"/>
          <cell r="S134"/>
          <cell r="T134">
            <v>0</v>
          </cell>
          <cell r="U134"/>
          <cell r="V134"/>
          <cell r="W134"/>
          <cell r="X134"/>
          <cell r="Y134">
            <v>0</v>
          </cell>
          <cell r="Z134"/>
          <cell r="AA134"/>
          <cell r="AB134"/>
          <cell r="AC134"/>
          <cell r="AD134">
            <v>0</v>
          </cell>
          <cell r="AE134"/>
          <cell r="AF134"/>
          <cell r="AG134">
            <v>83587</v>
          </cell>
        </row>
        <row r="135">
          <cell r="D135">
            <v>6175</v>
          </cell>
          <cell r="E135">
            <v>671</v>
          </cell>
          <cell r="F135">
            <v>500</v>
          </cell>
          <cell r="G135">
            <v>833</v>
          </cell>
          <cell r="H135">
            <v>0</v>
          </cell>
          <cell r="I135">
            <v>8179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/>
          <cell r="R135"/>
          <cell r="S135"/>
          <cell r="T135">
            <v>0</v>
          </cell>
          <cell r="U135"/>
          <cell r="V135"/>
          <cell r="W135"/>
          <cell r="X135"/>
          <cell r="Y135">
            <v>0</v>
          </cell>
          <cell r="Z135"/>
          <cell r="AA135"/>
          <cell r="AB135"/>
          <cell r="AC135"/>
          <cell r="AD135">
            <v>0</v>
          </cell>
          <cell r="AE135"/>
          <cell r="AF135"/>
          <cell r="AG135">
            <v>8179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5144</v>
          </cell>
          <cell r="H136">
            <v>530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/>
          <cell r="R136"/>
          <cell r="S136"/>
          <cell r="T136">
            <v>0</v>
          </cell>
          <cell r="U136"/>
          <cell r="V136"/>
          <cell r="W136"/>
          <cell r="X136"/>
          <cell r="Y136">
            <v>0</v>
          </cell>
          <cell r="Z136"/>
          <cell r="AA136"/>
          <cell r="AB136"/>
          <cell r="AC136"/>
          <cell r="AD136">
            <v>0</v>
          </cell>
          <cell r="AE136"/>
          <cell r="AF136"/>
          <cell r="AG136">
            <v>28046</v>
          </cell>
        </row>
        <row r="137">
          <cell r="D137">
            <v>119916</v>
          </cell>
          <cell r="E137">
            <v>214374</v>
          </cell>
          <cell r="F137">
            <v>32334</v>
          </cell>
          <cell r="G137">
            <v>125547</v>
          </cell>
          <cell r="H137">
            <v>149003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/>
          <cell r="R137"/>
          <cell r="S137"/>
          <cell r="T137">
            <v>0</v>
          </cell>
          <cell r="U137"/>
          <cell r="V137"/>
          <cell r="W137"/>
          <cell r="X137"/>
          <cell r="Y137">
            <v>0</v>
          </cell>
          <cell r="Z137"/>
          <cell r="AA137"/>
          <cell r="AB137">
            <v>60000</v>
          </cell>
          <cell r="AC137">
            <v>3409</v>
          </cell>
          <cell r="AD137">
            <v>63409</v>
          </cell>
          <cell r="AE137"/>
          <cell r="AF137"/>
          <cell r="AG137">
            <v>722650</v>
          </cell>
        </row>
        <row r="138">
          <cell r="D138">
            <v>44973</v>
          </cell>
          <cell r="E138">
            <v>19827</v>
          </cell>
          <cell r="F138">
            <v>5510</v>
          </cell>
          <cell r="G138">
            <v>14263</v>
          </cell>
          <cell r="H138">
            <v>7667</v>
          </cell>
          <cell r="I138">
            <v>92240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/>
          <cell r="R138"/>
          <cell r="S138"/>
          <cell r="T138">
            <v>0</v>
          </cell>
          <cell r="U138"/>
          <cell r="V138"/>
          <cell r="W138"/>
          <cell r="X138"/>
          <cell r="Y138">
            <v>0</v>
          </cell>
          <cell r="Z138"/>
          <cell r="AA138"/>
          <cell r="AB138"/>
          <cell r="AC138"/>
          <cell r="AD138">
            <v>0</v>
          </cell>
          <cell r="AE138"/>
          <cell r="AF138"/>
          <cell r="AG138">
            <v>92240</v>
          </cell>
        </row>
        <row r="139">
          <cell r="D139">
            <v>13611</v>
          </cell>
          <cell r="E139">
            <v>2568</v>
          </cell>
          <cell r="F139">
            <v>750</v>
          </cell>
          <cell r="G139">
            <v>750</v>
          </cell>
          <cell r="H139">
            <v>372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/>
          <cell r="R139"/>
          <cell r="S139"/>
          <cell r="T139">
            <v>0</v>
          </cell>
          <cell r="U139"/>
          <cell r="V139"/>
          <cell r="W139"/>
          <cell r="X139"/>
          <cell r="Y139">
            <v>0</v>
          </cell>
          <cell r="Z139"/>
          <cell r="AA139"/>
          <cell r="AB139"/>
          <cell r="AC139"/>
          <cell r="AD139">
            <v>0</v>
          </cell>
          <cell r="AE139"/>
          <cell r="AF139"/>
          <cell r="AG139">
            <v>18051</v>
          </cell>
        </row>
        <row r="140">
          <cell r="D140">
            <v>30195</v>
          </cell>
          <cell r="E140">
            <v>9490</v>
          </cell>
          <cell r="F140">
            <v>283</v>
          </cell>
          <cell r="G140">
            <v>3013</v>
          </cell>
          <cell r="H140">
            <v>2148</v>
          </cell>
          <cell r="I140">
            <v>45129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/>
          <cell r="R140"/>
          <cell r="S140"/>
          <cell r="T140">
            <v>0</v>
          </cell>
          <cell r="U140"/>
          <cell r="V140"/>
          <cell r="W140"/>
          <cell r="X140"/>
          <cell r="Y140">
            <v>0</v>
          </cell>
          <cell r="Z140"/>
          <cell r="AA140"/>
          <cell r="AB140"/>
          <cell r="AC140"/>
          <cell r="AD140">
            <v>0</v>
          </cell>
          <cell r="AE140"/>
          <cell r="AF140"/>
          <cell r="AG140">
            <v>45129</v>
          </cell>
        </row>
        <row r="141">
          <cell r="D141">
            <v>667</v>
          </cell>
          <cell r="E141">
            <v>25421</v>
          </cell>
          <cell r="F141">
            <v>30988</v>
          </cell>
          <cell r="G141">
            <v>21250</v>
          </cell>
          <cell r="H141">
            <v>10648</v>
          </cell>
          <cell r="I141">
            <v>88974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6094</v>
          </cell>
          <cell r="Q141"/>
          <cell r="R141"/>
          <cell r="S141"/>
          <cell r="T141">
            <v>0</v>
          </cell>
          <cell r="U141">
            <v>46291</v>
          </cell>
          <cell r="V141">
            <v>7381</v>
          </cell>
          <cell r="W141"/>
          <cell r="X141"/>
          <cell r="Y141">
            <v>53672</v>
          </cell>
          <cell r="Z141"/>
          <cell r="AA141">
            <v>8879</v>
          </cell>
          <cell r="AB141"/>
          <cell r="AC141"/>
          <cell r="AD141">
            <v>8879</v>
          </cell>
          <cell r="AE141"/>
          <cell r="AF141"/>
          <cell r="AG141">
            <v>160281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5227</v>
          </cell>
          <cell r="I142">
            <v>579754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12811</v>
          </cell>
          <cell r="P142">
            <v>0</v>
          </cell>
          <cell r="Q142"/>
          <cell r="R142"/>
          <cell r="S142"/>
          <cell r="T142">
            <v>0</v>
          </cell>
          <cell r="U142"/>
          <cell r="V142"/>
          <cell r="W142"/>
          <cell r="X142"/>
          <cell r="Y142">
            <v>0</v>
          </cell>
          <cell r="Z142"/>
          <cell r="AA142"/>
          <cell r="AB142"/>
          <cell r="AC142"/>
          <cell r="AD142">
            <v>0</v>
          </cell>
          <cell r="AE142"/>
          <cell r="AF142"/>
          <cell r="AG142">
            <v>592565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/>
          <cell r="R143"/>
          <cell r="S143"/>
          <cell r="T143">
            <v>0</v>
          </cell>
          <cell r="U143"/>
          <cell r="V143"/>
          <cell r="W143"/>
          <cell r="X143"/>
          <cell r="Y143">
            <v>0</v>
          </cell>
          <cell r="Z143"/>
          <cell r="AA143"/>
          <cell r="AB143"/>
          <cell r="AC143"/>
          <cell r="AD143">
            <v>0</v>
          </cell>
          <cell r="AE143"/>
          <cell r="AF143"/>
          <cell r="AG143">
            <v>17136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/>
          <cell r="R144"/>
          <cell r="S144"/>
          <cell r="T144">
            <v>0</v>
          </cell>
          <cell r="U144"/>
          <cell r="V144"/>
          <cell r="W144"/>
          <cell r="X144"/>
          <cell r="Y144">
            <v>0</v>
          </cell>
          <cell r="Z144"/>
          <cell r="AA144"/>
          <cell r="AB144"/>
          <cell r="AC144"/>
          <cell r="AD144">
            <v>0</v>
          </cell>
          <cell r="AE144"/>
          <cell r="AF144"/>
          <cell r="AG144">
            <v>31100</v>
          </cell>
        </row>
        <row r="145">
          <cell r="D145">
            <v>6333</v>
          </cell>
          <cell r="E145">
            <v>83</v>
          </cell>
          <cell r="F145">
            <v>1406</v>
          </cell>
          <cell r="G145">
            <v>167</v>
          </cell>
          <cell r="H145">
            <v>417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/>
          <cell r="R145"/>
          <cell r="S145"/>
          <cell r="T145">
            <v>0</v>
          </cell>
          <cell r="U145"/>
          <cell r="V145"/>
          <cell r="W145"/>
          <cell r="X145"/>
          <cell r="Y145">
            <v>0</v>
          </cell>
          <cell r="Z145"/>
          <cell r="AA145"/>
          <cell r="AB145"/>
          <cell r="AC145"/>
          <cell r="AD145">
            <v>0</v>
          </cell>
          <cell r="AE145"/>
          <cell r="AF145"/>
          <cell r="AG145">
            <v>8406</v>
          </cell>
        </row>
        <row r="146">
          <cell r="D146">
            <v>15261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/>
          <cell r="R146"/>
          <cell r="S146"/>
          <cell r="T146">
            <v>0</v>
          </cell>
          <cell r="U146"/>
          <cell r="V146"/>
          <cell r="W146"/>
          <cell r="X146"/>
          <cell r="Y146">
            <v>0</v>
          </cell>
          <cell r="Z146"/>
          <cell r="AA146"/>
          <cell r="AB146"/>
          <cell r="AC146"/>
          <cell r="AD146">
            <v>0</v>
          </cell>
          <cell r="AE146"/>
          <cell r="AF146"/>
          <cell r="AG146">
            <v>32487</v>
          </cell>
        </row>
        <row r="147">
          <cell r="D147">
            <v>23151</v>
          </cell>
          <cell r="E147">
            <v>31986</v>
          </cell>
          <cell r="F147">
            <v>5569</v>
          </cell>
          <cell r="G147">
            <v>0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/>
          <cell r="R147"/>
          <cell r="S147"/>
          <cell r="T147">
            <v>0</v>
          </cell>
          <cell r="U147"/>
          <cell r="V147"/>
          <cell r="W147"/>
          <cell r="X147"/>
          <cell r="Y147">
            <v>0</v>
          </cell>
          <cell r="Z147"/>
          <cell r="AA147"/>
          <cell r="AB147"/>
          <cell r="AC147"/>
          <cell r="AD147">
            <v>0</v>
          </cell>
          <cell r="AE147"/>
          <cell r="AF147"/>
          <cell r="AG147">
            <v>65769</v>
          </cell>
        </row>
        <row r="148">
          <cell r="D148">
            <v>12562</v>
          </cell>
          <cell r="E148">
            <v>15759</v>
          </cell>
          <cell r="F148">
            <v>9317</v>
          </cell>
          <cell r="G148">
            <v>10157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6967</v>
          </cell>
          <cell r="R148"/>
          <cell r="S148"/>
          <cell r="T148">
            <v>6967</v>
          </cell>
          <cell r="U148"/>
          <cell r="V148"/>
          <cell r="W148"/>
          <cell r="X148"/>
          <cell r="Y148">
            <v>0</v>
          </cell>
          <cell r="Z148"/>
          <cell r="AA148"/>
          <cell r="AB148"/>
          <cell r="AC148"/>
          <cell r="AD148">
            <v>0</v>
          </cell>
          <cell r="AE148"/>
          <cell r="AF148"/>
          <cell r="AG148">
            <v>66181</v>
          </cell>
        </row>
        <row r="149">
          <cell r="D149">
            <v>35600</v>
          </cell>
          <cell r="E149">
            <v>57912</v>
          </cell>
          <cell r="F149">
            <v>0</v>
          </cell>
          <cell r="G149">
            <v>12201</v>
          </cell>
          <cell r="H149">
            <v>583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/>
          <cell r="R149"/>
          <cell r="S149"/>
          <cell r="T149">
            <v>0</v>
          </cell>
          <cell r="U149"/>
          <cell r="V149"/>
          <cell r="W149"/>
          <cell r="X149"/>
          <cell r="Y149">
            <v>0</v>
          </cell>
          <cell r="Z149"/>
          <cell r="AA149"/>
          <cell r="AB149"/>
          <cell r="AC149"/>
          <cell r="AD149">
            <v>0</v>
          </cell>
          <cell r="AE149"/>
          <cell r="AF149"/>
          <cell r="AG149">
            <v>106296</v>
          </cell>
        </row>
        <row r="150">
          <cell r="D150">
            <v>22454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/>
          <cell r="R150"/>
          <cell r="S150"/>
          <cell r="T150">
            <v>0</v>
          </cell>
          <cell r="U150"/>
          <cell r="V150"/>
          <cell r="W150"/>
          <cell r="X150"/>
          <cell r="Y150">
            <v>0</v>
          </cell>
          <cell r="Z150"/>
          <cell r="AA150"/>
          <cell r="AB150"/>
          <cell r="AC150"/>
          <cell r="AD150">
            <v>0</v>
          </cell>
          <cell r="AE150"/>
          <cell r="AF150"/>
          <cell r="AG150">
            <v>43362</v>
          </cell>
        </row>
        <row r="151">
          <cell r="D151">
            <v>20956</v>
          </cell>
          <cell r="E151">
            <v>2948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/>
          <cell r="R151"/>
          <cell r="S151"/>
          <cell r="T151">
            <v>0</v>
          </cell>
          <cell r="U151"/>
          <cell r="V151"/>
          <cell r="W151"/>
          <cell r="X151"/>
          <cell r="Y151">
            <v>0</v>
          </cell>
          <cell r="Z151"/>
          <cell r="AA151"/>
          <cell r="AB151"/>
          <cell r="AC151"/>
          <cell r="AD151">
            <v>0</v>
          </cell>
          <cell r="AE151"/>
          <cell r="AF151"/>
          <cell r="AG151">
            <v>26071</v>
          </cell>
        </row>
        <row r="152">
          <cell r="D152">
            <v>5922</v>
          </cell>
          <cell r="E152">
            <v>4083</v>
          </cell>
          <cell r="F152">
            <v>2917</v>
          </cell>
          <cell r="G152">
            <v>4377</v>
          </cell>
          <cell r="H152">
            <v>744</v>
          </cell>
          <cell r="I152">
            <v>18043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/>
          <cell r="R152"/>
          <cell r="S152"/>
          <cell r="T152">
            <v>0</v>
          </cell>
          <cell r="U152"/>
          <cell r="V152"/>
          <cell r="W152"/>
          <cell r="X152"/>
          <cell r="Y152">
            <v>0</v>
          </cell>
          <cell r="Z152"/>
          <cell r="AA152"/>
          <cell r="AB152"/>
          <cell r="AC152"/>
          <cell r="AD152">
            <v>0</v>
          </cell>
          <cell r="AE152"/>
          <cell r="AF152"/>
          <cell r="AG152">
            <v>18043</v>
          </cell>
        </row>
        <row r="153">
          <cell r="D153">
            <v>44944</v>
          </cell>
          <cell r="E153">
            <v>104484</v>
          </cell>
          <cell r="F153">
            <v>26905</v>
          </cell>
          <cell r="G153">
            <v>23341</v>
          </cell>
          <cell r="H153">
            <v>13653</v>
          </cell>
          <cell r="I153">
            <v>213327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/>
          <cell r="R153"/>
          <cell r="S153"/>
          <cell r="T153">
            <v>0</v>
          </cell>
          <cell r="U153"/>
          <cell r="V153"/>
          <cell r="W153"/>
          <cell r="X153"/>
          <cell r="Y153">
            <v>0</v>
          </cell>
          <cell r="Z153"/>
          <cell r="AA153"/>
          <cell r="AB153"/>
          <cell r="AC153"/>
          <cell r="AD153">
            <v>0</v>
          </cell>
          <cell r="AE153"/>
          <cell r="AF153"/>
          <cell r="AG153">
            <v>226061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14019</v>
          </cell>
          <cell r="Q154"/>
          <cell r="R154"/>
          <cell r="S154"/>
          <cell r="T154">
            <v>0</v>
          </cell>
          <cell r="U154"/>
          <cell r="V154"/>
          <cell r="W154"/>
          <cell r="X154"/>
          <cell r="Y154">
            <v>0</v>
          </cell>
          <cell r="Z154"/>
          <cell r="AA154"/>
          <cell r="AB154"/>
          <cell r="AC154"/>
          <cell r="AD154">
            <v>0</v>
          </cell>
          <cell r="AE154"/>
          <cell r="AF154"/>
          <cell r="AG154">
            <v>53024</v>
          </cell>
        </row>
        <row r="155">
          <cell r="D155">
            <v>11648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/>
          <cell r="R155"/>
          <cell r="S155"/>
          <cell r="T155">
            <v>0</v>
          </cell>
          <cell r="U155"/>
          <cell r="V155"/>
          <cell r="W155"/>
          <cell r="X155"/>
          <cell r="Y155">
            <v>0</v>
          </cell>
          <cell r="Z155"/>
          <cell r="AA155"/>
          <cell r="AB155"/>
          <cell r="AC155"/>
          <cell r="AD155">
            <v>0</v>
          </cell>
          <cell r="AE155"/>
          <cell r="AF155"/>
          <cell r="AG155">
            <v>12856</v>
          </cell>
        </row>
        <row r="156">
          <cell r="D156">
            <v>74951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/>
          <cell r="R156"/>
          <cell r="S156"/>
          <cell r="T156">
            <v>0</v>
          </cell>
          <cell r="U156"/>
          <cell r="V156"/>
          <cell r="W156"/>
          <cell r="X156"/>
          <cell r="Y156">
            <v>0</v>
          </cell>
          <cell r="Z156"/>
          <cell r="AA156"/>
          <cell r="AB156"/>
          <cell r="AC156"/>
          <cell r="AD156">
            <v>0</v>
          </cell>
          <cell r="AE156"/>
          <cell r="AF156"/>
          <cell r="AG156">
            <v>104669</v>
          </cell>
        </row>
        <row r="157">
          <cell r="D157">
            <v>16384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/>
          <cell r="R157"/>
          <cell r="S157"/>
          <cell r="T157">
            <v>0</v>
          </cell>
          <cell r="U157"/>
          <cell r="V157"/>
          <cell r="W157"/>
          <cell r="X157"/>
          <cell r="Y157">
            <v>0</v>
          </cell>
          <cell r="Z157"/>
          <cell r="AA157"/>
          <cell r="AB157"/>
          <cell r="AC157"/>
          <cell r="AD157">
            <v>0</v>
          </cell>
          <cell r="AE157"/>
          <cell r="AF157"/>
          <cell r="AG157">
            <v>18492</v>
          </cell>
        </row>
        <row r="158">
          <cell r="D158">
            <v>3580</v>
          </cell>
          <cell r="E158">
            <v>13993</v>
          </cell>
          <cell r="F158">
            <v>3909</v>
          </cell>
          <cell r="G158">
            <v>3312</v>
          </cell>
          <cell r="H158">
            <v>475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/>
          <cell r="R158"/>
          <cell r="S158"/>
          <cell r="T158">
            <v>0</v>
          </cell>
          <cell r="U158"/>
          <cell r="V158"/>
          <cell r="W158"/>
          <cell r="X158"/>
          <cell r="Y158">
            <v>0</v>
          </cell>
          <cell r="Z158"/>
          <cell r="AA158"/>
          <cell r="AB158"/>
          <cell r="AC158"/>
          <cell r="AD158">
            <v>0</v>
          </cell>
          <cell r="AE158"/>
          <cell r="AF158"/>
          <cell r="AG158">
            <v>25269</v>
          </cell>
        </row>
        <row r="159">
          <cell r="D159">
            <v>33175</v>
          </cell>
          <cell r="E159">
            <v>52704</v>
          </cell>
          <cell r="F159">
            <v>53824</v>
          </cell>
          <cell r="G159">
            <v>40178</v>
          </cell>
          <cell r="H159">
            <v>16263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/>
          <cell r="R159"/>
          <cell r="S159"/>
          <cell r="T159">
            <v>0</v>
          </cell>
          <cell r="U159"/>
          <cell r="V159"/>
          <cell r="W159"/>
          <cell r="X159"/>
          <cell r="Y159">
            <v>0</v>
          </cell>
          <cell r="Z159"/>
          <cell r="AA159"/>
          <cell r="AB159"/>
          <cell r="AC159"/>
          <cell r="AD159">
            <v>0</v>
          </cell>
          <cell r="AE159"/>
          <cell r="AF159"/>
          <cell r="AG159">
            <v>200144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/>
          <cell r="R160"/>
          <cell r="S160"/>
          <cell r="T160">
            <v>0</v>
          </cell>
          <cell r="U160"/>
          <cell r="V160"/>
          <cell r="W160"/>
          <cell r="X160"/>
          <cell r="Y160">
            <v>0</v>
          </cell>
          <cell r="Z160"/>
          <cell r="AA160"/>
          <cell r="AB160"/>
          <cell r="AC160"/>
          <cell r="AD160">
            <v>0</v>
          </cell>
          <cell r="AE160"/>
          <cell r="AF160"/>
          <cell r="AG160">
            <v>9305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/>
          <cell r="R161"/>
          <cell r="S161"/>
          <cell r="T161">
            <v>0</v>
          </cell>
          <cell r="U161"/>
          <cell r="V161"/>
          <cell r="W161"/>
          <cell r="X161"/>
          <cell r="Y161">
            <v>0</v>
          </cell>
          <cell r="Z161"/>
          <cell r="AA161"/>
          <cell r="AB161"/>
          <cell r="AC161"/>
          <cell r="AD161">
            <v>0</v>
          </cell>
          <cell r="AE161"/>
          <cell r="AF161"/>
          <cell r="AG161">
            <v>46140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/>
          <cell r="R162"/>
          <cell r="S162"/>
          <cell r="T162">
            <v>0</v>
          </cell>
          <cell r="U162"/>
          <cell r="V162"/>
          <cell r="W162"/>
          <cell r="X162"/>
          <cell r="Y162">
            <v>0</v>
          </cell>
          <cell r="Z162"/>
          <cell r="AA162"/>
          <cell r="AB162"/>
          <cell r="AC162"/>
          <cell r="AD162">
            <v>0</v>
          </cell>
          <cell r="AE162"/>
          <cell r="AF162"/>
          <cell r="AG162">
            <v>27354</v>
          </cell>
        </row>
        <row r="163">
          <cell r="D163">
            <v>2259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/>
          <cell r="R163"/>
          <cell r="S163"/>
          <cell r="T163">
            <v>0</v>
          </cell>
          <cell r="U163"/>
          <cell r="V163"/>
          <cell r="W163"/>
          <cell r="X163"/>
          <cell r="Y163">
            <v>0</v>
          </cell>
          <cell r="Z163"/>
          <cell r="AA163"/>
          <cell r="AB163"/>
          <cell r="AC163"/>
          <cell r="AD163">
            <v>0</v>
          </cell>
          <cell r="AE163"/>
          <cell r="AF163"/>
          <cell r="AG163">
            <v>8415</v>
          </cell>
        </row>
        <row r="164">
          <cell r="D164">
            <v>14583</v>
          </cell>
          <cell r="E164">
            <v>7540</v>
          </cell>
          <cell r="F164">
            <v>0</v>
          </cell>
          <cell r="G164">
            <v>0</v>
          </cell>
          <cell r="H164">
            <v>3333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/>
          <cell r="R164"/>
          <cell r="S164"/>
          <cell r="T164">
            <v>0</v>
          </cell>
          <cell r="U164"/>
          <cell r="V164"/>
          <cell r="W164"/>
          <cell r="X164"/>
          <cell r="Y164">
            <v>0</v>
          </cell>
          <cell r="Z164"/>
          <cell r="AA164"/>
          <cell r="AB164"/>
          <cell r="AC164"/>
          <cell r="AD164">
            <v>0</v>
          </cell>
          <cell r="AE164"/>
          <cell r="AF164"/>
          <cell r="AG164">
            <v>25456</v>
          </cell>
        </row>
        <row r="165">
          <cell r="D165">
            <v>12639</v>
          </cell>
          <cell r="E165">
            <v>5749</v>
          </cell>
          <cell r="F165">
            <v>1667</v>
          </cell>
          <cell r="G165">
            <v>2265</v>
          </cell>
          <cell r="H165">
            <v>176</v>
          </cell>
          <cell r="I165">
            <v>22496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/>
          <cell r="R165"/>
          <cell r="S165"/>
          <cell r="T165">
            <v>0</v>
          </cell>
          <cell r="U165"/>
          <cell r="V165"/>
          <cell r="W165"/>
          <cell r="X165"/>
          <cell r="Y165">
            <v>0</v>
          </cell>
          <cell r="Z165"/>
          <cell r="AA165"/>
          <cell r="AB165"/>
          <cell r="AC165"/>
          <cell r="AD165">
            <v>0</v>
          </cell>
          <cell r="AE165"/>
          <cell r="AF165"/>
          <cell r="AG165">
            <v>22496</v>
          </cell>
        </row>
      </sheetData>
      <sheetData sheetId="7"/>
      <sheetData sheetId="8">
        <row r="2">
          <cell r="D2">
            <v>8113</v>
          </cell>
          <cell r="E2">
            <v>16961</v>
          </cell>
          <cell r="F2">
            <v>0</v>
          </cell>
          <cell r="G2">
            <v>7571</v>
          </cell>
          <cell r="H2">
            <v>2921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35566</v>
          </cell>
        </row>
        <row r="3">
          <cell r="D3">
            <v>3679</v>
          </cell>
          <cell r="E3">
            <v>2819</v>
          </cell>
          <cell r="F3">
            <v>3247</v>
          </cell>
          <cell r="G3">
            <v>9125</v>
          </cell>
          <cell r="H3">
            <v>167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19037</v>
          </cell>
        </row>
        <row r="4">
          <cell r="D4">
            <v>19757</v>
          </cell>
          <cell r="E4">
            <v>6393</v>
          </cell>
          <cell r="F4">
            <v>7250</v>
          </cell>
          <cell r="G4">
            <v>30875</v>
          </cell>
          <cell r="H4">
            <v>2960</v>
          </cell>
          <cell r="I4">
            <v>67235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4708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29167</v>
          </cell>
          <cell r="W4">
            <v>0</v>
          </cell>
          <cell r="X4">
            <v>0</v>
          </cell>
          <cell r="Y4">
            <v>29167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101110</v>
          </cell>
        </row>
        <row r="5">
          <cell r="D5">
            <v>21963</v>
          </cell>
          <cell r="E5">
            <v>16610</v>
          </cell>
          <cell r="F5">
            <v>121</v>
          </cell>
          <cell r="G5">
            <v>10241</v>
          </cell>
          <cell r="H5">
            <v>425</v>
          </cell>
          <cell r="I5">
            <v>49360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49360</v>
          </cell>
        </row>
        <row r="6">
          <cell r="D6">
            <v>8015</v>
          </cell>
          <cell r="E6">
            <v>8078</v>
          </cell>
          <cell r="F6">
            <v>5023</v>
          </cell>
          <cell r="G6">
            <v>1603</v>
          </cell>
          <cell r="H6">
            <v>292</v>
          </cell>
          <cell r="I6">
            <v>23011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23011</v>
          </cell>
        </row>
        <row r="7">
          <cell r="D7">
            <v>7038</v>
          </cell>
          <cell r="E7">
            <v>4500</v>
          </cell>
          <cell r="F7">
            <v>3333</v>
          </cell>
          <cell r="G7">
            <v>1057</v>
          </cell>
          <cell r="H7">
            <v>0</v>
          </cell>
          <cell r="I7">
            <v>15928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15928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20833</v>
          </cell>
          <cell r="AC8">
            <v>0</v>
          </cell>
          <cell r="AD8">
            <v>20833</v>
          </cell>
          <cell r="AE8">
            <v>0</v>
          </cell>
          <cell r="AF8">
            <v>0</v>
          </cell>
          <cell r="AG8">
            <v>59880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91492</v>
          </cell>
        </row>
        <row r="10">
          <cell r="D10">
            <v>7884</v>
          </cell>
          <cell r="E10">
            <v>83</v>
          </cell>
          <cell r="F10">
            <v>42</v>
          </cell>
          <cell r="G10">
            <v>0</v>
          </cell>
          <cell r="H10">
            <v>125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8134</v>
          </cell>
        </row>
        <row r="11">
          <cell r="D11">
            <v>23160</v>
          </cell>
          <cell r="E11">
            <v>56503</v>
          </cell>
          <cell r="F11">
            <v>11657</v>
          </cell>
          <cell r="G11">
            <v>60277</v>
          </cell>
          <cell r="H11">
            <v>8946</v>
          </cell>
          <cell r="I11">
            <v>160543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1202</v>
          </cell>
          <cell r="AA11">
            <v>0</v>
          </cell>
          <cell r="AB11">
            <v>0</v>
          </cell>
          <cell r="AC11">
            <v>0</v>
          </cell>
          <cell r="AD11">
            <v>1202</v>
          </cell>
          <cell r="AE11">
            <v>0</v>
          </cell>
          <cell r="AF11">
            <v>0</v>
          </cell>
          <cell r="AG11">
            <v>168798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160049</v>
          </cell>
          <cell r="H12">
            <v>199101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18042</v>
          </cell>
          <cell r="P12">
            <v>36443</v>
          </cell>
          <cell r="Q12">
            <v>0</v>
          </cell>
          <cell r="R12">
            <v>12671</v>
          </cell>
          <cell r="S12">
            <v>0</v>
          </cell>
          <cell r="T12">
            <v>12671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851457</v>
          </cell>
        </row>
        <row r="13">
          <cell r="D13">
            <v>0</v>
          </cell>
          <cell r="E13">
            <v>61554</v>
          </cell>
          <cell r="F13">
            <v>1545</v>
          </cell>
          <cell r="G13">
            <v>0</v>
          </cell>
          <cell r="H13">
            <v>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67281</v>
          </cell>
        </row>
        <row r="14">
          <cell r="D14">
            <v>64417</v>
          </cell>
          <cell r="E14">
            <v>33092</v>
          </cell>
          <cell r="F14">
            <v>7083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160692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119422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13491</v>
          </cell>
        </row>
        <row r="17">
          <cell r="D17">
            <v>6192</v>
          </cell>
          <cell r="E17">
            <v>3071</v>
          </cell>
          <cell r="F17">
            <v>1542</v>
          </cell>
          <cell r="G17">
            <v>1674</v>
          </cell>
          <cell r="H17">
            <v>658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13137</v>
          </cell>
        </row>
        <row r="18">
          <cell r="D18">
            <v>0</v>
          </cell>
          <cell r="E18">
            <v>31329</v>
          </cell>
          <cell r="F18">
            <v>720</v>
          </cell>
          <cell r="G18">
            <v>1500</v>
          </cell>
          <cell r="H18">
            <v>417</v>
          </cell>
          <cell r="I18">
            <v>33966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33966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57483</v>
          </cell>
        </row>
        <row r="20">
          <cell r="D20">
            <v>17548</v>
          </cell>
          <cell r="E20">
            <v>20648</v>
          </cell>
          <cell r="F20">
            <v>4740</v>
          </cell>
          <cell r="G20">
            <v>0</v>
          </cell>
          <cell r="H20">
            <v>0</v>
          </cell>
          <cell r="I20">
            <v>42936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42936</v>
          </cell>
        </row>
        <row r="21">
          <cell r="D21">
            <v>5858</v>
          </cell>
          <cell r="E21">
            <v>8180</v>
          </cell>
          <cell r="F21">
            <v>0</v>
          </cell>
          <cell r="G21">
            <v>7872</v>
          </cell>
          <cell r="H21">
            <v>2095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34428</v>
          </cell>
        </row>
        <row r="22">
          <cell r="D22">
            <v>3913</v>
          </cell>
          <cell r="E22">
            <v>0</v>
          </cell>
          <cell r="F22">
            <v>0</v>
          </cell>
          <cell r="G22">
            <v>83</v>
          </cell>
          <cell r="H22">
            <v>2631</v>
          </cell>
          <cell r="I22">
            <v>6627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6627</v>
          </cell>
        </row>
        <row r="23">
          <cell r="D23">
            <v>34589</v>
          </cell>
          <cell r="E23">
            <v>79417</v>
          </cell>
          <cell r="F23">
            <v>46371</v>
          </cell>
          <cell r="G23">
            <v>104810</v>
          </cell>
          <cell r="H23">
            <v>4124</v>
          </cell>
          <cell r="I23">
            <v>269311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2080</v>
          </cell>
          <cell r="O23">
            <v>8930</v>
          </cell>
          <cell r="P23">
            <v>10399</v>
          </cell>
          <cell r="Q23">
            <v>41264</v>
          </cell>
          <cell r="R23">
            <v>0</v>
          </cell>
          <cell r="S23">
            <v>0</v>
          </cell>
          <cell r="T23">
            <v>41264</v>
          </cell>
          <cell r="U23">
            <v>0</v>
          </cell>
          <cell r="V23">
            <v>0</v>
          </cell>
          <cell r="W23">
            <v>8542</v>
          </cell>
          <cell r="X23">
            <v>0</v>
          </cell>
          <cell r="Y23">
            <v>8542</v>
          </cell>
          <cell r="Z23">
            <v>0</v>
          </cell>
          <cell r="AA23">
            <v>12978</v>
          </cell>
          <cell r="AB23">
            <v>4375</v>
          </cell>
          <cell r="AC23">
            <v>0</v>
          </cell>
          <cell r="AD23">
            <v>17353</v>
          </cell>
          <cell r="AE23">
            <v>0</v>
          </cell>
          <cell r="AF23">
            <v>0</v>
          </cell>
          <cell r="AG23">
            <v>368503</v>
          </cell>
        </row>
        <row r="24">
          <cell r="D24">
            <v>19006</v>
          </cell>
          <cell r="E24">
            <v>5064</v>
          </cell>
          <cell r="F24">
            <v>1851</v>
          </cell>
          <cell r="G24">
            <v>770</v>
          </cell>
          <cell r="H24">
            <v>0</v>
          </cell>
          <cell r="I24">
            <v>26691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26691</v>
          </cell>
        </row>
        <row r="25">
          <cell r="D25">
            <v>10038</v>
          </cell>
          <cell r="E25">
            <v>9490</v>
          </cell>
          <cell r="F25">
            <v>0</v>
          </cell>
          <cell r="G25">
            <v>0</v>
          </cell>
          <cell r="H25">
            <v>0</v>
          </cell>
          <cell r="I25">
            <v>19528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19528</v>
          </cell>
        </row>
        <row r="26">
          <cell r="D26">
            <v>9979</v>
          </cell>
          <cell r="E26">
            <v>21544</v>
          </cell>
          <cell r="F26">
            <v>5219</v>
          </cell>
          <cell r="G26">
            <v>14845</v>
          </cell>
          <cell r="H26">
            <v>633</v>
          </cell>
          <cell r="I26">
            <v>52220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52220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22578</v>
          </cell>
        </row>
        <row r="28">
          <cell r="D28">
            <v>83</v>
          </cell>
          <cell r="E28">
            <v>542</v>
          </cell>
          <cell r="F28">
            <v>2154</v>
          </cell>
          <cell r="G28">
            <v>2667</v>
          </cell>
          <cell r="H28">
            <v>0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5446</v>
          </cell>
        </row>
        <row r="29">
          <cell r="D29">
            <v>8680</v>
          </cell>
          <cell r="E29">
            <v>5702</v>
          </cell>
          <cell r="F29">
            <v>2492</v>
          </cell>
          <cell r="G29">
            <v>3333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20207</v>
          </cell>
        </row>
        <row r="30">
          <cell r="D30">
            <v>3913</v>
          </cell>
          <cell r="E30">
            <v>0</v>
          </cell>
          <cell r="F30">
            <v>0</v>
          </cell>
          <cell r="G30">
            <v>2361</v>
          </cell>
          <cell r="H30">
            <v>167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6441</v>
          </cell>
        </row>
        <row r="31">
          <cell r="D31">
            <v>77889</v>
          </cell>
          <cell r="E31">
            <v>108274</v>
          </cell>
          <cell r="F31">
            <v>18125</v>
          </cell>
          <cell r="G31">
            <v>0</v>
          </cell>
          <cell r="H31">
            <v>15272</v>
          </cell>
          <cell r="I31">
            <v>219560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111339</v>
          </cell>
          <cell r="V31">
            <v>0</v>
          </cell>
          <cell r="W31">
            <v>0</v>
          </cell>
          <cell r="X31">
            <v>0</v>
          </cell>
          <cell r="Y31">
            <v>111339</v>
          </cell>
          <cell r="Z31">
            <v>11078</v>
          </cell>
          <cell r="AA31">
            <v>0</v>
          </cell>
          <cell r="AB31">
            <v>3974</v>
          </cell>
          <cell r="AC31">
            <v>0</v>
          </cell>
          <cell r="AD31">
            <v>15052</v>
          </cell>
          <cell r="AE31">
            <v>0</v>
          </cell>
          <cell r="AF31">
            <v>0</v>
          </cell>
          <cell r="AG31">
            <v>366326</v>
          </cell>
        </row>
        <row r="32">
          <cell r="D32">
            <v>29580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70046</v>
          </cell>
        </row>
        <row r="33">
          <cell r="D33">
            <v>20256</v>
          </cell>
          <cell r="E33">
            <v>8318</v>
          </cell>
          <cell r="F33">
            <v>875</v>
          </cell>
          <cell r="G33">
            <v>417</v>
          </cell>
          <cell r="H33">
            <v>246</v>
          </cell>
          <cell r="I33">
            <v>30112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30112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31161</v>
          </cell>
        </row>
        <row r="35">
          <cell r="D35">
            <v>23538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59371</v>
          </cell>
        </row>
        <row r="36">
          <cell r="D36">
            <v>1922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7613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7880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7756</v>
          </cell>
        </row>
        <row r="39">
          <cell r="D39">
            <v>13678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15845</v>
          </cell>
        </row>
        <row r="40">
          <cell r="D40">
            <v>439648</v>
          </cell>
          <cell r="E40">
            <v>183414</v>
          </cell>
          <cell r="F40">
            <v>240659</v>
          </cell>
          <cell r="G40">
            <v>37740</v>
          </cell>
          <cell r="H40">
            <v>134631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6486</v>
          </cell>
          <cell r="AB40">
            <v>0</v>
          </cell>
          <cell r="AC40">
            <v>0</v>
          </cell>
          <cell r="AD40">
            <v>6486</v>
          </cell>
          <cell r="AE40">
            <v>0</v>
          </cell>
          <cell r="AF40">
            <v>0</v>
          </cell>
          <cell r="AG40">
            <v>1062547</v>
          </cell>
        </row>
        <row r="41">
          <cell r="D41">
            <v>12382</v>
          </cell>
          <cell r="E41">
            <v>7387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19769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5203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28487</v>
          </cell>
        </row>
        <row r="43">
          <cell r="D43">
            <v>152120</v>
          </cell>
          <cell r="E43">
            <v>0</v>
          </cell>
          <cell r="F43">
            <v>0</v>
          </cell>
          <cell r="G43">
            <v>74472</v>
          </cell>
          <cell r="H43">
            <v>21514</v>
          </cell>
          <cell r="I43">
            <v>248106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34765</v>
          </cell>
          <cell r="X43">
            <v>0</v>
          </cell>
          <cell r="Y43">
            <v>34765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282871</v>
          </cell>
        </row>
        <row r="44">
          <cell r="D44">
            <v>1138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22173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3042</v>
          </cell>
          <cell r="H45">
            <v>167</v>
          </cell>
          <cell r="I45">
            <v>23721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23721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16380</v>
          </cell>
        </row>
        <row r="47">
          <cell r="D47">
            <v>52834</v>
          </cell>
          <cell r="E47">
            <v>9970</v>
          </cell>
          <cell r="F47">
            <v>3179</v>
          </cell>
          <cell r="G47">
            <v>31500</v>
          </cell>
          <cell r="H47">
            <v>4840</v>
          </cell>
          <cell r="I47">
            <v>102323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102323</v>
          </cell>
        </row>
        <row r="48">
          <cell r="D48">
            <v>29068</v>
          </cell>
          <cell r="E48">
            <v>12126</v>
          </cell>
          <cell r="F48">
            <v>11583</v>
          </cell>
          <cell r="G48">
            <v>10612</v>
          </cell>
          <cell r="H48">
            <v>1260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64649</v>
          </cell>
        </row>
        <row r="49">
          <cell r="D49">
            <v>144617</v>
          </cell>
          <cell r="E49">
            <v>64965</v>
          </cell>
          <cell r="F49">
            <v>85025</v>
          </cell>
          <cell r="G49">
            <v>28807</v>
          </cell>
          <cell r="H49">
            <v>31339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1797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493702</v>
          </cell>
        </row>
        <row r="50">
          <cell r="D50">
            <v>17680</v>
          </cell>
          <cell r="E50">
            <v>875</v>
          </cell>
          <cell r="F50">
            <v>3094</v>
          </cell>
          <cell r="G50">
            <v>3167</v>
          </cell>
          <cell r="H50">
            <v>333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25149</v>
          </cell>
        </row>
        <row r="51">
          <cell r="D51">
            <v>20759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25118</v>
          </cell>
        </row>
        <row r="52">
          <cell r="D52">
            <v>9702</v>
          </cell>
          <cell r="E52">
            <v>625</v>
          </cell>
          <cell r="F52">
            <v>3917</v>
          </cell>
          <cell r="G52">
            <v>333</v>
          </cell>
          <cell r="H52">
            <v>1588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16165</v>
          </cell>
        </row>
        <row r="53">
          <cell r="D53">
            <v>9253</v>
          </cell>
          <cell r="E53">
            <v>833</v>
          </cell>
          <cell r="F53">
            <v>614</v>
          </cell>
          <cell r="G53">
            <v>5642</v>
          </cell>
          <cell r="H53">
            <v>0</v>
          </cell>
          <cell r="I53">
            <v>16342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16342</v>
          </cell>
        </row>
        <row r="54">
          <cell r="D54">
            <v>27502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19474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275621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17457</v>
          </cell>
        </row>
        <row r="56">
          <cell r="D56">
            <v>6708</v>
          </cell>
          <cell r="E56">
            <v>5960</v>
          </cell>
          <cell r="F56">
            <v>1383</v>
          </cell>
          <cell r="G56">
            <v>2917</v>
          </cell>
          <cell r="H56">
            <v>125</v>
          </cell>
          <cell r="I56">
            <v>17093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17093</v>
          </cell>
        </row>
        <row r="57">
          <cell r="D57">
            <v>63367</v>
          </cell>
          <cell r="E57">
            <v>35495</v>
          </cell>
          <cell r="F57">
            <v>43028</v>
          </cell>
          <cell r="G57">
            <v>21469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28125</v>
          </cell>
          <cell r="AC57">
            <v>0</v>
          </cell>
          <cell r="AD57">
            <v>28125</v>
          </cell>
          <cell r="AE57">
            <v>0</v>
          </cell>
          <cell r="AF57">
            <v>1319</v>
          </cell>
          <cell r="AG57">
            <v>192803</v>
          </cell>
        </row>
        <row r="58">
          <cell r="D58">
            <v>5973</v>
          </cell>
          <cell r="E58">
            <v>2085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80996</v>
          </cell>
          <cell r="T58">
            <v>80996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89054</v>
          </cell>
        </row>
        <row r="59">
          <cell r="D59">
            <v>23653</v>
          </cell>
          <cell r="E59">
            <v>0</v>
          </cell>
          <cell r="F59">
            <v>782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24435</v>
          </cell>
        </row>
        <row r="60">
          <cell r="D60">
            <v>6942</v>
          </cell>
          <cell r="E60">
            <v>25765</v>
          </cell>
          <cell r="F60">
            <v>20726</v>
          </cell>
          <cell r="G60">
            <v>40296</v>
          </cell>
          <cell r="H60">
            <v>8583</v>
          </cell>
          <cell r="I60">
            <v>102312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10646</v>
          </cell>
          <cell r="V60">
            <v>0</v>
          </cell>
          <cell r="W60">
            <v>0</v>
          </cell>
          <cell r="X60">
            <v>0</v>
          </cell>
          <cell r="Y60">
            <v>10646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112958</v>
          </cell>
        </row>
        <row r="61">
          <cell r="D61">
            <v>7226</v>
          </cell>
          <cell r="E61">
            <v>23828</v>
          </cell>
          <cell r="F61">
            <v>51097</v>
          </cell>
          <cell r="G61">
            <v>4167</v>
          </cell>
          <cell r="H61">
            <v>0</v>
          </cell>
          <cell r="I61">
            <v>86318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86318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275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20745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81992</v>
          </cell>
        </row>
        <row r="64">
          <cell r="D64">
            <v>6227</v>
          </cell>
          <cell r="E64">
            <v>8893</v>
          </cell>
          <cell r="F64">
            <v>6250</v>
          </cell>
          <cell r="G64">
            <v>16082</v>
          </cell>
          <cell r="H64">
            <v>649</v>
          </cell>
          <cell r="I64">
            <v>38101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4510</v>
          </cell>
          <cell r="AC64">
            <v>0</v>
          </cell>
          <cell r="AD64">
            <v>4510</v>
          </cell>
          <cell r="AE64">
            <v>0</v>
          </cell>
          <cell r="AF64">
            <v>0</v>
          </cell>
          <cell r="AG64">
            <v>54906</v>
          </cell>
        </row>
        <row r="65">
          <cell r="D65">
            <v>5724</v>
          </cell>
          <cell r="E65">
            <v>28536</v>
          </cell>
          <cell r="F65">
            <v>5330</v>
          </cell>
          <cell r="G65">
            <v>7491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47081</v>
          </cell>
        </row>
        <row r="66">
          <cell r="D66">
            <v>265521</v>
          </cell>
          <cell r="E66">
            <v>634536</v>
          </cell>
          <cell r="F66">
            <v>266141</v>
          </cell>
          <cell r="G66">
            <v>378313</v>
          </cell>
          <cell r="H66">
            <v>99347</v>
          </cell>
          <cell r="I66">
            <v>1643858</v>
          </cell>
          <cell r="J66">
            <v>0</v>
          </cell>
          <cell r="K66">
            <v>83333</v>
          </cell>
          <cell r="L66">
            <v>10210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40325</v>
          </cell>
          <cell r="AC66">
            <v>0</v>
          </cell>
          <cell r="AD66">
            <v>40325</v>
          </cell>
          <cell r="AE66">
            <v>0</v>
          </cell>
          <cell r="AF66">
            <v>0</v>
          </cell>
          <cell r="AG66">
            <v>1947295</v>
          </cell>
        </row>
        <row r="67">
          <cell r="D67">
            <v>23606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53878</v>
          </cell>
        </row>
        <row r="68">
          <cell r="D68">
            <v>5325</v>
          </cell>
          <cell r="E68">
            <v>1788</v>
          </cell>
          <cell r="F68">
            <v>833</v>
          </cell>
          <cell r="G68">
            <v>833</v>
          </cell>
          <cell r="H68">
            <v>0</v>
          </cell>
          <cell r="I68">
            <v>8779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8779</v>
          </cell>
        </row>
        <row r="69">
          <cell r="D69">
            <v>6923</v>
          </cell>
          <cell r="E69">
            <v>20021</v>
          </cell>
          <cell r="F69">
            <v>35475</v>
          </cell>
          <cell r="G69">
            <v>15658</v>
          </cell>
          <cell r="H69">
            <v>11048</v>
          </cell>
          <cell r="I69">
            <v>89125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99205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42579</v>
          </cell>
        </row>
        <row r="71">
          <cell r="D71">
            <v>112123</v>
          </cell>
          <cell r="E71">
            <v>18765</v>
          </cell>
          <cell r="F71">
            <v>40917</v>
          </cell>
          <cell r="G71">
            <v>133191</v>
          </cell>
          <cell r="H71">
            <v>33333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377026</v>
          </cell>
        </row>
        <row r="72">
          <cell r="D72">
            <v>8375</v>
          </cell>
          <cell r="E72">
            <v>14179</v>
          </cell>
          <cell r="F72">
            <v>1319</v>
          </cell>
          <cell r="G72">
            <v>10434</v>
          </cell>
          <cell r="H72">
            <v>0</v>
          </cell>
          <cell r="I72">
            <v>34307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36307</v>
          </cell>
        </row>
        <row r="73">
          <cell r="D73">
            <v>1507</v>
          </cell>
          <cell r="E73">
            <v>7192</v>
          </cell>
          <cell r="F73">
            <v>2917</v>
          </cell>
          <cell r="G73">
            <v>9520</v>
          </cell>
          <cell r="H73">
            <v>500</v>
          </cell>
          <cell r="I73">
            <v>21636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21636</v>
          </cell>
        </row>
        <row r="74">
          <cell r="D74">
            <v>22090</v>
          </cell>
          <cell r="E74">
            <v>11738</v>
          </cell>
          <cell r="F74">
            <v>0</v>
          </cell>
          <cell r="G74">
            <v>4711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38539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47599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2433</v>
          </cell>
          <cell r="H76">
            <v>1158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17268</v>
          </cell>
        </row>
        <row r="77">
          <cell r="D77">
            <v>7072</v>
          </cell>
          <cell r="E77">
            <v>17724</v>
          </cell>
          <cell r="F77">
            <v>5232</v>
          </cell>
          <cell r="G77">
            <v>5667</v>
          </cell>
          <cell r="H77">
            <v>2819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38514</v>
          </cell>
        </row>
        <row r="78">
          <cell r="D78">
            <v>19843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67588</v>
          </cell>
        </row>
        <row r="79">
          <cell r="D79">
            <v>3188</v>
          </cell>
          <cell r="E79">
            <v>15518</v>
          </cell>
          <cell r="F79">
            <v>0</v>
          </cell>
          <cell r="G79">
            <v>4562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23768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48978</v>
          </cell>
          <cell r="AC80">
            <v>0</v>
          </cell>
          <cell r="AD80">
            <v>48978</v>
          </cell>
          <cell r="AE80">
            <v>0</v>
          </cell>
          <cell r="AF80">
            <v>0</v>
          </cell>
          <cell r="AG80">
            <v>101698</v>
          </cell>
        </row>
        <row r="81">
          <cell r="D81">
            <v>56491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674</v>
          </cell>
          <cell r="AG81">
            <v>145158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53790</v>
          </cell>
        </row>
        <row r="83">
          <cell r="D83">
            <v>24312</v>
          </cell>
          <cell r="E83">
            <v>29653</v>
          </cell>
          <cell r="F83">
            <v>13856</v>
          </cell>
          <cell r="G83">
            <v>0</v>
          </cell>
          <cell r="H83">
            <v>15984</v>
          </cell>
          <cell r="I83">
            <v>83805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83805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20936</v>
          </cell>
        </row>
        <row r="85">
          <cell r="D85">
            <v>27689</v>
          </cell>
          <cell r="E85">
            <v>16215</v>
          </cell>
          <cell r="F85">
            <v>0</v>
          </cell>
          <cell r="G85">
            <v>5119</v>
          </cell>
          <cell r="H85">
            <v>875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49898</v>
          </cell>
        </row>
        <row r="86">
          <cell r="D86">
            <v>59726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59726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59726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23834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38916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28605</v>
          </cell>
        </row>
        <row r="90">
          <cell r="D90">
            <v>21326</v>
          </cell>
          <cell r="E90">
            <v>11841</v>
          </cell>
          <cell r="F90">
            <v>5146</v>
          </cell>
          <cell r="G90">
            <v>0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38313</v>
          </cell>
        </row>
        <row r="91">
          <cell r="D91">
            <v>6675</v>
          </cell>
          <cell r="E91">
            <v>3836</v>
          </cell>
          <cell r="F91">
            <v>0</v>
          </cell>
          <cell r="G91">
            <v>4563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15074</v>
          </cell>
        </row>
        <row r="92">
          <cell r="D92">
            <v>8581</v>
          </cell>
          <cell r="E92">
            <v>1333</v>
          </cell>
          <cell r="F92">
            <v>1667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17661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9751</v>
          </cell>
        </row>
        <row r="94">
          <cell r="D94">
            <v>13262</v>
          </cell>
          <cell r="E94">
            <v>32590</v>
          </cell>
          <cell r="F94">
            <v>765</v>
          </cell>
          <cell r="G94">
            <v>0</v>
          </cell>
          <cell r="H94">
            <v>0</v>
          </cell>
          <cell r="I94">
            <v>46617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46617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455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10249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39721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8333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37661</v>
          </cell>
        </row>
        <row r="98">
          <cell r="D98">
            <v>20261</v>
          </cell>
          <cell r="E98">
            <v>28761</v>
          </cell>
          <cell r="F98">
            <v>0</v>
          </cell>
          <cell r="G98">
            <v>123762</v>
          </cell>
          <cell r="H98">
            <v>9813</v>
          </cell>
          <cell r="I98">
            <v>182597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188097</v>
          </cell>
        </row>
        <row r="99">
          <cell r="D99">
            <v>4918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8551</v>
          </cell>
        </row>
        <row r="100">
          <cell r="D100">
            <v>9847</v>
          </cell>
          <cell r="E100">
            <v>1250</v>
          </cell>
          <cell r="F100">
            <v>4969</v>
          </cell>
          <cell r="G100">
            <v>4553</v>
          </cell>
          <cell r="H100">
            <v>417</v>
          </cell>
          <cell r="I100">
            <v>21036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21036</v>
          </cell>
        </row>
        <row r="101">
          <cell r="D101">
            <v>36406</v>
          </cell>
          <cell r="E101">
            <v>12254</v>
          </cell>
          <cell r="F101">
            <v>32059</v>
          </cell>
          <cell r="G101">
            <v>49132</v>
          </cell>
          <cell r="H101">
            <v>12917</v>
          </cell>
          <cell r="I101">
            <v>142768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146602</v>
          </cell>
        </row>
        <row r="102">
          <cell r="D102">
            <v>6682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6682</v>
          </cell>
        </row>
        <row r="103">
          <cell r="D103">
            <v>31391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40346</v>
          </cell>
        </row>
        <row r="104">
          <cell r="D104">
            <v>56930</v>
          </cell>
          <cell r="E104">
            <v>11756</v>
          </cell>
          <cell r="F104">
            <v>9167</v>
          </cell>
          <cell r="G104">
            <v>6767</v>
          </cell>
          <cell r="H104">
            <v>500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85120</v>
          </cell>
        </row>
        <row r="105">
          <cell r="D105">
            <v>26676</v>
          </cell>
          <cell r="E105">
            <v>0</v>
          </cell>
          <cell r="F105">
            <v>9705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36381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107922</v>
          </cell>
        </row>
        <row r="107">
          <cell r="D107">
            <v>0</v>
          </cell>
          <cell r="E107">
            <v>29626</v>
          </cell>
          <cell r="F107">
            <v>12700</v>
          </cell>
          <cell r="G107">
            <v>10258</v>
          </cell>
          <cell r="H107">
            <v>7259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15000</v>
          </cell>
          <cell r="AC107">
            <v>0</v>
          </cell>
          <cell r="AD107">
            <v>15000</v>
          </cell>
          <cell r="AE107">
            <v>0</v>
          </cell>
          <cell r="AF107">
            <v>0</v>
          </cell>
          <cell r="AG107">
            <v>76143</v>
          </cell>
        </row>
        <row r="108">
          <cell r="D108">
            <v>14217</v>
          </cell>
          <cell r="E108">
            <v>558</v>
          </cell>
          <cell r="F108">
            <v>6947</v>
          </cell>
          <cell r="G108">
            <v>4167</v>
          </cell>
          <cell r="H108">
            <v>750</v>
          </cell>
          <cell r="I108">
            <v>26639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26639</v>
          </cell>
        </row>
        <row r="109">
          <cell r="D109">
            <v>30799</v>
          </cell>
          <cell r="E109">
            <v>66903</v>
          </cell>
          <cell r="F109">
            <v>27607</v>
          </cell>
          <cell r="G109">
            <v>58095</v>
          </cell>
          <cell r="H109">
            <v>9141</v>
          </cell>
          <cell r="I109">
            <v>192545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192545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22500</v>
          </cell>
        </row>
        <row r="111">
          <cell r="D111">
            <v>25953</v>
          </cell>
          <cell r="E111">
            <v>6824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47619</v>
          </cell>
        </row>
        <row r="112">
          <cell r="D112">
            <v>3802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34970</v>
          </cell>
          <cell r="J112">
            <v>27892.799999999999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62862.8</v>
          </cell>
        </row>
        <row r="113">
          <cell r="D113">
            <v>9114</v>
          </cell>
          <cell r="E113">
            <v>4750</v>
          </cell>
          <cell r="F113">
            <v>5917</v>
          </cell>
          <cell r="G113">
            <v>5291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26072</v>
          </cell>
        </row>
        <row r="114">
          <cell r="D114">
            <v>105137</v>
          </cell>
          <cell r="E114">
            <v>44092</v>
          </cell>
          <cell r="F114">
            <v>41761</v>
          </cell>
          <cell r="G114">
            <v>46026</v>
          </cell>
          <cell r="H114">
            <v>0</v>
          </cell>
          <cell r="I114">
            <v>237016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75020</v>
          </cell>
          <cell r="T114">
            <v>75020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8599</v>
          </cell>
          <cell r="AB114">
            <v>0</v>
          </cell>
          <cell r="AC114">
            <v>0</v>
          </cell>
          <cell r="AD114">
            <v>8599</v>
          </cell>
          <cell r="AE114">
            <v>0</v>
          </cell>
          <cell r="AF114">
            <v>0</v>
          </cell>
          <cell r="AG114">
            <v>320635</v>
          </cell>
        </row>
        <row r="115">
          <cell r="D115">
            <v>8333</v>
          </cell>
          <cell r="E115">
            <v>0</v>
          </cell>
          <cell r="F115">
            <v>3163</v>
          </cell>
          <cell r="G115">
            <v>2292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13788</v>
          </cell>
        </row>
        <row r="116">
          <cell r="D116">
            <v>19336</v>
          </cell>
          <cell r="E116">
            <v>10825</v>
          </cell>
          <cell r="F116">
            <v>19386</v>
          </cell>
          <cell r="G116">
            <v>2936</v>
          </cell>
          <cell r="H116">
            <v>1961</v>
          </cell>
          <cell r="I116">
            <v>54444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54444</v>
          </cell>
        </row>
        <row r="117">
          <cell r="D117">
            <v>16181</v>
          </cell>
          <cell r="E117">
            <v>1625</v>
          </cell>
          <cell r="F117">
            <v>2333</v>
          </cell>
          <cell r="G117">
            <v>3529</v>
          </cell>
          <cell r="H117">
            <v>167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23835</v>
          </cell>
        </row>
        <row r="118">
          <cell r="D118">
            <v>3553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18262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6593</v>
          </cell>
          <cell r="AA119">
            <v>0</v>
          </cell>
          <cell r="AB119">
            <v>0</v>
          </cell>
          <cell r="AC119">
            <v>0</v>
          </cell>
          <cell r="AD119">
            <v>6593</v>
          </cell>
          <cell r="AE119">
            <v>0</v>
          </cell>
          <cell r="AF119">
            <v>0</v>
          </cell>
          <cell r="AG119">
            <v>71839</v>
          </cell>
        </row>
        <row r="120">
          <cell r="D120">
            <v>3732</v>
          </cell>
          <cell r="E120">
            <v>3463</v>
          </cell>
          <cell r="F120">
            <v>3059</v>
          </cell>
          <cell r="G120">
            <v>4267</v>
          </cell>
          <cell r="H120">
            <v>250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14771</v>
          </cell>
        </row>
        <row r="121">
          <cell r="D121">
            <v>30223</v>
          </cell>
          <cell r="E121">
            <v>9521</v>
          </cell>
          <cell r="F121">
            <v>7983</v>
          </cell>
          <cell r="G121">
            <v>0</v>
          </cell>
          <cell r="H121">
            <v>7434</v>
          </cell>
          <cell r="I121">
            <v>55161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3447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58608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4642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103401</v>
          </cell>
        </row>
        <row r="123">
          <cell r="D123">
            <v>18664</v>
          </cell>
          <cell r="E123">
            <v>18808</v>
          </cell>
          <cell r="F123">
            <v>25954</v>
          </cell>
          <cell r="G123">
            <v>11260</v>
          </cell>
          <cell r="H123">
            <v>11383</v>
          </cell>
          <cell r="I123">
            <v>86069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1518</v>
          </cell>
          <cell r="Q123">
            <v>0</v>
          </cell>
          <cell r="R123">
            <v>0</v>
          </cell>
          <cell r="S123">
            <v>104745</v>
          </cell>
          <cell r="T123">
            <v>104745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192332</v>
          </cell>
        </row>
        <row r="124">
          <cell r="D124">
            <v>10805</v>
          </cell>
          <cell r="E124">
            <v>770</v>
          </cell>
          <cell r="F124">
            <v>408</v>
          </cell>
          <cell r="G124">
            <v>2085</v>
          </cell>
          <cell r="H124">
            <v>150</v>
          </cell>
          <cell r="I124">
            <v>14218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14218</v>
          </cell>
        </row>
        <row r="125">
          <cell r="D125">
            <v>6667</v>
          </cell>
          <cell r="E125">
            <v>8300</v>
          </cell>
          <cell r="F125">
            <v>83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19509</v>
          </cell>
        </row>
        <row r="126">
          <cell r="D126">
            <v>3908</v>
          </cell>
          <cell r="E126">
            <v>0</v>
          </cell>
          <cell r="F126">
            <v>4287</v>
          </cell>
          <cell r="G126">
            <v>0</v>
          </cell>
          <cell r="H126">
            <v>833</v>
          </cell>
          <cell r="I126">
            <v>9028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9028</v>
          </cell>
        </row>
        <row r="127">
          <cell r="D127">
            <v>26286</v>
          </cell>
          <cell r="E127">
            <v>5742</v>
          </cell>
          <cell r="F127">
            <v>5335</v>
          </cell>
          <cell r="G127">
            <v>0</v>
          </cell>
          <cell r="H127">
            <v>9295</v>
          </cell>
          <cell r="I127">
            <v>46658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46658</v>
          </cell>
        </row>
        <row r="128">
          <cell r="D128">
            <v>25114</v>
          </cell>
          <cell r="E128">
            <v>4113</v>
          </cell>
          <cell r="F128">
            <v>3375</v>
          </cell>
          <cell r="G128">
            <v>833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37685</v>
          </cell>
        </row>
        <row r="129">
          <cell r="D129">
            <v>13406</v>
          </cell>
          <cell r="E129">
            <v>54801</v>
          </cell>
          <cell r="F129">
            <v>18753</v>
          </cell>
          <cell r="G129">
            <v>26607</v>
          </cell>
          <cell r="H129">
            <v>1250</v>
          </cell>
          <cell r="I129">
            <v>114817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123737</v>
          </cell>
        </row>
        <row r="130">
          <cell r="D130">
            <v>4050</v>
          </cell>
          <cell r="E130">
            <v>2787</v>
          </cell>
          <cell r="F130">
            <v>5482</v>
          </cell>
          <cell r="G130">
            <v>6833</v>
          </cell>
          <cell r="H130">
            <v>0</v>
          </cell>
          <cell r="I130">
            <v>19152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19152</v>
          </cell>
        </row>
        <row r="131">
          <cell r="D131">
            <v>11421</v>
          </cell>
          <cell r="E131">
            <v>1049</v>
          </cell>
          <cell r="F131">
            <v>2083</v>
          </cell>
          <cell r="G131">
            <v>2208</v>
          </cell>
          <cell r="H131">
            <v>396</v>
          </cell>
          <cell r="I131">
            <v>17157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18199</v>
          </cell>
        </row>
        <row r="132">
          <cell r="D132">
            <v>58354</v>
          </cell>
          <cell r="E132">
            <v>13577</v>
          </cell>
          <cell r="F132">
            <v>3520</v>
          </cell>
          <cell r="G132">
            <v>38825</v>
          </cell>
          <cell r="H132">
            <v>3386</v>
          </cell>
          <cell r="I132">
            <v>117662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42671</v>
          </cell>
          <cell r="V132">
            <v>0</v>
          </cell>
          <cell r="W132">
            <v>0</v>
          </cell>
          <cell r="X132">
            <v>0</v>
          </cell>
          <cell r="Y132">
            <v>42671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160333</v>
          </cell>
        </row>
        <row r="133">
          <cell r="D133">
            <v>3415</v>
          </cell>
          <cell r="E133">
            <v>1250</v>
          </cell>
          <cell r="F133">
            <v>2143</v>
          </cell>
          <cell r="G133">
            <v>500</v>
          </cell>
          <cell r="H133">
            <v>167</v>
          </cell>
          <cell r="I133">
            <v>7475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7475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8277</v>
          </cell>
          <cell r="H134">
            <v>417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83586</v>
          </cell>
        </row>
        <row r="135">
          <cell r="D135">
            <v>6175</v>
          </cell>
          <cell r="E135">
            <v>672</v>
          </cell>
          <cell r="F135">
            <v>500</v>
          </cell>
          <cell r="G135">
            <v>833</v>
          </cell>
          <cell r="H135">
            <v>0</v>
          </cell>
          <cell r="I135">
            <v>8180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8180</v>
          </cell>
        </row>
        <row r="136">
          <cell r="D136">
            <v>9122</v>
          </cell>
          <cell r="E136">
            <v>0</v>
          </cell>
          <cell r="F136">
            <v>3249</v>
          </cell>
          <cell r="G136">
            <v>5143</v>
          </cell>
          <cell r="H136">
            <v>530</v>
          </cell>
          <cell r="I136">
            <v>18044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28044</v>
          </cell>
        </row>
        <row r="137">
          <cell r="D137">
            <v>119916</v>
          </cell>
          <cell r="E137">
            <v>214373</v>
          </cell>
          <cell r="F137">
            <v>32333</v>
          </cell>
          <cell r="G137">
            <v>125547</v>
          </cell>
          <cell r="H137">
            <v>149002</v>
          </cell>
          <cell r="I137">
            <v>641171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17042</v>
          </cell>
          <cell r="AD137">
            <v>27042</v>
          </cell>
          <cell r="AE137">
            <v>0</v>
          </cell>
          <cell r="AF137">
            <v>0</v>
          </cell>
          <cell r="AG137">
            <v>686280</v>
          </cell>
        </row>
        <row r="138">
          <cell r="D138">
            <v>44972</v>
          </cell>
          <cell r="E138">
            <v>19828</v>
          </cell>
          <cell r="F138">
            <v>5510</v>
          </cell>
          <cell r="G138">
            <v>14263</v>
          </cell>
          <cell r="H138">
            <v>7667</v>
          </cell>
          <cell r="I138">
            <v>92240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92240</v>
          </cell>
        </row>
        <row r="139">
          <cell r="D139">
            <v>13611</v>
          </cell>
          <cell r="E139">
            <v>2569</v>
          </cell>
          <cell r="F139">
            <v>750</v>
          </cell>
          <cell r="G139">
            <v>750</v>
          </cell>
          <cell r="H139">
            <v>372</v>
          </cell>
          <cell r="I139">
            <v>18052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18052</v>
          </cell>
        </row>
        <row r="140">
          <cell r="D140">
            <v>30194</v>
          </cell>
          <cell r="E140">
            <v>9489</v>
          </cell>
          <cell r="F140">
            <v>283</v>
          </cell>
          <cell r="G140">
            <v>3013</v>
          </cell>
          <cell r="H140">
            <v>2147</v>
          </cell>
          <cell r="I140">
            <v>45126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45126</v>
          </cell>
        </row>
        <row r="141">
          <cell r="D141">
            <v>667</v>
          </cell>
          <cell r="E141">
            <v>25421</v>
          </cell>
          <cell r="F141">
            <v>30987</v>
          </cell>
          <cell r="G141">
            <v>21250</v>
          </cell>
          <cell r="H141">
            <v>10648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8878</v>
          </cell>
          <cell r="AB141">
            <v>0</v>
          </cell>
          <cell r="AC141">
            <v>0</v>
          </cell>
          <cell r="AD141">
            <v>8878</v>
          </cell>
          <cell r="AE141">
            <v>0</v>
          </cell>
          <cell r="AF141">
            <v>0</v>
          </cell>
          <cell r="AG141">
            <v>160278</v>
          </cell>
        </row>
        <row r="142">
          <cell r="D142">
            <v>77853</v>
          </cell>
          <cell r="E142">
            <v>253977</v>
          </cell>
          <cell r="F142">
            <v>98777</v>
          </cell>
          <cell r="G142">
            <v>143917</v>
          </cell>
          <cell r="H142">
            <v>5226</v>
          </cell>
          <cell r="I142">
            <v>579750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592560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17136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31100</v>
          </cell>
        </row>
        <row r="145">
          <cell r="D145">
            <v>6333</v>
          </cell>
          <cell r="E145">
            <v>83</v>
          </cell>
          <cell r="F145">
            <v>1407</v>
          </cell>
          <cell r="G145">
            <v>167</v>
          </cell>
          <cell r="H145">
            <v>417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8407</v>
          </cell>
        </row>
        <row r="146">
          <cell r="D146">
            <v>15260</v>
          </cell>
          <cell r="E146">
            <v>11640</v>
          </cell>
          <cell r="F146">
            <v>3003</v>
          </cell>
          <cell r="G146">
            <v>2583</v>
          </cell>
          <cell r="H146">
            <v>0</v>
          </cell>
          <cell r="I146">
            <v>32486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32486</v>
          </cell>
        </row>
        <row r="147">
          <cell r="D147">
            <v>23151</v>
          </cell>
          <cell r="E147">
            <v>31987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65770</v>
          </cell>
        </row>
        <row r="148">
          <cell r="D148">
            <v>12562</v>
          </cell>
          <cell r="E148">
            <v>15760</v>
          </cell>
          <cell r="F148">
            <v>9317</v>
          </cell>
          <cell r="G148">
            <v>10157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66181</v>
          </cell>
        </row>
        <row r="149">
          <cell r="D149">
            <v>35600</v>
          </cell>
          <cell r="E149">
            <v>56525</v>
          </cell>
          <cell r="F149">
            <v>0</v>
          </cell>
          <cell r="G149">
            <v>13587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106295</v>
          </cell>
        </row>
        <row r="150">
          <cell r="D150">
            <v>22454</v>
          </cell>
          <cell r="E150">
            <v>6555</v>
          </cell>
          <cell r="F150">
            <v>6667</v>
          </cell>
          <cell r="G150">
            <v>7685</v>
          </cell>
          <cell r="H150">
            <v>0</v>
          </cell>
          <cell r="I150">
            <v>43361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43361</v>
          </cell>
        </row>
        <row r="151">
          <cell r="D151">
            <v>20955</v>
          </cell>
          <cell r="E151">
            <v>2949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26071</v>
          </cell>
        </row>
        <row r="152">
          <cell r="D152">
            <v>5921</v>
          </cell>
          <cell r="E152">
            <v>4083</v>
          </cell>
          <cell r="F152">
            <v>2917</v>
          </cell>
          <cell r="G152">
            <v>4376</v>
          </cell>
          <cell r="H152">
            <v>744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18041</v>
          </cell>
        </row>
        <row r="153">
          <cell r="D153">
            <v>44944</v>
          </cell>
          <cell r="E153">
            <v>103316</v>
          </cell>
          <cell r="F153">
            <v>35655</v>
          </cell>
          <cell r="G153">
            <v>15756</v>
          </cell>
          <cell r="H153">
            <v>13652</v>
          </cell>
          <cell r="I153">
            <v>213323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226056</v>
          </cell>
        </row>
        <row r="154">
          <cell r="D154">
            <v>25986</v>
          </cell>
          <cell r="E154">
            <v>7644</v>
          </cell>
          <cell r="F154">
            <v>1750</v>
          </cell>
          <cell r="G154">
            <v>3333</v>
          </cell>
          <cell r="H154">
            <v>291</v>
          </cell>
          <cell r="I154">
            <v>39004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53022</v>
          </cell>
        </row>
        <row r="155">
          <cell r="D155">
            <v>11647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12855</v>
          </cell>
        </row>
        <row r="156">
          <cell r="D156">
            <v>74952</v>
          </cell>
          <cell r="E156">
            <v>3292</v>
          </cell>
          <cell r="F156">
            <v>0</v>
          </cell>
          <cell r="G156">
            <v>26425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104669</v>
          </cell>
        </row>
        <row r="157">
          <cell r="D157">
            <v>16384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18492</v>
          </cell>
        </row>
        <row r="158">
          <cell r="D158">
            <v>3579</v>
          </cell>
          <cell r="E158">
            <v>13992</v>
          </cell>
          <cell r="F158">
            <v>3910</v>
          </cell>
          <cell r="G158">
            <v>3313</v>
          </cell>
          <cell r="H158">
            <v>475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25269</v>
          </cell>
        </row>
        <row r="159">
          <cell r="D159">
            <v>33175</v>
          </cell>
          <cell r="E159">
            <v>52705</v>
          </cell>
          <cell r="F159">
            <v>53824</v>
          </cell>
          <cell r="G159">
            <v>40178</v>
          </cell>
          <cell r="H159">
            <v>16262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200144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9304</v>
          </cell>
        </row>
        <row r="161">
          <cell r="D161">
            <v>20833</v>
          </cell>
          <cell r="E161">
            <v>3167</v>
          </cell>
          <cell r="F161">
            <v>15764</v>
          </cell>
          <cell r="G161">
            <v>4333</v>
          </cell>
          <cell r="H161">
            <v>2042</v>
          </cell>
          <cell r="I161">
            <v>46139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46139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27354</v>
          </cell>
        </row>
        <row r="163">
          <cell r="D163">
            <v>2260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8416</v>
          </cell>
        </row>
        <row r="164">
          <cell r="D164">
            <v>14583</v>
          </cell>
          <cell r="E164">
            <v>7540</v>
          </cell>
          <cell r="F164">
            <v>5000</v>
          </cell>
          <cell r="G164">
            <v>0</v>
          </cell>
          <cell r="H164">
            <v>3334</v>
          </cell>
          <cell r="I164">
            <v>30457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30457</v>
          </cell>
        </row>
        <row r="165">
          <cell r="D165">
            <v>12639</v>
          </cell>
          <cell r="E165">
            <v>5748</v>
          </cell>
          <cell r="F165">
            <v>1667</v>
          </cell>
          <cell r="G165">
            <v>2265</v>
          </cell>
          <cell r="H165">
            <v>176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22495</v>
          </cell>
        </row>
      </sheetData>
      <sheetData sheetId="9"/>
      <sheetData sheetId="10">
        <row r="2">
          <cell r="D2">
            <v>8114</v>
          </cell>
          <cell r="E2">
            <v>16962</v>
          </cell>
          <cell r="F2">
            <v>0</v>
          </cell>
          <cell r="G2">
            <v>7572</v>
          </cell>
          <cell r="H2">
            <v>2920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35568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166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19037</v>
          </cell>
        </row>
        <row r="4">
          <cell r="D4">
            <v>19757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4707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29166</v>
          </cell>
          <cell r="W4">
            <v>0</v>
          </cell>
          <cell r="X4">
            <v>0</v>
          </cell>
          <cell r="Y4">
            <v>29166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101109</v>
          </cell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>
            <v>0</v>
          </cell>
        </row>
        <row r="6">
          <cell r="D6">
            <v>8014</v>
          </cell>
          <cell r="E6">
            <v>8078</v>
          </cell>
          <cell r="F6">
            <v>5023</v>
          </cell>
          <cell r="G6">
            <v>1604</v>
          </cell>
          <cell r="H6">
            <v>291</v>
          </cell>
          <cell r="I6">
            <v>23010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23010</v>
          </cell>
        </row>
        <row r="7">
          <cell r="D7">
            <v>7037</v>
          </cell>
          <cell r="E7">
            <v>4500</v>
          </cell>
          <cell r="F7">
            <v>3334</v>
          </cell>
          <cell r="G7">
            <v>1056</v>
          </cell>
          <cell r="H7">
            <v>0</v>
          </cell>
          <cell r="I7">
            <v>15927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15927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20834</v>
          </cell>
          <cell r="AC8">
            <v>0</v>
          </cell>
          <cell r="AD8">
            <v>20834</v>
          </cell>
          <cell r="AE8">
            <v>0</v>
          </cell>
          <cell r="AF8">
            <v>0</v>
          </cell>
          <cell r="AG8">
            <v>59882</v>
          </cell>
        </row>
        <row r="9">
          <cell r="D9">
            <v>82334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91492</v>
          </cell>
        </row>
        <row r="10">
          <cell r="D10">
            <v>7884</v>
          </cell>
          <cell r="E10">
            <v>84</v>
          </cell>
          <cell r="F10">
            <v>41</v>
          </cell>
          <cell r="G10">
            <v>0</v>
          </cell>
          <cell r="H10">
            <v>125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8134</v>
          </cell>
        </row>
        <row r="11">
          <cell r="D11">
            <v>23161</v>
          </cell>
          <cell r="E11">
            <v>56504</v>
          </cell>
          <cell r="F11">
            <v>11657</v>
          </cell>
          <cell r="G11">
            <v>60277</v>
          </cell>
          <cell r="H11">
            <v>8947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1203</v>
          </cell>
          <cell r="AA11">
            <v>0</v>
          </cell>
          <cell r="AB11">
            <v>0</v>
          </cell>
          <cell r="AC11">
            <v>0</v>
          </cell>
          <cell r="AD11">
            <v>1203</v>
          </cell>
          <cell r="AE11">
            <v>0</v>
          </cell>
          <cell r="AF11">
            <v>0</v>
          </cell>
          <cell r="AG11">
            <v>168803</v>
          </cell>
        </row>
        <row r="12">
          <cell r="D12">
            <v>97534</v>
          </cell>
          <cell r="E12">
            <v>253881</v>
          </cell>
          <cell r="F12">
            <v>73736</v>
          </cell>
          <cell r="G12">
            <v>160050</v>
          </cell>
          <cell r="H12">
            <v>199100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36444</v>
          </cell>
          <cell r="Q12">
            <v>0</v>
          </cell>
          <cell r="R12">
            <v>12670</v>
          </cell>
          <cell r="S12">
            <v>0</v>
          </cell>
          <cell r="T12">
            <v>12670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851458</v>
          </cell>
        </row>
        <row r="13">
          <cell r="D13">
            <v>0</v>
          </cell>
          <cell r="E13">
            <v>61555</v>
          </cell>
          <cell r="F13">
            <v>1545</v>
          </cell>
          <cell r="G13">
            <v>0</v>
          </cell>
          <cell r="H13">
            <v>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67283</v>
          </cell>
        </row>
        <row r="14">
          <cell r="D14">
            <v>64416</v>
          </cell>
          <cell r="E14">
            <v>33092</v>
          </cell>
          <cell r="F14">
            <v>7084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160692</v>
          </cell>
        </row>
        <row r="15">
          <cell r="D15">
            <v>31822</v>
          </cell>
          <cell r="E15">
            <v>49362</v>
          </cell>
          <cell r="F15">
            <v>25672</v>
          </cell>
          <cell r="G15">
            <v>12564</v>
          </cell>
          <cell r="H15">
            <v>0</v>
          </cell>
          <cell r="I15">
            <v>119420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3150</v>
          </cell>
          <cell r="AG15">
            <v>122570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13491</v>
          </cell>
        </row>
        <row r="17">
          <cell r="D17">
            <v>6192</v>
          </cell>
          <cell r="E17">
            <v>3071</v>
          </cell>
          <cell r="F17">
            <v>1541</v>
          </cell>
          <cell r="G17">
            <v>1674</v>
          </cell>
          <cell r="H17">
            <v>659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13137</v>
          </cell>
        </row>
        <row r="18">
          <cell r="D18">
            <v>0</v>
          </cell>
          <cell r="E18">
            <v>31329</v>
          </cell>
          <cell r="F18">
            <v>720</v>
          </cell>
          <cell r="G18">
            <v>1500</v>
          </cell>
          <cell r="H18">
            <v>416</v>
          </cell>
          <cell r="I18">
            <v>33965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33965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57483</v>
          </cell>
        </row>
        <row r="20">
          <cell r="D20">
            <v>17549</v>
          </cell>
          <cell r="E20">
            <v>20649</v>
          </cell>
          <cell r="F20">
            <v>4741</v>
          </cell>
          <cell r="G20">
            <v>0</v>
          </cell>
          <cell r="H20">
            <v>0</v>
          </cell>
          <cell r="I20">
            <v>42939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42939</v>
          </cell>
        </row>
        <row r="21">
          <cell r="D21">
            <v>5857</v>
          </cell>
          <cell r="E21">
            <v>8180</v>
          </cell>
          <cell r="F21">
            <v>0</v>
          </cell>
          <cell r="G21">
            <v>7872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34428</v>
          </cell>
        </row>
        <row r="22">
          <cell r="D22">
            <v>3914</v>
          </cell>
          <cell r="E22">
            <v>0</v>
          </cell>
          <cell r="F22">
            <v>0</v>
          </cell>
          <cell r="G22">
            <v>84</v>
          </cell>
          <cell r="H22">
            <v>2630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6628</v>
          </cell>
        </row>
        <row r="23">
          <cell r="D23">
            <v>34588</v>
          </cell>
          <cell r="E23">
            <v>79418</v>
          </cell>
          <cell r="F23">
            <v>46372</v>
          </cell>
          <cell r="G23">
            <v>104809</v>
          </cell>
          <cell r="H23">
            <v>4124</v>
          </cell>
          <cell r="I23">
            <v>269311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2079</v>
          </cell>
          <cell r="O23">
            <v>8930</v>
          </cell>
          <cell r="P23">
            <v>10400</v>
          </cell>
          <cell r="Q23">
            <v>41265</v>
          </cell>
          <cell r="R23">
            <v>0</v>
          </cell>
          <cell r="S23">
            <v>0</v>
          </cell>
          <cell r="T23">
            <v>41265</v>
          </cell>
          <cell r="U23">
            <v>0</v>
          </cell>
          <cell r="V23">
            <v>0</v>
          </cell>
          <cell r="W23">
            <v>8541</v>
          </cell>
          <cell r="X23">
            <v>0</v>
          </cell>
          <cell r="Y23">
            <v>8541</v>
          </cell>
          <cell r="Z23">
            <v>0</v>
          </cell>
          <cell r="AA23">
            <v>12978</v>
          </cell>
          <cell r="AB23">
            <v>4375</v>
          </cell>
          <cell r="AC23">
            <v>0</v>
          </cell>
          <cell r="AD23">
            <v>17353</v>
          </cell>
          <cell r="AE23">
            <v>234309</v>
          </cell>
          <cell r="AF23">
            <v>0</v>
          </cell>
          <cell r="AG23">
            <v>602812</v>
          </cell>
        </row>
        <row r="24">
          <cell r="D24">
            <v>19006</v>
          </cell>
          <cell r="E24">
            <v>5065</v>
          </cell>
          <cell r="F24">
            <v>1851</v>
          </cell>
          <cell r="G24">
            <v>770</v>
          </cell>
          <cell r="H24">
            <v>0</v>
          </cell>
          <cell r="I24">
            <v>26692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26692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19530</v>
          </cell>
        </row>
        <row r="26">
          <cell r="D26">
            <v>9978</v>
          </cell>
          <cell r="E26">
            <v>21544</v>
          </cell>
          <cell r="F26">
            <v>5219</v>
          </cell>
          <cell r="G26">
            <v>14845</v>
          </cell>
          <cell r="H26">
            <v>634</v>
          </cell>
          <cell r="I26">
            <v>52220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52220</v>
          </cell>
        </row>
        <row r="27">
          <cell r="D27">
            <v>15827</v>
          </cell>
          <cell r="E27">
            <v>1041</v>
          </cell>
          <cell r="F27">
            <v>4125</v>
          </cell>
          <cell r="G27">
            <v>916</v>
          </cell>
          <cell r="H27">
            <v>666</v>
          </cell>
          <cell r="I27">
            <v>22575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22575</v>
          </cell>
        </row>
        <row r="28">
          <cell r="D28">
            <v>84</v>
          </cell>
          <cell r="E28">
            <v>541</v>
          </cell>
          <cell r="F28">
            <v>2154</v>
          </cell>
          <cell r="G28">
            <v>2666</v>
          </cell>
          <cell r="H28">
            <v>0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5445</v>
          </cell>
        </row>
        <row r="29">
          <cell r="D29">
            <v>8679</v>
          </cell>
          <cell r="E29">
            <v>5703</v>
          </cell>
          <cell r="F29">
            <v>2492</v>
          </cell>
          <cell r="G29">
            <v>3334</v>
          </cell>
          <cell r="H29">
            <v>0</v>
          </cell>
          <cell r="I29">
            <v>20208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20208</v>
          </cell>
        </row>
        <row r="30">
          <cell r="D30">
            <v>3914</v>
          </cell>
          <cell r="E30">
            <v>0</v>
          </cell>
          <cell r="F30">
            <v>0</v>
          </cell>
          <cell r="G30">
            <v>2360</v>
          </cell>
          <cell r="H30">
            <v>166</v>
          </cell>
          <cell r="I30">
            <v>6440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6440</v>
          </cell>
        </row>
        <row r="31">
          <cell r="D31">
            <v>77888</v>
          </cell>
          <cell r="E31">
            <v>108275</v>
          </cell>
          <cell r="F31">
            <v>18126</v>
          </cell>
          <cell r="G31">
            <v>0</v>
          </cell>
          <cell r="H31">
            <v>15273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111341</v>
          </cell>
          <cell r="V31">
            <v>0</v>
          </cell>
          <cell r="W31">
            <v>0</v>
          </cell>
          <cell r="X31">
            <v>0</v>
          </cell>
          <cell r="Y31">
            <v>111341</v>
          </cell>
          <cell r="Z31">
            <v>11076</v>
          </cell>
          <cell r="AA31">
            <v>0</v>
          </cell>
          <cell r="AB31">
            <v>3976</v>
          </cell>
          <cell r="AC31">
            <v>0</v>
          </cell>
          <cell r="AD31">
            <v>15052</v>
          </cell>
          <cell r="AE31">
            <v>181500</v>
          </cell>
          <cell r="AF31">
            <v>0</v>
          </cell>
          <cell r="AG31">
            <v>547831</v>
          </cell>
        </row>
        <row r="32">
          <cell r="D32">
            <v>29579</v>
          </cell>
          <cell r="E32">
            <v>12125</v>
          </cell>
          <cell r="F32">
            <v>15362</v>
          </cell>
          <cell r="G32">
            <v>8599</v>
          </cell>
          <cell r="H32">
            <v>0</v>
          </cell>
          <cell r="I32">
            <v>65665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70044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>
            <v>0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6915</v>
          </cell>
          <cell r="H34">
            <v>416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31161</v>
          </cell>
        </row>
        <row r="35">
          <cell r="D35">
            <v>23537</v>
          </cell>
          <cell r="E35">
            <v>24416</v>
          </cell>
          <cell r="F35">
            <v>6084</v>
          </cell>
          <cell r="G35">
            <v>4834</v>
          </cell>
          <cell r="H35">
            <v>500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59371</v>
          </cell>
        </row>
        <row r="36">
          <cell r="D36">
            <v>1922</v>
          </cell>
          <cell r="E36">
            <v>1634</v>
          </cell>
          <cell r="F36">
            <v>0</v>
          </cell>
          <cell r="G36">
            <v>3941</v>
          </cell>
          <cell r="H36">
            <v>116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7613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7880</v>
          </cell>
        </row>
        <row r="38">
          <cell r="D38">
            <v>7322</v>
          </cell>
          <cell r="E38">
            <v>16</v>
          </cell>
          <cell r="F38">
            <v>166</v>
          </cell>
          <cell r="G38">
            <v>0</v>
          </cell>
          <cell r="H38">
            <v>250</v>
          </cell>
          <cell r="I38">
            <v>7754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7754</v>
          </cell>
        </row>
        <row r="39">
          <cell r="D39">
            <v>13677</v>
          </cell>
          <cell r="E39">
            <v>416</v>
          </cell>
          <cell r="F39">
            <v>416</v>
          </cell>
          <cell r="G39">
            <v>1334</v>
          </cell>
          <cell r="H39">
            <v>0</v>
          </cell>
          <cell r="I39">
            <v>15843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15843</v>
          </cell>
        </row>
        <row r="40">
          <cell r="D40">
            <v>439649</v>
          </cell>
          <cell r="E40">
            <v>183413</v>
          </cell>
          <cell r="F40">
            <v>240658</v>
          </cell>
          <cell r="G40">
            <v>37740</v>
          </cell>
          <cell r="H40">
            <v>134630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19970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6487</v>
          </cell>
          <cell r="AB40">
            <v>0</v>
          </cell>
          <cell r="AC40">
            <v>0</v>
          </cell>
          <cell r="AD40">
            <v>6487</v>
          </cell>
          <cell r="AE40">
            <v>0</v>
          </cell>
          <cell r="AF40">
            <v>0</v>
          </cell>
          <cell r="AG40">
            <v>1062547</v>
          </cell>
        </row>
        <row r="41">
          <cell r="D41">
            <v>12382</v>
          </cell>
          <cell r="E41">
            <v>7388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19770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28487</v>
          </cell>
        </row>
        <row r="43">
          <cell r="D43">
            <v>152120</v>
          </cell>
          <cell r="E43">
            <v>0</v>
          </cell>
          <cell r="F43">
            <v>0</v>
          </cell>
          <cell r="G43">
            <v>74472</v>
          </cell>
          <cell r="H43">
            <v>21513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34765</v>
          </cell>
          <cell r="X43">
            <v>0</v>
          </cell>
          <cell r="Y43">
            <v>34765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282870</v>
          </cell>
        </row>
        <row r="44">
          <cell r="D44">
            <v>1139</v>
          </cell>
          <cell r="E44">
            <v>6781</v>
          </cell>
          <cell r="F44">
            <v>7500</v>
          </cell>
          <cell r="G44">
            <v>6337</v>
          </cell>
          <cell r="H44">
            <v>416</v>
          </cell>
          <cell r="I44">
            <v>22173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22173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3043</v>
          </cell>
          <cell r="H45">
            <v>166</v>
          </cell>
          <cell r="I45">
            <v>23721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23721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16380</v>
          </cell>
        </row>
        <row r="47">
          <cell r="D47">
            <v>52834</v>
          </cell>
          <cell r="E47">
            <v>9970</v>
          </cell>
          <cell r="F47">
            <v>3180</v>
          </cell>
          <cell r="G47">
            <v>31501</v>
          </cell>
          <cell r="H47">
            <v>4841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102326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</v>
          </cell>
          <cell r="H48">
            <v>1259</v>
          </cell>
          <cell r="I48">
            <v>64648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64648</v>
          </cell>
        </row>
        <row r="49">
          <cell r="D49">
            <v>194617</v>
          </cell>
          <cell r="E49">
            <v>64965</v>
          </cell>
          <cell r="F49">
            <v>35026</v>
          </cell>
          <cell r="G49">
            <v>28806</v>
          </cell>
          <cell r="H49">
            <v>31339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41666</v>
          </cell>
          <cell r="N49">
            <v>0</v>
          </cell>
          <cell r="O49">
            <v>4196</v>
          </cell>
          <cell r="P49">
            <v>1796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493699</v>
          </cell>
        </row>
        <row r="50">
          <cell r="D50">
            <v>17680</v>
          </cell>
          <cell r="E50">
            <v>875</v>
          </cell>
          <cell r="F50">
            <v>3094</v>
          </cell>
          <cell r="G50">
            <v>3166</v>
          </cell>
          <cell r="H50">
            <v>334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25149</v>
          </cell>
        </row>
        <row r="51">
          <cell r="D51">
            <v>20760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25117</v>
          </cell>
        </row>
        <row r="52">
          <cell r="D52">
            <v>9703</v>
          </cell>
          <cell r="E52">
            <v>625</v>
          </cell>
          <cell r="F52">
            <v>3916</v>
          </cell>
          <cell r="G52">
            <v>334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16165</v>
          </cell>
        </row>
        <row r="53">
          <cell r="D53">
            <v>9254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16344</v>
          </cell>
        </row>
        <row r="54">
          <cell r="D54">
            <v>27501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275620</v>
          </cell>
        </row>
        <row r="55">
          <cell r="D55">
            <v>17456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17456</v>
          </cell>
        </row>
        <row r="56">
          <cell r="D56">
            <v>6709</v>
          </cell>
          <cell r="E56">
            <v>5959</v>
          </cell>
          <cell r="F56">
            <v>1384</v>
          </cell>
          <cell r="G56">
            <v>2916</v>
          </cell>
          <cell r="H56">
            <v>125</v>
          </cell>
          <cell r="I56">
            <v>17093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17093</v>
          </cell>
        </row>
        <row r="57">
          <cell r="D57">
            <v>63367</v>
          </cell>
          <cell r="E57">
            <v>35494</v>
          </cell>
          <cell r="F57">
            <v>43028</v>
          </cell>
          <cell r="G57">
            <v>21470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5625</v>
          </cell>
          <cell r="AC57">
            <v>0</v>
          </cell>
          <cell r="AD57">
            <v>5625</v>
          </cell>
          <cell r="AE57">
            <v>0</v>
          </cell>
          <cell r="AF57">
            <v>942</v>
          </cell>
          <cell r="AG57">
            <v>169926</v>
          </cell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>
            <v>0</v>
          </cell>
        </row>
        <row r="59">
          <cell r="D59">
            <v>23652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28080</v>
          </cell>
          <cell r="AG59">
            <v>52515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40296</v>
          </cell>
          <cell r="H60">
            <v>8584</v>
          </cell>
          <cell r="I60">
            <v>102315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10646</v>
          </cell>
          <cell r="V60">
            <v>0</v>
          </cell>
          <cell r="W60">
            <v>0</v>
          </cell>
          <cell r="X60">
            <v>0</v>
          </cell>
          <cell r="Y60">
            <v>10646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112961</v>
          </cell>
        </row>
        <row r="61">
          <cell r="D61">
            <v>7226</v>
          </cell>
          <cell r="E61">
            <v>23828</v>
          </cell>
          <cell r="F61">
            <v>51097</v>
          </cell>
          <cell r="G61">
            <v>4166</v>
          </cell>
          <cell r="H61">
            <v>0</v>
          </cell>
          <cell r="I61">
            <v>86317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86317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66</v>
          </cell>
          <cell r="H62">
            <v>275</v>
          </cell>
          <cell r="I62">
            <v>20744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20744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81992</v>
          </cell>
        </row>
        <row r="64">
          <cell r="D64">
            <v>6227</v>
          </cell>
          <cell r="E64">
            <v>8892</v>
          </cell>
          <cell r="F64">
            <v>6250</v>
          </cell>
          <cell r="G64">
            <v>16082</v>
          </cell>
          <cell r="H64">
            <v>649</v>
          </cell>
          <cell r="I64">
            <v>38100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4511</v>
          </cell>
          <cell r="AC64">
            <v>0</v>
          </cell>
          <cell r="AD64">
            <v>4511</v>
          </cell>
          <cell r="AE64">
            <v>0</v>
          </cell>
          <cell r="AF64">
            <v>0</v>
          </cell>
          <cell r="AG64">
            <v>54906</v>
          </cell>
        </row>
        <row r="65">
          <cell r="D65">
            <v>5725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47082</v>
          </cell>
        </row>
        <row r="66">
          <cell r="D66">
            <v>265521</v>
          </cell>
          <cell r="E66">
            <v>634537</v>
          </cell>
          <cell r="F66">
            <v>266142</v>
          </cell>
          <cell r="G66">
            <v>378313</v>
          </cell>
          <cell r="H66">
            <v>99347</v>
          </cell>
          <cell r="I66">
            <v>1643860</v>
          </cell>
          <cell r="J66">
            <v>0</v>
          </cell>
          <cell r="K66">
            <v>83334</v>
          </cell>
          <cell r="L66">
            <v>10209</v>
          </cell>
          <cell r="M66">
            <v>41666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40327</v>
          </cell>
          <cell r="AC66">
            <v>0</v>
          </cell>
          <cell r="AD66">
            <v>40327</v>
          </cell>
          <cell r="AE66">
            <v>0</v>
          </cell>
          <cell r="AF66">
            <v>0</v>
          </cell>
          <cell r="AG66">
            <v>1947298</v>
          </cell>
        </row>
        <row r="67">
          <cell r="D67">
            <v>23607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53879</v>
          </cell>
        </row>
        <row r="68">
          <cell r="D68">
            <v>5326</v>
          </cell>
          <cell r="E68">
            <v>1789</v>
          </cell>
          <cell r="F68">
            <v>834</v>
          </cell>
          <cell r="G68">
            <v>834</v>
          </cell>
          <cell r="H68">
            <v>0</v>
          </cell>
          <cell r="I68">
            <v>8783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8783</v>
          </cell>
        </row>
        <row r="69">
          <cell r="D69">
            <v>6922</v>
          </cell>
          <cell r="E69">
            <v>20020</v>
          </cell>
          <cell r="F69">
            <v>35476</v>
          </cell>
          <cell r="G69">
            <v>15657</v>
          </cell>
          <cell r="H69">
            <v>11048</v>
          </cell>
          <cell r="I69">
            <v>89123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99203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42579</v>
          </cell>
        </row>
        <row r="71">
          <cell r="D71">
            <v>112122</v>
          </cell>
          <cell r="E71">
            <v>18765</v>
          </cell>
          <cell r="F71">
            <v>40916</v>
          </cell>
          <cell r="G71">
            <v>133192</v>
          </cell>
          <cell r="H71">
            <v>33334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8116</v>
          </cell>
          <cell r="P71">
            <v>30581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377026</v>
          </cell>
        </row>
        <row r="72">
          <cell r="D72">
            <v>8376</v>
          </cell>
          <cell r="E72">
            <v>14180</v>
          </cell>
          <cell r="F72">
            <v>1320</v>
          </cell>
          <cell r="G72">
            <v>10435</v>
          </cell>
          <cell r="H72">
            <v>0</v>
          </cell>
          <cell r="I72">
            <v>34311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36311</v>
          </cell>
        </row>
        <row r="73">
          <cell r="D73">
            <v>1507</v>
          </cell>
          <cell r="E73">
            <v>7192</v>
          </cell>
          <cell r="F73">
            <v>2916</v>
          </cell>
          <cell r="G73">
            <v>9520</v>
          </cell>
          <cell r="H73">
            <v>500</v>
          </cell>
          <cell r="I73">
            <v>21635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21635</v>
          </cell>
        </row>
        <row r="74">
          <cell r="D74">
            <v>22089</v>
          </cell>
          <cell r="E74">
            <v>11739</v>
          </cell>
          <cell r="F74">
            <v>0</v>
          </cell>
          <cell r="G74">
            <v>4711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38539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47598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2434</v>
          </cell>
          <cell r="H76">
            <v>1159</v>
          </cell>
          <cell r="I76">
            <v>17270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17270</v>
          </cell>
        </row>
        <row r="77">
          <cell r="D77">
            <v>7073</v>
          </cell>
          <cell r="E77">
            <v>17723</v>
          </cell>
          <cell r="F77">
            <v>5231</v>
          </cell>
          <cell r="G77">
            <v>5666</v>
          </cell>
          <cell r="H77">
            <v>2820</v>
          </cell>
          <cell r="I77">
            <v>38513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38513</v>
          </cell>
        </row>
        <row r="78">
          <cell r="D78">
            <v>19844</v>
          </cell>
          <cell r="E78">
            <v>11112</v>
          </cell>
          <cell r="F78">
            <v>9166</v>
          </cell>
          <cell r="G78">
            <v>21916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67588</v>
          </cell>
        </row>
        <row r="79">
          <cell r="D79">
            <v>3187</v>
          </cell>
          <cell r="E79">
            <v>15519</v>
          </cell>
          <cell r="F79">
            <v>0</v>
          </cell>
          <cell r="G79">
            <v>4562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23768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9795</v>
          </cell>
          <cell r="AC80">
            <v>0</v>
          </cell>
          <cell r="AD80">
            <v>9795</v>
          </cell>
          <cell r="AE80">
            <v>0</v>
          </cell>
          <cell r="AF80">
            <v>0</v>
          </cell>
          <cell r="AG80">
            <v>62515</v>
          </cell>
        </row>
        <row r="81">
          <cell r="D81">
            <v>56492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481.05999999999995</v>
          </cell>
          <cell r="AG81">
            <v>144967.06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53790</v>
          </cell>
        </row>
        <row r="83">
          <cell r="D83">
            <v>23312</v>
          </cell>
          <cell r="E83">
            <v>29653</v>
          </cell>
          <cell r="F83">
            <v>14856</v>
          </cell>
          <cell r="G83">
            <v>0</v>
          </cell>
          <cell r="H83">
            <v>15985</v>
          </cell>
          <cell r="I83">
            <v>83806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83806</v>
          </cell>
        </row>
        <row r="84">
          <cell r="D84">
            <v>13319</v>
          </cell>
          <cell r="E84">
            <v>834</v>
          </cell>
          <cell r="F84">
            <v>6367</v>
          </cell>
          <cell r="G84">
            <v>416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20936</v>
          </cell>
        </row>
        <row r="85">
          <cell r="D85">
            <v>27689</v>
          </cell>
          <cell r="E85">
            <v>16214</v>
          </cell>
          <cell r="F85">
            <v>0</v>
          </cell>
          <cell r="G85">
            <v>5119</v>
          </cell>
          <cell r="H85">
            <v>875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49897</v>
          </cell>
        </row>
        <row r="86">
          <cell r="D86">
            <v>59724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59724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59724</v>
          </cell>
        </row>
        <row r="87">
          <cell r="D87">
            <v>20395</v>
          </cell>
          <cell r="E87">
            <v>0</v>
          </cell>
          <cell r="F87">
            <v>896</v>
          </cell>
          <cell r="G87">
            <v>2541</v>
          </cell>
          <cell r="H87">
            <v>0</v>
          </cell>
          <cell r="I87">
            <v>23832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23832</v>
          </cell>
        </row>
        <row r="88">
          <cell r="D88">
            <v>2500</v>
          </cell>
          <cell r="E88">
            <v>5416</v>
          </cell>
          <cell r="F88">
            <v>15834</v>
          </cell>
          <cell r="G88">
            <v>15165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38915</v>
          </cell>
        </row>
        <row r="89">
          <cell r="D89">
            <v>5184</v>
          </cell>
          <cell r="E89">
            <v>11075</v>
          </cell>
          <cell r="F89">
            <v>6597</v>
          </cell>
          <cell r="G89">
            <v>5044</v>
          </cell>
          <cell r="H89">
            <v>104</v>
          </cell>
          <cell r="I89">
            <v>28004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28604</v>
          </cell>
        </row>
        <row r="90">
          <cell r="D90">
            <v>21325</v>
          </cell>
          <cell r="E90">
            <v>11842</v>
          </cell>
          <cell r="F90">
            <v>5145</v>
          </cell>
          <cell r="G90">
            <v>0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38312</v>
          </cell>
        </row>
        <row r="91">
          <cell r="D91">
            <v>6675</v>
          </cell>
          <cell r="E91">
            <v>3836</v>
          </cell>
          <cell r="F91">
            <v>0</v>
          </cell>
          <cell r="G91">
            <v>4563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15074</v>
          </cell>
        </row>
        <row r="92">
          <cell r="D92">
            <v>8581</v>
          </cell>
          <cell r="E92">
            <v>1334</v>
          </cell>
          <cell r="F92">
            <v>1666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17661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9751</v>
          </cell>
        </row>
        <row r="94">
          <cell r="D94">
            <v>13261</v>
          </cell>
          <cell r="E94">
            <v>32590</v>
          </cell>
          <cell r="F94">
            <v>765</v>
          </cell>
          <cell r="G94">
            <v>0</v>
          </cell>
          <cell r="H94">
            <v>0</v>
          </cell>
          <cell r="I94">
            <v>46616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46616</v>
          </cell>
        </row>
        <row r="95">
          <cell r="D95">
            <v>7461</v>
          </cell>
          <cell r="E95">
            <v>1500</v>
          </cell>
          <cell r="F95">
            <v>834</v>
          </cell>
          <cell r="G95">
            <v>454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10249</v>
          </cell>
        </row>
        <row r="96">
          <cell r="D96">
            <v>21274</v>
          </cell>
          <cell r="E96">
            <v>12294</v>
          </cell>
          <cell r="F96">
            <v>5250</v>
          </cell>
          <cell r="G96">
            <v>904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39722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8334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37661</v>
          </cell>
        </row>
        <row r="98">
          <cell r="D98">
            <v>20261</v>
          </cell>
          <cell r="E98">
            <v>28761</v>
          </cell>
          <cell r="F98">
            <v>0</v>
          </cell>
          <cell r="G98">
            <v>123762</v>
          </cell>
          <cell r="H98">
            <v>9812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188096</v>
          </cell>
        </row>
        <row r="99">
          <cell r="D99">
            <v>4919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8552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416</v>
          </cell>
          <cell r="I100">
            <v>21036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21036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49132</v>
          </cell>
          <cell r="H101">
            <v>12916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146601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6683</v>
          </cell>
        </row>
        <row r="103">
          <cell r="D103">
            <v>31391</v>
          </cell>
          <cell r="E103">
            <v>0</v>
          </cell>
          <cell r="F103">
            <v>4581</v>
          </cell>
          <cell r="G103">
            <v>4374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40346</v>
          </cell>
        </row>
        <row r="104">
          <cell r="D104">
            <v>56930</v>
          </cell>
          <cell r="E104">
            <v>11755</v>
          </cell>
          <cell r="F104">
            <v>9166</v>
          </cell>
          <cell r="G104">
            <v>6768</v>
          </cell>
          <cell r="H104">
            <v>500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85119</v>
          </cell>
        </row>
        <row r="105">
          <cell r="D105">
            <v>26675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36381</v>
          </cell>
        </row>
        <row r="106">
          <cell r="D106">
            <v>0</v>
          </cell>
          <cell r="E106">
            <v>53340</v>
          </cell>
          <cell r="F106">
            <v>33834</v>
          </cell>
          <cell r="G106">
            <v>16584</v>
          </cell>
          <cell r="H106">
            <v>4166</v>
          </cell>
          <cell r="I106">
            <v>107924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107924</v>
          </cell>
        </row>
        <row r="107">
          <cell r="D107">
            <v>0</v>
          </cell>
          <cell r="E107">
            <v>29627</v>
          </cell>
          <cell r="F107">
            <v>12700</v>
          </cell>
          <cell r="G107">
            <v>10257</v>
          </cell>
          <cell r="H107">
            <v>7259</v>
          </cell>
          <cell r="I107">
            <v>59843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3000</v>
          </cell>
          <cell r="AC107">
            <v>0</v>
          </cell>
          <cell r="AD107">
            <v>3000</v>
          </cell>
          <cell r="AE107">
            <v>0</v>
          </cell>
          <cell r="AF107">
            <v>0</v>
          </cell>
          <cell r="AG107">
            <v>64143</v>
          </cell>
        </row>
        <row r="108">
          <cell r="D108">
            <v>14216</v>
          </cell>
          <cell r="E108">
            <v>559</v>
          </cell>
          <cell r="F108">
            <v>6946</v>
          </cell>
          <cell r="G108">
            <v>4166</v>
          </cell>
          <cell r="H108">
            <v>750</v>
          </cell>
          <cell r="I108">
            <v>26637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26637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58095</v>
          </cell>
          <cell r="H109">
            <v>9142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192549</v>
          </cell>
        </row>
        <row r="110">
          <cell r="D110">
            <v>0</v>
          </cell>
          <cell r="E110">
            <v>7500</v>
          </cell>
          <cell r="F110">
            <v>4584</v>
          </cell>
          <cell r="G110">
            <v>10418</v>
          </cell>
          <cell r="H110">
            <v>0</v>
          </cell>
          <cell r="I110">
            <v>22502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22502</v>
          </cell>
        </row>
        <row r="111">
          <cell r="D111">
            <v>25953</v>
          </cell>
          <cell r="E111">
            <v>6823</v>
          </cell>
          <cell r="F111">
            <v>9000</v>
          </cell>
          <cell r="G111">
            <v>5842</v>
          </cell>
          <cell r="H111">
            <v>0</v>
          </cell>
          <cell r="I111">
            <v>47618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47618</v>
          </cell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>
            <v>0</v>
          </cell>
        </row>
        <row r="113">
          <cell r="D113">
            <v>9113</v>
          </cell>
          <cell r="E113">
            <v>4750</v>
          </cell>
          <cell r="F113">
            <v>5916</v>
          </cell>
          <cell r="G113">
            <v>5290</v>
          </cell>
          <cell r="H113">
            <v>1000</v>
          </cell>
          <cell r="I113">
            <v>26069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26069</v>
          </cell>
        </row>
        <row r="114">
          <cell r="D114">
            <v>105138</v>
          </cell>
          <cell r="E114">
            <v>44092</v>
          </cell>
          <cell r="F114">
            <v>41762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75019</v>
          </cell>
          <cell r="T114">
            <v>75019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8600</v>
          </cell>
          <cell r="AB114">
            <v>0</v>
          </cell>
          <cell r="AC114">
            <v>0</v>
          </cell>
          <cell r="AD114">
            <v>8600</v>
          </cell>
          <cell r="AE114">
            <v>0</v>
          </cell>
          <cell r="AF114">
            <v>0</v>
          </cell>
          <cell r="AG114">
            <v>320638</v>
          </cell>
        </row>
        <row r="115">
          <cell r="D115">
            <v>8334</v>
          </cell>
          <cell r="E115">
            <v>0</v>
          </cell>
          <cell r="F115">
            <v>3162</v>
          </cell>
          <cell r="G115">
            <v>2291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13787</v>
          </cell>
        </row>
        <row r="116">
          <cell r="D116">
            <v>19337</v>
          </cell>
          <cell r="E116">
            <v>10826</v>
          </cell>
          <cell r="F116">
            <v>19386</v>
          </cell>
          <cell r="G116">
            <v>2937</v>
          </cell>
          <cell r="H116">
            <v>1960</v>
          </cell>
          <cell r="I116">
            <v>54446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54446</v>
          </cell>
        </row>
        <row r="117">
          <cell r="D117">
            <v>16181</v>
          </cell>
          <cell r="E117">
            <v>1625</v>
          </cell>
          <cell r="F117">
            <v>2334</v>
          </cell>
          <cell r="G117">
            <v>3529</v>
          </cell>
          <cell r="H117">
            <v>166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23835</v>
          </cell>
        </row>
        <row r="118">
          <cell r="D118">
            <v>3554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18262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6594</v>
          </cell>
          <cell r="AA119">
            <v>0</v>
          </cell>
          <cell r="AB119">
            <v>0</v>
          </cell>
          <cell r="AC119">
            <v>0</v>
          </cell>
          <cell r="AD119">
            <v>6594</v>
          </cell>
          <cell r="AE119">
            <v>0</v>
          </cell>
          <cell r="AF119">
            <v>0</v>
          </cell>
          <cell r="AG119">
            <v>71841</v>
          </cell>
        </row>
        <row r="120">
          <cell r="D120">
            <v>4231</v>
          </cell>
          <cell r="E120">
            <v>3462</v>
          </cell>
          <cell r="F120">
            <v>2559</v>
          </cell>
          <cell r="G120">
            <v>4266</v>
          </cell>
          <cell r="H120">
            <v>250</v>
          </cell>
          <cell r="I120">
            <v>14768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14768</v>
          </cell>
        </row>
        <row r="121">
          <cell r="D121">
            <v>30223</v>
          </cell>
          <cell r="E121">
            <v>9521</v>
          </cell>
          <cell r="F121">
            <v>13397</v>
          </cell>
          <cell r="G121">
            <v>0</v>
          </cell>
          <cell r="H121">
            <v>7434</v>
          </cell>
          <cell r="I121">
            <v>60575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64023</v>
          </cell>
        </row>
        <row r="122">
          <cell r="D122">
            <v>16595</v>
          </cell>
          <cell r="E122">
            <v>7744</v>
          </cell>
          <cell r="F122">
            <v>41666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103402</v>
          </cell>
        </row>
        <row r="123">
          <cell r="D123">
            <v>18664</v>
          </cell>
          <cell r="E123">
            <v>18809</v>
          </cell>
          <cell r="F123">
            <v>25954</v>
          </cell>
          <cell r="G123">
            <v>11260</v>
          </cell>
          <cell r="H123">
            <v>11384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1517</v>
          </cell>
          <cell r="Q123">
            <v>0</v>
          </cell>
          <cell r="R123">
            <v>0</v>
          </cell>
          <cell r="S123">
            <v>104744</v>
          </cell>
          <cell r="T123">
            <v>104744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530000</v>
          </cell>
          <cell r="AF123">
            <v>0</v>
          </cell>
          <cell r="AG123">
            <v>722332</v>
          </cell>
        </row>
        <row r="124">
          <cell r="D124">
            <v>10806</v>
          </cell>
          <cell r="E124">
            <v>770</v>
          </cell>
          <cell r="F124">
            <v>409</v>
          </cell>
          <cell r="G124">
            <v>2085</v>
          </cell>
          <cell r="H124">
            <v>150</v>
          </cell>
          <cell r="I124">
            <v>14220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14220</v>
          </cell>
        </row>
        <row r="125">
          <cell r="D125">
            <v>6666</v>
          </cell>
          <cell r="E125">
            <v>8300</v>
          </cell>
          <cell r="F125">
            <v>84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19509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834</v>
          </cell>
          <cell r="I126">
            <v>9031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9031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46659</v>
          </cell>
        </row>
        <row r="128">
          <cell r="D128">
            <v>25114</v>
          </cell>
          <cell r="E128">
            <v>4112</v>
          </cell>
          <cell r="F128">
            <v>3375</v>
          </cell>
          <cell r="G128">
            <v>834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37685</v>
          </cell>
        </row>
        <row r="129">
          <cell r="D129">
            <v>13406</v>
          </cell>
          <cell r="E129">
            <v>54802</v>
          </cell>
          <cell r="F129">
            <v>18754</v>
          </cell>
          <cell r="G129">
            <v>26608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123741</v>
          </cell>
        </row>
        <row r="130">
          <cell r="D130">
            <v>4050</v>
          </cell>
          <cell r="E130">
            <v>2788</v>
          </cell>
          <cell r="F130">
            <v>5483</v>
          </cell>
          <cell r="G130">
            <v>6834</v>
          </cell>
          <cell r="H130">
            <v>0</v>
          </cell>
          <cell r="I130">
            <v>19155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19155</v>
          </cell>
        </row>
        <row r="131">
          <cell r="D131">
            <v>11421</v>
          </cell>
          <cell r="E131">
            <v>1049</v>
          </cell>
          <cell r="F131">
            <v>2084</v>
          </cell>
          <cell r="G131">
            <v>2208</v>
          </cell>
          <cell r="H131">
            <v>396</v>
          </cell>
          <cell r="I131">
            <v>17158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18199</v>
          </cell>
        </row>
        <row r="132">
          <cell r="D132">
            <v>58355</v>
          </cell>
          <cell r="E132">
            <v>13578</v>
          </cell>
          <cell r="F132">
            <v>3520</v>
          </cell>
          <cell r="G132">
            <v>38825</v>
          </cell>
          <cell r="H132">
            <v>3386</v>
          </cell>
          <cell r="I132">
            <v>117664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42671</v>
          </cell>
          <cell r="V132">
            <v>0</v>
          </cell>
          <cell r="W132">
            <v>0</v>
          </cell>
          <cell r="X132">
            <v>0</v>
          </cell>
          <cell r="Y132">
            <v>42671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160335</v>
          </cell>
        </row>
        <row r="133">
          <cell r="D133">
            <v>3414</v>
          </cell>
          <cell r="E133">
            <v>1250</v>
          </cell>
          <cell r="F133">
            <v>2142</v>
          </cell>
          <cell r="G133">
            <v>500</v>
          </cell>
          <cell r="H133">
            <v>166</v>
          </cell>
          <cell r="I133">
            <v>7472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7472</v>
          </cell>
        </row>
        <row r="134">
          <cell r="D134">
            <v>47575</v>
          </cell>
          <cell r="E134">
            <v>22741</v>
          </cell>
          <cell r="F134">
            <v>4575</v>
          </cell>
          <cell r="G134">
            <v>8277</v>
          </cell>
          <cell r="H134">
            <v>416</v>
          </cell>
          <cell r="I134">
            <v>83584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83584</v>
          </cell>
        </row>
        <row r="135">
          <cell r="D135">
            <v>6174</v>
          </cell>
          <cell r="E135">
            <v>672</v>
          </cell>
          <cell r="F135">
            <v>500</v>
          </cell>
          <cell r="G135">
            <v>834</v>
          </cell>
          <cell r="H135">
            <v>0</v>
          </cell>
          <cell r="I135">
            <v>8180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8180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5144</v>
          </cell>
          <cell r="H136">
            <v>530</v>
          </cell>
          <cell r="I136">
            <v>18046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28046</v>
          </cell>
        </row>
        <row r="137">
          <cell r="D137">
            <v>119917</v>
          </cell>
          <cell r="E137">
            <v>214373</v>
          </cell>
          <cell r="F137">
            <v>32334</v>
          </cell>
          <cell r="G137">
            <v>125547</v>
          </cell>
          <cell r="H137">
            <v>149003</v>
          </cell>
          <cell r="I137">
            <v>641174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3408</v>
          </cell>
          <cell r="AD137">
            <v>13408</v>
          </cell>
          <cell r="AE137">
            <v>0</v>
          </cell>
          <cell r="AF137">
            <v>0</v>
          </cell>
          <cell r="AG137">
            <v>672648</v>
          </cell>
        </row>
        <row r="138">
          <cell r="D138">
            <v>44972</v>
          </cell>
          <cell r="E138">
            <v>19827</v>
          </cell>
          <cell r="F138">
            <v>5510</v>
          </cell>
          <cell r="G138">
            <v>14264</v>
          </cell>
          <cell r="H138">
            <v>7666</v>
          </cell>
          <cell r="I138">
            <v>92239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92239</v>
          </cell>
        </row>
        <row r="139">
          <cell r="D139">
            <v>13611</v>
          </cell>
          <cell r="E139">
            <v>2569</v>
          </cell>
          <cell r="F139">
            <v>750</v>
          </cell>
          <cell r="G139">
            <v>750</v>
          </cell>
          <cell r="H139">
            <v>371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18051</v>
          </cell>
        </row>
        <row r="140">
          <cell r="D140">
            <v>30195</v>
          </cell>
          <cell r="E140">
            <v>9490</v>
          </cell>
          <cell r="F140">
            <v>284</v>
          </cell>
          <cell r="G140">
            <v>3014</v>
          </cell>
          <cell r="H140">
            <v>2148</v>
          </cell>
          <cell r="I140">
            <v>45131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45131</v>
          </cell>
        </row>
        <row r="141">
          <cell r="D141">
            <v>666</v>
          </cell>
          <cell r="E141">
            <v>25420</v>
          </cell>
          <cell r="F141">
            <v>30987</v>
          </cell>
          <cell r="G141">
            <v>21250</v>
          </cell>
          <cell r="H141">
            <v>10648</v>
          </cell>
          <cell r="I141">
            <v>88971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2661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8879</v>
          </cell>
          <cell r="AB141">
            <v>0</v>
          </cell>
          <cell r="AC141">
            <v>0</v>
          </cell>
          <cell r="AD141">
            <v>8879</v>
          </cell>
          <cell r="AE141">
            <v>0</v>
          </cell>
          <cell r="AF141">
            <v>0</v>
          </cell>
          <cell r="AG141">
            <v>160276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5226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592563</v>
          </cell>
        </row>
        <row r="143">
          <cell r="D143">
            <v>6334</v>
          </cell>
          <cell r="E143">
            <v>7738</v>
          </cell>
          <cell r="F143">
            <v>1250</v>
          </cell>
          <cell r="G143">
            <v>416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17137</v>
          </cell>
        </row>
        <row r="144">
          <cell r="D144">
            <v>16064</v>
          </cell>
          <cell r="E144">
            <v>2368</v>
          </cell>
          <cell r="F144">
            <v>3500</v>
          </cell>
          <cell r="G144">
            <v>5834</v>
          </cell>
          <cell r="H144">
            <v>3334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31100</v>
          </cell>
        </row>
        <row r="145">
          <cell r="D145">
            <v>6334</v>
          </cell>
          <cell r="E145">
            <v>84</v>
          </cell>
          <cell r="F145">
            <v>1406</v>
          </cell>
          <cell r="G145">
            <v>166</v>
          </cell>
          <cell r="H145">
            <v>416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8406</v>
          </cell>
        </row>
        <row r="146">
          <cell r="D146">
            <v>15260</v>
          </cell>
          <cell r="E146">
            <v>11641</v>
          </cell>
          <cell r="F146">
            <v>3002</v>
          </cell>
          <cell r="G146">
            <v>2584</v>
          </cell>
          <cell r="H146">
            <v>0</v>
          </cell>
          <cell r="I146">
            <v>32487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32487</v>
          </cell>
        </row>
        <row r="147">
          <cell r="D147">
            <v>23152</v>
          </cell>
          <cell r="E147">
            <v>31986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4062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65769</v>
          </cell>
        </row>
        <row r="148">
          <cell r="D148">
            <v>12562</v>
          </cell>
          <cell r="E148">
            <v>15759</v>
          </cell>
          <cell r="F148">
            <v>9317</v>
          </cell>
          <cell r="G148">
            <v>10157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66180</v>
          </cell>
        </row>
        <row r="149">
          <cell r="D149">
            <v>35601</v>
          </cell>
          <cell r="E149">
            <v>56524</v>
          </cell>
          <cell r="F149">
            <v>0</v>
          </cell>
          <cell r="G149">
            <v>13587</v>
          </cell>
          <cell r="H149">
            <v>584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106296</v>
          </cell>
        </row>
        <row r="150">
          <cell r="D150">
            <v>22454</v>
          </cell>
          <cell r="E150">
            <v>6556</v>
          </cell>
          <cell r="F150">
            <v>6666</v>
          </cell>
          <cell r="G150">
            <v>7686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43362</v>
          </cell>
        </row>
        <row r="151">
          <cell r="D151">
            <v>20955</v>
          </cell>
          <cell r="E151">
            <v>2948</v>
          </cell>
          <cell r="F151">
            <v>1500</v>
          </cell>
          <cell r="G151">
            <v>666</v>
          </cell>
          <cell r="H151">
            <v>0</v>
          </cell>
          <cell r="I151">
            <v>26069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26069</v>
          </cell>
        </row>
        <row r="152">
          <cell r="D152">
            <v>5921</v>
          </cell>
          <cell r="E152">
            <v>4084</v>
          </cell>
          <cell r="F152">
            <v>2916</v>
          </cell>
          <cell r="G152">
            <v>4376</v>
          </cell>
          <cell r="H152">
            <v>744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18041</v>
          </cell>
        </row>
        <row r="153">
          <cell r="D153">
            <v>44943</v>
          </cell>
          <cell r="E153">
            <v>104317</v>
          </cell>
          <cell r="F153">
            <v>28155</v>
          </cell>
          <cell r="G153">
            <v>22257</v>
          </cell>
          <cell r="H153">
            <v>13653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226059</v>
          </cell>
        </row>
        <row r="154">
          <cell r="D154">
            <v>25985</v>
          </cell>
          <cell r="E154">
            <v>7645</v>
          </cell>
          <cell r="F154">
            <v>1750</v>
          </cell>
          <cell r="G154">
            <v>3334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53023</v>
          </cell>
        </row>
        <row r="155">
          <cell r="D155">
            <v>11648</v>
          </cell>
          <cell r="E155">
            <v>209</v>
          </cell>
          <cell r="F155">
            <v>834</v>
          </cell>
          <cell r="G155">
            <v>0</v>
          </cell>
          <cell r="H155">
            <v>166</v>
          </cell>
          <cell r="I155">
            <v>12857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12857</v>
          </cell>
        </row>
        <row r="156">
          <cell r="D156">
            <v>74951</v>
          </cell>
          <cell r="E156">
            <v>3291</v>
          </cell>
          <cell r="F156">
            <v>0</v>
          </cell>
          <cell r="G156">
            <v>26426</v>
          </cell>
          <cell r="H156">
            <v>0</v>
          </cell>
          <cell r="I156">
            <v>104668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104668</v>
          </cell>
        </row>
        <row r="157">
          <cell r="D157">
            <v>16384</v>
          </cell>
          <cell r="E157">
            <v>834</v>
          </cell>
          <cell r="F157">
            <v>858</v>
          </cell>
          <cell r="G157">
            <v>416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18492</v>
          </cell>
        </row>
        <row r="158">
          <cell r="D158">
            <v>3580</v>
          </cell>
          <cell r="E158">
            <v>13993</v>
          </cell>
          <cell r="F158">
            <v>3909</v>
          </cell>
          <cell r="G158">
            <v>3312</v>
          </cell>
          <cell r="H158">
            <v>475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25269</v>
          </cell>
        </row>
        <row r="159">
          <cell r="D159">
            <v>33174</v>
          </cell>
          <cell r="E159">
            <v>52705</v>
          </cell>
          <cell r="F159">
            <v>53824</v>
          </cell>
          <cell r="G159">
            <v>40178</v>
          </cell>
          <cell r="H159">
            <v>16262</v>
          </cell>
          <cell r="I159">
            <v>196143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200143</v>
          </cell>
        </row>
        <row r="160">
          <cell r="D160">
            <v>5554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9304</v>
          </cell>
        </row>
        <row r="161">
          <cell r="D161">
            <v>20834</v>
          </cell>
          <cell r="E161">
            <v>3166</v>
          </cell>
          <cell r="F161">
            <v>15765</v>
          </cell>
          <cell r="G161">
            <v>4334</v>
          </cell>
          <cell r="H161">
            <v>2041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46140</v>
          </cell>
        </row>
        <row r="162">
          <cell r="D162">
            <v>18998</v>
          </cell>
          <cell r="E162">
            <v>4187</v>
          </cell>
          <cell r="F162">
            <v>1666</v>
          </cell>
          <cell r="G162">
            <v>2500</v>
          </cell>
          <cell r="H162">
            <v>0</v>
          </cell>
          <cell r="I162">
            <v>27351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27351</v>
          </cell>
        </row>
        <row r="163">
          <cell r="D163">
            <v>2259</v>
          </cell>
          <cell r="E163">
            <v>1791</v>
          </cell>
          <cell r="F163">
            <v>1032</v>
          </cell>
          <cell r="G163">
            <v>3334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8416</v>
          </cell>
        </row>
        <row r="164">
          <cell r="D164">
            <v>9584</v>
          </cell>
          <cell r="E164">
            <v>7540</v>
          </cell>
          <cell r="F164">
            <v>0</v>
          </cell>
          <cell r="G164">
            <v>0</v>
          </cell>
          <cell r="H164">
            <v>3332</v>
          </cell>
          <cell r="I164">
            <v>20456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20456</v>
          </cell>
        </row>
        <row r="165">
          <cell r="D165">
            <v>12639</v>
          </cell>
          <cell r="E165">
            <v>5748</v>
          </cell>
          <cell r="F165">
            <v>1666</v>
          </cell>
          <cell r="G165">
            <v>2265</v>
          </cell>
          <cell r="H165">
            <v>177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22495</v>
          </cell>
        </row>
      </sheetData>
      <sheetData sheetId="11"/>
      <sheetData sheetId="12"/>
      <sheetData sheetId="13">
        <row r="2">
          <cell r="D2">
            <v>8113</v>
          </cell>
          <cell r="E2">
            <v>16961</v>
          </cell>
          <cell r="F2">
            <v>0</v>
          </cell>
          <cell r="G2">
            <v>7571</v>
          </cell>
          <cell r="H2">
            <v>2921</v>
          </cell>
          <cell r="I2">
            <v>35566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35566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19038</v>
          </cell>
        </row>
        <row r="4">
          <cell r="D4">
            <v>19758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4708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29167</v>
          </cell>
          <cell r="W4">
            <v>0</v>
          </cell>
          <cell r="X4">
            <v>0</v>
          </cell>
          <cell r="Y4">
            <v>29167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101112</v>
          </cell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>
            <v>0</v>
          </cell>
        </row>
        <row r="6">
          <cell r="D6">
            <v>8015</v>
          </cell>
          <cell r="E6">
            <v>8078</v>
          </cell>
          <cell r="F6">
            <v>5024</v>
          </cell>
          <cell r="G6">
            <v>1603</v>
          </cell>
          <cell r="H6">
            <v>292</v>
          </cell>
          <cell r="I6">
            <v>23012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23012</v>
          </cell>
        </row>
        <row r="7">
          <cell r="D7">
            <v>7038</v>
          </cell>
          <cell r="E7">
            <v>4501</v>
          </cell>
          <cell r="F7">
            <v>3333</v>
          </cell>
          <cell r="G7">
            <v>1057</v>
          </cell>
          <cell r="H7">
            <v>0</v>
          </cell>
          <cell r="I7">
            <v>15929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15929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20833</v>
          </cell>
          <cell r="AC8">
            <v>0</v>
          </cell>
          <cell r="AD8">
            <v>20833</v>
          </cell>
          <cell r="AE8">
            <v>0</v>
          </cell>
          <cell r="AF8">
            <v>0</v>
          </cell>
          <cell r="AG8">
            <v>59880</v>
          </cell>
        </row>
        <row r="9">
          <cell r="D9">
            <v>82333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91492</v>
          </cell>
        </row>
        <row r="10">
          <cell r="D10">
            <v>7884</v>
          </cell>
          <cell r="E10">
            <v>83</v>
          </cell>
          <cell r="F10">
            <v>42</v>
          </cell>
          <cell r="G10">
            <v>0</v>
          </cell>
          <cell r="H10">
            <v>125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8134</v>
          </cell>
        </row>
        <row r="11">
          <cell r="D11">
            <v>23160</v>
          </cell>
          <cell r="E11">
            <v>56504</v>
          </cell>
          <cell r="F11">
            <v>11658</v>
          </cell>
          <cell r="G11">
            <v>60277</v>
          </cell>
          <cell r="H11">
            <v>8947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382772</v>
          </cell>
          <cell r="Y11">
            <v>382772</v>
          </cell>
          <cell r="Z11">
            <v>1202</v>
          </cell>
          <cell r="AA11">
            <v>0</v>
          </cell>
          <cell r="AB11">
            <v>0</v>
          </cell>
          <cell r="AC11">
            <v>0</v>
          </cell>
          <cell r="AD11">
            <v>1202</v>
          </cell>
          <cell r="AE11">
            <v>1381415</v>
          </cell>
          <cell r="AF11">
            <v>0</v>
          </cell>
          <cell r="AG11">
            <v>1932988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18042</v>
          </cell>
          <cell r="P12">
            <v>36444</v>
          </cell>
          <cell r="Q12">
            <v>0</v>
          </cell>
          <cell r="R12">
            <v>12671</v>
          </cell>
          <cell r="S12">
            <v>0</v>
          </cell>
          <cell r="T12">
            <v>12671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851459</v>
          </cell>
        </row>
        <row r="13">
          <cell r="D13">
            <v>0</v>
          </cell>
          <cell r="E13">
            <v>61554</v>
          </cell>
          <cell r="F13">
            <v>1544</v>
          </cell>
          <cell r="G13">
            <v>0</v>
          </cell>
          <cell r="H13">
            <v>0</v>
          </cell>
          <cell r="I13">
            <v>63098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67281</v>
          </cell>
        </row>
        <row r="14">
          <cell r="D14">
            <v>64417</v>
          </cell>
          <cell r="E14">
            <v>33093</v>
          </cell>
          <cell r="F14">
            <v>7083</v>
          </cell>
          <cell r="G14">
            <v>12600</v>
          </cell>
          <cell r="H14">
            <v>43500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15000</v>
          </cell>
          <cell r="AG14">
            <v>175693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12565</v>
          </cell>
          <cell r="H15">
            <v>0</v>
          </cell>
          <cell r="I15">
            <v>119422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119422</v>
          </cell>
        </row>
        <row r="16">
          <cell r="D16">
            <v>10136</v>
          </cell>
          <cell r="E16">
            <v>3356</v>
          </cell>
          <cell r="F16">
            <v>0</v>
          </cell>
          <cell r="G16">
            <v>0</v>
          </cell>
          <cell r="H16">
            <v>0</v>
          </cell>
          <cell r="I16">
            <v>13492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13492</v>
          </cell>
        </row>
        <row r="17">
          <cell r="D17">
            <v>6192</v>
          </cell>
          <cell r="E17">
            <v>3072</v>
          </cell>
          <cell r="F17">
            <v>1542</v>
          </cell>
          <cell r="G17">
            <v>1675</v>
          </cell>
          <cell r="H17">
            <v>658</v>
          </cell>
          <cell r="I17">
            <v>13139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13139</v>
          </cell>
        </row>
        <row r="18">
          <cell r="D18">
            <v>0</v>
          </cell>
          <cell r="E18">
            <v>31329</v>
          </cell>
          <cell r="F18">
            <v>721</v>
          </cell>
          <cell r="G18">
            <v>1500</v>
          </cell>
          <cell r="H18">
            <v>417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33967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57483</v>
          </cell>
        </row>
        <row r="20">
          <cell r="D20">
            <v>17548</v>
          </cell>
          <cell r="E20">
            <v>20648</v>
          </cell>
          <cell r="F20">
            <v>4740</v>
          </cell>
          <cell r="G20">
            <v>0</v>
          </cell>
          <cell r="H20">
            <v>0</v>
          </cell>
          <cell r="I20">
            <v>42936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42936</v>
          </cell>
        </row>
        <row r="21">
          <cell r="D21">
            <v>5857</v>
          </cell>
          <cell r="E21">
            <v>8180</v>
          </cell>
          <cell r="F21">
            <v>0</v>
          </cell>
          <cell r="G21">
            <v>7872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10424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34429</v>
          </cell>
        </row>
        <row r="22"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>
            <v>0</v>
          </cell>
        </row>
        <row r="23">
          <cell r="D23">
            <v>34589</v>
          </cell>
          <cell r="E23">
            <v>79418</v>
          </cell>
          <cell r="F23">
            <v>46372</v>
          </cell>
          <cell r="G23">
            <v>104810</v>
          </cell>
          <cell r="H23">
            <v>4125</v>
          </cell>
          <cell r="I23">
            <v>269314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2080</v>
          </cell>
          <cell r="O23">
            <v>8930</v>
          </cell>
          <cell r="P23">
            <v>10399</v>
          </cell>
          <cell r="Q23">
            <v>41265</v>
          </cell>
          <cell r="R23">
            <v>0</v>
          </cell>
          <cell r="S23">
            <v>0</v>
          </cell>
          <cell r="T23">
            <v>41265</v>
          </cell>
          <cell r="U23">
            <v>0</v>
          </cell>
          <cell r="V23">
            <v>0</v>
          </cell>
          <cell r="W23">
            <v>8542</v>
          </cell>
          <cell r="X23">
            <v>0</v>
          </cell>
          <cell r="Y23">
            <v>8542</v>
          </cell>
          <cell r="Z23">
            <v>0</v>
          </cell>
          <cell r="AA23">
            <v>12978</v>
          </cell>
          <cell r="AB23">
            <v>4375</v>
          </cell>
          <cell r="AC23">
            <v>0</v>
          </cell>
          <cell r="AD23">
            <v>17353</v>
          </cell>
          <cell r="AE23">
            <v>0</v>
          </cell>
          <cell r="AF23">
            <v>0</v>
          </cell>
          <cell r="AG23">
            <v>368507</v>
          </cell>
        </row>
        <row r="24">
          <cell r="D24">
            <v>19005</v>
          </cell>
          <cell r="E24">
            <v>5064</v>
          </cell>
          <cell r="F24">
            <v>1850</v>
          </cell>
          <cell r="G24">
            <v>770</v>
          </cell>
          <cell r="H24">
            <v>0</v>
          </cell>
          <cell r="I24">
            <v>26689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15000</v>
          </cell>
          <cell r="AG24">
            <v>41689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19530</v>
          </cell>
        </row>
        <row r="26">
          <cell r="D26">
            <v>9979</v>
          </cell>
          <cell r="E26">
            <v>21544</v>
          </cell>
          <cell r="F26">
            <v>5219</v>
          </cell>
          <cell r="G26">
            <v>14845</v>
          </cell>
          <cell r="H26">
            <v>633</v>
          </cell>
          <cell r="I26">
            <v>52220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52220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22578</v>
          </cell>
        </row>
        <row r="28">
          <cell r="D28">
            <v>83</v>
          </cell>
          <cell r="E28">
            <v>542</v>
          </cell>
          <cell r="F28">
            <v>2154</v>
          </cell>
          <cell r="G28">
            <v>2667</v>
          </cell>
          <cell r="H28">
            <v>0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5446</v>
          </cell>
        </row>
        <row r="29">
          <cell r="D29">
            <v>8680</v>
          </cell>
          <cell r="E29">
            <v>5703</v>
          </cell>
          <cell r="F29">
            <v>2493</v>
          </cell>
          <cell r="G29">
            <v>3333</v>
          </cell>
          <cell r="H29">
            <v>0</v>
          </cell>
          <cell r="I29">
            <v>20209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20209</v>
          </cell>
        </row>
        <row r="30"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>
            <v>0</v>
          </cell>
        </row>
        <row r="31">
          <cell r="D31">
            <v>77889</v>
          </cell>
          <cell r="E31">
            <v>108275</v>
          </cell>
          <cell r="F31">
            <v>18126</v>
          </cell>
          <cell r="G31">
            <v>0</v>
          </cell>
          <cell r="H31">
            <v>15273</v>
          </cell>
          <cell r="I31">
            <v>219563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111340</v>
          </cell>
          <cell r="V31">
            <v>0</v>
          </cell>
          <cell r="W31">
            <v>0</v>
          </cell>
          <cell r="X31">
            <v>0</v>
          </cell>
          <cell r="Y31">
            <v>111340</v>
          </cell>
          <cell r="Z31">
            <v>11077</v>
          </cell>
          <cell r="AA31">
            <v>0</v>
          </cell>
          <cell r="AB31">
            <v>3975</v>
          </cell>
          <cell r="AC31">
            <v>0</v>
          </cell>
          <cell r="AD31">
            <v>15052</v>
          </cell>
          <cell r="AE31">
            <v>0</v>
          </cell>
          <cell r="AF31">
            <v>0</v>
          </cell>
          <cell r="AG31">
            <v>366330</v>
          </cell>
        </row>
        <row r="32">
          <cell r="D32">
            <v>29580</v>
          </cell>
          <cell r="E32">
            <v>12125</v>
          </cell>
          <cell r="F32">
            <v>15363</v>
          </cell>
          <cell r="G32">
            <v>8598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70045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>
            <v>0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6914</v>
          </cell>
          <cell r="H34">
            <v>417</v>
          </cell>
          <cell r="I34">
            <v>31161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31161</v>
          </cell>
        </row>
        <row r="35">
          <cell r="D35">
            <v>23538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59371</v>
          </cell>
        </row>
        <row r="36">
          <cell r="D36">
            <v>1923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7614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7880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7756</v>
          </cell>
        </row>
        <row r="39">
          <cell r="D39">
            <v>13678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15845</v>
          </cell>
        </row>
        <row r="40">
          <cell r="D40">
            <v>439649</v>
          </cell>
          <cell r="E40">
            <v>183413</v>
          </cell>
          <cell r="F40">
            <v>240659</v>
          </cell>
          <cell r="G40">
            <v>37740</v>
          </cell>
          <cell r="H40">
            <v>134631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6487</v>
          </cell>
          <cell r="AB40">
            <v>0</v>
          </cell>
          <cell r="AC40">
            <v>0</v>
          </cell>
          <cell r="AD40">
            <v>6487</v>
          </cell>
          <cell r="AE40">
            <v>0</v>
          </cell>
          <cell r="AF40">
            <v>0</v>
          </cell>
          <cell r="AG40">
            <v>1062548</v>
          </cell>
        </row>
        <row r="41">
          <cell r="D41">
            <v>12382</v>
          </cell>
          <cell r="E41">
            <v>7387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19769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5204</v>
          </cell>
          <cell r="I42">
            <v>28488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28488</v>
          </cell>
        </row>
        <row r="43">
          <cell r="D43">
            <v>152121</v>
          </cell>
          <cell r="E43">
            <v>0</v>
          </cell>
          <cell r="F43">
            <v>0</v>
          </cell>
          <cell r="G43">
            <v>74472</v>
          </cell>
          <cell r="H43">
            <v>21514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34766</v>
          </cell>
          <cell r="X43">
            <v>0</v>
          </cell>
          <cell r="Y43">
            <v>34766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282873</v>
          </cell>
        </row>
        <row r="44">
          <cell r="D44">
            <v>1139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22174</v>
          </cell>
        </row>
        <row r="45">
          <cell r="D45">
            <v>13478</v>
          </cell>
          <cell r="E45">
            <v>7035</v>
          </cell>
          <cell r="F45">
            <v>0</v>
          </cell>
          <cell r="G45">
            <v>3043</v>
          </cell>
          <cell r="H45">
            <v>167</v>
          </cell>
          <cell r="I45">
            <v>23723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23723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16380</v>
          </cell>
        </row>
        <row r="47">
          <cell r="D47">
            <v>52835</v>
          </cell>
          <cell r="E47">
            <v>9970</v>
          </cell>
          <cell r="F47">
            <v>3180</v>
          </cell>
          <cell r="G47">
            <v>31500</v>
          </cell>
          <cell r="H47">
            <v>4840</v>
          </cell>
          <cell r="I47">
            <v>102325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102325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</v>
          </cell>
          <cell r="H48">
            <v>1260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64649</v>
          </cell>
        </row>
        <row r="49">
          <cell r="D49">
            <v>194618</v>
          </cell>
          <cell r="E49">
            <v>64965</v>
          </cell>
          <cell r="F49">
            <v>35025</v>
          </cell>
          <cell r="G49">
            <v>28807</v>
          </cell>
          <cell r="H49">
            <v>31339</v>
          </cell>
          <cell r="I49">
            <v>354754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1797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493703</v>
          </cell>
        </row>
        <row r="50">
          <cell r="D50">
            <v>17681</v>
          </cell>
          <cell r="E50">
            <v>875</v>
          </cell>
          <cell r="F50">
            <v>3094</v>
          </cell>
          <cell r="G50">
            <v>3167</v>
          </cell>
          <cell r="H50">
            <v>333</v>
          </cell>
          <cell r="I50">
            <v>25150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25150</v>
          </cell>
        </row>
        <row r="51">
          <cell r="D51">
            <v>20759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25118</v>
          </cell>
        </row>
        <row r="52">
          <cell r="D52">
            <v>9703</v>
          </cell>
          <cell r="E52">
            <v>625</v>
          </cell>
          <cell r="F52">
            <v>3917</v>
          </cell>
          <cell r="G52">
            <v>333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16165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16344</v>
          </cell>
        </row>
        <row r="54">
          <cell r="D54">
            <v>27502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4535</v>
          </cell>
          <cell r="P54">
            <v>19474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10698.64</v>
          </cell>
          <cell r="AG54">
            <v>286320.64000000001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17457</v>
          </cell>
        </row>
        <row r="56">
          <cell r="D56">
            <v>6708</v>
          </cell>
          <cell r="E56">
            <v>5960</v>
          </cell>
          <cell r="F56">
            <v>1383</v>
          </cell>
          <cell r="G56">
            <v>2917</v>
          </cell>
          <cell r="H56">
            <v>125</v>
          </cell>
          <cell r="I56">
            <v>17093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17093</v>
          </cell>
        </row>
        <row r="57">
          <cell r="D57">
            <v>63367</v>
          </cell>
          <cell r="E57">
            <v>35495</v>
          </cell>
          <cell r="F57">
            <v>43029</v>
          </cell>
          <cell r="G57">
            <v>21470</v>
          </cell>
          <cell r="H57">
            <v>0</v>
          </cell>
          <cell r="I57">
            <v>163361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5625</v>
          </cell>
          <cell r="AC57">
            <v>0</v>
          </cell>
          <cell r="AD57">
            <v>5625</v>
          </cell>
          <cell r="AE57">
            <v>0</v>
          </cell>
          <cell r="AF57">
            <v>0</v>
          </cell>
          <cell r="AG57">
            <v>168986</v>
          </cell>
        </row>
        <row r="58"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>
            <v>0</v>
          </cell>
        </row>
        <row r="59">
          <cell r="D59">
            <v>23653</v>
          </cell>
          <cell r="E59">
            <v>0</v>
          </cell>
          <cell r="F59">
            <v>782</v>
          </cell>
          <cell r="G59">
            <v>0</v>
          </cell>
          <cell r="H59">
            <v>0</v>
          </cell>
          <cell r="I59">
            <v>24435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24435</v>
          </cell>
        </row>
        <row r="60">
          <cell r="D60">
            <v>6943</v>
          </cell>
          <cell r="E60">
            <v>25765</v>
          </cell>
          <cell r="F60">
            <v>20726</v>
          </cell>
          <cell r="G60">
            <v>40297</v>
          </cell>
          <cell r="H60">
            <v>8583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10646</v>
          </cell>
          <cell r="V60">
            <v>0</v>
          </cell>
          <cell r="W60">
            <v>0</v>
          </cell>
          <cell r="X60">
            <v>0</v>
          </cell>
          <cell r="Y60">
            <v>10646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112960</v>
          </cell>
        </row>
        <row r="61">
          <cell r="D61">
            <v>7227</v>
          </cell>
          <cell r="E61">
            <v>23829</v>
          </cell>
          <cell r="F61">
            <v>51097</v>
          </cell>
          <cell r="G61">
            <v>4167</v>
          </cell>
          <cell r="H61">
            <v>0</v>
          </cell>
          <cell r="I61">
            <v>86320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86320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276</v>
          </cell>
          <cell r="I62">
            <v>20746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20746</v>
          </cell>
        </row>
        <row r="63">
          <cell r="D63">
            <v>81993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81993</v>
          </cell>
        </row>
        <row r="64">
          <cell r="D64">
            <v>6227</v>
          </cell>
          <cell r="E64">
            <v>8893</v>
          </cell>
          <cell r="F64">
            <v>6250</v>
          </cell>
          <cell r="G64">
            <v>16083</v>
          </cell>
          <cell r="H64">
            <v>649</v>
          </cell>
          <cell r="I64">
            <v>38102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3546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4512</v>
          </cell>
          <cell r="AC64">
            <v>0</v>
          </cell>
          <cell r="AD64">
            <v>4512</v>
          </cell>
          <cell r="AE64">
            <v>0</v>
          </cell>
          <cell r="AF64">
            <v>0</v>
          </cell>
          <cell r="AG64">
            <v>54910</v>
          </cell>
        </row>
        <row r="65">
          <cell r="D65">
            <v>5724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12121.83</v>
          </cell>
          <cell r="AG65">
            <v>59202.83</v>
          </cell>
        </row>
        <row r="66">
          <cell r="D66">
            <v>265522</v>
          </cell>
          <cell r="E66">
            <v>634536</v>
          </cell>
          <cell r="F66">
            <v>266141</v>
          </cell>
          <cell r="G66">
            <v>378313</v>
          </cell>
          <cell r="H66">
            <v>99347</v>
          </cell>
          <cell r="I66">
            <v>1643859</v>
          </cell>
          <cell r="J66">
            <v>0</v>
          </cell>
          <cell r="K66">
            <v>83333</v>
          </cell>
          <cell r="L66">
            <v>10210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40326</v>
          </cell>
          <cell r="AC66">
            <v>0</v>
          </cell>
          <cell r="AD66">
            <v>40326</v>
          </cell>
          <cell r="AE66">
            <v>0</v>
          </cell>
          <cell r="AF66">
            <v>0</v>
          </cell>
          <cell r="AG66">
            <v>1947297</v>
          </cell>
        </row>
        <row r="67">
          <cell r="D67">
            <v>23607</v>
          </cell>
          <cell r="E67">
            <v>10042</v>
          </cell>
          <cell r="F67">
            <v>18981</v>
          </cell>
          <cell r="G67">
            <v>1250</v>
          </cell>
          <cell r="H67">
            <v>0</v>
          </cell>
          <cell r="I67">
            <v>53880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53880</v>
          </cell>
        </row>
        <row r="68">
          <cell r="D68">
            <v>5325</v>
          </cell>
          <cell r="E68">
            <v>1789</v>
          </cell>
          <cell r="F68">
            <v>833</v>
          </cell>
          <cell r="G68">
            <v>833</v>
          </cell>
          <cell r="H68">
            <v>0</v>
          </cell>
          <cell r="I68">
            <v>8780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8780</v>
          </cell>
        </row>
        <row r="69">
          <cell r="D69">
            <v>6923</v>
          </cell>
          <cell r="E69">
            <v>20021</v>
          </cell>
          <cell r="F69">
            <v>35475</v>
          </cell>
          <cell r="G69">
            <v>15657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4081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99205</v>
          </cell>
        </row>
        <row r="70">
          <cell r="D70">
            <v>17790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42580</v>
          </cell>
        </row>
        <row r="71">
          <cell r="D71">
            <v>112123</v>
          </cell>
          <cell r="E71">
            <v>18766</v>
          </cell>
          <cell r="F71">
            <v>40917</v>
          </cell>
          <cell r="G71">
            <v>133191</v>
          </cell>
          <cell r="H71">
            <v>33333</v>
          </cell>
          <cell r="I71">
            <v>338330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377027</v>
          </cell>
        </row>
        <row r="72">
          <cell r="D72">
            <v>8375</v>
          </cell>
          <cell r="E72">
            <v>14179</v>
          </cell>
          <cell r="F72">
            <v>1320</v>
          </cell>
          <cell r="G72">
            <v>10434</v>
          </cell>
          <cell r="H72">
            <v>0</v>
          </cell>
          <cell r="I72">
            <v>34308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36308</v>
          </cell>
        </row>
        <row r="73">
          <cell r="D73">
            <v>1508</v>
          </cell>
          <cell r="E73">
            <v>7192</v>
          </cell>
          <cell r="F73">
            <v>2917</v>
          </cell>
          <cell r="G73">
            <v>9520</v>
          </cell>
          <cell r="H73">
            <v>500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21637</v>
          </cell>
        </row>
        <row r="74">
          <cell r="D74">
            <v>22090</v>
          </cell>
          <cell r="E74">
            <v>11738</v>
          </cell>
          <cell r="F74">
            <v>0</v>
          </cell>
          <cell r="G74">
            <v>4711</v>
          </cell>
          <cell r="H74">
            <v>0</v>
          </cell>
          <cell r="I74">
            <v>38539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38539</v>
          </cell>
        </row>
        <row r="75">
          <cell r="D75">
            <v>12357</v>
          </cell>
          <cell r="E75">
            <v>28832</v>
          </cell>
          <cell r="F75">
            <v>0</v>
          </cell>
          <cell r="G75">
            <v>6409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47598</v>
          </cell>
        </row>
        <row r="76">
          <cell r="D76">
            <v>6955</v>
          </cell>
          <cell r="E76">
            <v>5451</v>
          </cell>
          <cell r="F76">
            <v>1271</v>
          </cell>
          <cell r="G76">
            <v>2433</v>
          </cell>
          <cell r="H76">
            <v>1158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17268</v>
          </cell>
        </row>
        <row r="77">
          <cell r="D77">
            <v>7073</v>
          </cell>
          <cell r="E77">
            <v>17724</v>
          </cell>
          <cell r="F77">
            <v>5232</v>
          </cell>
          <cell r="G77">
            <v>5667</v>
          </cell>
          <cell r="H77">
            <v>2819</v>
          </cell>
          <cell r="I77">
            <v>38515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38515</v>
          </cell>
        </row>
        <row r="78">
          <cell r="D78">
            <v>19843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67588</v>
          </cell>
        </row>
        <row r="79">
          <cell r="D79">
            <v>3188</v>
          </cell>
          <cell r="E79">
            <v>15518</v>
          </cell>
          <cell r="F79">
            <v>0</v>
          </cell>
          <cell r="G79">
            <v>4562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23768</v>
          </cell>
        </row>
        <row r="80">
          <cell r="D80">
            <v>19641</v>
          </cell>
          <cell r="E80">
            <v>11607</v>
          </cell>
          <cell r="F80">
            <v>10270</v>
          </cell>
          <cell r="G80">
            <v>3771</v>
          </cell>
          <cell r="H80">
            <v>3925</v>
          </cell>
          <cell r="I80">
            <v>49214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9796</v>
          </cell>
          <cell r="AC80">
            <v>0</v>
          </cell>
          <cell r="AD80">
            <v>9796</v>
          </cell>
          <cell r="AE80">
            <v>0</v>
          </cell>
          <cell r="AF80">
            <v>0</v>
          </cell>
          <cell r="AG80">
            <v>62516</v>
          </cell>
        </row>
        <row r="81">
          <cell r="D81">
            <v>56492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9292</v>
          </cell>
          <cell r="AG81">
            <v>153777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53790</v>
          </cell>
        </row>
        <row r="83">
          <cell r="D83">
            <v>23312</v>
          </cell>
          <cell r="E83">
            <v>29654</v>
          </cell>
          <cell r="F83">
            <v>14856</v>
          </cell>
          <cell r="G83">
            <v>0</v>
          </cell>
          <cell r="H83">
            <v>15985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83807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20936</v>
          </cell>
        </row>
        <row r="85">
          <cell r="D85">
            <v>27689</v>
          </cell>
          <cell r="E85">
            <v>16215</v>
          </cell>
          <cell r="F85">
            <v>0</v>
          </cell>
          <cell r="G85">
            <v>5119</v>
          </cell>
          <cell r="H85">
            <v>875</v>
          </cell>
          <cell r="I85">
            <v>49898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49898</v>
          </cell>
        </row>
        <row r="86">
          <cell r="D86">
            <v>59725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59725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23834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38916</v>
          </cell>
        </row>
        <row r="89">
          <cell r="D89">
            <v>5183</v>
          </cell>
          <cell r="E89">
            <v>11076</v>
          </cell>
          <cell r="F89">
            <v>6598</v>
          </cell>
          <cell r="G89">
            <v>5044</v>
          </cell>
          <cell r="H89">
            <v>105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28606</v>
          </cell>
        </row>
        <row r="90">
          <cell r="D90">
            <v>21326</v>
          </cell>
          <cell r="E90">
            <v>11841</v>
          </cell>
          <cell r="F90">
            <v>5146</v>
          </cell>
          <cell r="G90">
            <v>0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38313</v>
          </cell>
        </row>
        <row r="91">
          <cell r="D91">
            <v>6675</v>
          </cell>
          <cell r="E91">
            <v>3837</v>
          </cell>
          <cell r="F91">
            <v>0</v>
          </cell>
          <cell r="G91">
            <v>4563</v>
          </cell>
          <cell r="H91">
            <v>0</v>
          </cell>
          <cell r="I91">
            <v>15075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15075</v>
          </cell>
        </row>
        <row r="92">
          <cell r="D92">
            <v>8581</v>
          </cell>
          <cell r="E92">
            <v>1333</v>
          </cell>
          <cell r="F92">
            <v>1667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17661</v>
          </cell>
        </row>
        <row r="93">
          <cell r="D93">
            <v>0</v>
          </cell>
          <cell r="E93">
            <v>9752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9752</v>
          </cell>
        </row>
        <row r="94">
          <cell r="D94">
            <v>13261</v>
          </cell>
          <cell r="E94">
            <v>32590</v>
          </cell>
          <cell r="F94">
            <v>764</v>
          </cell>
          <cell r="G94">
            <v>0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46615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455</v>
          </cell>
          <cell r="H95">
            <v>0</v>
          </cell>
          <cell r="I95">
            <v>10249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10249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905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39722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8333</v>
          </cell>
          <cell r="H97">
            <v>0</v>
          </cell>
          <cell r="I97">
            <v>37661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37661</v>
          </cell>
        </row>
        <row r="98">
          <cell r="D98">
            <v>20262</v>
          </cell>
          <cell r="E98">
            <v>28761</v>
          </cell>
          <cell r="F98">
            <v>0</v>
          </cell>
          <cell r="G98">
            <v>123762</v>
          </cell>
          <cell r="H98">
            <v>9813</v>
          </cell>
          <cell r="I98">
            <v>182598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188098</v>
          </cell>
        </row>
        <row r="99">
          <cell r="D99">
            <v>4919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8552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21037</v>
          </cell>
        </row>
        <row r="101">
          <cell r="D101">
            <v>36407</v>
          </cell>
          <cell r="E101">
            <v>12255</v>
          </cell>
          <cell r="F101">
            <v>32059</v>
          </cell>
          <cell r="G101">
            <v>49132</v>
          </cell>
          <cell r="H101">
            <v>12917</v>
          </cell>
          <cell r="I101">
            <v>142770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146604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6683</v>
          </cell>
        </row>
        <row r="103">
          <cell r="D103">
            <v>31391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40346</v>
          </cell>
        </row>
        <row r="104">
          <cell r="D104">
            <v>56930</v>
          </cell>
          <cell r="E104">
            <v>11755</v>
          </cell>
          <cell r="F104">
            <v>9167</v>
          </cell>
          <cell r="G104">
            <v>6767</v>
          </cell>
          <cell r="H104">
            <v>500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85119</v>
          </cell>
        </row>
        <row r="105">
          <cell r="D105">
            <v>26676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36382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107922</v>
          </cell>
        </row>
        <row r="107">
          <cell r="D107">
            <v>0</v>
          </cell>
          <cell r="E107">
            <v>29626</v>
          </cell>
          <cell r="F107">
            <v>12701</v>
          </cell>
          <cell r="G107">
            <v>10258</v>
          </cell>
          <cell r="H107">
            <v>7260</v>
          </cell>
          <cell r="I107">
            <v>59845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3000</v>
          </cell>
          <cell r="AC107">
            <v>0</v>
          </cell>
          <cell r="AD107">
            <v>3000</v>
          </cell>
          <cell r="AE107">
            <v>0</v>
          </cell>
          <cell r="AF107">
            <v>0</v>
          </cell>
          <cell r="AG107">
            <v>64145</v>
          </cell>
        </row>
        <row r="108">
          <cell r="D108">
            <v>14217</v>
          </cell>
          <cell r="E108">
            <v>558</v>
          </cell>
          <cell r="F108">
            <v>6947</v>
          </cell>
          <cell r="G108">
            <v>4167</v>
          </cell>
          <cell r="H108">
            <v>750</v>
          </cell>
          <cell r="I108">
            <v>26639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26639</v>
          </cell>
        </row>
        <row r="109">
          <cell r="D109">
            <v>30800</v>
          </cell>
          <cell r="E109">
            <v>66903</v>
          </cell>
          <cell r="F109">
            <v>27608</v>
          </cell>
          <cell r="G109">
            <v>58095</v>
          </cell>
          <cell r="H109">
            <v>9141</v>
          </cell>
          <cell r="I109">
            <v>192547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192547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22500</v>
          </cell>
        </row>
        <row r="111">
          <cell r="D111">
            <v>25953</v>
          </cell>
          <cell r="E111">
            <v>6824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20000</v>
          </cell>
          <cell r="AG111">
            <v>67619</v>
          </cell>
        </row>
        <row r="112">
          <cell r="D112">
            <v>7604</v>
          </cell>
          <cell r="E112">
            <v>24403</v>
          </cell>
          <cell r="F112">
            <v>20435</v>
          </cell>
          <cell r="G112">
            <v>5833</v>
          </cell>
          <cell r="H112">
            <v>11667</v>
          </cell>
          <cell r="I112">
            <v>69942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69942</v>
          </cell>
        </row>
        <row r="113">
          <cell r="D113">
            <v>9114</v>
          </cell>
          <cell r="E113">
            <v>4750</v>
          </cell>
          <cell r="F113">
            <v>5917</v>
          </cell>
          <cell r="G113">
            <v>5291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26072</v>
          </cell>
        </row>
        <row r="114">
          <cell r="D114">
            <v>105138</v>
          </cell>
          <cell r="E114">
            <v>44093</v>
          </cell>
          <cell r="F114">
            <v>41761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75020</v>
          </cell>
          <cell r="T114">
            <v>75020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8599</v>
          </cell>
          <cell r="AB114">
            <v>0</v>
          </cell>
          <cell r="AC114">
            <v>0</v>
          </cell>
          <cell r="AD114">
            <v>8599</v>
          </cell>
          <cell r="AE114">
            <v>0</v>
          </cell>
          <cell r="AF114">
            <v>0</v>
          </cell>
          <cell r="AG114">
            <v>320638</v>
          </cell>
        </row>
        <row r="115">
          <cell r="D115">
            <v>8333</v>
          </cell>
          <cell r="E115">
            <v>0</v>
          </cell>
          <cell r="F115">
            <v>3163</v>
          </cell>
          <cell r="G115">
            <v>2292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13788</v>
          </cell>
        </row>
        <row r="116">
          <cell r="D116">
            <v>19337</v>
          </cell>
          <cell r="E116">
            <v>10825</v>
          </cell>
          <cell r="F116">
            <v>19386</v>
          </cell>
          <cell r="G116">
            <v>2936</v>
          </cell>
          <cell r="H116">
            <v>1960</v>
          </cell>
          <cell r="I116">
            <v>54444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54444</v>
          </cell>
        </row>
        <row r="117">
          <cell r="D117">
            <v>16181</v>
          </cell>
          <cell r="E117">
            <v>1625</v>
          </cell>
          <cell r="F117">
            <v>2333</v>
          </cell>
          <cell r="G117">
            <v>3529</v>
          </cell>
          <cell r="H117">
            <v>167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23835</v>
          </cell>
        </row>
        <row r="118">
          <cell r="D118">
            <v>3553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18262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6594</v>
          </cell>
          <cell r="AA119">
            <v>0</v>
          </cell>
          <cell r="AB119">
            <v>0</v>
          </cell>
          <cell r="AC119">
            <v>0</v>
          </cell>
          <cell r="AD119">
            <v>6594</v>
          </cell>
          <cell r="AE119">
            <v>0</v>
          </cell>
          <cell r="AF119">
            <v>0</v>
          </cell>
          <cell r="AG119">
            <v>71841</v>
          </cell>
        </row>
        <row r="120">
          <cell r="D120">
            <v>4232</v>
          </cell>
          <cell r="E120">
            <v>3463</v>
          </cell>
          <cell r="F120">
            <v>2560</v>
          </cell>
          <cell r="G120">
            <v>4267</v>
          </cell>
          <cell r="H120">
            <v>250</v>
          </cell>
          <cell r="I120">
            <v>14772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14772</v>
          </cell>
        </row>
        <row r="121">
          <cell r="D121">
            <v>30223</v>
          </cell>
          <cell r="E121">
            <v>9522</v>
          </cell>
          <cell r="F121">
            <v>13379</v>
          </cell>
          <cell r="G121">
            <v>0</v>
          </cell>
          <cell r="H121">
            <v>7434</v>
          </cell>
          <cell r="I121">
            <v>60558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3447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64005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4642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103401</v>
          </cell>
        </row>
        <row r="123">
          <cell r="D123">
            <v>18664</v>
          </cell>
          <cell r="E123">
            <v>18809</v>
          </cell>
          <cell r="F123">
            <v>25954</v>
          </cell>
          <cell r="G123">
            <v>11260</v>
          </cell>
          <cell r="H123">
            <v>11384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1518</v>
          </cell>
          <cell r="Q123">
            <v>0</v>
          </cell>
          <cell r="R123">
            <v>0</v>
          </cell>
          <cell r="S123">
            <v>104745</v>
          </cell>
          <cell r="T123">
            <v>104745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192334</v>
          </cell>
        </row>
        <row r="124">
          <cell r="D124">
            <v>10806</v>
          </cell>
          <cell r="E124">
            <v>770</v>
          </cell>
          <cell r="F124">
            <v>408</v>
          </cell>
          <cell r="G124">
            <v>2085</v>
          </cell>
          <cell r="H124">
            <v>150</v>
          </cell>
          <cell r="I124">
            <v>14219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14219</v>
          </cell>
        </row>
        <row r="125">
          <cell r="D125">
            <v>6667</v>
          </cell>
          <cell r="E125">
            <v>8301</v>
          </cell>
          <cell r="F125">
            <v>83</v>
          </cell>
          <cell r="G125">
            <v>4460</v>
          </cell>
          <cell r="H125">
            <v>0</v>
          </cell>
          <cell r="I125">
            <v>19511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19511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9030</v>
          </cell>
        </row>
        <row r="127">
          <cell r="D127">
            <v>26286</v>
          </cell>
          <cell r="E127">
            <v>5742</v>
          </cell>
          <cell r="F127">
            <v>5335</v>
          </cell>
          <cell r="G127">
            <v>0</v>
          </cell>
          <cell r="H127">
            <v>9296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46659</v>
          </cell>
        </row>
        <row r="128">
          <cell r="D128">
            <v>25115</v>
          </cell>
          <cell r="E128">
            <v>4113</v>
          </cell>
          <cell r="F128">
            <v>3375</v>
          </cell>
          <cell r="G128">
            <v>833</v>
          </cell>
          <cell r="H128">
            <v>4250</v>
          </cell>
          <cell r="I128">
            <v>37686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37686</v>
          </cell>
        </row>
        <row r="129">
          <cell r="D129">
            <v>13406</v>
          </cell>
          <cell r="E129">
            <v>54801</v>
          </cell>
          <cell r="F129">
            <v>18753</v>
          </cell>
          <cell r="G129">
            <v>26608</v>
          </cell>
          <cell r="H129">
            <v>1250</v>
          </cell>
          <cell r="I129">
            <v>114818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123738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19153</v>
          </cell>
        </row>
        <row r="131">
          <cell r="D131">
            <v>11421</v>
          </cell>
          <cell r="E131">
            <v>1048</v>
          </cell>
          <cell r="F131">
            <v>2083</v>
          </cell>
          <cell r="G131">
            <v>2208</v>
          </cell>
          <cell r="H131">
            <v>396</v>
          </cell>
          <cell r="I131">
            <v>17156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18198</v>
          </cell>
        </row>
        <row r="132">
          <cell r="D132">
            <v>58354</v>
          </cell>
          <cell r="E132">
            <v>13578</v>
          </cell>
          <cell r="F132">
            <v>3520</v>
          </cell>
          <cell r="G132">
            <v>38825</v>
          </cell>
          <cell r="H132">
            <v>3387</v>
          </cell>
          <cell r="I132">
            <v>117664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42671</v>
          </cell>
          <cell r="V132">
            <v>0</v>
          </cell>
          <cell r="W132">
            <v>0</v>
          </cell>
          <cell r="X132">
            <v>0</v>
          </cell>
          <cell r="Y132">
            <v>42671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160335</v>
          </cell>
        </row>
        <row r="133">
          <cell r="D133">
            <v>3415</v>
          </cell>
          <cell r="E133">
            <v>1250</v>
          </cell>
          <cell r="F133">
            <v>2143</v>
          </cell>
          <cell r="G133">
            <v>500</v>
          </cell>
          <cell r="H133">
            <v>167</v>
          </cell>
          <cell r="I133">
            <v>7475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7475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8278</v>
          </cell>
          <cell r="H134">
            <v>417</v>
          </cell>
          <cell r="I134">
            <v>83587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83587</v>
          </cell>
        </row>
        <row r="135">
          <cell r="D135">
            <v>6175</v>
          </cell>
          <cell r="E135">
            <v>672</v>
          </cell>
          <cell r="F135">
            <v>500</v>
          </cell>
          <cell r="G135">
            <v>833</v>
          </cell>
          <cell r="H135">
            <v>0</v>
          </cell>
          <cell r="I135">
            <v>8180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8180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5143</v>
          </cell>
          <cell r="H136">
            <v>530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28045</v>
          </cell>
        </row>
        <row r="137">
          <cell r="D137">
            <v>119916</v>
          </cell>
          <cell r="E137">
            <v>214374</v>
          </cell>
          <cell r="F137">
            <v>32333</v>
          </cell>
          <cell r="G137">
            <v>125547</v>
          </cell>
          <cell r="H137">
            <v>149003</v>
          </cell>
          <cell r="I137">
            <v>641173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3409</v>
          </cell>
          <cell r="AD137">
            <v>13409</v>
          </cell>
          <cell r="AE137">
            <v>0</v>
          </cell>
          <cell r="AF137">
            <v>0</v>
          </cell>
          <cell r="AG137">
            <v>672649</v>
          </cell>
        </row>
        <row r="138"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>
            <v>0</v>
          </cell>
        </row>
        <row r="139">
          <cell r="D139">
            <v>13610</v>
          </cell>
          <cell r="E139">
            <v>2569</v>
          </cell>
          <cell r="F139">
            <v>750</v>
          </cell>
          <cell r="G139">
            <v>750</v>
          </cell>
          <cell r="H139">
            <v>372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18051</v>
          </cell>
        </row>
        <row r="140">
          <cell r="D140">
            <v>30194</v>
          </cell>
          <cell r="E140">
            <v>9490</v>
          </cell>
          <cell r="F140">
            <v>283</v>
          </cell>
          <cell r="G140">
            <v>3013</v>
          </cell>
          <cell r="H140">
            <v>2148</v>
          </cell>
          <cell r="I140">
            <v>45128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45128</v>
          </cell>
        </row>
        <row r="141">
          <cell r="D141">
            <v>667</v>
          </cell>
          <cell r="E141">
            <v>25421</v>
          </cell>
          <cell r="F141">
            <v>30988</v>
          </cell>
          <cell r="G141">
            <v>21250</v>
          </cell>
          <cell r="H141">
            <v>10648</v>
          </cell>
          <cell r="I141">
            <v>88974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8880</v>
          </cell>
          <cell r="AB141">
            <v>0</v>
          </cell>
          <cell r="AC141">
            <v>0</v>
          </cell>
          <cell r="AD141">
            <v>8880</v>
          </cell>
          <cell r="AE141">
            <v>0</v>
          </cell>
          <cell r="AF141">
            <v>0</v>
          </cell>
          <cell r="AG141">
            <v>160281</v>
          </cell>
        </row>
        <row r="142">
          <cell r="D142">
            <v>77854</v>
          </cell>
          <cell r="E142">
            <v>253978</v>
          </cell>
          <cell r="F142">
            <v>98778</v>
          </cell>
          <cell r="G142">
            <v>143918</v>
          </cell>
          <cell r="H142">
            <v>5227</v>
          </cell>
          <cell r="I142">
            <v>579755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592566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1150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17137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31100</v>
          </cell>
        </row>
        <row r="145">
          <cell r="D145">
            <v>6333</v>
          </cell>
          <cell r="E145">
            <v>83</v>
          </cell>
          <cell r="F145">
            <v>1407</v>
          </cell>
          <cell r="G145">
            <v>167</v>
          </cell>
          <cell r="H145">
            <v>417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8407</v>
          </cell>
        </row>
        <row r="146">
          <cell r="D146">
            <v>15261</v>
          </cell>
          <cell r="E146">
            <v>11641</v>
          </cell>
          <cell r="F146">
            <v>3003</v>
          </cell>
          <cell r="G146">
            <v>2583</v>
          </cell>
          <cell r="H146">
            <v>0</v>
          </cell>
          <cell r="I146">
            <v>32488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32488</v>
          </cell>
        </row>
        <row r="147">
          <cell r="D147">
            <v>23151</v>
          </cell>
          <cell r="E147">
            <v>31987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65770</v>
          </cell>
        </row>
        <row r="148">
          <cell r="D148">
            <v>12562</v>
          </cell>
          <cell r="E148">
            <v>15760</v>
          </cell>
          <cell r="F148">
            <v>9317</v>
          </cell>
          <cell r="G148">
            <v>10157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66181</v>
          </cell>
        </row>
        <row r="149">
          <cell r="D149">
            <v>35600</v>
          </cell>
          <cell r="E149">
            <v>56525</v>
          </cell>
          <cell r="F149">
            <v>0</v>
          </cell>
          <cell r="G149">
            <v>13587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106295</v>
          </cell>
        </row>
        <row r="150">
          <cell r="D150">
            <v>22455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43363</v>
          </cell>
        </row>
        <row r="151">
          <cell r="D151">
            <v>20955</v>
          </cell>
          <cell r="E151">
            <v>2949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14847.7</v>
          </cell>
          <cell r="AG151">
            <v>40918.699999999997</v>
          </cell>
        </row>
        <row r="152">
          <cell r="D152">
            <v>5921</v>
          </cell>
          <cell r="E152">
            <v>4083</v>
          </cell>
          <cell r="F152">
            <v>2917</v>
          </cell>
          <cell r="G152">
            <v>4377</v>
          </cell>
          <cell r="H152">
            <v>744</v>
          </cell>
          <cell r="I152">
            <v>18042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18042</v>
          </cell>
        </row>
        <row r="153">
          <cell r="D153">
            <v>44944</v>
          </cell>
          <cell r="E153">
            <v>104317</v>
          </cell>
          <cell r="F153">
            <v>28155</v>
          </cell>
          <cell r="G153">
            <v>22257</v>
          </cell>
          <cell r="H153">
            <v>13652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2192</v>
          </cell>
          <cell r="O153">
            <v>0</v>
          </cell>
          <cell r="P153">
            <v>10543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226060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292</v>
          </cell>
          <cell r="I154">
            <v>39006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53024</v>
          </cell>
        </row>
        <row r="155">
          <cell r="D155">
            <v>11647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12855</v>
          </cell>
        </row>
        <row r="156">
          <cell r="D156">
            <v>74952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104670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104670</v>
          </cell>
        </row>
        <row r="157">
          <cell r="D157">
            <v>16385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18493</v>
          </cell>
        </row>
        <row r="158">
          <cell r="D158">
            <v>3579</v>
          </cell>
          <cell r="E158">
            <v>13993</v>
          </cell>
          <cell r="F158">
            <v>3910</v>
          </cell>
          <cell r="G158">
            <v>3313</v>
          </cell>
          <cell r="H158">
            <v>475</v>
          </cell>
          <cell r="I158">
            <v>25270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25270</v>
          </cell>
        </row>
        <row r="159">
          <cell r="D159">
            <v>33175</v>
          </cell>
          <cell r="E159">
            <v>52704</v>
          </cell>
          <cell r="F159">
            <v>53825</v>
          </cell>
          <cell r="G159">
            <v>40178</v>
          </cell>
          <cell r="H159">
            <v>16262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200144</v>
          </cell>
        </row>
        <row r="160">
          <cell r="D160">
            <v>5555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9305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46140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27354</v>
          </cell>
        </row>
        <row r="163">
          <cell r="D163">
            <v>2260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8416</v>
          </cell>
        </row>
        <row r="164">
          <cell r="D164">
            <v>14583</v>
          </cell>
          <cell r="E164">
            <v>7540</v>
          </cell>
          <cell r="F164">
            <v>0</v>
          </cell>
          <cell r="G164">
            <v>0</v>
          </cell>
          <cell r="H164">
            <v>3334</v>
          </cell>
          <cell r="I164">
            <v>25457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25457</v>
          </cell>
        </row>
        <row r="165">
          <cell r="D165">
            <v>12640</v>
          </cell>
          <cell r="E165">
            <v>5749</v>
          </cell>
          <cell r="F165">
            <v>1667</v>
          </cell>
          <cell r="G165">
            <v>2265</v>
          </cell>
          <cell r="H165">
            <v>176</v>
          </cell>
          <cell r="I165">
            <v>22497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22497</v>
          </cell>
        </row>
      </sheetData>
      <sheetData sheetId="14"/>
      <sheetData sheetId="15"/>
      <sheetData sheetId="16">
        <row r="2">
          <cell r="D2">
            <v>0</v>
          </cell>
          <cell r="E2">
            <v>16962</v>
          </cell>
          <cell r="F2">
            <v>8114</v>
          </cell>
          <cell r="G2">
            <v>7572</v>
          </cell>
          <cell r="H2">
            <v>2920</v>
          </cell>
          <cell r="I2">
            <v>35568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35568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19038</v>
          </cell>
        </row>
        <row r="4">
          <cell r="D4">
            <v>19757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4707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29167</v>
          </cell>
          <cell r="W4">
            <v>0</v>
          </cell>
          <cell r="X4">
            <v>0</v>
          </cell>
          <cell r="Y4">
            <v>29167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7405</v>
          </cell>
          <cell r="AG4">
            <v>0</v>
          </cell>
          <cell r="AH4">
            <v>108515</v>
          </cell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>
            <v>0</v>
          </cell>
        </row>
        <row r="6">
          <cell r="D6">
            <v>8015</v>
          </cell>
          <cell r="E6">
            <v>8078</v>
          </cell>
          <cell r="F6">
            <v>5023</v>
          </cell>
          <cell r="G6">
            <v>1604</v>
          </cell>
          <cell r="H6">
            <v>292</v>
          </cell>
          <cell r="I6">
            <v>23012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23012</v>
          </cell>
        </row>
        <row r="7">
          <cell r="D7">
            <v>7037</v>
          </cell>
          <cell r="E7">
            <v>4500</v>
          </cell>
          <cell r="F7">
            <v>3333</v>
          </cell>
          <cell r="G7">
            <v>1056</v>
          </cell>
          <cell r="H7">
            <v>0</v>
          </cell>
          <cell r="I7">
            <v>15926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15926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20833</v>
          </cell>
          <cell r="AC8">
            <v>0</v>
          </cell>
          <cell r="AD8">
            <v>20833</v>
          </cell>
          <cell r="AE8">
            <v>0</v>
          </cell>
          <cell r="AF8">
            <v>0</v>
          </cell>
          <cell r="AG8">
            <v>0</v>
          </cell>
          <cell r="AH8">
            <v>59880</v>
          </cell>
        </row>
        <row r="9">
          <cell r="D9">
            <v>82333</v>
          </cell>
          <cell r="E9">
            <v>9158</v>
          </cell>
          <cell r="F9">
            <v>0</v>
          </cell>
          <cell r="G9">
            <v>0</v>
          </cell>
          <cell r="H9">
            <v>0</v>
          </cell>
          <cell r="I9">
            <v>91491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91491</v>
          </cell>
        </row>
        <row r="10">
          <cell r="D10">
            <v>7885</v>
          </cell>
          <cell r="E10">
            <v>83</v>
          </cell>
          <cell r="F10">
            <v>42</v>
          </cell>
          <cell r="G10">
            <v>0</v>
          </cell>
          <cell r="H10">
            <v>125</v>
          </cell>
          <cell r="I10">
            <v>8135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8135</v>
          </cell>
        </row>
        <row r="11">
          <cell r="D11">
            <v>23161</v>
          </cell>
          <cell r="E11">
            <v>56504</v>
          </cell>
          <cell r="F11">
            <v>11657</v>
          </cell>
          <cell r="G11">
            <v>60278</v>
          </cell>
          <cell r="H11">
            <v>8947</v>
          </cell>
          <cell r="I11">
            <v>160547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42530</v>
          </cell>
          <cell r="Y11">
            <v>42530</v>
          </cell>
          <cell r="Z11">
            <v>1202</v>
          </cell>
          <cell r="AA11">
            <v>0</v>
          </cell>
          <cell r="AB11">
            <v>0</v>
          </cell>
          <cell r="AC11">
            <v>0</v>
          </cell>
          <cell r="AD11">
            <v>1202</v>
          </cell>
          <cell r="AE11">
            <v>0</v>
          </cell>
          <cell r="AF11">
            <v>0</v>
          </cell>
          <cell r="AG11">
            <v>5900</v>
          </cell>
          <cell r="AH11">
            <v>217233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36444</v>
          </cell>
          <cell r="Q12">
            <v>0</v>
          </cell>
          <cell r="R12">
            <v>12670</v>
          </cell>
          <cell r="S12">
            <v>0</v>
          </cell>
          <cell r="T12">
            <v>12670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851459</v>
          </cell>
        </row>
        <row r="13">
          <cell r="D13">
            <v>0</v>
          </cell>
          <cell r="E13">
            <v>61555</v>
          </cell>
          <cell r="F13">
            <v>1545</v>
          </cell>
          <cell r="G13">
            <v>0</v>
          </cell>
          <cell r="H13">
            <v>0</v>
          </cell>
          <cell r="I13">
            <v>63100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67283</v>
          </cell>
        </row>
        <row r="14">
          <cell r="D14">
            <v>64417</v>
          </cell>
          <cell r="E14">
            <v>33092</v>
          </cell>
          <cell r="F14">
            <v>7083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9881.75</v>
          </cell>
          <cell r="AH14">
            <v>170573.75</v>
          </cell>
        </row>
        <row r="15">
          <cell r="D15">
            <v>31823</v>
          </cell>
          <cell r="E15">
            <v>49362</v>
          </cell>
          <cell r="F15">
            <v>25673</v>
          </cell>
          <cell r="G15">
            <v>12565</v>
          </cell>
          <cell r="H15">
            <v>0</v>
          </cell>
          <cell r="I15">
            <v>119423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119423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13491</v>
          </cell>
        </row>
        <row r="17">
          <cell r="D17">
            <v>8151</v>
          </cell>
          <cell r="E17">
            <v>2654</v>
          </cell>
          <cell r="F17">
            <v>0</v>
          </cell>
          <cell r="G17">
            <v>1674</v>
          </cell>
          <cell r="H17">
            <v>658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13137</v>
          </cell>
        </row>
        <row r="18">
          <cell r="D18">
            <v>0</v>
          </cell>
          <cell r="E18">
            <v>31330</v>
          </cell>
          <cell r="F18">
            <v>720</v>
          </cell>
          <cell r="G18">
            <v>1500</v>
          </cell>
          <cell r="H18">
            <v>417</v>
          </cell>
          <cell r="I18">
            <v>33967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33967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57483</v>
          </cell>
        </row>
        <row r="20">
          <cell r="D20">
            <v>17549</v>
          </cell>
          <cell r="E20">
            <v>20648</v>
          </cell>
          <cell r="F20">
            <v>4741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42938</v>
          </cell>
        </row>
        <row r="21">
          <cell r="D21">
            <v>5858</v>
          </cell>
          <cell r="E21">
            <v>8181</v>
          </cell>
          <cell r="F21">
            <v>0</v>
          </cell>
          <cell r="G21">
            <v>7872</v>
          </cell>
          <cell r="H21">
            <v>2096</v>
          </cell>
          <cell r="I21">
            <v>24007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16338.86</v>
          </cell>
          <cell r="AG21">
            <v>0</v>
          </cell>
          <cell r="AH21">
            <v>50768.86</v>
          </cell>
        </row>
        <row r="22">
          <cell r="D22">
            <v>7827</v>
          </cell>
          <cell r="E22">
            <v>0</v>
          </cell>
          <cell r="F22">
            <v>0</v>
          </cell>
          <cell r="G22">
            <v>166</v>
          </cell>
          <cell r="H22">
            <v>5261</v>
          </cell>
          <cell r="I22">
            <v>13254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13254</v>
          </cell>
        </row>
        <row r="23">
          <cell r="D23">
            <v>34589</v>
          </cell>
          <cell r="E23">
            <v>79417</v>
          </cell>
          <cell r="F23">
            <v>46371</v>
          </cell>
          <cell r="G23">
            <v>104809</v>
          </cell>
          <cell r="H23">
            <v>4124</v>
          </cell>
          <cell r="I23">
            <v>269310</v>
          </cell>
          <cell r="J23">
            <v>0</v>
          </cell>
          <cell r="K23">
            <v>0</v>
          </cell>
          <cell r="L23">
            <v>10623</v>
          </cell>
          <cell r="M23">
            <v>0</v>
          </cell>
          <cell r="N23">
            <v>2079</v>
          </cell>
          <cell r="O23">
            <v>8931</v>
          </cell>
          <cell r="P23">
            <v>10399</v>
          </cell>
          <cell r="Q23">
            <v>41265</v>
          </cell>
          <cell r="R23">
            <v>0</v>
          </cell>
          <cell r="S23">
            <v>0</v>
          </cell>
          <cell r="T23">
            <v>41265</v>
          </cell>
          <cell r="U23">
            <v>0</v>
          </cell>
          <cell r="V23">
            <v>0</v>
          </cell>
          <cell r="W23">
            <v>8542</v>
          </cell>
          <cell r="X23">
            <v>0</v>
          </cell>
          <cell r="Y23">
            <v>8542</v>
          </cell>
          <cell r="Z23">
            <v>0</v>
          </cell>
          <cell r="AA23">
            <v>12979</v>
          </cell>
          <cell r="AB23">
            <v>4375</v>
          </cell>
          <cell r="AC23">
            <v>0</v>
          </cell>
          <cell r="AD23">
            <v>17354</v>
          </cell>
          <cell r="AE23">
            <v>0</v>
          </cell>
          <cell r="AF23">
            <v>0</v>
          </cell>
          <cell r="AG23">
            <v>0</v>
          </cell>
          <cell r="AH23">
            <v>368503</v>
          </cell>
        </row>
        <row r="24">
          <cell r="D24">
            <v>19006</v>
          </cell>
          <cell r="E24">
            <v>5065</v>
          </cell>
          <cell r="F24">
            <v>1851</v>
          </cell>
          <cell r="G24">
            <v>770</v>
          </cell>
          <cell r="H24">
            <v>0</v>
          </cell>
          <cell r="I24">
            <v>26692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26692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19530</v>
          </cell>
        </row>
        <row r="26">
          <cell r="D26">
            <v>9978</v>
          </cell>
          <cell r="E26">
            <v>21545</v>
          </cell>
          <cell r="F26">
            <v>5220</v>
          </cell>
          <cell r="G26">
            <v>14846</v>
          </cell>
          <cell r="H26">
            <v>633</v>
          </cell>
          <cell r="I26">
            <v>52222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52222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22578</v>
          </cell>
        </row>
        <row r="28">
          <cell r="D28">
            <v>83</v>
          </cell>
          <cell r="E28">
            <v>542</v>
          </cell>
          <cell r="F28">
            <v>2153</v>
          </cell>
          <cell r="G28">
            <v>2667</v>
          </cell>
          <cell r="H28">
            <v>0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5445</v>
          </cell>
        </row>
        <row r="29">
          <cell r="D29">
            <v>8679</v>
          </cell>
          <cell r="E29">
            <v>5703</v>
          </cell>
          <cell r="F29">
            <v>2492</v>
          </cell>
          <cell r="G29">
            <v>3333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20207</v>
          </cell>
        </row>
        <row r="30">
          <cell r="D30">
            <v>7827</v>
          </cell>
          <cell r="E30">
            <v>0</v>
          </cell>
          <cell r="F30">
            <v>0</v>
          </cell>
          <cell r="G30">
            <v>4720</v>
          </cell>
          <cell r="H30">
            <v>334</v>
          </cell>
          <cell r="I30">
            <v>12881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12881</v>
          </cell>
        </row>
        <row r="31">
          <cell r="D31">
            <v>77889</v>
          </cell>
          <cell r="E31">
            <v>108274</v>
          </cell>
          <cell r="F31">
            <v>18125</v>
          </cell>
          <cell r="G31">
            <v>0</v>
          </cell>
          <cell r="H31">
            <v>15273</v>
          </cell>
          <cell r="I31">
            <v>219561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111341</v>
          </cell>
          <cell r="V31">
            <v>0</v>
          </cell>
          <cell r="W31">
            <v>0</v>
          </cell>
          <cell r="X31">
            <v>0</v>
          </cell>
          <cell r="Y31">
            <v>111341</v>
          </cell>
          <cell r="Z31">
            <v>11076</v>
          </cell>
          <cell r="AA31">
            <v>0</v>
          </cell>
          <cell r="AB31">
            <v>3976</v>
          </cell>
          <cell r="AC31">
            <v>0</v>
          </cell>
          <cell r="AD31">
            <v>15052</v>
          </cell>
          <cell r="AE31">
            <v>0</v>
          </cell>
          <cell r="AF31">
            <v>0</v>
          </cell>
          <cell r="AG31">
            <v>0</v>
          </cell>
          <cell r="AH31">
            <v>366330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70045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>
            <v>0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6915</v>
          </cell>
          <cell r="H34">
            <v>417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31162</v>
          </cell>
        </row>
        <row r="35">
          <cell r="D35">
            <v>23537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59370</v>
          </cell>
        </row>
        <row r="36">
          <cell r="D36">
            <v>1922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7613</v>
          </cell>
        </row>
        <row r="37">
          <cell r="D37">
            <v>0</v>
          </cell>
          <cell r="E37">
            <v>7879</v>
          </cell>
          <cell r="F37">
            <v>0</v>
          </cell>
          <cell r="G37">
            <v>0</v>
          </cell>
          <cell r="H37">
            <v>0</v>
          </cell>
          <cell r="I37">
            <v>7879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7879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7756</v>
          </cell>
        </row>
        <row r="39">
          <cell r="D39">
            <v>13677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15844</v>
          </cell>
        </row>
        <row r="40">
          <cell r="D40">
            <v>439648</v>
          </cell>
          <cell r="E40">
            <v>183414</v>
          </cell>
          <cell r="F40">
            <v>240658</v>
          </cell>
          <cell r="G40">
            <v>37740</v>
          </cell>
          <cell r="H40">
            <v>134630</v>
          </cell>
          <cell r="I40">
            <v>1036090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6487</v>
          </cell>
          <cell r="AB40">
            <v>0</v>
          </cell>
          <cell r="AC40">
            <v>0</v>
          </cell>
          <cell r="AD40">
            <v>6487</v>
          </cell>
          <cell r="AE40">
            <v>0</v>
          </cell>
          <cell r="AF40">
            <v>0</v>
          </cell>
          <cell r="AG40">
            <v>0</v>
          </cell>
          <cell r="AH40">
            <v>1062546</v>
          </cell>
        </row>
        <row r="41">
          <cell r="D41">
            <v>12382</v>
          </cell>
          <cell r="E41">
            <v>7388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19770</v>
          </cell>
        </row>
        <row r="42">
          <cell r="D42">
            <v>11720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28486</v>
          </cell>
        </row>
        <row r="43">
          <cell r="D43">
            <v>152120</v>
          </cell>
          <cell r="E43">
            <v>0</v>
          </cell>
          <cell r="F43">
            <v>0</v>
          </cell>
          <cell r="G43">
            <v>74472</v>
          </cell>
          <cell r="H43">
            <v>21513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34765</v>
          </cell>
          <cell r="X43">
            <v>0</v>
          </cell>
          <cell r="Y43">
            <v>34765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5000</v>
          </cell>
          <cell r="AH43">
            <v>287870</v>
          </cell>
        </row>
        <row r="44">
          <cell r="D44">
            <v>1139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22174</v>
          </cell>
        </row>
        <row r="45">
          <cell r="D45">
            <v>13477</v>
          </cell>
          <cell r="E45">
            <v>7036</v>
          </cell>
          <cell r="F45">
            <v>0</v>
          </cell>
          <cell r="G45">
            <v>3043</v>
          </cell>
          <cell r="H45">
            <v>167</v>
          </cell>
          <cell r="I45">
            <v>23723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23723</v>
          </cell>
        </row>
        <row r="46">
          <cell r="D46">
            <v>16379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16379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16379</v>
          </cell>
        </row>
        <row r="47">
          <cell r="D47">
            <v>52834</v>
          </cell>
          <cell r="E47">
            <v>9970</v>
          </cell>
          <cell r="F47">
            <v>3180</v>
          </cell>
          <cell r="G47">
            <v>31500</v>
          </cell>
          <cell r="H47">
            <v>4840</v>
          </cell>
          <cell r="I47">
            <v>102324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102324</v>
          </cell>
        </row>
        <row r="48">
          <cell r="D48">
            <v>29068</v>
          </cell>
          <cell r="E48">
            <v>12127</v>
          </cell>
          <cell r="F48">
            <v>11584</v>
          </cell>
          <cell r="G48">
            <v>10612</v>
          </cell>
          <cell r="H48">
            <v>1260</v>
          </cell>
          <cell r="I48">
            <v>64651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64651</v>
          </cell>
        </row>
        <row r="49">
          <cell r="D49">
            <v>194617</v>
          </cell>
          <cell r="E49">
            <v>64965</v>
          </cell>
          <cell r="F49">
            <v>35026</v>
          </cell>
          <cell r="G49">
            <v>28807</v>
          </cell>
          <cell r="H49">
            <v>31338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1796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493701</v>
          </cell>
        </row>
        <row r="50"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>
            <v>0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25119</v>
          </cell>
        </row>
        <row r="52">
          <cell r="D52">
            <v>9703</v>
          </cell>
          <cell r="E52">
            <v>625</v>
          </cell>
          <cell r="F52">
            <v>3917</v>
          </cell>
          <cell r="G52">
            <v>333</v>
          </cell>
          <cell r="H52">
            <v>1587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16165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16344</v>
          </cell>
        </row>
        <row r="54">
          <cell r="D54">
            <v>27501</v>
          </cell>
          <cell r="E54">
            <v>110497</v>
          </cell>
          <cell r="F54">
            <v>60275</v>
          </cell>
          <cell r="G54">
            <v>53339</v>
          </cell>
          <cell r="H54">
            <v>0</v>
          </cell>
          <cell r="I54">
            <v>251612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19474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275620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17457</v>
          </cell>
        </row>
        <row r="56">
          <cell r="D56">
            <v>6708</v>
          </cell>
          <cell r="E56">
            <v>5959</v>
          </cell>
          <cell r="F56">
            <v>1383</v>
          </cell>
          <cell r="G56">
            <v>2917</v>
          </cell>
          <cell r="H56">
            <v>125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39975</v>
          </cell>
          <cell r="AG56">
            <v>0</v>
          </cell>
          <cell r="AH56">
            <v>57067</v>
          </cell>
        </row>
        <row r="57">
          <cell r="D57">
            <v>63368</v>
          </cell>
          <cell r="E57">
            <v>35495</v>
          </cell>
          <cell r="F57">
            <v>43028</v>
          </cell>
          <cell r="G57">
            <v>21470</v>
          </cell>
          <cell r="H57">
            <v>0</v>
          </cell>
          <cell r="I57">
            <v>163361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5625</v>
          </cell>
          <cell r="AC57">
            <v>0</v>
          </cell>
          <cell r="AD57">
            <v>5625</v>
          </cell>
          <cell r="AE57">
            <v>0</v>
          </cell>
          <cell r="AF57">
            <v>0</v>
          </cell>
          <cell r="AG57">
            <v>0</v>
          </cell>
          <cell r="AH57">
            <v>168986</v>
          </cell>
        </row>
        <row r="58">
          <cell r="D58">
            <v>17918</v>
          </cell>
          <cell r="E58">
            <v>6256</v>
          </cell>
          <cell r="F58">
            <v>0</v>
          </cell>
          <cell r="G58">
            <v>0</v>
          </cell>
          <cell r="H58">
            <v>0</v>
          </cell>
          <cell r="I58">
            <v>24174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242987</v>
          </cell>
          <cell r="T58">
            <v>242987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267161</v>
          </cell>
        </row>
        <row r="59">
          <cell r="D59">
            <v>23653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24436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40296</v>
          </cell>
          <cell r="H60">
            <v>8583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10645</v>
          </cell>
          <cell r="V60">
            <v>0</v>
          </cell>
          <cell r="W60">
            <v>0</v>
          </cell>
          <cell r="X60">
            <v>0</v>
          </cell>
          <cell r="Y60">
            <v>10645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19000</v>
          </cell>
          <cell r="AG60">
            <v>0</v>
          </cell>
          <cell r="AH60">
            <v>131959</v>
          </cell>
        </row>
        <row r="61">
          <cell r="D61">
            <v>7226</v>
          </cell>
          <cell r="E61">
            <v>23828</v>
          </cell>
          <cell r="F61">
            <v>51097</v>
          </cell>
          <cell r="G61">
            <v>4167</v>
          </cell>
          <cell r="H61">
            <v>0</v>
          </cell>
          <cell r="I61">
            <v>86318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297890</v>
          </cell>
          <cell r="AF61">
            <v>0</v>
          </cell>
          <cell r="AG61">
            <v>0</v>
          </cell>
          <cell r="AH61">
            <v>384208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275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20745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81992</v>
          </cell>
        </row>
        <row r="64">
          <cell r="D64">
            <v>6228</v>
          </cell>
          <cell r="E64">
            <v>8892</v>
          </cell>
          <cell r="F64">
            <v>22332</v>
          </cell>
          <cell r="G64">
            <v>0</v>
          </cell>
          <cell r="H64">
            <v>650</v>
          </cell>
          <cell r="I64">
            <v>38102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4511</v>
          </cell>
          <cell r="AC64">
            <v>0</v>
          </cell>
          <cell r="AD64">
            <v>4511</v>
          </cell>
          <cell r="AE64">
            <v>0</v>
          </cell>
          <cell r="AF64">
            <v>0</v>
          </cell>
          <cell r="AG64">
            <v>0</v>
          </cell>
          <cell r="AH64">
            <v>54908</v>
          </cell>
        </row>
        <row r="65">
          <cell r="D65">
            <v>5724</v>
          </cell>
          <cell r="E65">
            <v>28537</v>
          </cell>
          <cell r="F65">
            <v>5329</v>
          </cell>
          <cell r="G65">
            <v>7490</v>
          </cell>
          <cell r="H65">
            <v>0</v>
          </cell>
          <cell r="I65">
            <v>47080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47080</v>
          </cell>
        </row>
        <row r="66">
          <cell r="D66">
            <v>265521</v>
          </cell>
          <cell r="E66">
            <v>634536</v>
          </cell>
          <cell r="F66">
            <v>266141</v>
          </cell>
          <cell r="G66">
            <v>378314</v>
          </cell>
          <cell r="H66">
            <v>99346</v>
          </cell>
          <cell r="I66">
            <v>1643858</v>
          </cell>
          <cell r="J66">
            <v>0</v>
          </cell>
          <cell r="K66">
            <v>83333</v>
          </cell>
          <cell r="L66">
            <v>10209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40327</v>
          </cell>
          <cell r="AC66">
            <v>0</v>
          </cell>
          <cell r="AD66">
            <v>40327</v>
          </cell>
          <cell r="AE66">
            <v>0</v>
          </cell>
          <cell r="AF66">
            <v>0</v>
          </cell>
          <cell r="AG66">
            <v>0</v>
          </cell>
          <cell r="AH66">
            <v>1947296</v>
          </cell>
        </row>
        <row r="67">
          <cell r="D67">
            <v>23606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53878</v>
          </cell>
        </row>
        <row r="68">
          <cell r="D68">
            <v>5325</v>
          </cell>
          <cell r="E68">
            <v>1788</v>
          </cell>
          <cell r="F68">
            <v>833</v>
          </cell>
          <cell r="G68">
            <v>833</v>
          </cell>
          <cell r="H68">
            <v>0</v>
          </cell>
          <cell r="I68">
            <v>8779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8779</v>
          </cell>
        </row>
        <row r="69">
          <cell r="D69">
            <v>6922</v>
          </cell>
          <cell r="E69">
            <v>20021</v>
          </cell>
          <cell r="F69">
            <v>35476</v>
          </cell>
          <cell r="G69">
            <v>15658</v>
          </cell>
          <cell r="H69">
            <v>11048</v>
          </cell>
          <cell r="I69">
            <v>89125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99205</v>
          </cell>
        </row>
        <row r="70">
          <cell r="D70">
            <v>17789</v>
          </cell>
          <cell r="E70">
            <v>1164</v>
          </cell>
          <cell r="F70">
            <v>8917</v>
          </cell>
          <cell r="G70">
            <v>13875</v>
          </cell>
          <cell r="H70">
            <v>833</v>
          </cell>
          <cell r="I70">
            <v>42578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42578</v>
          </cell>
        </row>
        <row r="71">
          <cell r="D71">
            <v>112122</v>
          </cell>
          <cell r="E71">
            <v>18765</v>
          </cell>
          <cell r="F71">
            <v>40917</v>
          </cell>
          <cell r="G71">
            <v>133192</v>
          </cell>
          <cell r="H71">
            <v>33333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377026</v>
          </cell>
        </row>
        <row r="72">
          <cell r="D72">
            <v>8376</v>
          </cell>
          <cell r="E72">
            <v>14179</v>
          </cell>
          <cell r="F72">
            <v>1320</v>
          </cell>
          <cell r="G72">
            <v>10435</v>
          </cell>
          <cell r="H72">
            <v>0</v>
          </cell>
          <cell r="I72">
            <v>34310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36310</v>
          </cell>
        </row>
        <row r="73">
          <cell r="D73">
            <v>1507</v>
          </cell>
          <cell r="E73">
            <v>7192</v>
          </cell>
          <cell r="F73">
            <v>2917</v>
          </cell>
          <cell r="G73">
            <v>9521</v>
          </cell>
          <cell r="H73">
            <v>500</v>
          </cell>
          <cell r="I73">
            <v>21637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21637</v>
          </cell>
        </row>
        <row r="74">
          <cell r="D74">
            <v>22089</v>
          </cell>
          <cell r="E74">
            <v>11739</v>
          </cell>
          <cell r="F74">
            <v>0</v>
          </cell>
          <cell r="G74">
            <v>4712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38540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6408</v>
          </cell>
          <cell r="H75">
            <v>0</v>
          </cell>
          <cell r="I75">
            <v>47598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47598</v>
          </cell>
        </row>
        <row r="76">
          <cell r="D76">
            <v>6955</v>
          </cell>
          <cell r="E76">
            <v>5451</v>
          </cell>
          <cell r="F76">
            <v>1270</v>
          </cell>
          <cell r="G76">
            <v>2433</v>
          </cell>
          <cell r="H76">
            <v>1158</v>
          </cell>
          <cell r="I76">
            <v>17267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17267</v>
          </cell>
        </row>
        <row r="77">
          <cell r="D77">
            <v>7073</v>
          </cell>
          <cell r="E77">
            <v>17723</v>
          </cell>
          <cell r="F77">
            <v>5232</v>
          </cell>
          <cell r="G77">
            <v>5667</v>
          </cell>
          <cell r="H77">
            <v>2819</v>
          </cell>
          <cell r="I77">
            <v>38514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37965</v>
          </cell>
          <cell r="AG77">
            <v>0</v>
          </cell>
          <cell r="AH77">
            <v>76479</v>
          </cell>
        </row>
        <row r="78">
          <cell r="D78">
            <v>19844</v>
          </cell>
          <cell r="E78">
            <v>8611</v>
          </cell>
          <cell r="F78">
            <v>11667</v>
          </cell>
          <cell r="G78">
            <v>21917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H78">
            <v>67589</v>
          </cell>
        </row>
        <row r="79">
          <cell r="D79">
            <v>687</v>
          </cell>
          <cell r="E79">
            <v>15519</v>
          </cell>
          <cell r="F79">
            <v>7563</v>
          </cell>
          <cell r="G79">
            <v>0</v>
          </cell>
          <cell r="H79">
            <v>0</v>
          </cell>
          <cell r="I79">
            <v>23769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23769</v>
          </cell>
        </row>
        <row r="80">
          <cell r="D80">
            <v>0</v>
          </cell>
          <cell r="E80">
            <v>8600</v>
          </cell>
          <cell r="F80">
            <v>7264</v>
          </cell>
          <cell r="G80">
            <v>763</v>
          </cell>
          <cell r="H80">
            <v>921</v>
          </cell>
          <cell r="I80">
            <v>17548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3507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9795</v>
          </cell>
          <cell r="AC80">
            <v>0</v>
          </cell>
          <cell r="AD80">
            <v>9795</v>
          </cell>
          <cell r="AE80">
            <v>0</v>
          </cell>
          <cell r="AF80">
            <v>0</v>
          </cell>
          <cell r="AG80">
            <v>0</v>
          </cell>
          <cell r="AH80">
            <v>30850</v>
          </cell>
        </row>
        <row r="81">
          <cell r="D81">
            <v>56492</v>
          </cell>
          <cell r="E81">
            <v>34095</v>
          </cell>
          <cell r="F81">
            <v>18733</v>
          </cell>
          <cell r="G81">
            <v>30605</v>
          </cell>
          <cell r="H81">
            <v>0</v>
          </cell>
          <cell r="I81">
            <v>139925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144484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53790</v>
          </cell>
        </row>
        <row r="83">
          <cell r="D83">
            <v>23313</v>
          </cell>
          <cell r="E83">
            <v>29653</v>
          </cell>
          <cell r="F83">
            <v>14856</v>
          </cell>
          <cell r="G83">
            <v>0</v>
          </cell>
          <cell r="H83">
            <v>15985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83807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20936</v>
          </cell>
        </row>
        <row r="85">
          <cell r="D85">
            <v>27689</v>
          </cell>
          <cell r="E85">
            <v>16214</v>
          </cell>
          <cell r="F85">
            <v>0</v>
          </cell>
          <cell r="G85">
            <v>5119</v>
          </cell>
          <cell r="H85">
            <v>875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49897</v>
          </cell>
        </row>
        <row r="86">
          <cell r="D86">
            <v>43528</v>
          </cell>
          <cell r="E86">
            <v>16198</v>
          </cell>
          <cell r="F86">
            <v>0</v>
          </cell>
          <cell r="G86">
            <v>0</v>
          </cell>
          <cell r="H86">
            <v>0</v>
          </cell>
          <cell r="I86">
            <v>59726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59726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23834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38916</v>
          </cell>
        </row>
        <row r="89">
          <cell r="D89">
            <v>5183</v>
          </cell>
          <cell r="E89">
            <v>11076</v>
          </cell>
          <cell r="F89">
            <v>6597</v>
          </cell>
          <cell r="G89">
            <v>5044</v>
          </cell>
          <cell r="H89">
            <v>104</v>
          </cell>
          <cell r="I89">
            <v>28004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28604</v>
          </cell>
        </row>
        <row r="90">
          <cell r="D90">
            <v>21325</v>
          </cell>
          <cell r="E90">
            <v>11842</v>
          </cell>
          <cell r="F90">
            <v>5145</v>
          </cell>
          <cell r="G90">
            <v>0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38312</v>
          </cell>
        </row>
        <row r="91">
          <cell r="D91">
            <v>6675</v>
          </cell>
          <cell r="E91">
            <v>3836</v>
          </cell>
          <cell r="F91">
            <v>0</v>
          </cell>
          <cell r="G91">
            <v>4563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15074</v>
          </cell>
        </row>
        <row r="92">
          <cell r="D92">
            <v>8580</v>
          </cell>
          <cell r="E92">
            <v>1333</v>
          </cell>
          <cell r="F92">
            <v>1667</v>
          </cell>
          <cell r="G92">
            <v>3109</v>
          </cell>
          <cell r="H92">
            <v>2970</v>
          </cell>
          <cell r="I92">
            <v>17659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17659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9751</v>
          </cell>
        </row>
        <row r="94">
          <cell r="D94">
            <v>13262</v>
          </cell>
          <cell r="E94">
            <v>32590</v>
          </cell>
          <cell r="F94">
            <v>765</v>
          </cell>
          <cell r="G94">
            <v>0</v>
          </cell>
          <cell r="H94">
            <v>0</v>
          </cell>
          <cell r="I94">
            <v>46617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46617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454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6150</v>
          </cell>
          <cell r="AG95">
            <v>0</v>
          </cell>
          <cell r="AH95">
            <v>16398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39721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37660</v>
          </cell>
        </row>
        <row r="98">
          <cell r="D98">
            <v>20261</v>
          </cell>
          <cell r="E98">
            <v>28760</v>
          </cell>
          <cell r="F98">
            <v>0</v>
          </cell>
          <cell r="G98">
            <v>123762</v>
          </cell>
          <cell r="H98">
            <v>9812</v>
          </cell>
          <cell r="I98">
            <v>182595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1500</v>
          </cell>
          <cell r="AG98">
            <v>5000</v>
          </cell>
          <cell r="AH98">
            <v>194595</v>
          </cell>
        </row>
        <row r="99">
          <cell r="D99">
            <v>4919</v>
          </cell>
          <cell r="E99">
            <v>1884</v>
          </cell>
          <cell r="F99">
            <v>1000</v>
          </cell>
          <cell r="G99">
            <v>500</v>
          </cell>
          <cell r="H99">
            <v>250</v>
          </cell>
          <cell r="I99">
            <v>8553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8553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4554</v>
          </cell>
          <cell r="H100">
            <v>417</v>
          </cell>
          <cell r="I100">
            <v>21038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21038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49131</v>
          </cell>
          <cell r="H101">
            <v>12917</v>
          </cell>
          <cell r="I101">
            <v>142768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146602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6683</v>
          </cell>
        </row>
        <row r="103">
          <cell r="D103">
            <v>31390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40345</v>
          </cell>
        </row>
        <row r="104">
          <cell r="D104">
            <v>56930</v>
          </cell>
          <cell r="E104">
            <v>17589</v>
          </cell>
          <cell r="F104">
            <v>0</v>
          </cell>
          <cell r="G104">
            <v>10101</v>
          </cell>
          <cell r="H104">
            <v>500</v>
          </cell>
          <cell r="I104">
            <v>85120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85120</v>
          </cell>
        </row>
        <row r="105">
          <cell r="D105">
            <v>26675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36381</v>
          </cell>
        </row>
        <row r="106">
          <cell r="D106">
            <v>0</v>
          </cell>
          <cell r="E106">
            <v>28339</v>
          </cell>
          <cell r="F106">
            <v>63000</v>
          </cell>
          <cell r="G106">
            <v>16583</v>
          </cell>
          <cell r="H106">
            <v>0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107922</v>
          </cell>
        </row>
        <row r="107">
          <cell r="D107">
            <v>0</v>
          </cell>
          <cell r="E107">
            <v>29626</v>
          </cell>
          <cell r="F107">
            <v>12700</v>
          </cell>
          <cell r="G107">
            <v>10257</v>
          </cell>
          <cell r="H107">
            <v>7259</v>
          </cell>
          <cell r="I107">
            <v>59842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3000</v>
          </cell>
          <cell r="AC107">
            <v>0</v>
          </cell>
          <cell r="AD107">
            <v>3000</v>
          </cell>
          <cell r="AE107">
            <v>0</v>
          </cell>
          <cell r="AF107">
            <v>0</v>
          </cell>
          <cell r="AG107">
            <v>0</v>
          </cell>
          <cell r="AH107">
            <v>64142</v>
          </cell>
        </row>
        <row r="108">
          <cell r="D108">
            <v>14217</v>
          </cell>
          <cell r="E108">
            <v>558</v>
          </cell>
          <cell r="F108">
            <v>0</v>
          </cell>
          <cell r="G108">
            <v>11113</v>
          </cell>
          <cell r="H108">
            <v>750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26638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58096</v>
          </cell>
          <cell r="H109">
            <v>9141</v>
          </cell>
          <cell r="I109">
            <v>192549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9781.75</v>
          </cell>
          <cell r="AG109">
            <v>0</v>
          </cell>
          <cell r="AH109">
            <v>202330.75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22500</v>
          </cell>
        </row>
        <row r="111">
          <cell r="D111">
            <v>25954</v>
          </cell>
          <cell r="E111">
            <v>6823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47619</v>
          </cell>
        </row>
        <row r="112">
          <cell r="D112">
            <v>3801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34969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45250</v>
          </cell>
          <cell r="AG112">
            <v>0</v>
          </cell>
          <cell r="AH112">
            <v>80219</v>
          </cell>
        </row>
        <row r="113">
          <cell r="D113">
            <v>9114</v>
          </cell>
          <cell r="E113">
            <v>4750</v>
          </cell>
          <cell r="F113">
            <v>5917</v>
          </cell>
          <cell r="G113">
            <v>5291</v>
          </cell>
          <cell r="H113">
            <v>1000</v>
          </cell>
          <cell r="I113">
            <v>26072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26072</v>
          </cell>
        </row>
        <row r="114">
          <cell r="D114">
            <v>105138</v>
          </cell>
          <cell r="E114">
            <v>44092</v>
          </cell>
          <cell r="F114">
            <v>41762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75020</v>
          </cell>
          <cell r="T114">
            <v>75020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8599</v>
          </cell>
          <cell r="AB114">
            <v>0</v>
          </cell>
          <cell r="AC114">
            <v>0</v>
          </cell>
          <cell r="AD114">
            <v>8599</v>
          </cell>
          <cell r="AE114">
            <v>0</v>
          </cell>
          <cell r="AF114">
            <v>0</v>
          </cell>
          <cell r="AG114">
            <v>7250</v>
          </cell>
          <cell r="AH114">
            <v>327888</v>
          </cell>
        </row>
        <row r="115">
          <cell r="D115">
            <v>8333</v>
          </cell>
          <cell r="E115">
            <v>0</v>
          </cell>
          <cell r="F115">
            <v>3162</v>
          </cell>
          <cell r="G115">
            <v>2292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13787</v>
          </cell>
        </row>
        <row r="116">
          <cell r="D116">
            <v>19337</v>
          </cell>
          <cell r="E116">
            <v>10826</v>
          </cell>
          <cell r="F116">
            <v>19386</v>
          </cell>
          <cell r="G116">
            <v>2936</v>
          </cell>
          <cell r="H116">
            <v>1960</v>
          </cell>
          <cell r="I116">
            <v>54445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54445</v>
          </cell>
        </row>
        <row r="117">
          <cell r="D117">
            <v>16182</v>
          </cell>
          <cell r="E117">
            <v>1625</v>
          </cell>
          <cell r="F117">
            <v>2333</v>
          </cell>
          <cell r="G117">
            <v>3530</v>
          </cell>
          <cell r="H117">
            <v>167</v>
          </cell>
          <cell r="I117">
            <v>23837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23837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18263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6594</v>
          </cell>
          <cell r="AA119">
            <v>0</v>
          </cell>
          <cell r="AB119">
            <v>0</v>
          </cell>
          <cell r="AC119">
            <v>0</v>
          </cell>
          <cell r="AD119">
            <v>6594</v>
          </cell>
          <cell r="AE119">
            <v>0</v>
          </cell>
          <cell r="AF119">
            <v>0</v>
          </cell>
          <cell r="AG119">
            <v>0</v>
          </cell>
          <cell r="AH119">
            <v>71841</v>
          </cell>
        </row>
        <row r="120">
          <cell r="D120">
            <v>4232</v>
          </cell>
          <cell r="E120">
            <v>3462</v>
          </cell>
          <cell r="F120">
            <v>6825</v>
          </cell>
          <cell r="G120">
            <v>0</v>
          </cell>
          <cell r="H120">
            <v>250</v>
          </cell>
          <cell r="I120">
            <v>14769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14769</v>
          </cell>
        </row>
        <row r="121">
          <cell r="D121">
            <v>30223</v>
          </cell>
          <cell r="E121">
            <v>9521</v>
          </cell>
          <cell r="F121">
            <v>13415</v>
          </cell>
          <cell r="G121">
            <v>0</v>
          </cell>
          <cell r="H121">
            <v>7434</v>
          </cell>
          <cell r="I121">
            <v>60593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64041</v>
          </cell>
        </row>
        <row r="122">
          <cell r="D122">
            <v>16594</v>
          </cell>
          <cell r="E122">
            <v>7744</v>
          </cell>
          <cell r="F122">
            <v>41667</v>
          </cell>
          <cell r="G122">
            <v>17859</v>
          </cell>
          <cell r="H122">
            <v>14895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103402</v>
          </cell>
        </row>
        <row r="123">
          <cell r="D123">
            <v>7364</v>
          </cell>
          <cell r="E123">
            <v>0</v>
          </cell>
          <cell r="F123">
            <v>47761</v>
          </cell>
          <cell r="G123">
            <v>30946</v>
          </cell>
          <cell r="H123">
            <v>0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1517</v>
          </cell>
          <cell r="Q123">
            <v>0</v>
          </cell>
          <cell r="R123">
            <v>0</v>
          </cell>
          <cell r="S123">
            <v>104744</v>
          </cell>
          <cell r="T123">
            <v>104744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3350</v>
          </cell>
          <cell r="AH123">
            <v>195682</v>
          </cell>
        </row>
        <row r="124">
          <cell r="D124">
            <v>10806</v>
          </cell>
          <cell r="E124">
            <v>770</v>
          </cell>
          <cell r="F124">
            <v>409</v>
          </cell>
          <cell r="G124">
            <v>2086</v>
          </cell>
          <cell r="H124">
            <v>150</v>
          </cell>
          <cell r="I124">
            <v>14221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14221</v>
          </cell>
        </row>
        <row r="125">
          <cell r="D125">
            <v>6667</v>
          </cell>
          <cell r="E125">
            <v>8300</v>
          </cell>
          <cell r="F125">
            <v>83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19509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9030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46659</v>
          </cell>
        </row>
        <row r="128">
          <cell r="D128">
            <v>25114</v>
          </cell>
          <cell r="E128">
            <v>4113</v>
          </cell>
          <cell r="F128">
            <v>3374</v>
          </cell>
          <cell r="G128">
            <v>833</v>
          </cell>
          <cell r="H128">
            <v>4250</v>
          </cell>
          <cell r="I128">
            <v>37684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37684</v>
          </cell>
        </row>
        <row r="129">
          <cell r="D129">
            <v>13406</v>
          </cell>
          <cell r="E129">
            <v>54802</v>
          </cell>
          <cell r="F129">
            <v>18754</v>
          </cell>
          <cell r="G129">
            <v>26608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123741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19153</v>
          </cell>
        </row>
        <row r="131">
          <cell r="D131">
            <v>11422</v>
          </cell>
          <cell r="E131">
            <v>1049</v>
          </cell>
          <cell r="F131">
            <v>2083</v>
          </cell>
          <cell r="G131">
            <v>2207</v>
          </cell>
          <cell r="H131">
            <v>395</v>
          </cell>
          <cell r="I131">
            <v>17156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18198</v>
          </cell>
        </row>
        <row r="132">
          <cell r="D132">
            <v>58355</v>
          </cell>
          <cell r="E132">
            <v>13578</v>
          </cell>
          <cell r="F132">
            <v>3520</v>
          </cell>
          <cell r="G132">
            <v>38826</v>
          </cell>
          <cell r="H132">
            <v>3386</v>
          </cell>
          <cell r="I132">
            <v>117665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42672</v>
          </cell>
          <cell r="V132">
            <v>0</v>
          </cell>
          <cell r="W132">
            <v>0</v>
          </cell>
          <cell r="X132">
            <v>0</v>
          </cell>
          <cell r="Y132">
            <v>42672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160337</v>
          </cell>
        </row>
        <row r="133">
          <cell r="D133">
            <v>3415</v>
          </cell>
          <cell r="E133">
            <v>1250</v>
          </cell>
          <cell r="F133">
            <v>2642</v>
          </cell>
          <cell r="G133">
            <v>0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7474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8277</v>
          </cell>
          <cell r="H134">
            <v>417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4200</v>
          </cell>
          <cell r="AH134">
            <v>87786</v>
          </cell>
        </row>
        <row r="135">
          <cell r="D135">
            <v>6175</v>
          </cell>
          <cell r="E135">
            <v>671</v>
          </cell>
          <cell r="F135">
            <v>500</v>
          </cell>
          <cell r="G135">
            <v>833</v>
          </cell>
          <cell r="H135">
            <v>0</v>
          </cell>
          <cell r="I135">
            <v>8179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8179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5144</v>
          </cell>
          <cell r="H136">
            <v>529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28045</v>
          </cell>
        </row>
        <row r="137">
          <cell r="D137">
            <v>119916</v>
          </cell>
          <cell r="E137">
            <v>214373</v>
          </cell>
          <cell r="F137">
            <v>32334</v>
          </cell>
          <cell r="G137">
            <v>125547</v>
          </cell>
          <cell r="H137">
            <v>149003</v>
          </cell>
          <cell r="I137">
            <v>641173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3408</v>
          </cell>
          <cell r="AD137">
            <v>13408</v>
          </cell>
          <cell r="AE137">
            <v>0</v>
          </cell>
          <cell r="AF137">
            <v>0</v>
          </cell>
          <cell r="AG137">
            <v>0</v>
          </cell>
          <cell r="AH137">
            <v>672648</v>
          </cell>
        </row>
        <row r="138">
          <cell r="D138">
            <v>89945</v>
          </cell>
          <cell r="E138">
            <v>39655</v>
          </cell>
          <cell r="F138">
            <v>11020</v>
          </cell>
          <cell r="G138">
            <v>28526</v>
          </cell>
          <cell r="H138">
            <v>15334</v>
          </cell>
          <cell r="I138">
            <v>184480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184480</v>
          </cell>
        </row>
        <row r="139">
          <cell r="D139">
            <v>13611</v>
          </cell>
          <cell r="E139">
            <v>2114</v>
          </cell>
          <cell r="F139">
            <v>750</v>
          </cell>
          <cell r="G139">
            <v>750</v>
          </cell>
          <cell r="H139">
            <v>826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18051</v>
          </cell>
        </row>
        <row r="140">
          <cell r="D140">
            <v>30195</v>
          </cell>
          <cell r="E140">
            <v>9489</v>
          </cell>
          <cell r="F140">
            <v>283</v>
          </cell>
          <cell r="G140">
            <v>3013</v>
          </cell>
          <cell r="H140">
            <v>2148</v>
          </cell>
          <cell r="I140">
            <v>45128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45128</v>
          </cell>
        </row>
        <row r="141">
          <cell r="D141">
            <v>667</v>
          </cell>
          <cell r="E141">
            <v>25421</v>
          </cell>
          <cell r="F141">
            <v>30987</v>
          </cell>
          <cell r="G141">
            <v>21250</v>
          </cell>
          <cell r="H141">
            <v>10648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8879</v>
          </cell>
          <cell r="AB141">
            <v>0</v>
          </cell>
          <cell r="AC141">
            <v>0</v>
          </cell>
          <cell r="AD141">
            <v>8879</v>
          </cell>
          <cell r="AE141">
            <v>0</v>
          </cell>
          <cell r="AF141">
            <v>0</v>
          </cell>
          <cell r="AG141">
            <v>5000</v>
          </cell>
          <cell r="AH141">
            <v>165279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5226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592563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6400</v>
          </cell>
          <cell r="AG143">
            <v>0</v>
          </cell>
          <cell r="AH143">
            <v>23536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31100</v>
          </cell>
        </row>
        <row r="145">
          <cell r="D145">
            <v>6333</v>
          </cell>
          <cell r="E145">
            <v>83</v>
          </cell>
          <cell r="F145">
            <v>1406</v>
          </cell>
          <cell r="G145">
            <v>167</v>
          </cell>
          <cell r="H145">
            <v>417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8406</v>
          </cell>
        </row>
        <row r="146">
          <cell r="D146">
            <v>15260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32486</v>
          </cell>
        </row>
        <row r="147">
          <cell r="D147">
            <v>23151</v>
          </cell>
          <cell r="E147">
            <v>31986</v>
          </cell>
          <cell r="F147">
            <v>5569</v>
          </cell>
          <cell r="G147">
            <v>0</v>
          </cell>
          <cell r="H147">
            <v>1000</v>
          </cell>
          <cell r="I147">
            <v>61706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65769</v>
          </cell>
        </row>
        <row r="148">
          <cell r="D148">
            <v>12562</v>
          </cell>
          <cell r="E148">
            <v>15759</v>
          </cell>
          <cell r="F148">
            <v>9317</v>
          </cell>
          <cell r="G148">
            <v>10157</v>
          </cell>
          <cell r="H148">
            <v>0</v>
          </cell>
          <cell r="I148">
            <v>47795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66180</v>
          </cell>
        </row>
        <row r="149">
          <cell r="D149">
            <v>35600</v>
          </cell>
          <cell r="E149">
            <v>56525</v>
          </cell>
          <cell r="F149">
            <v>0</v>
          </cell>
          <cell r="G149">
            <v>13588</v>
          </cell>
          <cell r="H149">
            <v>583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4348</v>
          </cell>
          <cell r="AG149">
            <v>0</v>
          </cell>
          <cell r="AH149">
            <v>110644</v>
          </cell>
        </row>
        <row r="150">
          <cell r="D150">
            <v>22454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43362</v>
          </cell>
        </row>
        <row r="151">
          <cell r="D151">
            <v>20956</v>
          </cell>
          <cell r="E151">
            <v>2948</v>
          </cell>
          <cell r="F151">
            <v>1500</v>
          </cell>
          <cell r="G151">
            <v>667</v>
          </cell>
          <cell r="H151">
            <v>0</v>
          </cell>
          <cell r="I151">
            <v>26071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26071</v>
          </cell>
        </row>
        <row r="152">
          <cell r="D152">
            <v>5922</v>
          </cell>
          <cell r="E152">
            <v>4083</v>
          </cell>
          <cell r="F152">
            <v>2917</v>
          </cell>
          <cell r="G152">
            <v>4376</v>
          </cell>
          <cell r="H152">
            <v>743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18041</v>
          </cell>
        </row>
        <row r="153">
          <cell r="D153">
            <v>44944</v>
          </cell>
          <cell r="E153">
            <v>104317</v>
          </cell>
          <cell r="F153">
            <v>25140</v>
          </cell>
          <cell r="G153">
            <v>38924</v>
          </cell>
          <cell r="H153">
            <v>0</v>
          </cell>
          <cell r="I153">
            <v>213325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226059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53023</v>
          </cell>
        </row>
        <row r="155">
          <cell r="D155">
            <v>11648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12856</v>
          </cell>
        </row>
        <row r="156">
          <cell r="D156">
            <v>74951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104669</v>
          </cell>
        </row>
        <row r="157">
          <cell r="D157">
            <v>16384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18492</v>
          </cell>
        </row>
        <row r="158">
          <cell r="D158">
            <v>3580</v>
          </cell>
          <cell r="E158">
            <v>13993</v>
          </cell>
          <cell r="F158">
            <v>3909</v>
          </cell>
          <cell r="G158">
            <v>3312</v>
          </cell>
          <cell r="H158">
            <v>475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25269</v>
          </cell>
        </row>
        <row r="159">
          <cell r="D159">
            <v>33175</v>
          </cell>
          <cell r="E159">
            <v>52705</v>
          </cell>
          <cell r="F159">
            <v>53824</v>
          </cell>
          <cell r="G159">
            <v>40178</v>
          </cell>
          <cell r="H159">
            <v>16263</v>
          </cell>
          <cell r="I159">
            <v>196145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200145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9304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46140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27354</v>
          </cell>
        </row>
        <row r="163">
          <cell r="D163">
            <v>2259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8415</v>
          </cell>
        </row>
        <row r="164">
          <cell r="D164">
            <v>14583</v>
          </cell>
          <cell r="E164">
            <v>7539</v>
          </cell>
          <cell r="F164">
            <v>0</v>
          </cell>
          <cell r="G164">
            <v>0</v>
          </cell>
          <cell r="H164">
            <v>3334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25456</v>
          </cell>
        </row>
        <row r="165">
          <cell r="D165">
            <v>12639</v>
          </cell>
          <cell r="E165">
            <v>5748</v>
          </cell>
          <cell r="F165">
            <v>1667</v>
          </cell>
          <cell r="G165">
            <v>2265</v>
          </cell>
          <cell r="H165">
            <v>176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22495</v>
          </cell>
        </row>
      </sheetData>
      <sheetData sheetId="17">
        <row r="2">
          <cell r="D2">
            <v>8113</v>
          </cell>
          <cell r="E2">
            <v>16962</v>
          </cell>
          <cell r="F2">
            <v>0</v>
          </cell>
          <cell r="G2">
            <v>7571</v>
          </cell>
          <cell r="H2">
            <v>2921</v>
          </cell>
          <cell r="I2">
            <v>35567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35567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166</v>
          </cell>
          <cell r="I3">
            <v>19037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19037</v>
          </cell>
        </row>
        <row r="4">
          <cell r="D4">
            <v>19758</v>
          </cell>
          <cell r="E4">
            <v>6393</v>
          </cell>
          <cell r="F4">
            <v>7250</v>
          </cell>
          <cell r="G4">
            <v>30875</v>
          </cell>
          <cell r="H4">
            <v>2960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4708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29166</v>
          </cell>
          <cell r="W4">
            <v>0</v>
          </cell>
          <cell r="X4">
            <v>0</v>
          </cell>
          <cell r="Y4">
            <v>29166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101110</v>
          </cell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>
            <v>0</v>
          </cell>
        </row>
        <row r="6">
          <cell r="D6">
            <v>8014</v>
          </cell>
          <cell r="E6">
            <v>8078</v>
          </cell>
          <cell r="F6">
            <v>5023</v>
          </cell>
          <cell r="G6">
            <v>1603</v>
          </cell>
          <cell r="H6">
            <v>291</v>
          </cell>
          <cell r="I6">
            <v>23009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23009</v>
          </cell>
        </row>
        <row r="7">
          <cell r="D7">
            <v>7038</v>
          </cell>
          <cell r="E7">
            <v>4501</v>
          </cell>
          <cell r="F7">
            <v>3334</v>
          </cell>
          <cell r="G7">
            <v>1057</v>
          </cell>
          <cell r="H7">
            <v>0</v>
          </cell>
          <cell r="I7">
            <v>15930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15930</v>
          </cell>
        </row>
        <row r="8">
          <cell r="D8">
            <v>17810</v>
          </cell>
          <cell r="E8">
            <v>405</v>
          </cell>
          <cell r="F8">
            <v>0</v>
          </cell>
          <cell r="G8">
            <v>0</v>
          </cell>
          <cell r="H8">
            <v>0</v>
          </cell>
          <cell r="I8">
            <v>18215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20834</v>
          </cell>
          <cell r="AC8">
            <v>0</v>
          </cell>
          <cell r="AD8">
            <v>20834</v>
          </cell>
          <cell r="AE8">
            <v>0</v>
          </cell>
          <cell r="AF8">
            <v>4347</v>
          </cell>
          <cell r="AG8">
            <v>0</v>
          </cell>
          <cell r="AH8">
            <v>64228</v>
          </cell>
        </row>
        <row r="9">
          <cell r="D9">
            <v>82334</v>
          </cell>
          <cell r="E9">
            <v>9159</v>
          </cell>
          <cell r="F9">
            <v>0</v>
          </cell>
          <cell r="G9">
            <v>0</v>
          </cell>
          <cell r="H9">
            <v>0</v>
          </cell>
          <cell r="I9">
            <v>91493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91493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8134</v>
          </cell>
        </row>
        <row r="11">
          <cell r="D11">
            <v>23160</v>
          </cell>
          <cell r="E11">
            <v>56503</v>
          </cell>
          <cell r="F11">
            <v>11657</v>
          </cell>
          <cell r="G11">
            <v>60277</v>
          </cell>
          <cell r="H11">
            <v>8947</v>
          </cell>
          <cell r="I11">
            <v>160544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42530</v>
          </cell>
          <cell r="Y11">
            <v>42530</v>
          </cell>
          <cell r="Z11">
            <v>1203</v>
          </cell>
          <cell r="AA11">
            <v>0</v>
          </cell>
          <cell r="AB11">
            <v>0</v>
          </cell>
          <cell r="AC11">
            <v>0</v>
          </cell>
          <cell r="AD11">
            <v>1203</v>
          </cell>
          <cell r="AE11">
            <v>0</v>
          </cell>
          <cell r="AF11">
            <v>4348</v>
          </cell>
          <cell r="AG11">
            <v>0</v>
          </cell>
          <cell r="AH11">
            <v>215678</v>
          </cell>
        </row>
        <row r="12">
          <cell r="D12">
            <v>97534</v>
          </cell>
          <cell r="E12">
            <v>253881</v>
          </cell>
          <cell r="F12">
            <v>73736</v>
          </cell>
          <cell r="G12">
            <v>160050</v>
          </cell>
          <cell r="H12">
            <v>199100</v>
          </cell>
          <cell r="I12">
            <v>784301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18042</v>
          </cell>
          <cell r="P12">
            <v>36443</v>
          </cell>
          <cell r="Q12">
            <v>0</v>
          </cell>
          <cell r="R12">
            <v>12671</v>
          </cell>
          <cell r="S12">
            <v>0</v>
          </cell>
          <cell r="T12">
            <v>12671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851457</v>
          </cell>
        </row>
        <row r="13">
          <cell r="D13">
            <v>0</v>
          </cell>
          <cell r="E13">
            <v>61555</v>
          </cell>
          <cell r="F13">
            <v>1544</v>
          </cell>
          <cell r="G13">
            <v>0</v>
          </cell>
          <cell r="H13">
            <v>0</v>
          </cell>
          <cell r="I13">
            <v>63099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67282</v>
          </cell>
        </row>
        <row r="14">
          <cell r="D14">
            <v>64416</v>
          </cell>
          <cell r="E14">
            <v>33093</v>
          </cell>
          <cell r="F14">
            <v>7084</v>
          </cell>
          <cell r="G14">
            <v>12600</v>
          </cell>
          <cell r="H14">
            <v>43500</v>
          </cell>
          <cell r="I14">
            <v>160693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160693</v>
          </cell>
        </row>
        <row r="15">
          <cell r="D15">
            <v>31823</v>
          </cell>
          <cell r="E15">
            <v>49362</v>
          </cell>
          <cell r="F15">
            <v>25672</v>
          </cell>
          <cell r="G15">
            <v>12564</v>
          </cell>
          <cell r="H15">
            <v>0</v>
          </cell>
          <cell r="I15">
            <v>119421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119421</v>
          </cell>
        </row>
        <row r="16">
          <cell r="D16">
            <v>10136</v>
          </cell>
          <cell r="E16">
            <v>3355</v>
          </cell>
          <cell r="F16">
            <v>0</v>
          </cell>
          <cell r="G16">
            <v>0</v>
          </cell>
          <cell r="H16">
            <v>0</v>
          </cell>
          <cell r="I16">
            <v>13491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13491</v>
          </cell>
        </row>
        <row r="17">
          <cell r="D17">
            <v>4233</v>
          </cell>
          <cell r="E17">
            <v>3488</v>
          </cell>
          <cell r="F17">
            <v>3083</v>
          </cell>
          <cell r="G17">
            <v>1674</v>
          </cell>
          <cell r="H17">
            <v>659</v>
          </cell>
          <cell r="I17">
            <v>13137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13137</v>
          </cell>
        </row>
        <row r="18">
          <cell r="D18">
            <v>0</v>
          </cell>
          <cell r="E18">
            <v>31329</v>
          </cell>
          <cell r="F18">
            <v>721</v>
          </cell>
          <cell r="G18">
            <v>1500</v>
          </cell>
          <cell r="H18">
            <v>416</v>
          </cell>
          <cell r="I18">
            <v>33966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33966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57483</v>
          </cell>
        </row>
        <row r="20">
          <cell r="D20">
            <v>17548</v>
          </cell>
          <cell r="E20">
            <v>20649</v>
          </cell>
          <cell r="F20">
            <v>4740</v>
          </cell>
          <cell r="G20">
            <v>0</v>
          </cell>
          <cell r="H20">
            <v>0</v>
          </cell>
          <cell r="I20">
            <v>42937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42937</v>
          </cell>
        </row>
        <row r="21">
          <cell r="D21">
            <v>5857</v>
          </cell>
          <cell r="E21">
            <v>8180</v>
          </cell>
          <cell r="F21">
            <v>0</v>
          </cell>
          <cell r="G21">
            <v>7872</v>
          </cell>
          <cell r="H21">
            <v>2096</v>
          </cell>
          <cell r="I21">
            <v>24005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34428</v>
          </cell>
        </row>
        <row r="22">
          <cell r="D22">
            <v>3914</v>
          </cell>
          <cell r="E22">
            <v>0</v>
          </cell>
          <cell r="F22">
            <v>0</v>
          </cell>
          <cell r="G22">
            <v>84</v>
          </cell>
          <cell r="H22">
            <v>2630</v>
          </cell>
          <cell r="I22">
            <v>6628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6628</v>
          </cell>
        </row>
        <row r="23">
          <cell r="D23">
            <v>34589</v>
          </cell>
          <cell r="E23">
            <v>79418</v>
          </cell>
          <cell r="F23">
            <v>46372</v>
          </cell>
          <cell r="G23">
            <v>104810</v>
          </cell>
          <cell r="H23">
            <v>4124</v>
          </cell>
          <cell r="I23">
            <v>269313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2080</v>
          </cell>
          <cell r="O23">
            <v>8930</v>
          </cell>
          <cell r="P23">
            <v>10400</v>
          </cell>
          <cell r="Q23">
            <v>41265</v>
          </cell>
          <cell r="R23">
            <v>0</v>
          </cell>
          <cell r="S23">
            <v>0</v>
          </cell>
          <cell r="T23">
            <v>41265</v>
          </cell>
          <cell r="U23">
            <v>0</v>
          </cell>
          <cell r="V23">
            <v>0</v>
          </cell>
          <cell r="W23">
            <v>8541</v>
          </cell>
          <cell r="X23">
            <v>0</v>
          </cell>
          <cell r="Y23">
            <v>8541</v>
          </cell>
          <cell r="Z23">
            <v>0</v>
          </cell>
          <cell r="AA23">
            <v>12978</v>
          </cell>
          <cell r="AB23">
            <v>4375</v>
          </cell>
          <cell r="AC23">
            <v>0</v>
          </cell>
          <cell r="AD23">
            <v>17353</v>
          </cell>
          <cell r="AE23">
            <v>0</v>
          </cell>
          <cell r="AF23">
            <v>0</v>
          </cell>
          <cell r="AG23">
            <v>0</v>
          </cell>
          <cell r="AH23">
            <v>368506</v>
          </cell>
        </row>
        <row r="24">
          <cell r="D24">
            <v>19006</v>
          </cell>
          <cell r="E24">
            <v>5064</v>
          </cell>
          <cell r="F24">
            <v>1850</v>
          </cell>
          <cell r="G24">
            <v>770</v>
          </cell>
          <cell r="H24">
            <v>0</v>
          </cell>
          <cell r="I24">
            <v>26690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26690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19530</v>
          </cell>
        </row>
        <row r="26">
          <cell r="D26">
            <v>9979</v>
          </cell>
          <cell r="E26">
            <v>21544</v>
          </cell>
          <cell r="F26">
            <v>5219</v>
          </cell>
          <cell r="G26">
            <v>14845</v>
          </cell>
          <cell r="H26">
            <v>634</v>
          </cell>
          <cell r="I26">
            <v>52221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52221</v>
          </cell>
        </row>
        <row r="27">
          <cell r="D27">
            <v>15827</v>
          </cell>
          <cell r="E27">
            <v>1041</v>
          </cell>
          <cell r="F27">
            <v>4125</v>
          </cell>
          <cell r="G27">
            <v>916</v>
          </cell>
          <cell r="H27">
            <v>666</v>
          </cell>
          <cell r="I27">
            <v>22575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22575</v>
          </cell>
        </row>
        <row r="28">
          <cell r="D28">
            <v>84</v>
          </cell>
          <cell r="E28">
            <v>541</v>
          </cell>
          <cell r="F28">
            <v>2154</v>
          </cell>
          <cell r="G28">
            <v>2666</v>
          </cell>
          <cell r="H28">
            <v>0</v>
          </cell>
          <cell r="I28">
            <v>5445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5445</v>
          </cell>
        </row>
        <row r="29">
          <cell r="D29">
            <v>8680</v>
          </cell>
          <cell r="E29">
            <v>5703</v>
          </cell>
          <cell r="F29">
            <v>2493</v>
          </cell>
          <cell r="G29">
            <v>3334</v>
          </cell>
          <cell r="H29">
            <v>0</v>
          </cell>
          <cell r="I29">
            <v>20210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20210</v>
          </cell>
        </row>
        <row r="30">
          <cell r="D30">
            <v>3914</v>
          </cell>
          <cell r="E30">
            <v>0</v>
          </cell>
          <cell r="F30">
            <v>0</v>
          </cell>
          <cell r="G30">
            <v>2361</v>
          </cell>
          <cell r="H30">
            <v>166</v>
          </cell>
          <cell r="I30">
            <v>6441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6441</v>
          </cell>
        </row>
        <row r="31">
          <cell r="D31">
            <v>77888</v>
          </cell>
          <cell r="E31">
            <v>108275</v>
          </cell>
          <cell r="F31">
            <v>18126</v>
          </cell>
          <cell r="G31">
            <v>0</v>
          </cell>
          <cell r="H31">
            <v>15273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111340</v>
          </cell>
          <cell r="V31">
            <v>0</v>
          </cell>
          <cell r="W31">
            <v>0</v>
          </cell>
          <cell r="X31">
            <v>0</v>
          </cell>
          <cell r="Y31">
            <v>111340</v>
          </cell>
          <cell r="Z31">
            <v>11077</v>
          </cell>
          <cell r="AA31">
            <v>0</v>
          </cell>
          <cell r="AB31">
            <v>3975</v>
          </cell>
          <cell r="AC31">
            <v>0</v>
          </cell>
          <cell r="AD31">
            <v>15052</v>
          </cell>
          <cell r="AE31">
            <v>0</v>
          </cell>
          <cell r="AF31">
            <v>0</v>
          </cell>
          <cell r="AG31">
            <v>0</v>
          </cell>
          <cell r="AH31">
            <v>366329</v>
          </cell>
        </row>
        <row r="32">
          <cell r="D32">
            <v>29579</v>
          </cell>
          <cell r="E32">
            <v>12125</v>
          </cell>
          <cell r="F32">
            <v>15363</v>
          </cell>
          <cell r="G32">
            <v>8599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70045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>
            <v>0</v>
          </cell>
        </row>
        <row r="34">
          <cell r="D34">
            <v>23830</v>
          </cell>
          <cell r="E34">
            <v>0</v>
          </cell>
          <cell r="F34">
            <v>0</v>
          </cell>
          <cell r="G34">
            <v>6914</v>
          </cell>
          <cell r="H34">
            <v>416</v>
          </cell>
          <cell r="I34">
            <v>31160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31160</v>
          </cell>
        </row>
        <row r="35">
          <cell r="D35">
            <v>23538</v>
          </cell>
          <cell r="E35">
            <v>24416</v>
          </cell>
          <cell r="F35">
            <v>6084</v>
          </cell>
          <cell r="G35">
            <v>4834</v>
          </cell>
          <cell r="H35">
            <v>500</v>
          </cell>
          <cell r="I35">
            <v>59372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59372</v>
          </cell>
        </row>
        <row r="36">
          <cell r="D36">
            <v>1922</v>
          </cell>
          <cell r="E36">
            <v>1634</v>
          </cell>
          <cell r="F36">
            <v>0</v>
          </cell>
          <cell r="G36">
            <v>3941</v>
          </cell>
          <cell r="H36">
            <v>116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7613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7880</v>
          </cell>
        </row>
        <row r="38">
          <cell r="D38">
            <v>7322</v>
          </cell>
          <cell r="E38">
            <v>16</v>
          </cell>
          <cell r="F38">
            <v>166</v>
          </cell>
          <cell r="G38">
            <v>0</v>
          </cell>
          <cell r="H38">
            <v>250</v>
          </cell>
          <cell r="I38">
            <v>7754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7754</v>
          </cell>
        </row>
        <row r="39">
          <cell r="D39">
            <v>13678</v>
          </cell>
          <cell r="E39">
            <v>416</v>
          </cell>
          <cell r="F39">
            <v>416</v>
          </cell>
          <cell r="G39">
            <v>1334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15844</v>
          </cell>
        </row>
        <row r="40">
          <cell r="D40">
            <v>439649</v>
          </cell>
          <cell r="E40">
            <v>183413</v>
          </cell>
          <cell r="F40">
            <v>240659</v>
          </cell>
          <cell r="G40">
            <v>37740</v>
          </cell>
          <cell r="H40">
            <v>134631</v>
          </cell>
          <cell r="I40">
            <v>1036092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19970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6486</v>
          </cell>
          <cell r="AB40">
            <v>0</v>
          </cell>
          <cell r="AC40">
            <v>0</v>
          </cell>
          <cell r="AD40">
            <v>6486</v>
          </cell>
          <cell r="AE40">
            <v>0</v>
          </cell>
          <cell r="AF40">
            <v>0</v>
          </cell>
          <cell r="AG40">
            <v>0</v>
          </cell>
          <cell r="AH40">
            <v>1062548</v>
          </cell>
        </row>
        <row r="41">
          <cell r="D41">
            <v>12382</v>
          </cell>
          <cell r="E41">
            <v>7387</v>
          </cell>
          <cell r="F41">
            <v>0</v>
          </cell>
          <cell r="G41">
            <v>0</v>
          </cell>
          <cell r="H41">
            <v>0</v>
          </cell>
          <cell r="I41">
            <v>19769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19769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11563</v>
          </cell>
          <cell r="H42">
            <v>5203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28487</v>
          </cell>
        </row>
        <row r="43">
          <cell r="D43">
            <v>64828</v>
          </cell>
          <cell r="E43">
            <v>87293</v>
          </cell>
          <cell r="F43">
            <v>0</v>
          </cell>
          <cell r="G43">
            <v>74472</v>
          </cell>
          <cell r="H43">
            <v>21514</v>
          </cell>
          <cell r="I43">
            <v>248107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34765</v>
          </cell>
          <cell r="X43">
            <v>0</v>
          </cell>
          <cell r="Y43">
            <v>34765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282872</v>
          </cell>
        </row>
        <row r="44">
          <cell r="D44">
            <v>1138</v>
          </cell>
          <cell r="E44">
            <v>6781</v>
          </cell>
          <cell r="F44">
            <v>7500</v>
          </cell>
          <cell r="G44">
            <v>6337</v>
          </cell>
          <cell r="H44">
            <v>416</v>
          </cell>
          <cell r="I44">
            <v>22172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4348</v>
          </cell>
          <cell r="AG44">
            <v>0</v>
          </cell>
          <cell r="AH44">
            <v>26520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3042</v>
          </cell>
          <cell r="H45">
            <v>166</v>
          </cell>
          <cell r="I45">
            <v>23720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23720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16380</v>
          </cell>
        </row>
        <row r="47">
          <cell r="D47">
            <v>52835</v>
          </cell>
          <cell r="E47">
            <v>9970</v>
          </cell>
          <cell r="F47">
            <v>3179</v>
          </cell>
          <cell r="G47">
            <v>31501</v>
          </cell>
          <cell r="H47">
            <v>4841</v>
          </cell>
          <cell r="I47">
            <v>102326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102326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</v>
          </cell>
          <cell r="H48">
            <v>1260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64649</v>
          </cell>
        </row>
        <row r="49">
          <cell r="D49">
            <v>229643</v>
          </cell>
          <cell r="E49">
            <v>64965</v>
          </cell>
          <cell r="F49">
            <v>0</v>
          </cell>
          <cell r="G49">
            <v>28806</v>
          </cell>
          <cell r="H49">
            <v>31339</v>
          </cell>
          <cell r="I49">
            <v>354753</v>
          </cell>
          <cell r="J49">
            <v>0</v>
          </cell>
          <cell r="K49">
            <v>0</v>
          </cell>
          <cell r="L49">
            <v>0</v>
          </cell>
          <cell r="M49">
            <v>41666</v>
          </cell>
          <cell r="N49">
            <v>0</v>
          </cell>
          <cell r="O49">
            <v>4196</v>
          </cell>
          <cell r="P49">
            <v>1797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493700</v>
          </cell>
        </row>
        <row r="50">
          <cell r="D50">
            <v>35361</v>
          </cell>
          <cell r="E50">
            <v>1750</v>
          </cell>
          <cell r="F50">
            <v>6188</v>
          </cell>
          <cell r="G50">
            <v>6333</v>
          </cell>
          <cell r="H50">
            <v>667</v>
          </cell>
          <cell r="I50">
            <v>50299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4347</v>
          </cell>
          <cell r="AG50">
            <v>0</v>
          </cell>
          <cell r="AH50">
            <v>54646</v>
          </cell>
        </row>
        <row r="51">
          <cell r="D51">
            <v>20759</v>
          </cell>
          <cell r="E51">
            <v>1316</v>
          </cell>
          <cell r="F51">
            <v>2166</v>
          </cell>
          <cell r="G51">
            <v>334</v>
          </cell>
          <cell r="H51">
            <v>541</v>
          </cell>
          <cell r="I51">
            <v>25116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25116</v>
          </cell>
        </row>
        <row r="52">
          <cell r="D52">
            <v>9702</v>
          </cell>
          <cell r="E52">
            <v>625</v>
          </cell>
          <cell r="F52">
            <v>3916</v>
          </cell>
          <cell r="G52">
            <v>334</v>
          </cell>
          <cell r="H52">
            <v>1588</v>
          </cell>
          <cell r="I52">
            <v>16165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4348</v>
          </cell>
          <cell r="AG52">
            <v>0</v>
          </cell>
          <cell r="AH52">
            <v>20513</v>
          </cell>
        </row>
        <row r="53">
          <cell r="D53">
            <v>9253</v>
          </cell>
          <cell r="E53">
            <v>834</v>
          </cell>
          <cell r="F53">
            <v>615</v>
          </cell>
          <cell r="G53">
            <v>5641</v>
          </cell>
          <cell r="H53">
            <v>0</v>
          </cell>
          <cell r="I53">
            <v>16343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16343</v>
          </cell>
        </row>
        <row r="54">
          <cell r="D54">
            <v>27502</v>
          </cell>
          <cell r="E54">
            <v>110498</v>
          </cell>
          <cell r="F54">
            <v>60276</v>
          </cell>
          <cell r="G54">
            <v>53338</v>
          </cell>
          <cell r="H54">
            <v>0</v>
          </cell>
          <cell r="I54">
            <v>251614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4535</v>
          </cell>
          <cell r="P54">
            <v>19473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275622</v>
          </cell>
        </row>
        <row r="55">
          <cell r="D55">
            <v>17456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17456</v>
          </cell>
        </row>
        <row r="56">
          <cell r="D56">
            <v>6709</v>
          </cell>
          <cell r="E56">
            <v>5960</v>
          </cell>
          <cell r="F56">
            <v>1384</v>
          </cell>
          <cell r="G56">
            <v>2916</v>
          </cell>
          <cell r="H56">
            <v>125</v>
          </cell>
          <cell r="I56">
            <v>17094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17094</v>
          </cell>
        </row>
        <row r="57">
          <cell r="D57">
            <v>63367</v>
          </cell>
          <cell r="E57">
            <v>29867</v>
          </cell>
          <cell r="F57">
            <v>70125</v>
          </cell>
          <cell r="G57">
            <v>0</v>
          </cell>
          <cell r="H57">
            <v>0</v>
          </cell>
          <cell r="I57">
            <v>163359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5625</v>
          </cell>
          <cell r="AC57">
            <v>0</v>
          </cell>
          <cell r="AD57">
            <v>5625</v>
          </cell>
          <cell r="AE57">
            <v>0</v>
          </cell>
          <cell r="AF57">
            <v>0</v>
          </cell>
          <cell r="AG57">
            <v>0</v>
          </cell>
          <cell r="AH57">
            <v>168984</v>
          </cell>
        </row>
        <row r="58">
          <cell r="D58">
            <v>5973</v>
          </cell>
          <cell r="E58">
            <v>2086</v>
          </cell>
          <cell r="F58">
            <v>0</v>
          </cell>
          <cell r="G58">
            <v>0</v>
          </cell>
          <cell r="H58">
            <v>0</v>
          </cell>
          <cell r="I58">
            <v>8059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80995</v>
          </cell>
          <cell r="T58">
            <v>80995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89054</v>
          </cell>
        </row>
        <row r="59">
          <cell r="D59">
            <v>23652</v>
          </cell>
          <cell r="E59">
            <v>0</v>
          </cell>
          <cell r="F59">
            <v>782</v>
          </cell>
          <cell r="G59">
            <v>0</v>
          </cell>
          <cell r="H59">
            <v>0</v>
          </cell>
          <cell r="I59">
            <v>24434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24434</v>
          </cell>
        </row>
        <row r="60">
          <cell r="D60">
            <v>6943</v>
          </cell>
          <cell r="E60">
            <v>25765</v>
          </cell>
          <cell r="F60">
            <v>20726</v>
          </cell>
          <cell r="G60">
            <v>40296</v>
          </cell>
          <cell r="H60">
            <v>8584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10646</v>
          </cell>
          <cell r="V60">
            <v>0</v>
          </cell>
          <cell r="W60">
            <v>0</v>
          </cell>
          <cell r="X60">
            <v>0</v>
          </cell>
          <cell r="Y60">
            <v>10646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112960</v>
          </cell>
        </row>
        <row r="61">
          <cell r="D61">
            <v>7227</v>
          </cell>
          <cell r="E61">
            <v>23828</v>
          </cell>
          <cell r="F61">
            <v>51097</v>
          </cell>
          <cell r="G61">
            <v>4166</v>
          </cell>
          <cell r="H61">
            <v>0</v>
          </cell>
          <cell r="I61">
            <v>86318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86318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66</v>
          </cell>
          <cell r="H62">
            <v>276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1737.02</v>
          </cell>
          <cell r="AG62">
            <v>0</v>
          </cell>
          <cell r="AH62">
            <v>22482.02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4348</v>
          </cell>
          <cell r="AG63">
            <v>0</v>
          </cell>
          <cell r="AH63">
            <v>86340</v>
          </cell>
        </row>
        <row r="64">
          <cell r="D64">
            <v>6227</v>
          </cell>
          <cell r="E64">
            <v>8893</v>
          </cell>
          <cell r="F64">
            <v>0</v>
          </cell>
          <cell r="G64">
            <v>22333</v>
          </cell>
          <cell r="H64">
            <v>649</v>
          </cell>
          <cell r="I64">
            <v>38102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3546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4511</v>
          </cell>
          <cell r="AC64">
            <v>0</v>
          </cell>
          <cell r="AD64">
            <v>4511</v>
          </cell>
          <cell r="AE64">
            <v>0</v>
          </cell>
          <cell r="AF64">
            <v>0</v>
          </cell>
          <cell r="AG64">
            <v>0</v>
          </cell>
          <cell r="AH64">
            <v>54909</v>
          </cell>
        </row>
        <row r="65">
          <cell r="D65">
            <v>5725</v>
          </cell>
          <cell r="E65">
            <v>28537</v>
          </cell>
          <cell r="F65">
            <v>5330</v>
          </cell>
          <cell r="G65">
            <v>7490</v>
          </cell>
          <cell r="H65">
            <v>0</v>
          </cell>
          <cell r="I65">
            <v>47082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47082</v>
          </cell>
        </row>
        <row r="66">
          <cell r="D66">
            <v>265522</v>
          </cell>
          <cell r="E66">
            <v>634537</v>
          </cell>
          <cell r="F66">
            <v>266142</v>
          </cell>
          <cell r="G66">
            <v>378313</v>
          </cell>
          <cell r="H66">
            <v>99347</v>
          </cell>
          <cell r="I66">
            <v>1643861</v>
          </cell>
          <cell r="J66">
            <v>0</v>
          </cell>
          <cell r="K66">
            <v>83334</v>
          </cell>
          <cell r="L66">
            <v>10210</v>
          </cell>
          <cell r="M66">
            <v>41666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40326</v>
          </cell>
          <cell r="AC66">
            <v>0</v>
          </cell>
          <cell r="AD66">
            <v>40326</v>
          </cell>
          <cell r="AE66">
            <v>0</v>
          </cell>
          <cell r="AF66">
            <v>0</v>
          </cell>
          <cell r="AG66">
            <v>0</v>
          </cell>
          <cell r="AH66">
            <v>1947299</v>
          </cell>
        </row>
        <row r="67">
          <cell r="D67">
            <v>23607</v>
          </cell>
          <cell r="E67">
            <v>10041</v>
          </cell>
          <cell r="F67">
            <v>18981</v>
          </cell>
          <cell r="G67">
            <v>1250</v>
          </cell>
          <cell r="H67">
            <v>0</v>
          </cell>
          <cell r="I67">
            <v>53879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53879</v>
          </cell>
        </row>
        <row r="68">
          <cell r="D68">
            <v>5325</v>
          </cell>
          <cell r="E68">
            <v>1789</v>
          </cell>
          <cell r="F68">
            <v>834</v>
          </cell>
          <cell r="G68">
            <v>834</v>
          </cell>
          <cell r="H68">
            <v>0</v>
          </cell>
          <cell r="I68">
            <v>8782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8782</v>
          </cell>
        </row>
        <row r="69">
          <cell r="D69">
            <v>6923</v>
          </cell>
          <cell r="E69">
            <v>20021</v>
          </cell>
          <cell r="F69">
            <v>35475</v>
          </cell>
          <cell r="G69">
            <v>15657</v>
          </cell>
          <cell r="H69">
            <v>11048</v>
          </cell>
          <cell r="I69">
            <v>89124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4081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4348</v>
          </cell>
          <cell r="AG69">
            <v>0</v>
          </cell>
          <cell r="AH69">
            <v>103553</v>
          </cell>
        </row>
        <row r="70">
          <cell r="D70">
            <v>17789</v>
          </cell>
          <cell r="E70">
            <v>1165</v>
          </cell>
          <cell r="F70">
            <v>8916</v>
          </cell>
          <cell r="G70">
            <v>13875</v>
          </cell>
          <cell r="H70">
            <v>834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42579</v>
          </cell>
        </row>
        <row r="71">
          <cell r="D71">
            <v>112123</v>
          </cell>
          <cell r="E71">
            <v>18765</v>
          </cell>
          <cell r="F71">
            <v>40916</v>
          </cell>
          <cell r="G71">
            <v>133191</v>
          </cell>
          <cell r="H71">
            <v>33334</v>
          </cell>
          <cell r="I71">
            <v>338329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8116</v>
          </cell>
          <cell r="P71">
            <v>30581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377026</v>
          </cell>
        </row>
        <row r="72">
          <cell r="D72">
            <v>8375</v>
          </cell>
          <cell r="E72">
            <v>14179</v>
          </cell>
          <cell r="F72">
            <v>1320</v>
          </cell>
          <cell r="G72">
            <v>10434</v>
          </cell>
          <cell r="H72">
            <v>0</v>
          </cell>
          <cell r="I72">
            <v>34308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36308</v>
          </cell>
        </row>
        <row r="73">
          <cell r="D73">
            <v>1507</v>
          </cell>
          <cell r="E73">
            <v>7192</v>
          </cell>
          <cell r="F73">
            <v>2916</v>
          </cell>
          <cell r="G73">
            <v>9520</v>
          </cell>
          <cell r="H73">
            <v>500</v>
          </cell>
          <cell r="I73">
            <v>21635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21635</v>
          </cell>
        </row>
        <row r="74">
          <cell r="D74">
            <v>22090</v>
          </cell>
          <cell r="E74">
            <v>11739</v>
          </cell>
          <cell r="F74">
            <v>0</v>
          </cell>
          <cell r="G74">
            <v>4711</v>
          </cell>
          <cell r="H74">
            <v>0</v>
          </cell>
          <cell r="I74">
            <v>38540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38540</v>
          </cell>
        </row>
        <row r="75">
          <cell r="D75">
            <v>12357</v>
          </cell>
          <cell r="E75">
            <v>28833</v>
          </cell>
          <cell r="F75">
            <v>0</v>
          </cell>
          <cell r="G75">
            <v>6409</v>
          </cell>
          <cell r="H75">
            <v>0</v>
          </cell>
          <cell r="I75">
            <v>47599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47599</v>
          </cell>
        </row>
        <row r="76">
          <cell r="D76">
            <v>6954</v>
          </cell>
          <cell r="E76">
            <v>5452</v>
          </cell>
          <cell r="F76">
            <v>1271</v>
          </cell>
          <cell r="G76">
            <v>2434</v>
          </cell>
          <cell r="H76">
            <v>1159</v>
          </cell>
          <cell r="I76">
            <v>17270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17270</v>
          </cell>
        </row>
        <row r="77">
          <cell r="D77">
            <v>7072</v>
          </cell>
          <cell r="E77">
            <v>17724</v>
          </cell>
          <cell r="F77">
            <v>5232</v>
          </cell>
          <cell r="G77">
            <v>5666</v>
          </cell>
          <cell r="H77">
            <v>2819</v>
          </cell>
          <cell r="I77">
            <v>38513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38513</v>
          </cell>
        </row>
        <row r="78">
          <cell r="D78">
            <v>19843</v>
          </cell>
          <cell r="E78">
            <v>13612</v>
          </cell>
          <cell r="F78">
            <v>6666</v>
          </cell>
          <cell r="G78">
            <v>21916</v>
          </cell>
          <cell r="H78">
            <v>550</v>
          </cell>
          <cell r="I78">
            <v>62587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H78">
            <v>67587</v>
          </cell>
        </row>
        <row r="79">
          <cell r="D79">
            <v>5688</v>
          </cell>
          <cell r="E79">
            <v>7955</v>
          </cell>
          <cell r="F79">
            <v>0</v>
          </cell>
          <cell r="G79">
            <v>9124</v>
          </cell>
          <cell r="H79">
            <v>1000</v>
          </cell>
          <cell r="I79">
            <v>23767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23767</v>
          </cell>
        </row>
        <row r="80">
          <cell r="D80">
            <v>4449</v>
          </cell>
          <cell r="E80">
            <v>14614</v>
          </cell>
          <cell r="F80">
            <v>13277</v>
          </cell>
          <cell r="G80">
            <v>6778</v>
          </cell>
          <cell r="H80">
            <v>6929</v>
          </cell>
          <cell r="I80">
            <v>46047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9796</v>
          </cell>
          <cell r="AC80">
            <v>0</v>
          </cell>
          <cell r="AD80">
            <v>9796</v>
          </cell>
          <cell r="AE80">
            <v>0</v>
          </cell>
          <cell r="AF80">
            <v>0</v>
          </cell>
          <cell r="AG80">
            <v>0</v>
          </cell>
          <cell r="AH80">
            <v>59349</v>
          </cell>
        </row>
        <row r="81">
          <cell r="D81">
            <v>56491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144484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53790</v>
          </cell>
        </row>
        <row r="83">
          <cell r="D83">
            <v>21478</v>
          </cell>
          <cell r="E83">
            <v>29653</v>
          </cell>
          <cell r="F83">
            <v>16689</v>
          </cell>
          <cell r="G83">
            <v>0</v>
          </cell>
          <cell r="H83">
            <v>15984</v>
          </cell>
          <cell r="I83">
            <v>83804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83804</v>
          </cell>
        </row>
        <row r="84">
          <cell r="D84">
            <v>13319</v>
          </cell>
          <cell r="E84">
            <v>834</v>
          </cell>
          <cell r="F84">
            <v>6367</v>
          </cell>
          <cell r="G84">
            <v>416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20936</v>
          </cell>
        </row>
        <row r="85">
          <cell r="D85">
            <v>27689</v>
          </cell>
          <cell r="E85">
            <v>16215</v>
          </cell>
          <cell r="F85">
            <v>0</v>
          </cell>
          <cell r="G85">
            <v>5120</v>
          </cell>
          <cell r="H85">
            <v>875</v>
          </cell>
          <cell r="I85">
            <v>49899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4348</v>
          </cell>
          <cell r="AG85">
            <v>0</v>
          </cell>
          <cell r="AH85">
            <v>54247</v>
          </cell>
        </row>
        <row r="86">
          <cell r="D86">
            <v>0</v>
          </cell>
          <cell r="E86">
            <v>1157</v>
          </cell>
          <cell r="F86">
            <v>0</v>
          </cell>
          <cell r="G86">
            <v>58568</v>
          </cell>
          <cell r="H86">
            <v>0</v>
          </cell>
          <cell r="I86">
            <v>59725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59725</v>
          </cell>
        </row>
        <row r="87">
          <cell r="D87">
            <v>20395</v>
          </cell>
          <cell r="E87">
            <v>0</v>
          </cell>
          <cell r="F87">
            <v>896</v>
          </cell>
          <cell r="G87">
            <v>2541</v>
          </cell>
          <cell r="H87">
            <v>0</v>
          </cell>
          <cell r="I87">
            <v>23832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4348</v>
          </cell>
          <cell r="AG87">
            <v>0</v>
          </cell>
          <cell r="AH87">
            <v>28180</v>
          </cell>
        </row>
        <row r="88">
          <cell r="D88">
            <v>2500</v>
          </cell>
          <cell r="E88">
            <v>5416</v>
          </cell>
          <cell r="F88">
            <v>15834</v>
          </cell>
          <cell r="G88">
            <v>15165</v>
          </cell>
          <cell r="H88">
            <v>0</v>
          </cell>
          <cell r="I88">
            <v>38915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4348</v>
          </cell>
          <cell r="AG88">
            <v>0</v>
          </cell>
          <cell r="AH88">
            <v>43263</v>
          </cell>
        </row>
        <row r="89">
          <cell r="D89">
            <v>5184</v>
          </cell>
          <cell r="E89">
            <v>11076</v>
          </cell>
          <cell r="F89">
            <v>6598</v>
          </cell>
          <cell r="G89">
            <v>5044</v>
          </cell>
          <cell r="H89">
            <v>104</v>
          </cell>
          <cell r="I89">
            <v>28006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28606</v>
          </cell>
        </row>
        <row r="90">
          <cell r="D90">
            <v>21326</v>
          </cell>
          <cell r="E90">
            <v>11841</v>
          </cell>
          <cell r="F90">
            <v>5146</v>
          </cell>
          <cell r="G90">
            <v>0</v>
          </cell>
          <cell r="H90">
            <v>0</v>
          </cell>
          <cell r="I90">
            <v>38313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38313</v>
          </cell>
        </row>
        <row r="91">
          <cell r="D91">
            <v>6675</v>
          </cell>
          <cell r="E91">
            <v>3836</v>
          </cell>
          <cell r="F91">
            <v>4563</v>
          </cell>
          <cell r="G91">
            <v>0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15074</v>
          </cell>
        </row>
        <row r="92">
          <cell r="D92">
            <v>8581</v>
          </cell>
          <cell r="E92">
            <v>1334</v>
          </cell>
          <cell r="F92">
            <v>1666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4348</v>
          </cell>
          <cell r="AG92">
            <v>0</v>
          </cell>
          <cell r="AH92">
            <v>22009</v>
          </cell>
        </row>
        <row r="93">
          <cell r="D93">
            <v>0</v>
          </cell>
          <cell r="E93">
            <v>9752</v>
          </cell>
          <cell r="F93">
            <v>0</v>
          </cell>
          <cell r="G93">
            <v>0</v>
          </cell>
          <cell r="H93">
            <v>0</v>
          </cell>
          <cell r="I93">
            <v>9752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9752</v>
          </cell>
        </row>
        <row r="94">
          <cell r="D94">
            <v>13261</v>
          </cell>
          <cell r="E94">
            <v>32590</v>
          </cell>
          <cell r="F94">
            <v>764</v>
          </cell>
          <cell r="G94">
            <v>0</v>
          </cell>
          <cell r="H94">
            <v>0</v>
          </cell>
          <cell r="I94">
            <v>46615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46615</v>
          </cell>
        </row>
        <row r="95">
          <cell r="D95">
            <v>7461</v>
          </cell>
          <cell r="E95">
            <v>1500</v>
          </cell>
          <cell r="F95">
            <v>834</v>
          </cell>
          <cell r="G95">
            <v>455</v>
          </cell>
          <cell r="H95">
            <v>0</v>
          </cell>
          <cell r="I95">
            <v>10250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10250</v>
          </cell>
        </row>
        <row r="96">
          <cell r="D96">
            <v>21274</v>
          </cell>
          <cell r="E96">
            <v>12293</v>
          </cell>
          <cell r="F96">
            <v>5250</v>
          </cell>
          <cell r="G96">
            <v>904</v>
          </cell>
          <cell r="H96">
            <v>0</v>
          </cell>
          <cell r="I96">
            <v>39721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39721</v>
          </cell>
        </row>
        <row r="97">
          <cell r="D97">
            <v>16660</v>
          </cell>
          <cell r="E97">
            <v>4808</v>
          </cell>
          <cell r="F97">
            <v>7860</v>
          </cell>
          <cell r="G97">
            <v>8334</v>
          </cell>
          <cell r="H97">
            <v>0</v>
          </cell>
          <cell r="I97">
            <v>37662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37662</v>
          </cell>
        </row>
        <row r="98">
          <cell r="D98">
            <v>0</v>
          </cell>
          <cell r="E98">
            <v>0</v>
          </cell>
          <cell r="F98">
            <v>172785</v>
          </cell>
          <cell r="G98">
            <v>0</v>
          </cell>
          <cell r="H98">
            <v>9813</v>
          </cell>
          <cell r="I98">
            <v>182598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188098</v>
          </cell>
        </row>
        <row r="99">
          <cell r="D99">
            <v>4918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8551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416</v>
          </cell>
          <cell r="I100">
            <v>21036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21036</v>
          </cell>
        </row>
        <row r="101">
          <cell r="D101">
            <v>36407</v>
          </cell>
          <cell r="E101">
            <v>12254</v>
          </cell>
          <cell r="F101">
            <v>32058</v>
          </cell>
          <cell r="G101">
            <v>49132</v>
          </cell>
          <cell r="H101">
            <v>12916</v>
          </cell>
          <cell r="I101">
            <v>142767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4348</v>
          </cell>
          <cell r="AG101">
            <v>0</v>
          </cell>
          <cell r="AH101">
            <v>150949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6683</v>
          </cell>
        </row>
        <row r="103">
          <cell r="D103">
            <v>31391</v>
          </cell>
          <cell r="E103">
            <v>0</v>
          </cell>
          <cell r="F103">
            <v>4581</v>
          </cell>
          <cell r="G103">
            <v>4374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40346</v>
          </cell>
        </row>
        <row r="104">
          <cell r="D104">
            <v>56930</v>
          </cell>
          <cell r="E104">
            <v>5922</v>
          </cell>
          <cell r="F104">
            <v>18333</v>
          </cell>
          <cell r="G104">
            <v>3434</v>
          </cell>
          <cell r="H104">
            <v>500</v>
          </cell>
          <cell r="I104">
            <v>85119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85119</v>
          </cell>
        </row>
        <row r="105">
          <cell r="D105">
            <v>26676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36382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4348</v>
          </cell>
          <cell r="AG105">
            <v>0</v>
          </cell>
          <cell r="AH105">
            <v>40730</v>
          </cell>
        </row>
        <row r="106">
          <cell r="D106">
            <v>0</v>
          </cell>
          <cell r="E106">
            <v>78340</v>
          </cell>
          <cell r="F106">
            <v>4667</v>
          </cell>
          <cell r="G106">
            <v>16584</v>
          </cell>
          <cell r="H106">
            <v>8333</v>
          </cell>
          <cell r="I106">
            <v>107924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107924</v>
          </cell>
        </row>
        <row r="107">
          <cell r="D107">
            <v>0</v>
          </cell>
          <cell r="E107">
            <v>29627</v>
          </cell>
          <cell r="F107">
            <v>12701</v>
          </cell>
          <cell r="G107">
            <v>10258</v>
          </cell>
          <cell r="H107">
            <v>7259</v>
          </cell>
          <cell r="I107">
            <v>59845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3000</v>
          </cell>
          <cell r="AC107">
            <v>0</v>
          </cell>
          <cell r="AD107">
            <v>3000</v>
          </cell>
          <cell r="AE107">
            <v>0</v>
          </cell>
          <cell r="AF107">
            <v>0</v>
          </cell>
          <cell r="AG107">
            <v>0</v>
          </cell>
          <cell r="AH107">
            <v>64145</v>
          </cell>
        </row>
        <row r="108">
          <cell r="D108">
            <v>14216</v>
          </cell>
          <cell r="E108">
            <v>559</v>
          </cell>
          <cell r="F108">
            <v>11113</v>
          </cell>
          <cell r="G108">
            <v>0</v>
          </cell>
          <cell r="H108">
            <v>750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26638</v>
          </cell>
        </row>
        <row r="109">
          <cell r="D109">
            <v>30800</v>
          </cell>
          <cell r="E109">
            <v>66903</v>
          </cell>
          <cell r="F109">
            <v>27608</v>
          </cell>
          <cell r="G109">
            <v>58095</v>
          </cell>
          <cell r="H109">
            <v>9142</v>
          </cell>
          <cell r="I109">
            <v>192548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192548</v>
          </cell>
        </row>
        <row r="110">
          <cell r="D110">
            <v>0</v>
          </cell>
          <cell r="E110">
            <v>7500</v>
          </cell>
          <cell r="F110">
            <v>4584</v>
          </cell>
          <cell r="G110">
            <v>10418</v>
          </cell>
          <cell r="H110">
            <v>0</v>
          </cell>
          <cell r="I110">
            <v>22502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22502</v>
          </cell>
        </row>
        <row r="111">
          <cell r="D111">
            <v>25953</v>
          </cell>
          <cell r="E111">
            <v>6824</v>
          </cell>
          <cell r="F111">
            <v>9000</v>
          </cell>
          <cell r="G111">
            <v>5842</v>
          </cell>
          <cell r="H111">
            <v>0</v>
          </cell>
          <cell r="I111">
            <v>47619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47619</v>
          </cell>
        </row>
        <row r="112">
          <cell r="D112">
            <v>3802</v>
          </cell>
          <cell r="E112">
            <v>12202</v>
          </cell>
          <cell r="F112">
            <v>10218</v>
          </cell>
          <cell r="G112">
            <v>2916</v>
          </cell>
          <cell r="H112">
            <v>5834</v>
          </cell>
          <cell r="I112">
            <v>34972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34972</v>
          </cell>
        </row>
        <row r="113">
          <cell r="D113">
            <v>9114</v>
          </cell>
          <cell r="E113">
            <v>4750</v>
          </cell>
          <cell r="F113">
            <v>5916</v>
          </cell>
          <cell r="G113">
            <v>5291</v>
          </cell>
          <cell r="H113">
            <v>1000</v>
          </cell>
          <cell r="I113">
            <v>26071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26071</v>
          </cell>
        </row>
        <row r="114">
          <cell r="D114">
            <v>105138</v>
          </cell>
          <cell r="E114">
            <v>44093</v>
          </cell>
          <cell r="F114">
            <v>41761</v>
          </cell>
          <cell r="G114">
            <v>46026</v>
          </cell>
          <cell r="H114">
            <v>0</v>
          </cell>
          <cell r="I114">
            <v>237018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75019</v>
          </cell>
          <cell r="T114">
            <v>75019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8600</v>
          </cell>
          <cell r="AB114">
            <v>0</v>
          </cell>
          <cell r="AC114">
            <v>0</v>
          </cell>
          <cell r="AD114">
            <v>8600</v>
          </cell>
          <cell r="AE114">
            <v>0</v>
          </cell>
          <cell r="AF114">
            <v>0</v>
          </cell>
          <cell r="AG114">
            <v>0</v>
          </cell>
          <cell r="AH114">
            <v>320637</v>
          </cell>
        </row>
        <row r="115">
          <cell r="D115">
            <v>8334</v>
          </cell>
          <cell r="E115">
            <v>0</v>
          </cell>
          <cell r="F115">
            <v>3163</v>
          </cell>
          <cell r="G115">
            <v>2291</v>
          </cell>
          <cell r="H115">
            <v>0</v>
          </cell>
          <cell r="I115">
            <v>13788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13788</v>
          </cell>
        </row>
        <row r="116">
          <cell r="D116">
            <v>19336</v>
          </cell>
          <cell r="E116">
            <v>10825</v>
          </cell>
          <cell r="F116">
            <v>19386</v>
          </cell>
          <cell r="G116">
            <v>2936</v>
          </cell>
          <cell r="H116">
            <v>1961</v>
          </cell>
          <cell r="I116">
            <v>54444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54444</v>
          </cell>
        </row>
        <row r="117">
          <cell r="D117">
            <v>16181</v>
          </cell>
          <cell r="E117">
            <v>1625</v>
          </cell>
          <cell r="F117">
            <v>2334</v>
          </cell>
          <cell r="G117">
            <v>3529</v>
          </cell>
          <cell r="H117">
            <v>166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23835</v>
          </cell>
        </row>
        <row r="118">
          <cell r="D118">
            <v>3553</v>
          </cell>
          <cell r="E118">
            <v>4827</v>
          </cell>
          <cell r="F118">
            <v>4297</v>
          </cell>
          <cell r="G118">
            <v>4834</v>
          </cell>
          <cell r="H118">
            <v>750</v>
          </cell>
          <cell r="I118">
            <v>18261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18261</v>
          </cell>
        </row>
        <row r="119">
          <cell r="D119">
            <v>65246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6593</v>
          </cell>
          <cell r="AA119">
            <v>0</v>
          </cell>
          <cell r="AB119">
            <v>0</v>
          </cell>
          <cell r="AC119">
            <v>0</v>
          </cell>
          <cell r="AD119">
            <v>6593</v>
          </cell>
          <cell r="AE119">
            <v>0</v>
          </cell>
          <cell r="AF119">
            <v>0</v>
          </cell>
          <cell r="AG119">
            <v>0</v>
          </cell>
          <cell r="AH119">
            <v>71839</v>
          </cell>
        </row>
        <row r="120">
          <cell r="D120">
            <v>2525</v>
          </cell>
          <cell r="E120">
            <v>3463</v>
          </cell>
          <cell r="F120">
            <v>0</v>
          </cell>
          <cell r="G120">
            <v>8533</v>
          </cell>
          <cell r="H120">
            <v>250</v>
          </cell>
          <cell r="I120">
            <v>14771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14771</v>
          </cell>
        </row>
        <row r="121">
          <cell r="D121">
            <v>30223</v>
          </cell>
          <cell r="E121">
            <v>9522</v>
          </cell>
          <cell r="F121">
            <v>0</v>
          </cell>
          <cell r="G121">
            <v>23323</v>
          </cell>
          <cell r="H121">
            <v>7434</v>
          </cell>
          <cell r="I121">
            <v>70502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3447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73949</v>
          </cell>
        </row>
        <row r="122">
          <cell r="D122">
            <v>16594</v>
          </cell>
          <cell r="E122">
            <v>7744</v>
          </cell>
          <cell r="F122">
            <v>41666</v>
          </cell>
          <cell r="G122">
            <v>17859</v>
          </cell>
          <cell r="H122">
            <v>14895</v>
          </cell>
          <cell r="I122">
            <v>98758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4642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103400</v>
          </cell>
        </row>
        <row r="123">
          <cell r="D123">
            <v>29964</v>
          </cell>
          <cell r="E123">
            <v>29192</v>
          </cell>
          <cell r="F123">
            <v>4147</v>
          </cell>
          <cell r="G123">
            <v>0</v>
          </cell>
          <cell r="H123">
            <v>22768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1518</v>
          </cell>
          <cell r="Q123">
            <v>0</v>
          </cell>
          <cell r="R123">
            <v>0</v>
          </cell>
          <cell r="S123">
            <v>104745</v>
          </cell>
          <cell r="T123">
            <v>104745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192334</v>
          </cell>
        </row>
        <row r="124">
          <cell r="D124">
            <v>10805</v>
          </cell>
          <cell r="E124">
            <v>770</v>
          </cell>
          <cell r="F124">
            <v>408</v>
          </cell>
          <cell r="G124">
            <v>2085</v>
          </cell>
          <cell r="H124">
            <v>150</v>
          </cell>
          <cell r="I124">
            <v>14218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14218</v>
          </cell>
        </row>
        <row r="125">
          <cell r="D125">
            <v>6666</v>
          </cell>
          <cell r="E125">
            <v>8300</v>
          </cell>
          <cell r="F125">
            <v>84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19509</v>
          </cell>
        </row>
        <row r="126">
          <cell r="D126">
            <v>3908</v>
          </cell>
          <cell r="E126">
            <v>0</v>
          </cell>
          <cell r="F126">
            <v>4288</v>
          </cell>
          <cell r="G126">
            <v>0</v>
          </cell>
          <cell r="H126">
            <v>834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9030</v>
          </cell>
        </row>
        <row r="127">
          <cell r="D127">
            <v>26286</v>
          </cell>
          <cell r="E127">
            <v>5742</v>
          </cell>
          <cell r="F127">
            <v>5335</v>
          </cell>
          <cell r="G127">
            <v>0</v>
          </cell>
          <cell r="H127">
            <v>9296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46659</v>
          </cell>
        </row>
        <row r="128">
          <cell r="D128">
            <v>25114</v>
          </cell>
          <cell r="E128">
            <v>4112</v>
          </cell>
          <cell r="F128">
            <v>3375</v>
          </cell>
          <cell r="G128">
            <v>834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17792.099999999999</v>
          </cell>
          <cell r="AG128">
            <v>0</v>
          </cell>
          <cell r="AH128">
            <v>55477.1</v>
          </cell>
        </row>
        <row r="129">
          <cell r="D129">
            <v>13406</v>
          </cell>
          <cell r="E129">
            <v>54801</v>
          </cell>
          <cell r="F129">
            <v>18753</v>
          </cell>
          <cell r="G129">
            <v>26607</v>
          </cell>
          <cell r="H129">
            <v>1250</v>
          </cell>
          <cell r="I129">
            <v>114817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123737</v>
          </cell>
        </row>
        <row r="130">
          <cell r="D130">
            <v>4050</v>
          </cell>
          <cell r="E130">
            <v>2788</v>
          </cell>
          <cell r="F130">
            <v>5482</v>
          </cell>
          <cell r="G130">
            <v>6834</v>
          </cell>
          <cell r="H130">
            <v>0</v>
          </cell>
          <cell r="I130">
            <v>19154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19154</v>
          </cell>
        </row>
        <row r="131">
          <cell r="D131">
            <v>11421</v>
          </cell>
          <cell r="E131">
            <v>1049</v>
          </cell>
          <cell r="F131">
            <v>2084</v>
          </cell>
          <cell r="G131">
            <v>2208</v>
          </cell>
          <cell r="H131">
            <v>396</v>
          </cell>
          <cell r="I131">
            <v>17158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18199</v>
          </cell>
        </row>
        <row r="132">
          <cell r="D132">
            <v>58354</v>
          </cell>
          <cell r="E132">
            <v>13577</v>
          </cell>
          <cell r="F132">
            <v>3520</v>
          </cell>
          <cell r="G132">
            <v>38825</v>
          </cell>
          <cell r="H132">
            <v>3386</v>
          </cell>
          <cell r="I132">
            <v>117662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42671</v>
          </cell>
          <cell r="V132">
            <v>0</v>
          </cell>
          <cell r="W132">
            <v>0</v>
          </cell>
          <cell r="X132">
            <v>0</v>
          </cell>
          <cell r="Y132">
            <v>42671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160333</v>
          </cell>
        </row>
        <row r="133">
          <cell r="D133">
            <v>3414</v>
          </cell>
          <cell r="E133">
            <v>1250</v>
          </cell>
          <cell r="F133">
            <v>1643</v>
          </cell>
          <cell r="G133">
            <v>1000</v>
          </cell>
          <cell r="H133">
            <v>166</v>
          </cell>
          <cell r="I133">
            <v>7473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7473</v>
          </cell>
        </row>
        <row r="134">
          <cell r="D134">
            <v>47575</v>
          </cell>
          <cell r="E134">
            <v>22741</v>
          </cell>
          <cell r="F134">
            <v>4575</v>
          </cell>
          <cell r="G134">
            <v>8278</v>
          </cell>
          <cell r="H134">
            <v>416</v>
          </cell>
          <cell r="I134">
            <v>83585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83585</v>
          </cell>
        </row>
        <row r="135">
          <cell r="D135">
            <v>6175</v>
          </cell>
          <cell r="E135">
            <v>672</v>
          </cell>
          <cell r="F135">
            <v>500</v>
          </cell>
          <cell r="G135">
            <v>834</v>
          </cell>
          <cell r="H135">
            <v>0</v>
          </cell>
          <cell r="I135">
            <v>8181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8181</v>
          </cell>
        </row>
        <row r="136">
          <cell r="D136">
            <v>9122</v>
          </cell>
          <cell r="E136">
            <v>0</v>
          </cell>
          <cell r="F136">
            <v>3250</v>
          </cell>
          <cell r="G136">
            <v>5143</v>
          </cell>
          <cell r="H136">
            <v>530</v>
          </cell>
          <cell r="I136">
            <v>18045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28045</v>
          </cell>
        </row>
        <row r="137">
          <cell r="D137">
            <v>119917</v>
          </cell>
          <cell r="E137">
            <v>214374</v>
          </cell>
          <cell r="F137">
            <v>32333</v>
          </cell>
          <cell r="G137">
            <v>125547</v>
          </cell>
          <cell r="H137">
            <v>149002</v>
          </cell>
          <cell r="I137">
            <v>641173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3409</v>
          </cell>
          <cell r="AD137">
            <v>13409</v>
          </cell>
          <cell r="AE137">
            <v>0</v>
          </cell>
          <cell r="AF137">
            <v>0</v>
          </cell>
          <cell r="AG137">
            <v>0</v>
          </cell>
          <cell r="AH137">
            <v>672648</v>
          </cell>
        </row>
        <row r="138">
          <cell r="D138">
            <v>44972</v>
          </cell>
          <cell r="E138">
            <v>19827</v>
          </cell>
          <cell r="F138">
            <v>5510</v>
          </cell>
          <cell r="G138">
            <v>14264</v>
          </cell>
          <cell r="H138">
            <v>7666</v>
          </cell>
          <cell r="I138">
            <v>92239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92239</v>
          </cell>
        </row>
        <row r="139">
          <cell r="D139">
            <v>13611</v>
          </cell>
          <cell r="E139">
            <v>2940</v>
          </cell>
          <cell r="F139">
            <v>750</v>
          </cell>
          <cell r="G139">
            <v>750</v>
          </cell>
          <cell r="H139">
            <v>0</v>
          </cell>
          <cell r="I139">
            <v>18051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18051</v>
          </cell>
        </row>
        <row r="140">
          <cell r="D140">
            <v>30195</v>
          </cell>
          <cell r="E140">
            <v>9490</v>
          </cell>
          <cell r="F140">
            <v>284</v>
          </cell>
          <cell r="G140">
            <v>3014</v>
          </cell>
          <cell r="H140">
            <v>2148</v>
          </cell>
          <cell r="I140">
            <v>45131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45131</v>
          </cell>
        </row>
        <row r="141">
          <cell r="D141">
            <v>666</v>
          </cell>
          <cell r="E141">
            <v>25420</v>
          </cell>
          <cell r="F141">
            <v>30988</v>
          </cell>
          <cell r="G141">
            <v>21250</v>
          </cell>
          <cell r="H141">
            <v>10648</v>
          </cell>
          <cell r="I141">
            <v>88972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2661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8879</v>
          </cell>
          <cell r="AB141">
            <v>0</v>
          </cell>
          <cell r="AC141">
            <v>0</v>
          </cell>
          <cell r="AD141">
            <v>8879</v>
          </cell>
          <cell r="AE141">
            <v>0</v>
          </cell>
          <cell r="AF141">
            <v>0</v>
          </cell>
          <cell r="AG141">
            <v>0</v>
          </cell>
          <cell r="AH141">
            <v>160277</v>
          </cell>
        </row>
        <row r="142">
          <cell r="D142">
            <v>77853</v>
          </cell>
          <cell r="E142">
            <v>253978</v>
          </cell>
          <cell r="F142">
            <v>98777</v>
          </cell>
          <cell r="G142">
            <v>143918</v>
          </cell>
          <cell r="H142">
            <v>5227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12811</v>
          </cell>
          <cell r="P142">
            <v>0</v>
          </cell>
          <cell r="Q142">
            <v>0</v>
          </cell>
          <cell r="R142">
            <v>0</v>
          </cell>
          <cell r="S142">
            <v>1740202</v>
          </cell>
          <cell r="T142">
            <v>1740202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2332766</v>
          </cell>
        </row>
        <row r="143">
          <cell r="D143">
            <v>6334</v>
          </cell>
          <cell r="E143">
            <v>7738</v>
          </cell>
          <cell r="F143">
            <v>1250</v>
          </cell>
          <cell r="G143">
            <v>416</v>
          </cell>
          <cell r="H143">
            <v>250</v>
          </cell>
          <cell r="I143">
            <v>15988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17137</v>
          </cell>
        </row>
        <row r="144">
          <cell r="D144">
            <v>16064</v>
          </cell>
          <cell r="E144">
            <v>2368</v>
          </cell>
          <cell r="F144">
            <v>3500</v>
          </cell>
          <cell r="G144">
            <v>5834</v>
          </cell>
          <cell r="H144">
            <v>3334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31100</v>
          </cell>
        </row>
        <row r="145">
          <cell r="D145">
            <v>6334</v>
          </cell>
          <cell r="E145">
            <v>84</v>
          </cell>
          <cell r="F145">
            <v>1407</v>
          </cell>
          <cell r="G145">
            <v>166</v>
          </cell>
          <cell r="H145">
            <v>416</v>
          </cell>
          <cell r="I145">
            <v>8407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8407</v>
          </cell>
        </row>
        <row r="146">
          <cell r="D146">
            <v>15261</v>
          </cell>
          <cell r="E146">
            <v>11640</v>
          </cell>
          <cell r="F146">
            <v>3003</v>
          </cell>
          <cell r="G146">
            <v>2584</v>
          </cell>
          <cell r="H146">
            <v>0</v>
          </cell>
          <cell r="I146">
            <v>32488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32488</v>
          </cell>
        </row>
        <row r="147">
          <cell r="D147">
            <v>23151</v>
          </cell>
          <cell r="E147">
            <v>31987</v>
          </cell>
          <cell r="F147">
            <v>5569</v>
          </cell>
          <cell r="G147">
            <v>0</v>
          </cell>
          <cell r="H147">
            <v>1000</v>
          </cell>
          <cell r="I147">
            <v>61707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4062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65769</v>
          </cell>
        </row>
        <row r="148">
          <cell r="D148">
            <v>12562</v>
          </cell>
          <cell r="E148">
            <v>15760</v>
          </cell>
          <cell r="F148">
            <v>9317</v>
          </cell>
          <cell r="G148">
            <v>10157</v>
          </cell>
          <cell r="H148">
            <v>0</v>
          </cell>
          <cell r="I148">
            <v>47796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66181</v>
          </cell>
        </row>
        <row r="149">
          <cell r="D149">
            <v>35601</v>
          </cell>
          <cell r="E149">
            <v>53473</v>
          </cell>
          <cell r="F149">
            <v>0</v>
          </cell>
          <cell r="G149">
            <v>16638</v>
          </cell>
          <cell r="H149">
            <v>584</v>
          </cell>
          <cell r="I149">
            <v>106296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106296</v>
          </cell>
        </row>
        <row r="150">
          <cell r="D150">
            <v>22454</v>
          </cell>
          <cell r="E150">
            <v>6556</v>
          </cell>
          <cell r="F150">
            <v>6666</v>
          </cell>
          <cell r="G150">
            <v>7686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43362</v>
          </cell>
        </row>
        <row r="151">
          <cell r="D151">
            <v>20955</v>
          </cell>
          <cell r="E151">
            <v>2949</v>
          </cell>
          <cell r="F151">
            <v>1500</v>
          </cell>
          <cell r="G151">
            <v>666</v>
          </cell>
          <cell r="H151">
            <v>0</v>
          </cell>
          <cell r="I151">
            <v>26070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26070</v>
          </cell>
        </row>
        <row r="152">
          <cell r="D152">
            <v>5921</v>
          </cell>
          <cell r="E152">
            <v>4084</v>
          </cell>
          <cell r="F152">
            <v>2916</v>
          </cell>
          <cell r="G152">
            <v>4377</v>
          </cell>
          <cell r="H152">
            <v>744</v>
          </cell>
          <cell r="I152">
            <v>18042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18042</v>
          </cell>
        </row>
        <row r="153">
          <cell r="D153">
            <v>44943</v>
          </cell>
          <cell r="E153">
            <v>106150</v>
          </cell>
          <cell r="F153">
            <v>17419</v>
          </cell>
          <cell r="G153">
            <v>17507</v>
          </cell>
          <cell r="H153">
            <v>27305</v>
          </cell>
          <cell r="I153">
            <v>213324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226057</v>
          </cell>
        </row>
        <row r="154">
          <cell r="D154">
            <v>25985</v>
          </cell>
          <cell r="E154">
            <v>7645</v>
          </cell>
          <cell r="F154">
            <v>1750</v>
          </cell>
          <cell r="G154">
            <v>3334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53023</v>
          </cell>
        </row>
        <row r="155">
          <cell r="D155">
            <v>11647</v>
          </cell>
          <cell r="E155">
            <v>209</v>
          </cell>
          <cell r="F155">
            <v>834</v>
          </cell>
          <cell r="G155">
            <v>0</v>
          </cell>
          <cell r="H155">
            <v>166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12856</v>
          </cell>
        </row>
        <row r="156">
          <cell r="D156">
            <v>74952</v>
          </cell>
          <cell r="E156">
            <v>3291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104669</v>
          </cell>
        </row>
        <row r="157">
          <cell r="D157">
            <v>16384</v>
          </cell>
          <cell r="E157">
            <v>834</v>
          </cell>
          <cell r="F157">
            <v>858</v>
          </cell>
          <cell r="G157">
            <v>416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18492</v>
          </cell>
        </row>
        <row r="158">
          <cell r="D158">
            <v>3579</v>
          </cell>
          <cell r="E158">
            <v>13993</v>
          </cell>
          <cell r="F158">
            <v>3910</v>
          </cell>
          <cell r="G158">
            <v>3313</v>
          </cell>
          <cell r="H158">
            <v>475</v>
          </cell>
          <cell r="I158">
            <v>25270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25270</v>
          </cell>
        </row>
        <row r="159">
          <cell r="D159">
            <v>33174</v>
          </cell>
          <cell r="E159">
            <v>52705</v>
          </cell>
          <cell r="F159">
            <v>53824</v>
          </cell>
          <cell r="G159">
            <v>40178</v>
          </cell>
          <cell r="H159">
            <v>16262</v>
          </cell>
          <cell r="I159">
            <v>196143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4348</v>
          </cell>
          <cell r="AG159">
            <v>0</v>
          </cell>
          <cell r="AH159">
            <v>204491</v>
          </cell>
        </row>
        <row r="160">
          <cell r="D160">
            <v>5555</v>
          </cell>
          <cell r="E160">
            <v>0</v>
          </cell>
          <cell r="F160">
            <v>1666</v>
          </cell>
          <cell r="G160">
            <v>2084</v>
          </cell>
          <cell r="H160">
            <v>0</v>
          </cell>
          <cell r="I160">
            <v>9305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9305</v>
          </cell>
        </row>
        <row r="161">
          <cell r="D161">
            <v>20834</v>
          </cell>
          <cell r="E161">
            <v>3166</v>
          </cell>
          <cell r="F161">
            <v>15765</v>
          </cell>
          <cell r="G161">
            <v>4334</v>
          </cell>
          <cell r="H161">
            <v>2041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46140</v>
          </cell>
        </row>
        <row r="162">
          <cell r="D162">
            <v>18998</v>
          </cell>
          <cell r="E162">
            <v>4187</v>
          </cell>
          <cell r="F162">
            <v>1666</v>
          </cell>
          <cell r="G162">
            <v>2500</v>
          </cell>
          <cell r="H162">
            <v>0</v>
          </cell>
          <cell r="I162">
            <v>27351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27351</v>
          </cell>
        </row>
        <row r="163">
          <cell r="D163">
            <v>2260</v>
          </cell>
          <cell r="E163">
            <v>1791</v>
          </cell>
          <cell r="F163">
            <v>1032</v>
          </cell>
          <cell r="G163">
            <v>3334</v>
          </cell>
          <cell r="H163">
            <v>0</v>
          </cell>
          <cell r="I163">
            <v>8417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8417</v>
          </cell>
        </row>
        <row r="164">
          <cell r="D164">
            <v>19584</v>
          </cell>
          <cell r="E164">
            <v>5873</v>
          </cell>
          <cell r="F164">
            <v>0</v>
          </cell>
          <cell r="G164">
            <v>0</v>
          </cell>
          <cell r="H164">
            <v>0</v>
          </cell>
          <cell r="I164">
            <v>25457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25457</v>
          </cell>
        </row>
        <row r="165">
          <cell r="D165">
            <v>12639</v>
          </cell>
          <cell r="E165">
            <v>5749</v>
          </cell>
          <cell r="F165">
            <v>1666</v>
          </cell>
          <cell r="G165">
            <v>2265</v>
          </cell>
          <cell r="H165">
            <v>177</v>
          </cell>
          <cell r="I165">
            <v>22496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22496</v>
          </cell>
        </row>
      </sheetData>
      <sheetData sheetId="18"/>
      <sheetData sheetId="19">
        <row r="2">
          <cell r="D2">
            <v>8113.85</v>
          </cell>
          <cell r="E2">
            <v>16961.149999999994</v>
          </cell>
          <cell r="F2">
            <v>0</v>
          </cell>
          <cell r="G2">
            <v>7572</v>
          </cell>
          <cell r="H2">
            <v>2920</v>
          </cell>
          <cell r="I2">
            <v>35566.999999999993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D3">
            <v>3679</v>
          </cell>
          <cell r="E3">
            <v>2819</v>
          </cell>
          <cell r="F3">
            <v>3248</v>
          </cell>
          <cell r="G3">
            <v>9125</v>
          </cell>
          <cell r="H3">
            <v>167</v>
          </cell>
          <cell r="I3">
            <v>19038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D4">
            <v>19757</v>
          </cell>
          <cell r="E4">
            <v>6393</v>
          </cell>
          <cell r="F4">
            <v>7250</v>
          </cell>
          <cell r="G4">
            <v>30875</v>
          </cell>
          <cell r="H4">
            <v>2961</v>
          </cell>
          <cell r="I4">
            <v>67236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4707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29167</v>
          </cell>
          <cell r="W4">
            <v>0</v>
          </cell>
          <cell r="X4">
            <v>0</v>
          </cell>
          <cell r="Y4">
            <v>29167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>
            <v>0</v>
          </cell>
        </row>
        <row r="6">
          <cell r="D6">
            <v>8015</v>
          </cell>
          <cell r="E6">
            <v>8078</v>
          </cell>
          <cell r="F6">
            <v>5023</v>
          </cell>
          <cell r="G6">
            <v>1604</v>
          </cell>
          <cell r="H6">
            <v>292</v>
          </cell>
          <cell r="I6">
            <v>23012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D7">
            <v>7037</v>
          </cell>
          <cell r="E7">
            <v>4500</v>
          </cell>
          <cell r="F7">
            <v>3333</v>
          </cell>
          <cell r="G7">
            <v>1056</v>
          </cell>
          <cell r="H7">
            <v>0</v>
          </cell>
          <cell r="I7">
            <v>15926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D8">
            <v>17810</v>
          </cell>
          <cell r="E8">
            <v>406</v>
          </cell>
          <cell r="F8">
            <v>0</v>
          </cell>
          <cell r="G8">
            <v>0</v>
          </cell>
          <cell r="H8">
            <v>0</v>
          </cell>
          <cell r="I8">
            <v>18216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20832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20833</v>
          </cell>
          <cell r="AC8">
            <v>0</v>
          </cell>
          <cell r="AD8">
            <v>20833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D9">
            <v>82332.849999999977</v>
          </cell>
          <cell r="E9">
            <v>9158.1499999999942</v>
          </cell>
          <cell r="F9">
            <v>0</v>
          </cell>
          <cell r="G9">
            <v>0</v>
          </cell>
          <cell r="H9">
            <v>0</v>
          </cell>
          <cell r="I9">
            <v>91490.999999999971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4348</v>
          </cell>
          <cell r="AG9">
            <v>0</v>
          </cell>
          <cell r="AH9">
            <v>0</v>
          </cell>
        </row>
        <row r="10">
          <cell r="D10">
            <v>8134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D11">
            <v>23161</v>
          </cell>
          <cell r="E11">
            <v>56504</v>
          </cell>
          <cell r="F11">
            <v>11657</v>
          </cell>
          <cell r="G11">
            <v>60277</v>
          </cell>
          <cell r="H11">
            <v>8947</v>
          </cell>
          <cell r="I11">
            <v>160546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7054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42530</v>
          </cell>
          <cell r="Y11">
            <v>42530</v>
          </cell>
          <cell r="Z11">
            <v>1202</v>
          </cell>
          <cell r="AA11">
            <v>0</v>
          </cell>
          <cell r="AB11">
            <v>0</v>
          </cell>
          <cell r="AC11">
            <v>0</v>
          </cell>
          <cell r="AD11">
            <v>1202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97533</v>
          </cell>
          <cell r="E12">
            <v>253881</v>
          </cell>
          <cell r="F12">
            <v>73737</v>
          </cell>
          <cell r="G12">
            <v>160050</v>
          </cell>
          <cell r="H12">
            <v>199101</v>
          </cell>
          <cell r="I12">
            <v>784302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18043</v>
          </cell>
          <cell r="P12">
            <v>36444</v>
          </cell>
          <cell r="Q12">
            <v>0</v>
          </cell>
          <cell r="R12">
            <v>12670</v>
          </cell>
          <cell r="S12">
            <v>0</v>
          </cell>
          <cell r="T12">
            <v>12670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61554.189999999944</v>
          </cell>
          <cell r="F13">
            <v>1544.8100000000013</v>
          </cell>
          <cell r="G13">
            <v>0</v>
          </cell>
          <cell r="H13">
            <v>0</v>
          </cell>
          <cell r="I13">
            <v>63098.999999999942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4183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64417</v>
          </cell>
          <cell r="E14">
            <v>33092</v>
          </cell>
          <cell r="F14">
            <v>7083</v>
          </cell>
          <cell r="G14">
            <v>12600</v>
          </cell>
          <cell r="H14">
            <v>43500</v>
          </cell>
          <cell r="I14">
            <v>160692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D15">
            <v>31823.229999999981</v>
          </cell>
          <cell r="E15">
            <v>49362.420000000042</v>
          </cell>
          <cell r="F15">
            <v>25672.22000000003</v>
          </cell>
          <cell r="G15">
            <v>12565.130000000005</v>
          </cell>
          <cell r="H15">
            <v>0</v>
          </cell>
          <cell r="I15">
            <v>119423.00000000006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D16">
            <v>10136.570000000007</v>
          </cell>
          <cell r="E16">
            <v>3355.4300000000003</v>
          </cell>
          <cell r="F16">
            <v>0</v>
          </cell>
          <cell r="G16">
            <v>0</v>
          </cell>
          <cell r="H16">
            <v>0</v>
          </cell>
          <cell r="I16">
            <v>13492.000000000007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D17">
            <v>6192.5200000000041</v>
          </cell>
          <cell r="E17">
            <v>3071.3600000000006</v>
          </cell>
          <cell r="F17">
            <v>1542</v>
          </cell>
          <cell r="G17">
            <v>1674.119999999999</v>
          </cell>
          <cell r="H17">
            <v>658</v>
          </cell>
          <cell r="I17">
            <v>13138.000000000004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D18">
            <v>0</v>
          </cell>
          <cell r="E18">
            <v>31329</v>
          </cell>
          <cell r="F18">
            <v>720</v>
          </cell>
          <cell r="G18">
            <v>1500</v>
          </cell>
          <cell r="H18">
            <v>417</v>
          </cell>
          <cell r="I18">
            <v>33966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57483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57483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D20">
            <v>17549</v>
          </cell>
          <cell r="E20">
            <v>20648</v>
          </cell>
          <cell r="F20">
            <v>4741</v>
          </cell>
          <cell r="G20">
            <v>0</v>
          </cell>
          <cell r="H20">
            <v>0</v>
          </cell>
          <cell r="I20">
            <v>42938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4347</v>
          </cell>
          <cell r="AG20">
            <v>0</v>
          </cell>
          <cell r="AH20">
            <v>0</v>
          </cell>
        </row>
        <row r="21">
          <cell r="D21">
            <v>5857.5</v>
          </cell>
          <cell r="E21">
            <v>8180</v>
          </cell>
          <cell r="F21">
            <v>0</v>
          </cell>
          <cell r="G21">
            <v>7872.5</v>
          </cell>
          <cell r="H21">
            <v>2096</v>
          </cell>
          <cell r="I21">
            <v>24006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10423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20000</v>
          </cell>
          <cell r="AG21">
            <v>0</v>
          </cell>
          <cell r="AH21">
            <v>0</v>
          </cell>
        </row>
        <row r="22">
          <cell r="D22">
            <v>3913.1900000000023</v>
          </cell>
          <cell r="E22">
            <v>0</v>
          </cell>
          <cell r="F22">
            <v>0</v>
          </cell>
          <cell r="G22">
            <v>83</v>
          </cell>
          <cell r="H22">
            <v>2630.8100000000013</v>
          </cell>
          <cell r="I22">
            <v>6627.0000000000036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34589.239999999991</v>
          </cell>
          <cell r="E23">
            <v>79417.469999999972</v>
          </cell>
          <cell r="F23">
            <v>46371.650000000023</v>
          </cell>
          <cell r="G23">
            <v>104809.55000000005</v>
          </cell>
          <cell r="H23">
            <v>4124.0899999999965</v>
          </cell>
          <cell r="I23">
            <v>269312</v>
          </cell>
          <cell r="J23">
            <v>0</v>
          </cell>
          <cell r="K23">
            <v>0</v>
          </cell>
          <cell r="L23">
            <v>10624</v>
          </cell>
          <cell r="M23">
            <v>0</v>
          </cell>
          <cell r="N23">
            <v>2079</v>
          </cell>
          <cell r="O23">
            <v>8930</v>
          </cell>
          <cell r="P23">
            <v>10399</v>
          </cell>
          <cell r="Q23">
            <v>41265</v>
          </cell>
          <cell r="R23">
            <v>0</v>
          </cell>
          <cell r="S23">
            <v>0</v>
          </cell>
          <cell r="T23">
            <v>41265</v>
          </cell>
          <cell r="U23">
            <v>0</v>
          </cell>
          <cell r="V23">
            <v>0</v>
          </cell>
          <cell r="W23">
            <v>8542</v>
          </cell>
          <cell r="X23">
            <v>0</v>
          </cell>
          <cell r="Y23">
            <v>8542</v>
          </cell>
          <cell r="Z23">
            <v>0</v>
          </cell>
          <cell r="AA23">
            <v>12978</v>
          </cell>
          <cell r="AB23">
            <v>4375</v>
          </cell>
          <cell r="AC23">
            <v>0</v>
          </cell>
          <cell r="AD23">
            <v>17353</v>
          </cell>
          <cell r="AE23">
            <v>0</v>
          </cell>
          <cell r="AF23">
            <v>33480</v>
          </cell>
          <cell r="AG23">
            <v>0</v>
          </cell>
          <cell r="AH23">
            <v>0</v>
          </cell>
        </row>
        <row r="24">
          <cell r="D24">
            <v>19005.76999999999</v>
          </cell>
          <cell r="E24">
            <v>5064.2799999999988</v>
          </cell>
          <cell r="F24">
            <v>1850.9500000000007</v>
          </cell>
          <cell r="G24">
            <v>770</v>
          </cell>
          <cell r="H24">
            <v>0</v>
          </cell>
          <cell r="I24">
            <v>26690.999999999989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D25">
            <v>10039</v>
          </cell>
          <cell r="E25">
            <v>9491</v>
          </cell>
          <cell r="F25">
            <v>0</v>
          </cell>
          <cell r="G25">
            <v>0</v>
          </cell>
          <cell r="H25">
            <v>0</v>
          </cell>
          <cell r="I25">
            <v>19530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D26">
            <v>9978</v>
          </cell>
          <cell r="E26">
            <v>21544</v>
          </cell>
          <cell r="F26">
            <v>5219</v>
          </cell>
          <cell r="G26">
            <v>14845</v>
          </cell>
          <cell r="H26">
            <v>633</v>
          </cell>
          <cell r="I26">
            <v>52219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D27">
            <v>15827</v>
          </cell>
          <cell r="E27">
            <v>1042</v>
          </cell>
          <cell r="F27">
            <v>4125</v>
          </cell>
          <cell r="G27">
            <v>917</v>
          </cell>
          <cell r="H27">
            <v>667</v>
          </cell>
          <cell r="I27">
            <v>22578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D28">
            <v>83</v>
          </cell>
          <cell r="E28">
            <v>542</v>
          </cell>
          <cell r="F28">
            <v>2154</v>
          </cell>
          <cell r="G28">
            <v>2667</v>
          </cell>
          <cell r="H28">
            <v>0</v>
          </cell>
          <cell r="I28">
            <v>5446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D29">
            <v>8679</v>
          </cell>
          <cell r="E29">
            <v>5703</v>
          </cell>
          <cell r="F29">
            <v>2492</v>
          </cell>
          <cell r="G29">
            <v>3333</v>
          </cell>
          <cell r="H29">
            <v>0</v>
          </cell>
          <cell r="I29">
            <v>20207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D30">
            <v>3913.1900000000023</v>
          </cell>
          <cell r="E30">
            <v>0</v>
          </cell>
          <cell r="F30">
            <v>0</v>
          </cell>
          <cell r="G30">
            <v>2359.8100000000013</v>
          </cell>
          <cell r="H30">
            <v>167</v>
          </cell>
          <cell r="I30">
            <v>6440.0000000000036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77889</v>
          </cell>
          <cell r="E31">
            <v>108274.48999999999</v>
          </cell>
          <cell r="F31">
            <v>18125.5</v>
          </cell>
          <cell r="G31">
            <v>0</v>
          </cell>
          <cell r="H31">
            <v>15273.010000000009</v>
          </cell>
          <cell r="I31">
            <v>219562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20376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111341</v>
          </cell>
          <cell r="V31">
            <v>0</v>
          </cell>
          <cell r="W31">
            <v>0</v>
          </cell>
          <cell r="X31">
            <v>0</v>
          </cell>
          <cell r="Y31">
            <v>111341</v>
          </cell>
          <cell r="Z31">
            <v>11076</v>
          </cell>
          <cell r="AA31">
            <v>0</v>
          </cell>
          <cell r="AB31">
            <v>3976</v>
          </cell>
          <cell r="AC31">
            <v>0</v>
          </cell>
          <cell r="AD31">
            <v>15052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D32">
            <v>29579.760000000009</v>
          </cell>
          <cell r="E32">
            <v>12125</v>
          </cell>
          <cell r="F32">
            <v>15362.429999999993</v>
          </cell>
          <cell r="G32">
            <v>8598.8099999999977</v>
          </cell>
          <cell r="H32">
            <v>0</v>
          </cell>
          <cell r="I32">
            <v>65666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4379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4348</v>
          </cell>
          <cell r="AG32">
            <v>0</v>
          </cell>
          <cell r="AH32">
            <v>0</v>
          </cell>
        </row>
        <row r="33"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>
            <v>0</v>
          </cell>
        </row>
        <row r="34">
          <cell r="D34">
            <v>23830.320000000007</v>
          </cell>
          <cell r="E34">
            <v>0</v>
          </cell>
          <cell r="F34">
            <v>0</v>
          </cell>
          <cell r="G34">
            <v>6914.679999999993</v>
          </cell>
          <cell r="H34">
            <v>417</v>
          </cell>
          <cell r="I34">
            <v>31162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23537</v>
          </cell>
          <cell r="E35">
            <v>24417</v>
          </cell>
          <cell r="F35">
            <v>6083</v>
          </cell>
          <cell r="G35">
            <v>4833</v>
          </cell>
          <cell r="H35">
            <v>500</v>
          </cell>
          <cell r="I35">
            <v>59370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D36">
            <v>1922</v>
          </cell>
          <cell r="E36">
            <v>1633</v>
          </cell>
          <cell r="F36">
            <v>0</v>
          </cell>
          <cell r="G36">
            <v>3941</v>
          </cell>
          <cell r="H36">
            <v>117</v>
          </cell>
          <cell r="I36">
            <v>7613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D37">
            <v>0</v>
          </cell>
          <cell r="E37">
            <v>7880</v>
          </cell>
          <cell r="F37">
            <v>0</v>
          </cell>
          <cell r="G37">
            <v>0</v>
          </cell>
          <cell r="H37">
            <v>0</v>
          </cell>
          <cell r="I37">
            <v>7880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D38">
            <v>7322</v>
          </cell>
          <cell r="E38">
            <v>17</v>
          </cell>
          <cell r="F38">
            <v>167</v>
          </cell>
          <cell r="G38">
            <v>0</v>
          </cell>
          <cell r="H38">
            <v>250</v>
          </cell>
          <cell r="I38">
            <v>7756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13677</v>
          </cell>
          <cell r="E39">
            <v>417</v>
          </cell>
          <cell r="F39">
            <v>417</v>
          </cell>
          <cell r="G39">
            <v>1333</v>
          </cell>
          <cell r="H39">
            <v>0</v>
          </cell>
          <cell r="I39">
            <v>15844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439648.48000000045</v>
          </cell>
          <cell r="E40">
            <v>183413.52000000002</v>
          </cell>
          <cell r="F40">
            <v>240658</v>
          </cell>
          <cell r="G40">
            <v>37740</v>
          </cell>
          <cell r="H40">
            <v>134630</v>
          </cell>
          <cell r="I40">
            <v>1036090.0000000005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19969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6487</v>
          </cell>
          <cell r="AB40">
            <v>0</v>
          </cell>
          <cell r="AC40">
            <v>0</v>
          </cell>
          <cell r="AD40">
            <v>6487</v>
          </cell>
          <cell r="AE40">
            <v>0</v>
          </cell>
          <cell r="AF40">
            <v>10000</v>
          </cell>
          <cell r="AG40">
            <v>0</v>
          </cell>
          <cell r="AH40">
            <v>0</v>
          </cell>
        </row>
        <row r="41">
          <cell r="D41">
            <v>12382</v>
          </cell>
          <cell r="E41">
            <v>7388</v>
          </cell>
          <cell r="F41">
            <v>0</v>
          </cell>
          <cell r="G41">
            <v>0</v>
          </cell>
          <cell r="H41">
            <v>0</v>
          </cell>
          <cell r="I41">
            <v>19770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22060</v>
          </cell>
          <cell r="AG41">
            <v>0</v>
          </cell>
          <cell r="AH41">
            <v>0</v>
          </cell>
        </row>
        <row r="42">
          <cell r="D42">
            <v>11721</v>
          </cell>
          <cell r="E42">
            <v>0</v>
          </cell>
          <cell r="F42">
            <v>0</v>
          </cell>
          <cell r="G42">
            <v>11562</v>
          </cell>
          <cell r="H42">
            <v>5204</v>
          </cell>
          <cell r="I42">
            <v>28487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134662</v>
          </cell>
          <cell r="E43">
            <v>17458</v>
          </cell>
          <cell r="F43">
            <v>0</v>
          </cell>
          <cell r="G43">
            <v>74472</v>
          </cell>
          <cell r="H43">
            <v>21513</v>
          </cell>
          <cell r="I43">
            <v>248105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34765</v>
          </cell>
          <cell r="X43">
            <v>0</v>
          </cell>
          <cell r="Y43">
            <v>34765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D44">
            <v>1139</v>
          </cell>
          <cell r="E44">
            <v>6782</v>
          </cell>
          <cell r="F44">
            <v>7500</v>
          </cell>
          <cell r="G44">
            <v>6336</v>
          </cell>
          <cell r="H44">
            <v>417</v>
          </cell>
          <cell r="I44">
            <v>22174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D45">
            <v>13477</v>
          </cell>
          <cell r="E45">
            <v>7035</v>
          </cell>
          <cell r="F45">
            <v>0</v>
          </cell>
          <cell r="G45">
            <v>3043</v>
          </cell>
          <cell r="H45">
            <v>167</v>
          </cell>
          <cell r="I45">
            <v>23722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10815.57</v>
          </cell>
          <cell r="AG45">
            <v>0</v>
          </cell>
          <cell r="AH45">
            <v>0</v>
          </cell>
        </row>
        <row r="46">
          <cell r="D46">
            <v>16380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16380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52834</v>
          </cell>
          <cell r="E47">
            <v>9970</v>
          </cell>
          <cell r="F47">
            <v>3180</v>
          </cell>
          <cell r="G47">
            <v>31500</v>
          </cell>
          <cell r="H47">
            <v>4840</v>
          </cell>
          <cell r="I47">
            <v>102324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D48">
            <v>29068</v>
          </cell>
          <cell r="E48">
            <v>12127</v>
          </cell>
          <cell r="F48">
            <v>11583</v>
          </cell>
          <cell r="G48">
            <v>10611.5</v>
          </cell>
          <cell r="H48">
            <v>1259.5</v>
          </cell>
          <cell r="I48">
            <v>64649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20000</v>
          </cell>
          <cell r="AG48">
            <v>0</v>
          </cell>
          <cell r="AH48">
            <v>0</v>
          </cell>
        </row>
        <row r="49">
          <cell r="D49">
            <v>229642.96</v>
          </cell>
          <cell r="E49">
            <v>64965.240000000107</v>
          </cell>
          <cell r="F49">
            <v>0</v>
          </cell>
          <cell r="G49">
            <v>28806.660000000033</v>
          </cell>
          <cell r="H49">
            <v>31339.140000000014</v>
          </cell>
          <cell r="I49">
            <v>354754.00000000012</v>
          </cell>
          <cell r="J49">
            <v>0</v>
          </cell>
          <cell r="K49">
            <v>0</v>
          </cell>
          <cell r="L49">
            <v>0</v>
          </cell>
          <cell r="M49">
            <v>41667</v>
          </cell>
          <cell r="N49">
            <v>0</v>
          </cell>
          <cell r="O49">
            <v>4197</v>
          </cell>
          <cell r="P49">
            <v>1796</v>
          </cell>
          <cell r="Q49">
            <v>0</v>
          </cell>
          <cell r="R49">
            <v>0</v>
          </cell>
          <cell r="S49">
            <v>91288</v>
          </cell>
          <cell r="T49">
            <v>91288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D50">
            <v>17680</v>
          </cell>
          <cell r="E50">
            <v>875</v>
          </cell>
          <cell r="F50">
            <v>3094</v>
          </cell>
          <cell r="G50">
            <v>3167</v>
          </cell>
          <cell r="H50">
            <v>333</v>
          </cell>
          <cell r="I50">
            <v>25149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D51">
            <v>20760</v>
          </cell>
          <cell r="E51">
            <v>1317</v>
          </cell>
          <cell r="F51">
            <v>2167</v>
          </cell>
          <cell r="G51">
            <v>333</v>
          </cell>
          <cell r="H51">
            <v>542</v>
          </cell>
          <cell r="I51">
            <v>25119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D52">
            <v>9703.2599999999948</v>
          </cell>
          <cell r="E52">
            <v>625</v>
          </cell>
          <cell r="F52">
            <v>3917</v>
          </cell>
          <cell r="G52">
            <v>333</v>
          </cell>
          <cell r="H52">
            <v>1586.739999999998</v>
          </cell>
          <cell r="I52">
            <v>16164.999999999993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D53">
            <v>9254</v>
          </cell>
          <cell r="E53">
            <v>833</v>
          </cell>
          <cell r="F53">
            <v>615</v>
          </cell>
          <cell r="G53">
            <v>5642</v>
          </cell>
          <cell r="H53">
            <v>0</v>
          </cell>
          <cell r="I53">
            <v>16344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27501</v>
          </cell>
          <cell r="E54">
            <v>110497</v>
          </cell>
          <cell r="F54">
            <v>60276</v>
          </cell>
          <cell r="G54">
            <v>53338</v>
          </cell>
          <cell r="H54">
            <v>0</v>
          </cell>
          <cell r="I54">
            <v>251612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4534</v>
          </cell>
          <cell r="P54">
            <v>19474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D55">
            <v>17457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17457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D56">
            <v>6708</v>
          </cell>
          <cell r="E56">
            <v>5959</v>
          </cell>
          <cell r="F56">
            <v>1383</v>
          </cell>
          <cell r="G56">
            <v>2917</v>
          </cell>
          <cell r="H56">
            <v>125</v>
          </cell>
          <cell r="I56">
            <v>17092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D57">
            <v>63367.010000000009</v>
          </cell>
          <cell r="E57">
            <v>41121.820000000007</v>
          </cell>
          <cell r="F57">
            <v>45492.020000000019</v>
          </cell>
          <cell r="G57">
            <v>13379.149999999994</v>
          </cell>
          <cell r="H57">
            <v>0</v>
          </cell>
          <cell r="I57">
            <v>163360.00000000003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5625</v>
          </cell>
          <cell r="AC57">
            <v>0</v>
          </cell>
          <cell r="AD57">
            <v>5625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D58">
            <v>5973</v>
          </cell>
          <cell r="E58">
            <v>2085</v>
          </cell>
          <cell r="F58">
            <v>0</v>
          </cell>
          <cell r="G58">
            <v>0</v>
          </cell>
          <cell r="H58">
            <v>0</v>
          </cell>
          <cell r="I58">
            <v>8058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80996</v>
          </cell>
          <cell r="T58">
            <v>80996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23653</v>
          </cell>
          <cell r="E59">
            <v>0</v>
          </cell>
          <cell r="F59">
            <v>783</v>
          </cell>
          <cell r="G59">
            <v>0</v>
          </cell>
          <cell r="H59">
            <v>0</v>
          </cell>
          <cell r="I59">
            <v>24436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D60">
            <v>6943</v>
          </cell>
          <cell r="E60">
            <v>25766</v>
          </cell>
          <cell r="F60">
            <v>20726</v>
          </cell>
          <cell r="G60">
            <v>40296</v>
          </cell>
          <cell r="H60">
            <v>8583</v>
          </cell>
          <cell r="I60">
            <v>102314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10646</v>
          </cell>
          <cell r="V60">
            <v>0</v>
          </cell>
          <cell r="W60">
            <v>0</v>
          </cell>
          <cell r="X60">
            <v>0</v>
          </cell>
          <cell r="Y60">
            <v>10646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7226</v>
          </cell>
          <cell r="E61">
            <v>23828</v>
          </cell>
          <cell r="F61">
            <v>51097</v>
          </cell>
          <cell r="G61">
            <v>4167</v>
          </cell>
          <cell r="H61">
            <v>0</v>
          </cell>
          <cell r="I61">
            <v>86318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D62">
            <v>20403</v>
          </cell>
          <cell r="E62">
            <v>0</v>
          </cell>
          <cell r="F62">
            <v>0</v>
          </cell>
          <cell r="G62">
            <v>67</v>
          </cell>
          <cell r="H62">
            <v>275</v>
          </cell>
          <cell r="I62">
            <v>20745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D63">
            <v>81992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81992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D64">
            <v>6227</v>
          </cell>
          <cell r="E64">
            <v>8892</v>
          </cell>
          <cell r="F64">
            <v>0</v>
          </cell>
          <cell r="G64">
            <v>22332</v>
          </cell>
          <cell r="H64">
            <v>649</v>
          </cell>
          <cell r="I64">
            <v>38100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3545</v>
          </cell>
          <cell r="P64">
            <v>8750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4511</v>
          </cell>
          <cell r="AC64">
            <v>0</v>
          </cell>
          <cell r="AD64">
            <v>4511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D65">
            <v>5724.3800000000047</v>
          </cell>
          <cell r="E65">
            <v>28537.01999999996</v>
          </cell>
          <cell r="F65">
            <v>5329.7099999999991</v>
          </cell>
          <cell r="G65">
            <v>7489.8899999999994</v>
          </cell>
          <cell r="H65">
            <v>0</v>
          </cell>
          <cell r="I65">
            <v>47080.999999999964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D66">
            <v>265521</v>
          </cell>
          <cell r="E66">
            <v>634536</v>
          </cell>
          <cell r="F66">
            <v>266141</v>
          </cell>
          <cell r="G66">
            <v>378313</v>
          </cell>
          <cell r="H66">
            <v>99347</v>
          </cell>
          <cell r="I66">
            <v>1643858</v>
          </cell>
          <cell r="J66">
            <v>0</v>
          </cell>
          <cell r="K66">
            <v>83333</v>
          </cell>
          <cell r="L66">
            <v>10209</v>
          </cell>
          <cell r="M66">
            <v>41667</v>
          </cell>
          <cell r="N66">
            <v>0</v>
          </cell>
          <cell r="O66">
            <v>21718</v>
          </cell>
          <cell r="P66">
            <v>0</v>
          </cell>
          <cell r="Q66">
            <v>29023</v>
          </cell>
          <cell r="R66">
            <v>0</v>
          </cell>
          <cell r="S66">
            <v>77161</v>
          </cell>
          <cell r="T66">
            <v>106184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40327</v>
          </cell>
          <cell r="AC66">
            <v>0</v>
          </cell>
          <cell r="AD66">
            <v>40327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23606.5</v>
          </cell>
          <cell r="E67">
            <v>10041</v>
          </cell>
          <cell r="F67">
            <v>18980.5</v>
          </cell>
          <cell r="G67">
            <v>1250</v>
          </cell>
          <cell r="H67">
            <v>0</v>
          </cell>
          <cell r="I67">
            <v>53878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5325.3699999999953</v>
          </cell>
          <cell r="E68">
            <v>1788.630000000001</v>
          </cell>
          <cell r="F68">
            <v>833</v>
          </cell>
          <cell r="G68">
            <v>833</v>
          </cell>
          <cell r="H68">
            <v>0</v>
          </cell>
          <cell r="I68">
            <v>8779.9999999999964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6921.9499999999971</v>
          </cell>
          <cell r="E69">
            <v>20020.619999999995</v>
          </cell>
          <cell r="F69">
            <v>35475.920000000042</v>
          </cell>
          <cell r="G69">
            <v>15657.510000000009</v>
          </cell>
          <cell r="H69">
            <v>11048</v>
          </cell>
          <cell r="I69">
            <v>89124.000000000044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4080</v>
          </cell>
          <cell r="P69">
            <v>0</v>
          </cell>
          <cell r="Q69">
            <v>0</v>
          </cell>
          <cell r="R69">
            <v>6000</v>
          </cell>
          <cell r="S69">
            <v>0</v>
          </cell>
          <cell r="T69">
            <v>6000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D70">
            <v>17789</v>
          </cell>
          <cell r="E70">
            <v>1165</v>
          </cell>
          <cell r="F70">
            <v>8917</v>
          </cell>
          <cell r="G70">
            <v>13875</v>
          </cell>
          <cell r="H70">
            <v>833</v>
          </cell>
          <cell r="I70">
            <v>42579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112122.39999999991</v>
          </cell>
          <cell r="E71">
            <v>18765.080000000016</v>
          </cell>
          <cell r="F71">
            <v>40917</v>
          </cell>
          <cell r="G71">
            <v>133191.52000000002</v>
          </cell>
          <cell r="H71">
            <v>33333</v>
          </cell>
          <cell r="I71">
            <v>338328.99999999994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8115</v>
          </cell>
          <cell r="P71">
            <v>30582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D72">
            <v>8375.2299999999959</v>
          </cell>
          <cell r="E72">
            <v>14179.549999999988</v>
          </cell>
          <cell r="F72">
            <v>1320.1399999999994</v>
          </cell>
          <cell r="G72">
            <v>10435.080000000002</v>
          </cell>
          <cell r="H72">
            <v>0</v>
          </cell>
          <cell r="I72">
            <v>34309.999999999985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2000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23270</v>
          </cell>
          <cell r="AG72">
            <v>0</v>
          </cell>
          <cell r="AH72">
            <v>0</v>
          </cell>
        </row>
        <row r="73">
          <cell r="D73">
            <v>1507.2000000000007</v>
          </cell>
          <cell r="E73">
            <v>7192.4799999999959</v>
          </cell>
          <cell r="F73">
            <v>2917</v>
          </cell>
          <cell r="G73">
            <v>9520.320000000007</v>
          </cell>
          <cell r="H73">
            <v>500</v>
          </cell>
          <cell r="I73">
            <v>21637.000000000004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22089</v>
          </cell>
          <cell r="E74">
            <v>11738.179999999993</v>
          </cell>
          <cell r="F74">
            <v>0</v>
          </cell>
          <cell r="G74">
            <v>4710.82</v>
          </cell>
          <cell r="H74">
            <v>0</v>
          </cell>
          <cell r="I74">
            <v>38537.999999999993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D75">
            <v>12356.5</v>
          </cell>
          <cell r="E75">
            <v>28832.5</v>
          </cell>
          <cell r="F75">
            <v>0</v>
          </cell>
          <cell r="G75">
            <v>6408</v>
          </cell>
          <cell r="H75">
            <v>0</v>
          </cell>
          <cell r="I75">
            <v>47597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D76">
            <v>6955.3600000000006</v>
          </cell>
          <cell r="E76">
            <v>5450.6399999999994</v>
          </cell>
          <cell r="F76">
            <v>1271</v>
          </cell>
          <cell r="G76">
            <v>2433</v>
          </cell>
          <cell r="H76">
            <v>1158</v>
          </cell>
          <cell r="I76">
            <v>17268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7073.2700000000041</v>
          </cell>
          <cell r="E77">
            <v>17723.78</v>
          </cell>
          <cell r="F77">
            <v>5231.4599999999991</v>
          </cell>
          <cell r="G77">
            <v>5667</v>
          </cell>
          <cell r="H77">
            <v>2819.4900000000052</v>
          </cell>
          <cell r="I77">
            <v>38515.000000000007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D78">
            <v>19844</v>
          </cell>
          <cell r="E78">
            <v>11111</v>
          </cell>
          <cell r="F78">
            <v>9167</v>
          </cell>
          <cell r="G78">
            <v>21917</v>
          </cell>
          <cell r="H78">
            <v>550</v>
          </cell>
          <cell r="I78">
            <v>62589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D79">
            <v>3187</v>
          </cell>
          <cell r="E79">
            <v>15519</v>
          </cell>
          <cell r="F79">
            <v>0</v>
          </cell>
          <cell r="G79">
            <v>4562</v>
          </cell>
          <cell r="H79">
            <v>500</v>
          </cell>
          <cell r="I79">
            <v>23768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D80">
            <v>16474.76999999999</v>
          </cell>
          <cell r="E80">
            <v>11606.619999999995</v>
          </cell>
          <cell r="F80">
            <v>10269.61</v>
          </cell>
          <cell r="G80">
            <v>3771</v>
          </cell>
          <cell r="H80">
            <v>3925</v>
          </cell>
          <cell r="I80">
            <v>46046.999999999985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3506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9795</v>
          </cell>
          <cell r="AC80">
            <v>0</v>
          </cell>
          <cell r="AD80">
            <v>9795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D81">
            <v>56492</v>
          </cell>
          <cell r="E81">
            <v>34096</v>
          </cell>
          <cell r="F81">
            <v>18733</v>
          </cell>
          <cell r="G81">
            <v>30606</v>
          </cell>
          <cell r="H81">
            <v>0</v>
          </cell>
          <cell r="I81">
            <v>139927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4559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D82">
            <v>53790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53790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23146</v>
          </cell>
          <cell r="E83">
            <v>29653</v>
          </cell>
          <cell r="F83">
            <v>15023</v>
          </cell>
          <cell r="G83">
            <v>0</v>
          </cell>
          <cell r="H83">
            <v>15985</v>
          </cell>
          <cell r="I83">
            <v>83807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13319</v>
          </cell>
          <cell r="E84">
            <v>833</v>
          </cell>
          <cell r="F84">
            <v>6367</v>
          </cell>
          <cell r="G84">
            <v>417</v>
          </cell>
          <cell r="H84">
            <v>0</v>
          </cell>
          <cell r="I84">
            <v>20936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27688.880000000005</v>
          </cell>
          <cell r="E85">
            <v>16214.459999999992</v>
          </cell>
          <cell r="F85">
            <v>0</v>
          </cell>
          <cell r="G85">
            <v>5118.6600000000035</v>
          </cell>
          <cell r="H85">
            <v>875</v>
          </cell>
          <cell r="I85">
            <v>49897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49963</v>
          </cell>
          <cell r="F86">
            <v>0</v>
          </cell>
          <cell r="G86">
            <v>9761</v>
          </cell>
          <cell r="H86">
            <v>0</v>
          </cell>
          <cell r="I86">
            <v>59724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20395</v>
          </cell>
          <cell r="E87">
            <v>0</v>
          </cell>
          <cell r="F87">
            <v>897</v>
          </cell>
          <cell r="G87">
            <v>2542</v>
          </cell>
          <cell r="H87">
            <v>0</v>
          </cell>
          <cell r="I87">
            <v>23834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2500</v>
          </cell>
          <cell r="E88">
            <v>5417</v>
          </cell>
          <cell r="F88">
            <v>15833</v>
          </cell>
          <cell r="G88">
            <v>15166</v>
          </cell>
          <cell r="H88">
            <v>0</v>
          </cell>
          <cell r="I88">
            <v>38916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5183</v>
          </cell>
          <cell r="E89">
            <v>11076.209999999992</v>
          </cell>
          <cell r="F89">
            <v>6597.7900000000081</v>
          </cell>
          <cell r="G89">
            <v>5044</v>
          </cell>
          <cell r="H89">
            <v>104</v>
          </cell>
          <cell r="I89">
            <v>28005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600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8550</v>
          </cell>
          <cell r="AG89">
            <v>0</v>
          </cell>
          <cell r="AH89">
            <v>0</v>
          </cell>
        </row>
        <row r="90">
          <cell r="D90">
            <v>21325</v>
          </cell>
          <cell r="E90">
            <v>11842</v>
          </cell>
          <cell r="F90">
            <v>5145</v>
          </cell>
          <cell r="G90">
            <v>0</v>
          </cell>
          <cell r="H90">
            <v>0</v>
          </cell>
          <cell r="I90">
            <v>38312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D91">
            <v>6675</v>
          </cell>
          <cell r="E91">
            <v>3836</v>
          </cell>
          <cell r="F91">
            <v>4563</v>
          </cell>
          <cell r="G91">
            <v>0</v>
          </cell>
          <cell r="H91">
            <v>0</v>
          </cell>
          <cell r="I91">
            <v>15074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D92">
            <v>8581</v>
          </cell>
          <cell r="E92">
            <v>1333</v>
          </cell>
          <cell r="F92">
            <v>1667</v>
          </cell>
          <cell r="G92">
            <v>3110</v>
          </cell>
          <cell r="H92">
            <v>2970</v>
          </cell>
          <cell r="I92">
            <v>17661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9751</v>
          </cell>
          <cell r="F93">
            <v>0</v>
          </cell>
          <cell r="G93">
            <v>0</v>
          </cell>
          <cell r="H93">
            <v>0</v>
          </cell>
          <cell r="I93">
            <v>9751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4348</v>
          </cell>
          <cell r="AG93">
            <v>0</v>
          </cell>
          <cell r="AH93">
            <v>0</v>
          </cell>
        </row>
        <row r="94">
          <cell r="D94">
            <v>13261.559999999998</v>
          </cell>
          <cell r="E94">
            <v>32589.469999999972</v>
          </cell>
          <cell r="F94">
            <v>764.96999999999935</v>
          </cell>
          <cell r="G94">
            <v>0</v>
          </cell>
          <cell r="H94">
            <v>0</v>
          </cell>
          <cell r="I94">
            <v>46615.999999999971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7461</v>
          </cell>
          <cell r="E95">
            <v>1500</v>
          </cell>
          <cell r="F95">
            <v>833</v>
          </cell>
          <cell r="G95">
            <v>454</v>
          </cell>
          <cell r="H95">
            <v>0</v>
          </cell>
          <cell r="I95">
            <v>10248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D96">
            <v>21274.600000000006</v>
          </cell>
          <cell r="E96">
            <v>12293.399999999994</v>
          </cell>
          <cell r="F96">
            <v>5250</v>
          </cell>
          <cell r="G96">
            <v>904</v>
          </cell>
          <cell r="H96">
            <v>0</v>
          </cell>
          <cell r="I96">
            <v>39722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D97">
            <v>16660</v>
          </cell>
          <cell r="E97">
            <v>4807</v>
          </cell>
          <cell r="F97">
            <v>7860</v>
          </cell>
          <cell r="G97">
            <v>8333</v>
          </cell>
          <cell r="H97">
            <v>0</v>
          </cell>
          <cell r="I97">
            <v>37660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75723.509999999995</v>
          </cell>
          <cell r="G98">
            <v>97060.489999999991</v>
          </cell>
          <cell r="H98">
            <v>9812</v>
          </cell>
          <cell r="I98">
            <v>182596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5500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70420</v>
          </cell>
          <cell r="AG98">
            <v>0</v>
          </cell>
          <cell r="AH98">
            <v>0</v>
          </cell>
        </row>
        <row r="99">
          <cell r="D99">
            <v>4919</v>
          </cell>
          <cell r="E99">
            <v>1883</v>
          </cell>
          <cell r="F99">
            <v>1000</v>
          </cell>
          <cell r="G99">
            <v>500</v>
          </cell>
          <cell r="H99">
            <v>250</v>
          </cell>
          <cell r="I99">
            <v>8552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D100">
            <v>9847</v>
          </cell>
          <cell r="E100">
            <v>1250</v>
          </cell>
          <cell r="F100">
            <v>4970</v>
          </cell>
          <cell r="G100">
            <v>4553</v>
          </cell>
          <cell r="H100">
            <v>417</v>
          </cell>
          <cell r="I100">
            <v>21037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D101">
            <v>36407</v>
          </cell>
          <cell r="E101">
            <v>12254</v>
          </cell>
          <cell r="F101">
            <v>32059</v>
          </cell>
          <cell r="G101">
            <v>49132</v>
          </cell>
          <cell r="H101">
            <v>12917</v>
          </cell>
          <cell r="I101">
            <v>142769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3834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>
            <v>6683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6683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D103">
            <v>31391</v>
          </cell>
          <cell r="E103">
            <v>0</v>
          </cell>
          <cell r="F103">
            <v>4582</v>
          </cell>
          <cell r="G103">
            <v>4373</v>
          </cell>
          <cell r="H103">
            <v>0</v>
          </cell>
          <cell r="I103">
            <v>40346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D104">
            <v>56929.599999999977</v>
          </cell>
          <cell r="E104">
            <v>11755.350000000006</v>
          </cell>
          <cell r="F104">
            <v>9167</v>
          </cell>
          <cell r="G104">
            <v>6768.0500000000029</v>
          </cell>
          <cell r="H104">
            <v>500</v>
          </cell>
          <cell r="I104">
            <v>85119.999999999985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D105">
            <v>26675</v>
          </cell>
          <cell r="E105">
            <v>0</v>
          </cell>
          <cell r="F105">
            <v>9706</v>
          </cell>
          <cell r="G105">
            <v>0</v>
          </cell>
          <cell r="H105">
            <v>0</v>
          </cell>
          <cell r="I105">
            <v>36381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D106">
            <v>0</v>
          </cell>
          <cell r="E106">
            <v>53339</v>
          </cell>
          <cell r="F106">
            <v>33833</v>
          </cell>
          <cell r="G106">
            <v>16583</v>
          </cell>
          <cell r="H106">
            <v>4167</v>
          </cell>
          <cell r="I106">
            <v>107922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29626</v>
          </cell>
          <cell r="F107">
            <v>12700</v>
          </cell>
          <cell r="G107">
            <v>10257</v>
          </cell>
          <cell r="H107">
            <v>7259</v>
          </cell>
          <cell r="I107">
            <v>59842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3000</v>
          </cell>
          <cell r="AC107">
            <v>0</v>
          </cell>
          <cell r="AD107">
            <v>3000</v>
          </cell>
          <cell r="AE107">
            <v>0</v>
          </cell>
          <cell r="AF107">
            <v>4348</v>
          </cell>
          <cell r="AG107">
            <v>0</v>
          </cell>
          <cell r="AH107">
            <v>0</v>
          </cell>
        </row>
        <row r="108">
          <cell r="D108">
            <v>14217.029999999999</v>
          </cell>
          <cell r="E108">
            <v>558</v>
          </cell>
          <cell r="F108">
            <v>9725.9700000000012</v>
          </cell>
          <cell r="G108">
            <v>1387</v>
          </cell>
          <cell r="H108">
            <v>750</v>
          </cell>
          <cell r="I108">
            <v>26638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30800</v>
          </cell>
          <cell r="E109">
            <v>66904</v>
          </cell>
          <cell r="F109">
            <v>27608</v>
          </cell>
          <cell r="G109">
            <v>58095</v>
          </cell>
          <cell r="H109">
            <v>9141</v>
          </cell>
          <cell r="I109">
            <v>192548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7500</v>
          </cell>
          <cell r="F110">
            <v>4583</v>
          </cell>
          <cell r="G110">
            <v>10417</v>
          </cell>
          <cell r="H110">
            <v>0</v>
          </cell>
          <cell r="I110">
            <v>22500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D111">
            <v>25953</v>
          </cell>
          <cell r="E111">
            <v>6823</v>
          </cell>
          <cell r="F111">
            <v>9000</v>
          </cell>
          <cell r="G111">
            <v>5842</v>
          </cell>
          <cell r="H111">
            <v>0</v>
          </cell>
          <cell r="I111">
            <v>47618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D112">
            <v>3802</v>
          </cell>
          <cell r="E112">
            <v>12201</v>
          </cell>
          <cell r="F112">
            <v>10217</v>
          </cell>
          <cell r="G112">
            <v>2917</v>
          </cell>
          <cell r="H112">
            <v>5833</v>
          </cell>
          <cell r="I112">
            <v>34970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D113">
            <v>9113.4900000000052</v>
          </cell>
          <cell r="E113">
            <v>4750</v>
          </cell>
          <cell r="F113">
            <v>5917</v>
          </cell>
          <cell r="G113">
            <v>5290.510000000002</v>
          </cell>
          <cell r="H113">
            <v>1000</v>
          </cell>
          <cell r="I113">
            <v>26071.000000000007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>
            <v>105138</v>
          </cell>
          <cell r="E114">
            <v>44092</v>
          </cell>
          <cell r="F114">
            <v>41762</v>
          </cell>
          <cell r="G114">
            <v>46027</v>
          </cell>
          <cell r="H114">
            <v>0</v>
          </cell>
          <cell r="I114">
            <v>237019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75020</v>
          </cell>
          <cell r="T114">
            <v>75020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8599</v>
          </cell>
          <cell r="AB114">
            <v>0</v>
          </cell>
          <cell r="AC114">
            <v>0</v>
          </cell>
          <cell r="AD114">
            <v>8599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D115">
            <v>8333</v>
          </cell>
          <cell r="E115">
            <v>0</v>
          </cell>
          <cell r="F115">
            <v>3162</v>
          </cell>
          <cell r="G115">
            <v>2292</v>
          </cell>
          <cell r="H115">
            <v>0</v>
          </cell>
          <cell r="I115">
            <v>13787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D116">
            <v>19337.100000000006</v>
          </cell>
          <cell r="E116">
            <v>10826.009999999995</v>
          </cell>
          <cell r="F116">
            <v>19386.140000000014</v>
          </cell>
          <cell r="G116">
            <v>2936.8099999999977</v>
          </cell>
          <cell r="H116">
            <v>1959.9399999999987</v>
          </cell>
          <cell r="I116">
            <v>54446.000000000015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D117">
            <v>16181</v>
          </cell>
          <cell r="E117">
            <v>1625</v>
          </cell>
          <cell r="F117">
            <v>2333</v>
          </cell>
          <cell r="G117">
            <v>3529</v>
          </cell>
          <cell r="H117">
            <v>167</v>
          </cell>
          <cell r="I117">
            <v>23835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D118">
            <v>3554</v>
          </cell>
          <cell r="E118">
            <v>4828</v>
          </cell>
          <cell r="F118">
            <v>4298</v>
          </cell>
          <cell r="G118">
            <v>4833</v>
          </cell>
          <cell r="H118">
            <v>750</v>
          </cell>
          <cell r="I118">
            <v>18263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D119">
            <v>65247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65247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6594</v>
          </cell>
          <cell r="AA119">
            <v>0</v>
          </cell>
          <cell r="AB119">
            <v>0</v>
          </cell>
          <cell r="AC119">
            <v>0</v>
          </cell>
          <cell r="AD119">
            <v>6594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6791</v>
          </cell>
          <cell r="E120">
            <v>3462</v>
          </cell>
          <cell r="F120">
            <v>0</v>
          </cell>
          <cell r="G120">
            <v>4267</v>
          </cell>
          <cell r="H120">
            <v>250</v>
          </cell>
          <cell r="I120">
            <v>14770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30222.770000000019</v>
          </cell>
          <cell r="E121">
            <v>9521.179999999993</v>
          </cell>
          <cell r="F121">
            <v>0</v>
          </cell>
          <cell r="G121">
            <v>14299.11</v>
          </cell>
          <cell r="H121">
            <v>7433.9400000000023</v>
          </cell>
          <cell r="I121">
            <v>61477.000000000015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3448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D122">
            <v>16593.75</v>
          </cell>
          <cell r="E122">
            <v>7743.75</v>
          </cell>
          <cell r="F122">
            <v>41667</v>
          </cell>
          <cell r="G122">
            <v>17859</v>
          </cell>
          <cell r="H122">
            <v>14895.5</v>
          </cell>
          <cell r="I122">
            <v>98759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4643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D123">
            <v>18664</v>
          </cell>
          <cell r="E123">
            <v>27234</v>
          </cell>
          <cell r="F123">
            <v>25954</v>
          </cell>
          <cell r="G123">
            <v>2835</v>
          </cell>
          <cell r="H123">
            <v>11384</v>
          </cell>
          <cell r="I123">
            <v>86071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1517</v>
          </cell>
          <cell r="Q123">
            <v>0</v>
          </cell>
          <cell r="R123">
            <v>0</v>
          </cell>
          <cell r="S123">
            <v>104744</v>
          </cell>
          <cell r="T123">
            <v>104744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D124">
            <v>10806</v>
          </cell>
          <cell r="E124">
            <v>770</v>
          </cell>
          <cell r="F124">
            <v>409</v>
          </cell>
          <cell r="G124">
            <v>2085</v>
          </cell>
          <cell r="H124">
            <v>150</v>
          </cell>
          <cell r="I124">
            <v>14220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D125">
            <v>6667</v>
          </cell>
          <cell r="E125">
            <v>8300</v>
          </cell>
          <cell r="F125">
            <v>83</v>
          </cell>
          <cell r="G125">
            <v>4459</v>
          </cell>
          <cell r="H125">
            <v>0</v>
          </cell>
          <cell r="I125">
            <v>19509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D126">
            <v>3909</v>
          </cell>
          <cell r="E126">
            <v>0</v>
          </cell>
          <cell r="F126">
            <v>4288</v>
          </cell>
          <cell r="G126">
            <v>0</v>
          </cell>
          <cell r="H126">
            <v>833</v>
          </cell>
          <cell r="I126">
            <v>9030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26286</v>
          </cell>
          <cell r="E127">
            <v>5742</v>
          </cell>
          <cell r="F127">
            <v>5336</v>
          </cell>
          <cell r="G127">
            <v>0</v>
          </cell>
          <cell r="H127">
            <v>9295</v>
          </cell>
          <cell r="I127">
            <v>46659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25114</v>
          </cell>
          <cell r="E128">
            <v>4113</v>
          </cell>
          <cell r="F128">
            <v>3375</v>
          </cell>
          <cell r="G128">
            <v>833</v>
          </cell>
          <cell r="H128">
            <v>4250</v>
          </cell>
          <cell r="I128">
            <v>37685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13406</v>
          </cell>
          <cell r="E129">
            <v>54802</v>
          </cell>
          <cell r="F129">
            <v>18754</v>
          </cell>
          <cell r="G129">
            <v>26608</v>
          </cell>
          <cell r="H129">
            <v>1250</v>
          </cell>
          <cell r="I129">
            <v>114820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8921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4050</v>
          </cell>
          <cell r="E130">
            <v>2787</v>
          </cell>
          <cell r="F130">
            <v>5483</v>
          </cell>
          <cell r="G130">
            <v>6833</v>
          </cell>
          <cell r="H130">
            <v>0</v>
          </cell>
          <cell r="I130">
            <v>19153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11420.640000000014</v>
          </cell>
          <cell r="E131">
            <v>1048.3600000000006</v>
          </cell>
          <cell r="F131">
            <v>2083</v>
          </cell>
          <cell r="G131">
            <v>2208</v>
          </cell>
          <cell r="H131">
            <v>396</v>
          </cell>
          <cell r="I131">
            <v>17156.000000000015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1042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1900</v>
          </cell>
          <cell r="AG131">
            <v>0</v>
          </cell>
          <cell r="AH131">
            <v>0</v>
          </cell>
        </row>
        <row r="132">
          <cell r="D132">
            <v>58354.729999999981</v>
          </cell>
          <cell r="E132">
            <v>13578.010000000009</v>
          </cell>
          <cell r="F132">
            <v>3519.4000000000015</v>
          </cell>
          <cell r="G132">
            <v>38824.659999999974</v>
          </cell>
          <cell r="H132">
            <v>3386.1999999999971</v>
          </cell>
          <cell r="I132">
            <v>117662.99999999996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42671</v>
          </cell>
          <cell r="V132">
            <v>0</v>
          </cell>
          <cell r="W132">
            <v>0</v>
          </cell>
          <cell r="X132">
            <v>0</v>
          </cell>
          <cell r="Y132">
            <v>42671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D133">
            <v>3415</v>
          </cell>
          <cell r="E133">
            <v>1250</v>
          </cell>
          <cell r="F133">
            <v>2142</v>
          </cell>
          <cell r="G133">
            <v>500</v>
          </cell>
          <cell r="H133">
            <v>167</v>
          </cell>
          <cell r="I133">
            <v>7474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4">
          <cell r="D134">
            <v>47575</v>
          </cell>
          <cell r="E134">
            <v>22742</v>
          </cell>
          <cell r="F134">
            <v>4575</v>
          </cell>
          <cell r="G134">
            <v>8277</v>
          </cell>
          <cell r="H134">
            <v>417</v>
          </cell>
          <cell r="I134">
            <v>83586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6175.2299999999959</v>
          </cell>
          <cell r="E135">
            <v>671.77000000000044</v>
          </cell>
          <cell r="F135">
            <v>500</v>
          </cell>
          <cell r="G135">
            <v>833</v>
          </cell>
          <cell r="H135">
            <v>0</v>
          </cell>
          <cell r="I135">
            <v>8179.9999999999964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9122.3099999999977</v>
          </cell>
          <cell r="E136">
            <v>0</v>
          </cell>
          <cell r="F136">
            <v>3250</v>
          </cell>
          <cell r="G136">
            <v>5143.6899999999951</v>
          </cell>
          <cell r="H136">
            <v>530</v>
          </cell>
          <cell r="I136">
            <v>18045.999999999993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10000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119916</v>
          </cell>
          <cell r="E137">
            <v>214373</v>
          </cell>
          <cell r="F137">
            <v>32334</v>
          </cell>
          <cell r="G137">
            <v>125547</v>
          </cell>
          <cell r="H137">
            <v>149003</v>
          </cell>
          <cell r="I137">
            <v>641173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18067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10000</v>
          </cell>
          <cell r="AC137">
            <v>3408</v>
          </cell>
          <cell r="AD137">
            <v>13408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44972.310000000056</v>
          </cell>
          <cell r="E138">
            <v>19827.410000000003</v>
          </cell>
          <cell r="F138">
            <v>5510.1999999999971</v>
          </cell>
          <cell r="G138">
            <v>14263.079999999987</v>
          </cell>
          <cell r="H138">
            <v>7667</v>
          </cell>
          <cell r="I138">
            <v>92240.000000000044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13611.329999999987</v>
          </cell>
          <cell r="E139">
            <v>2651.6800000000003</v>
          </cell>
          <cell r="F139">
            <v>750</v>
          </cell>
          <cell r="G139">
            <v>750</v>
          </cell>
          <cell r="H139">
            <v>288.98999999999978</v>
          </cell>
          <cell r="I139">
            <v>18051.999999999985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D140">
            <v>30194.099999999977</v>
          </cell>
          <cell r="E140">
            <v>9489.4799999999959</v>
          </cell>
          <cell r="F140">
            <v>283</v>
          </cell>
          <cell r="G140">
            <v>3013</v>
          </cell>
          <cell r="H140">
            <v>2147.4199999999983</v>
          </cell>
          <cell r="I140">
            <v>45126.999999999971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D141">
            <v>667</v>
          </cell>
          <cell r="E141">
            <v>25421</v>
          </cell>
          <cell r="F141">
            <v>30987</v>
          </cell>
          <cell r="G141">
            <v>21250</v>
          </cell>
          <cell r="H141">
            <v>10648</v>
          </cell>
          <cell r="I141">
            <v>88973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2662</v>
          </cell>
          <cell r="P141">
            <v>6093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46291</v>
          </cell>
          <cell r="V141">
            <v>7381</v>
          </cell>
          <cell r="W141">
            <v>0</v>
          </cell>
          <cell r="X141">
            <v>0</v>
          </cell>
          <cell r="Y141">
            <v>53672</v>
          </cell>
          <cell r="Z141">
            <v>0</v>
          </cell>
          <cell r="AA141">
            <v>8879</v>
          </cell>
          <cell r="AB141">
            <v>0</v>
          </cell>
          <cell r="AC141">
            <v>0</v>
          </cell>
          <cell r="AD141">
            <v>8879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77853</v>
          </cell>
          <cell r="E142">
            <v>253978</v>
          </cell>
          <cell r="F142">
            <v>98778</v>
          </cell>
          <cell r="G142">
            <v>143918</v>
          </cell>
          <cell r="H142">
            <v>5226</v>
          </cell>
          <cell r="I142">
            <v>579753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12810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6333</v>
          </cell>
          <cell r="E143">
            <v>7737</v>
          </cell>
          <cell r="F143">
            <v>1250</v>
          </cell>
          <cell r="G143">
            <v>417</v>
          </cell>
          <cell r="H143">
            <v>250</v>
          </cell>
          <cell r="I143">
            <v>15987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1149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16065</v>
          </cell>
          <cell r="E144">
            <v>2369</v>
          </cell>
          <cell r="F144">
            <v>3500</v>
          </cell>
          <cell r="G144">
            <v>5833</v>
          </cell>
          <cell r="H144">
            <v>3333</v>
          </cell>
          <cell r="I144">
            <v>31100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6333</v>
          </cell>
          <cell r="E145">
            <v>83</v>
          </cell>
          <cell r="F145">
            <v>1406</v>
          </cell>
          <cell r="G145">
            <v>167</v>
          </cell>
          <cell r="H145">
            <v>417</v>
          </cell>
          <cell r="I145">
            <v>8406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D146">
            <v>15260</v>
          </cell>
          <cell r="E146">
            <v>11641</v>
          </cell>
          <cell r="F146">
            <v>3002</v>
          </cell>
          <cell r="G146">
            <v>2583</v>
          </cell>
          <cell r="H146">
            <v>0</v>
          </cell>
          <cell r="I146">
            <v>32486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7">
          <cell r="D147">
            <v>23151.330000000016</v>
          </cell>
          <cell r="E147">
            <v>31985.960000000021</v>
          </cell>
          <cell r="F147">
            <v>5568.7099999999919</v>
          </cell>
          <cell r="G147">
            <v>0</v>
          </cell>
          <cell r="H147">
            <v>1000</v>
          </cell>
          <cell r="I147">
            <v>61706.000000000029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4063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D148">
            <v>12561.589999999997</v>
          </cell>
          <cell r="E148">
            <v>15759.260000000009</v>
          </cell>
          <cell r="F148">
            <v>9316.570000000007</v>
          </cell>
          <cell r="G148">
            <v>10156.580000000002</v>
          </cell>
          <cell r="H148">
            <v>0</v>
          </cell>
          <cell r="I148">
            <v>47794.000000000015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11419</v>
          </cell>
          <cell r="Q148">
            <v>6966</v>
          </cell>
          <cell r="R148">
            <v>0</v>
          </cell>
          <cell r="S148">
            <v>0</v>
          </cell>
          <cell r="T148">
            <v>6966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D149">
            <v>35600</v>
          </cell>
          <cell r="E149">
            <v>56247</v>
          </cell>
          <cell r="F149">
            <v>0</v>
          </cell>
          <cell r="G149">
            <v>13865</v>
          </cell>
          <cell r="H149">
            <v>583</v>
          </cell>
          <cell r="I149">
            <v>106295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0">
          <cell r="D150">
            <v>22454</v>
          </cell>
          <cell r="E150">
            <v>6556</v>
          </cell>
          <cell r="F150">
            <v>6667</v>
          </cell>
          <cell r="G150">
            <v>7685</v>
          </cell>
          <cell r="H150">
            <v>0</v>
          </cell>
          <cell r="I150">
            <v>43362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</row>
        <row r="151">
          <cell r="D151">
            <v>20955</v>
          </cell>
          <cell r="E151">
            <v>2948</v>
          </cell>
          <cell r="F151">
            <v>1500</v>
          </cell>
          <cell r="G151">
            <v>667</v>
          </cell>
          <cell r="H151">
            <v>0</v>
          </cell>
          <cell r="I151">
            <v>26070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D152">
            <v>5921</v>
          </cell>
          <cell r="E152">
            <v>4083</v>
          </cell>
          <cell r="F152">
            <v>2917</v>
          </cell>
          <cell r="G152">
            <v>4376</v>
          </cell>
          <cell r="H152">
            <v>744</v>
          </cell>
          <cell r="I152">
            <v>18041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D153">
            <v>44944</v>
          </cell>
          <cell r="E153">
            <v>104484</v>
          </cell>
          <cell r="F153">
            <v>26905</v>
          </cell>
          <cell r="G153">
            <v>23340</v>
          </cell>
          <cell r="H153">
            <v>13653</v>
          </cell>
          <cell r="I153">
            <v>213326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2191</v>
          </cell>
          <cell r="O153">
            <v>0</v>
          </cell>
          <cell r="P153">
            <v>10543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10815.57</v>
          </cell>
          <cell r="AG153">
            <v>0</v>
          </cell>
          <cell r="AH153">
            <v>0</v>
          </cell>
        </row>
        <row r="154">
          <cell r="D154">
            <v>25986</v>
          </cell>
          <cell r="E154">
            <v>7645</v>
          </cell>
          <cell r="F154">
            <v>1750</v>
          </cell>
          <cell r="G154">
            <v>3333</v>
          </cell>
          <cell r="H154">
            <v>291</v>
          </cell>
          <cell r="I154">
            <v>39005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14018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D155">
            <v>11648</v>
          </cell>
          <cell r="E155">
            <v>208</v>
          </cell>
          <cell r="F155">
            <v>833</v>
          </cell>
          <cell r="G155">
            <v>0</v>
          </cell>
          <cell r="H155">
            <v>167</v>
          </cell>
          <cell r="I155">
            <v>12856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6">
          <cell r="D156">
            <v>74951</v>
          </cell>
          <cell r="E156">
            <v>3292</v>
          </cell>
          <cell r="F156">
            <v>0</v>
          </cell>
          <cell r="G156">
            <v>26426</v>
          </cell>
          <cell r="H156">
            <v>0</v>
          </cell>
          <cell r="I156">
            <v>104669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27730</v>
          </cell>
          <cell r="AG156">
            <v>0</v>
          </cell>
          <cell r="AH156">
            <v>0</v>
          </cell>
        </row>
        <row r="157">
          <cell r="D157">
            <v>16384</v>
          </cell>
          <cell r="E157">
            <v>833</v>
          </cell>
          <cell r="F157">
            <v>858</v>
          </cell>
          <cell r="G157">
            <v>417</v>
          </cell>
          <cell r="H157">
            <v>0</v>
          </cell>
          <cell r="I157">
            <v>18492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D158">
            <v>3580</v>
          </cell>
          <cell r="E158">
            <v>13993</v>
          </cell>
          <cell r="F158">
            <v>3909</v>
          </cell>
          <cell r="G158">
            <v>3312</v>
          </cell>
          <cell r="H158">
            <v>475</v>
          </cell>
          <cell r="I158">
            <v>25269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D159">
            <v>33175.109999999986</v>
          </cell>
          <cell r="E159">
            <v>52704.5</v>
          </cell>
          <cell r="F159">
            <v>53824.599999999977</v>
          </cell>
          <cell r="G159">
            <v>40177.670000000042</v>
          </cell>
          <cell r="H159">
            <v>16262.119999999995</v>
          </cell>
          <cell r="I159">
            <v>196144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4000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D160">
            <v>5554</v>
          </cell>
          <cell r="E160">
            <v>0</v>
          </cell>
          <cell r="F160">
            <v>1667</v>
          </cell>
          <cell r="G160">
            <v>2083</v>
          </cell>
          <cell r="H160">
            <v>0</v>
          </cell>
          <cell r="I160">
            <v>9304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D161">
            <v>20833</v>
          </cell>
          <cell r="E161">
            <v>3167</v>
          </cell>
          <cell r="F161">
            <v>15765</v>
          </cell>
          <cell r="G161">
            <v>4333</v>
          </cell>
          <cell r="H161">
            <v>2042</v>
          </cell>
          <cell r="I161">
            <v>46140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D162">
            <v>18999</v>
          </cell>
          <cell r="E162">
            <v>4188</v>
          </cell>
          <cell r="F162">
            <v>1667</v>
          </cell>
          <cell r="G162">
            <v>2500</v>
          </cell>
          <cell r="H162">
            <v>0</v>
          </cell>
          <cell r="I162">
            <v>27354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D163">
            <v>2259</v>
          </cell>
          <cell r="E163">
            <v>1792</v>
          </cell>
          <cell r="F163">
            <v>1031</v>
          </cell>
          <cell r="G163">
            <v>3333</v>
          </cell>
          <cell r="H163">
            <v>0</v>
          </cell>
          <cell r="I163">
            <v>8415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D164">
            <v>14583</v>
          </cell>
          <cell r="E164">
            <v>9207</v>
          </cell>
          <cell r="F164">
            <v>0</v>
          </cell>
          <cell r="G164">
            <v>1666</v>
          </cell>
          <cell r="H164">
            <v>0</v>
          </cell>
          <cell r="I164">
            <v>25456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D165">
            <v>12639</v>
          </cell>
          <cell r="E165">
            <v>5748</v>
          </cell>
          <cell r="F165">
            <v>1667</v>
          </cell>
          <cell r="G165">
            <v>2265</v>
          </cell>
          <cell r="H165">
            <v>176</v>
          </cell>
          <cell r="I165">
            <v>22495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</sheetData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2019"/>
      <sheetName val="OCT 2019"/>
      <sheetName val="NOV 2019"/>
      <sheetName val="DEC 2019"/>
      <sheetName val="EOY 2020"/>
      <sheetName val="DEC S&amp;E 2019"/>
      <sheetName val="JAN 2020"/>
      <sheetName val="JAN S&amp;E 2020"/>
      <sheetName val="FEB 2020"/>
      <sheetName val="MAR 2020"/>
      <sheetName val="MAR S&amp;E 2020"/>
      <sheetName val="APR 2020"/>
      <sheetName val="MAY 2020"/>
      <sheetName val="MAY S&amp;E 2020"/>
      <sheetName val="JUN 2020"/>
      <sheetName val="JUN S&amp;E 2020"/>
      <sheetName val="JULY 2020"/>
      <sheetName val="JUL S&amp;E 2020"/>
      <sheetName val="AUG 2020"/>
      <sheetName val="AUG S&amp;E 2020"/>
      <sheetName val="SUMMARY"/>
      <sheetName val="MONTHLY ONLY"/>
      <sheetName val="S&amp;E ONLY"/>
    </sheetNames>
    <sheetDataSet>
      <sheetData sheetId="0">
        <row r="2">
          <cell r="C2">
            <v>26823</v>
          </cell>
          <cell r="D2">
            <v>20339</v>
          </cell>
          <cell r="E2">
            <v>1748</v>
          </cell>
          <cell r="F2">
            <v>3500</v>
          </cell>
          <cell r="G2">
            <v>6068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1860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</row>
        <row r="3">
          <cell r="C3">
            <v>31193</v>
          </cell>
          <cell r="D3">
            <v>11453</v>
          </cell>
          <cell r="E3">
            <v>39240</v>
          </cell>
          <cell r="F3">
            <v>14741</v>
          </cell>
          <cell r="G3">
            <v>13922</v>
          </cell>
          <cell r="H3">
            <v>3750</v>
          </cell>
          <cell r="I3">
            <v>0</v>
          </cell>
          <cell r="J3">
            <v>0</v>
          </cell>
          <cell r="K3">
            <v>9415</v>
          </cell>
          <cell r="M3">
            <v>0</v>
          </cell>
          <cell r="N3">
            <v>0</v>
          </cell>
          <cell r="O3">
            <v>0</v>
          </cell>
          <cell r="P3">
            <v>56509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</row>
        <row r="4"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68923</v>
          </cell>
          <cell r="D7">
            <v>31696</v>
          </cell>
          <cell r="E7">
            <v>18625</v>
          </cell>
          <cell r="F7">
            <v>20779</v>
          </cell>
          <cell r="G7">
            <v>10258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M7">
            <v>0</v>
          </cell>
          <cell r="N7">
            <v>0</v>
          </cell>
          <cell r="O7">
            <v>0</v>
          </cell>
          <cell r="P7">
            <v>8525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5960</v>
          </cell>
          <cell r="X7">
            <v>0</v>
          </cell>
          <cell r="Y7">
            <v>0</v>
          </cell>
        </row>
        <row r="8">
          <cell r="C8">
            <v>69494</v>
          </cell>
          <cell r="D8">
            <v>70982</v>
          </cell>
          <cell r="E8">
            <v>29019</v>
          </cell>
          <cell r="F8">
            <v>56983</v>
          </cell>
          <cell r="G8">
            <v>16904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  <cell r="N8">
            <v>0</v>
          </cell>
          <cell r="O8">
            <v>18667</v>
          </cell>
          <cell r="P8">
            <v>17205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27442</v>
          </cell>
          <cell r="D15">
            <v>16853</v>
          </cell>
          <cell r="E15">
            <v>11064</v>
          </cell>
          <cell r="F15">
            <v>6368</v>
          </cell>
          <cell r="G15">
            <v>3333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2600</v>
          </cell>
          <cell r="P15">
            <v>4960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C16">
            <v>13721</v>
          </cell>
          <cell r="D16">
            <v>11639</v>
          </cell>
          <cell r="E16">
            <v>3989</v>
          </cell>
          <cell r="F16">
            <v>4174</v>
          </cell>
          <cell r="G16">
            <v>4192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O16">
            <v>9333</v>
          </cell>
          <cell r="P16">
            <v>1327.11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26291</v>
          </cell>
          <cell r="D18">
            <v>14714</v>
          </cell>
          <cell r="E18">
            <v>592</v>
          </cell>
          <cell r="F18">
            <v>1406</v>
          </cell>
          <cell r="G18">
            <v>881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P18">
            <v>3000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C19">
            <v>18532</v>
          </cell>
          <cell r="D19">
            <v>10731</v>
          </cell>
          <cell r="E19">
            <v>0</v>
          </cell>
          <cell r="F19">
            <v>0</v>
          </cell>
          <cell r="G19">
            <v>457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C20">
            <v>37251</v>
          </cell>
          <cell r="D20">
            <v>34561</v>
          </cell>
          <cell r="E20">
            <v>292</v>
          </cell>
          <cell r="F20">
            <v>7495</v>
          </cell>
          <cell r="G20">
            <v>6260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3720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31625</v>
          </cell>
          <cell r="D22">
            <v>15086</v>
          </cell>
          <cell r="E22">
            <v>539</v>
          </cell>
          <cell r="F22">
            <v>1434</v>
          </cell>
          <cell r="G22">
            <v>778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3100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C23">
            <v>54143</v>
          </cell>
          <cell r="D23">
            <v>13204</v>
          </cell>
          <cell r="E23">
            <v>16833</v>
          </cell>
          <cell r="F23">
            <v>12397</v>
          </cell>
          <cell r="G23">
            <v>4348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5000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23834</v>
          </cell>
          <cell r="D26">
            <v>9195</v>
          </cell>
          <cell r="E26">
            <v>5707</v>
          </cell>
          <cell r="F26">
            <v>2080</v>
          </cell>
          <cell r="G26">
            <v>1062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1860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110013</v>
          </cell>
          <cell r="D28">
            <v>105005</v>
          </cell>
          <cell r="E28">
            <v>73778</v>
          </cell>
          <cell r="F28">
            <v>29714</v>
          </cell>
          <cell r="G28">
            <v>62753</v>
          </cell>
          <cell r="H28">
            <v>0</v>
          </cell>
          <cell r="I28">
            <v>0</v>
          </cell>
          <cell r="J28">
            <v>0</v>
          </cell>
          <cell r="K28">
            <v>9069</v>
          </cell>
          <cell r="M28">
            <v>0</v>
          </cell>
          <cell r="N28">
            <v>0</v>
          </cell>
          <cell r="O28">
            <v>16667</v>
          </cell>
          <cell r="P28">
            <v>28365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10281</v>
          </cell>
          <cell r="X28">
            <v>0</v>
          </cell>
          <cell r="Y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>
            <v>42945</v>
          </cell>
          <cell r="D34">
            <v>12950</v>
          </cell>
          <cell r="E34">
            <v>2479</v>
          </cell>
          <cell r="F34">
            <v>7278</v>
          </cell>
          <cell r="G34">
            <v>11758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50000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42882</v>
          </cell>
          <cell r="D36">
            <v>23921</v>
          </cell>
          <cell r="E36">
            <v>16182</v>
          </cell>
          <cell r="F36">
            <v>0</v>
          </cell>
          <cell r="G36">
            <v>5464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4960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20250</v>
          </cell>
          <cell r="D38">
            <v>15346</v>
          </cell>
          <cell r="E38">
            <v>20000</v>
          </cell>
          <cell r="F38">
            <v>3333</v>
          </cell>
          <cell r="G38">
            <v>4922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3720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37723</v>
          </cell>
          <cell r="D40">
            <v>27087</v>
          </cell>
          <cell r="E40">
            <v>0</v>
          </cell>
          <cell r="F40">
            <v>8038</v>
          </cell>
          <cell r="G40">
            <v>5411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5580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26682</v>
          </cell>
          <cell r="D42">
            <v>16601</v>
          </cell>
          <cell r="E42">
            <v>37672</v>
          </cell>
          <cell r="F42">
            <v>10000</v>
          </cell>
          <cell r="G42">
            <v>11951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9333</v>
          </cell>
          <cell r="P42">
            <v>5580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56980</v>
          </cell>
          <cell r="D45">
            <v>81969</v>
          </cell>
          <cell r="E45">
            <v>41329</v>
          </cell>
          <cell r="F45">
            <v>24893</v>
          </cell>
          <cell r="G45">
            <v>24892</v>
          </cell>
          <cell r="H45">
            <v>0</v>
          </cell>
          <cell r="I45">
            <v>0</v>
          </cell>
          <cell r="J45">
            <v>0</v>
          </cell>
          <cell r="K45">
            <v>9117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10158</v>
          </cell>
          <cell r="D48">
            <v>10158</v>
          </cell>
          <cell r="E48">
            <v>5390</v>
          </cell>
          <cell r="F48">
            <v>8623</v>
          </cell>
          <cell r="G48">
            <v>1837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2000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>
            <v>28913</v>
          </cell>
          <cell r="D51">
            <v>12060</v>
          </cell>
          <cell r="E51">
            <v>0</v>
          </cell>
          <cell r="F51">
            <v>16170</v>
          </cell>
          <cell r="G51">
            <v>5850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1240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C52">
            <v>4544</v>
          </cell>
          <cell r="D52">
            <v>15074</v>
          </cell>
          <cell r="E52">
            <v>4923</v>
          </cell>
          <cell r="F52">
            <v>1902</v>
          </cell>
          <cell r="G52">
            <v>2634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2480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624</v>
          </cell>
          <cell r="X52">
            <v>0</v>
          </cell>
          <cell r="Y52">
            <v>0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>
            <v>38401</v>
          </cell>
          <cell r="D54">
            <v>25505</v>
          </cell>
          <cell r="E54">
            <v>4308</v>
          </cell>
          <cell r="F54">
            <v>4945</v>
          </cell>
          <cell r="G54">
            <v>3486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3063</v>
          </cell>
          <cell r="P54">
            <v>3720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51525</v>
          </cell>
          <cell r="D58">
            <v>15700</v>
          </cell>
          <cell r="E58">
            <v>69972</v>
          </cell>
          <cell r="F58">
            <v>71672</v>
          </cell>
          <cell r="G58">
            <v>25500</v>
          </cell>
          <cell r="H58">
            <v>4000</v>
          </cell>
          <cell r="I58">
            <v>0</v>
          </cell>
          <cell r="J58">
            <v>0</v>
          </cell>
          <cell r="K58">
            <v>7668</v>
          </cell>
          <cell r="M58">
            <v>0</v>
          </cell>
          <cell r="N58">
            <v>0</v>
          </cell>
          <cell r="O58">
            <v>0</v>
          </cell>
          <cell r="P58">
            <v>17763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>
            <v>23832</v>
          </cell>
          <cell r="D60">
            <v>25835</v>
          </cell>
          <cell r="E60">
            <v>5000</v>
          </cell>
          <cell r="F60">
            <v>6769</v>
          </cell>
          <cell r="G60">
            <v>4900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>
            <v>8877</v>
          </cell>
          <cell r="D69">
            <v>9155</v>
          </cell>
          <cell r="E69">
            <v>10397</v>
          </cell>
          <cell r="F69">
            <v>1167</v>
          </cell>
          <cell r="G69">
            <v>1500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1240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C70">
            <v>50869</v>
          </cell>
          <cell r="D70">
            <v>18994</v>
          </cell>
          <cell r="E70">
            <v>18807</v>
          </cell>
          <cell r="F70">
            <v>5177</v>
          </cell>
          <cell r="G70">
            <v>7233</v>
          </cell>
          <cell r="H70">
            <v>0</v>
          </cell>
          <cell r="I70">
            <v>0</v>
          </cell>
          <cell r="J70">
            <v>0</v>
          </cell>
          <cell r="K70">
            <v>4597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C71">
            <v>9605</v>
          </cell>
          <cell r="D71">
            <v>500</v>
          </cell>
          <cell r="E71">
            <v>11274</v>
          </cell>
          <cell r="F71">
            <v>1228</v>
          </cell>
          <cell r="G71">
            <v>750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1240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C72">
            <v>7818</v>
          </cell>
          <cell r="D72">
            <v>1530</v>
          </cell>
          <cell r="E72">
            <v>3126</v>
          </cell>
          <cell r="F72">
            <v>0</v>
          </cell>
          <cell r="G72">
            <v>1229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440.55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>
            <v>18761</v>
          </cell>
          <cell r="D74">
            <v>34815</v>
          </cell>
          <cell r="E74">
            <v>2507</v>
          </cell>
          <cell r="F74">
            <v>3897</v>
          </cell>
          <cell r="G74">
            <v>1981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5580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C75">
            <v>72801</v>
          </cell>
          <cell r="D75">
            <v>50586</v>
          </cell>
          <cell r="E75">
            <v>7964</v>
          </cell>
          <cell r="F75">
            <v>34947</v>
          </cell>
          <cell r="G75">
            <v>22485</v>
          </cell>
          <cell r="H75">
            <v>0</v>
          </cell>
          <cell r="I75">
            <v>0</v>
          </cell>
          <cell r="J75">
            <v>0</v>
          </cell>
          <cell r="K75">
            <v>17841</v>
          </cell>
          <cell r="M75">
            <v>0</v>
          </cell>
          <cell r="N75">
            <v>0</v>
          </cell>
          <cell r="O75">
            <v>0</v>
          </cell>
          <cell r="P75">
            <v>8847.39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C76">
            <v>10930</v>
          </cell>
          <cell r="D76">
            <v>10039</v>
          </cell>
          <cell r="E76">
            <v>2140</v>
          </cell>
          <cell r="F76">
            <v>1964</v>
          </cell>
          <cell r="G76">
            <v>925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1600</v>
          </cell>
          <cell r="P76">
            <v>1240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C77">
            <v>51654</v>
          </cell>
          <cell r="D77">
            <v>42469</v>
          </cell>
          <cell r="E77">
            <v>25465</v>
          </cell>
          <cell r="F77">
            <v>47513</v>
          </cell>
          <cell r="G77">
            <v>19068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14973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>
            <v>12296</v>
          </cell>
          <cell r="D81">
            <v>8394</v>
          </cell>
          <cell r="E81">
            <v>0</v>
          </cell>
          <cell r="F81">
            <v>1280</v>
          </cell>
          <cell r="G81">
            <v>2112</v>
          </cell>
          <cell r="H81">
            <v>0</v>
          </cell>
          <cell r="I81">
            <v>0</v>
          </cell>
          <cell r="J81">
            <v>0</v>
          </cell>
          <cell r="K81">
            <v>4597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C82">
            <v>23492</v>
          </cell>
          <cell r="D82">
            <v>15124</v>
          </cell>
          <cell r="E82">
            <v>3959</v>
          </cell>
          <cell r="F82">
            <v>3833</v>
          </cell>
          <cell r="G82">
            <v>4726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P82">
            <v>2000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>
            <v>24793</v>
          </cell>
          <cell r="D84">
            <v>0</v>
          </cell>
          <cell r="E84">
            <v>28706</v>
          </cell>
          <cell r="F84">
            <v>10091</v>
          </cell>
          <cell r="G84">
            <v>14993</v>
          </cell>
          <cell r="H84">
            <v>1017.48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P84">
            <v>4960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8546</v>
          </cell>
          <cell r="X84">
            <v>0</v>
          </cell>
          <cell r="Y84">
            <v>0</v>
          </cell>
        </row>
        <row r="85">
          <cell r="C85">
            <v>65649</v>
          </cell>
          <cell r="D85">
            <v>38105</v>
          </cell>
          <cell r="E85">
            <v>29</v>
          </cell>
          <cell r="F85">
            <v>43602</v>
          </cell>
          <cell r="G85">
            <v>5521</v>
          </cell>
          <cell r="H85">
            <v>4250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8965.3700000000008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>
            <v>17315</v>
          </cell>
          <cell r="D90">
            <v>11308</v>
          </cell>
          <cell r="E90">
            <v>7579</v>
          </cell>
          <cell r="F90">
            <v>2911</v>
          </cell>
          <cell r="G90">
            <v>2333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1321.65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8000</v>
          </cell>
          <cell r="X90">
            <v>0</v>
          </cell>
          <cell r="Y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>
            <v>16069</v>
          </cell>
          <cell r="D93">
            <v>10266</v>
          </cell>
          <cell r="E93">
            <v>5500</v>
          </cell>
          <cell r="F93">
            <v>1896</v>
          </cell>
          <cell r="G93">
            <v>290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2202.75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16742</v>
          </cell>
          <cell r="X93">
            <v>0</v>
          </cell>
          <cell r="Y93">
            <v>0</v>
          </cell>
        </row>
      </sheetData>
      <sheetData sheetId="1">
        <row r="2">
          <cell r="C2">
            <v>13412</v>
          </cell>
          <cell r="D2">
            <v>10170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1953</v>
          </cell>
          <cell r="N2">
            <v>0</v>
          </cell>
          <cell r="O2">
            <v>0</v>
          </cell>
          <cell r="P2">
            <v>0</v>
          </cell>
          <cell r="W2">
            <v>0</v>
          </cell>
          <cell r="X2">
            <v>0</v>
          </cell>
        </row>
        <row r="3">
          <cell r="C3">
            <v>15596</v>
          </cell>
          <cell r="D3">
            <v>5726</v>
          </cell>
          <cell r="E3">
            <v>19620</v>
          </cell>
          <cell r="F3">
            <v>7371</v>
          </cell>
          <cell r="G3">
            <v>6960</v>
          </cell>
          <cell r="H3">
            <v>0</v>
          </cell>
          <cell r="I3">
            <v>0</v>
          </cell>
          <cell r="J3">
            <v>0</v>
          </cell>
          <cell r="K3">
            <v>4708</v>
          </cell>
          <cell r="M3">
            <v>27188</v>
          </cell>
          <cell r="N3">
            <v>0</v>
          </cell>
          <cell r="O3">
            <v>0</v>
          </cell>
          <cell r="P3">
            <v>0</v>
          </cell>
          <cell r="W3">
            <v>0</v>
          </cell>
          <cell r="X3">
            <v>0</v>
          </cell>
        </row>
        <row r="4">
          <cell r="C4">
            <v>37965</v>
          </cell>
          <cell r="D4">
            <v>32941</v>
          </cell>
          <cell r="E4">
            <v>16715</v>
          </cell>
          <cell r="F4">
            <v>9942</v>
          </cell>
          <cell r="G4">
            <v>24177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N4">
            <v>0</v>
          </cell>
          <cell r="O4">
            <v>14000</v>
          </cell>
          <cell r="P4">
            <v>3720</v>
          </cell>
          <cell r="W4">
            <v>0</v>
          </cell>
          <cell r="X4">
            <v>0</v>
          </cell>
        </row>
        <row r="5">
          <cell r="C5">
            <v>23194</v>
          </cell>
          <cell r="D5">
            <v>14150</v>
          </cell>
          <cell r="E5">
            <v>12354</v>
          </cell>
          <cell r="F5">
            <v>1768</v>
          </cell>
          <cell r="G5">
            <v>910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0</v>
          </cell>
          <cell r="N5">
            <v>0</v>
          </cell>
          <cell r="O5">
            <v>3750</v>
          </cell>
          <cell r="P5">
            <v>0</v>
          </cell>
          <cell r="W5">
            <v>0</v>
          </cell>
          <cell r="X5">
            <v>0</v>
          </cell>
        </row>
        <row r="6">
          <cell r="C6">
            <v>4604</v>
          </cell>
          <cell r="D6">
            <v>34394</v>
          </cell>
          <cell r="E6">
            <v>0</v>
          </cell>
          <cell r="F6">
            <v>1720</v>
          </cell>
          <cell r="G6">
            <v>743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  <cell r="N6">
            <v>0</v>
          </cell>
          <cell r="O6">
            <v>0</v>
          </cell>
          <cell r="P6">
            <v>2480</v>
          </cell>
          <cell r="W6">
            <v>0</v>
          </cell>
          <cell r="X6">
            <v>0</v>
          </cell>
        </row>
        <row r="7">
          <cell r="C7">
            <v>34462</v>
          </cell>
          <cell r="D7">
            <v>15848</v>
          </cell>
          <cell r="E7">
            <v>9312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W7">
            <v>2980</v>
          </cell>
          <cell r="X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  <cell r="N8">
            <v>0</v>
          </cell>
          <cell r="O8">
            <v>9333</v>
          </cell>
          <cell r="P8">
            <v>0</v>
          </cell>
          <cell r="W8">
            <v>0</v>
          </cell>
          <cell r="X8">
            <v>0</v>
          </cell>
        </row>
        <row r="9">
          <cell r="C9">
            <v>553691</v>
          </cell>
          <cell r="D9">
            <v>446366</v>
          </cell>
          <cell r="E9">
            <v>116124</v>
          </cell>
          <cell r="F9">
            <v>336750</v>
          </cell>
          <cell r="G9">
            <v>541208</v>
          </cell>
          <cell r="H9">
            <v>11985</v>
          </cell>
          <cell r="I9">
            <v>0</v>
          </cell>
          <cell r="J9">
            <v>0</v>
          </cell>
          <cell r="K9">
            <v>54128</v>
          </cell>
          <cell r="M9">
            <v>0</v>
          </cell>
          <cell r="N9">
            <v>0</v>
          </cell>
          <cell r="O9">
            <v>68000</v>
          </cell>
          <cell r="P9">
            <v>45307</v>
          </cell>
          <cell r="W9">
            <v>141415</v>
          </cell>
          <cell r="X9">
            <v>0</v>
          </cell>
        </row>
        <row r="10">
          <cell r="C10">
            <v>10043</v>
          </cell>
          <cell r="D10">
            <v>118142</v>
          </cell>
          <cell r="E10">
            <v>6724</v>
          </cell>
          <cell r="F10">
            <v>11311</v>
          </cell>
          <cell r="G10">
            <v>9157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1953</v>
          </cell>
          <cell r="N10">
            <v>0</v>
          </cell>
          <cell r="O10">
            <v>5475</v>
          </cell>
          <cell r="P10">
            <v>5580</v>
          </cell>
          <cell r="W10">
            <v>0</v>
          </cell>
          <cell r="X10">
            <v>0</v>
          </cell>
        </row>
        <row r="15">
          <cell r="C15">
            <v>13721</v>
          </cell>
          <cell r="D15">
            <v>8426</v>
          </cell>
          <cell r="E15">
            <v>5532</v>
          </cell>
          <cell r="F15">
            <v>3184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31250</v>
          </cell>
          <cell r="N15">
            <v>0</v>
          </cell>
          <cell r="O15">
            <v>1300</v>
          </cell>
          <cell r="P15">
            <v>0</v>
          </cell>
          <cell r="W15">
            <v>0</v>
          </cell>
          <cell r="X15">
            <v>0</v>
          </cell>
        </row>
        <row r="16">
          <cell r="C16">
            <v>6861</v>
          </cell>
          <cell r="D16">
            <v>5819</v>
          </cell>
          <cell r="E16">
            <v>1995</v>
          </cell>
          <cell r="F16">
            <v>2088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O16">
            <v>4667</v>
          </cell>
          <cell r="P16">
            <v>0</v>
          </cell>
          <cell r="W16">
            <v>0</v>
          </cell>
          <cell r="X16">
            <v>0</v>
          </cell>
        </row>
        <row r="17">
          <cell r="C17">
            <v>130804</v>
          </cell>
          <cell r="D17">
            <v>137322</v>
          </cell>
          <cell r="E17">
            <v>278832</v>
          </cell>
          <cell r="F17">
            <v>68202</v>
          </cell>
          <cell r="G17">
            <v>49033</v>
          </cell>
          <cell r="H17">
            <v>5435</v>
          </cell>
          <cell r="I17">
            <v>6239</v>
          </cell>
          <cell r="J17">
            <v>0</v>
          </cell>
          <cell r="K17">
            <v>26791</v>
          </cell>
          <cell r="M17">
            <v>0</v>
          </cell>
          <cell r="N17">
            <v>0</v>
          </cell>
          <cell r="O17">
            <v>0</v>
          </cell>
          <cell r="P17">
            <v>22118.48</v>
          </cell>
          <cell r="W17">
            <v>30462</v>
          </cell>
          <cell r="X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1953</v>
          </cell>
          <cell r="N18">
            <v>0</v>
          </cell>
          <cell r="O18">
            <v>0</v>
          </cell>
          <cell r="P18">
            <v>0</v>
          </cell>
          <cell r="W18">
            <v>0</v>
          </cell>
          <cell r="X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W19">
            <v>0</v>
          </cell>
          <cell r="X19">
            <v>0</v>
          </cell>
        </row>
        <row r="20">
          <cell r="C20">
            <v>18626</v>
          </cell>
          <cell r="D20">
            <v>17281</v>
          </cell>
          <cell r="E20">
            <v>145</v>
          </cell>
          <cell r="F20">
            <v>3748</v>
          </cell>
          <cell r="G20">
            <v>3131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W20">
            <v>0</v>
          </cell>
          <cell r="X20">
            <v>0</v>
          </cell>
        </row>
        <row r="21">
          <cell r="C21">
            <v>51572</v>
          </cell>
          <cell r="D21">
            <v>43808</v>
          </cell>
          <cell r="E21">
            <v>37424</v>
          </cell>
          <cell r="F21">
            <v>10039</v>
          </cell>
          <cell r="G21">
            <v>4850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6169</v>
          </cell>
          <cell r="W21">
            <v>0</v>
          </cell>
          <cell r="X21">
            <v>13140</v>
          </cell>
        </row>
        <row r="22">
          <cell r="C22">
            <v>15812</v>
          </cell>
          <cell r="D22">
            <v>7542</v>
          </cell>
          <cell r="E22">
            <v>270</v>
          </cell>
          <cell r="F22">
            <v>718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W22">
            <v>0</v>
          </cell>
          <cell r="X22">
            <v>0</v>
          </cell>
        </row>
        <row r="23">
          <cell r="C23">
            <v>27072</v>
          </cell>
          <cell r="D23">
            <v>6602</v>
          </cell>
          <cell r="E23">
            <v>8417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W23">
            <v>0</v>
          </cell>
          <cell r="X23">
            <v>0</v>
          </cell>
        </row>
        <row r="26">
          <cell r="C26">
            <v>11917</v>
          </cell>
          <cell r="D26">
            <v>4598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W26">
            <v>0</v>
          </cell>
          <cell r="X26">
            <v>0</v>
          </cell>
        </row>
        <row r="28">
          <cell r="C28">
            <v>55007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4534</v>
          </cell>
          <cell r="M28">
            <v>0</v>
          </cell>
          <cell r="N28">
            <v>0</v>
          </cell>
          <cell r="O28">
            <v>8333</v>
          </cell>
          <cell r="P28">
            <v>0</v>
          </cell>
          <cell r="W28">
            <v>5141</v>
          </cell>
          <cell r="X28">
            <v>0</v>
          </cell>
        </row>
        <row r="31">
          <cell r="C31">
            <v>47535</v>
          </cell>
          <cell r="D31">
            <v>21580</v>
          </cell>
          <cell r="E31">
            <v>122298</v>
          </cell>
          <cell r="F31">
            <v>16763</v>
          </cell>
          <cell r="G31">
            <v>4707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5580</v>
          </cell>
          <cell r="W31">
            <v>0</v>
          </cell>
          <cell r="X31">
            <v>0</v>
          </cell>
        </row>
        <row r="32">
          <cell r="C32">
            <v>30903</v>
          </cell>
          <cell r="D32">
            <v>8570</v>
          </cell>
          <cell r="E32">
            <v>0</v>
          </cell>
          <cell r="F32">
            <v>10065</v>
          </cell>
          <cell r="G32">
            <v>1576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W32">
            <v>0</v>
          </cell>
          <cell r="X32">
            <v>0</v>
          </cell>
        </row>
        <row r="34">
          <cell r="C34">
            <v>21473</v>
          </cell>
          <cell r="D34">
            <v>6475</v>
          </cell>
          <cell r="E34">
            <v>1240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W34">
            <v>0</v>
          </cell>
          <cell r="X34">
            <v>0</v>
          </cell>
        </row>
        <row r="35">
          <cell r="C35">
            <v>4000</v>
          </cell>
          <cell r="D35">
            <v>2244057</v>
          </cell>
          <cell r="E35">
            <v>742185</v>
          </cell>
          <cell r="F35">
            <v>696293</v>
          </cell>
          <cell r="G35">
            <v>367642</v>
          </cell>
          <cell r="H35">
            <v>17513.93</v>
          </cell>
          <cell r="I35">
            <v>0</v>
          </cell>
          <cell r="J35">
            <v>250000</v>
          </cell>
          <cell r="K35">
            <v>65154</v>
          </cell>
          <cell r="M35">
            <v>0</v>
          </cell>
          <cell r="N35">
            <v>0</v>
          </cell>
          <cell r="O35">
            <v>0</v>
          </cell>
          <cell r="P35">
            <v>57129.93</v>
          </cell>
          <cell r="W35">
            <v>0</v>
          </cell>
          <cell r="X35">
            <v>0</v>
          </cell>
        </row>
        <row r="36">
          <cell r="C36">
            <v>21441</v>
          </cell>
          <cell r="D36">
            <v>11960</v>
          </cell>
          <cell r="E36">
            <v>8090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W36">
            <v>0</v>
          </cell>
          <cell r="X36">
            <v>0</v>
          </cell>
        </row>
        <row r="37">
          <cell r="C37">
            <v>28964</v>
          </cell>
          <cell r="D37">
            <v>72385</v>
          </cell>
          <cell r="E37">
            <v>60056</v>
          </cell>
          <cell r="F37">
            <v>8310</v>
          </cell>
          <cell r="G37">
            <v>33144</v>
          </cell>
          <cell r="H37">
            <v>0</v>
          </cell>
          <cell r="I37">
            <v>0</v>
          </cell>
          <cell r="J37">
            <v>0</v>
          </cell>
          <cell r="K37">
            <v>12241</v>
          </cell>
          <cell r="M37">
            <v>0</v>
          </cell>
          <cell r="N37">
            <v>0</v>
          </cell>
          <cell r="O37">
            <v>0</v>
          </cell>
          <cell r="P37">
            <v>4898</v>
          </cell>
          <cell r="W37">
            <v>0</v>
          </cell>
          <cell r="X37">
            <v>0</v>
          </cell>
        </row>
        <row r="38">
          <cell r="C38">
            <v>10124</v>
          </cell>
          <cell r="D38">
            <v>7672</v>
          </cell>
          <cell r="E38">
            <v>10000</v>
          </cell>
          <cell r="F38">
            <v>1667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1953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4020</v>
          </cell>
          <cell r="G40">
            <v>2706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3906</v>
          </cell>
          <cell r="N40">
            <v>0</v>
          </cell>
          <cell r="O40">
            <v>0</v>
          </cell>
          <cell r="P40">
            <v>0</v>
          </cell>
          <cell r="W40">
            <v>0</v>
          </cell>
          <cell r="X40">
            <v>0</v>
          </cell>
        </row>
        <row r="42">
          <cell r="C42">
            <v>13341</v>
          </cell>
          <cell r="D42">
            <v>8301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4667</v>
          </cell>
          <cell r="P42">
            <v>0</v>
          </cell>
          <cell r="W42">
            <v>0</v>
          </cell>
          <cell r="X42">
            <v>0</v>
          </cell>
        </row>
        <row r="43">
          <cell r="C43">
            <v>8976</v>
          </cell>
          <cell r="D43">
            <v>8792</v>
          </cell>
          <cell r="E43">
            <v>6598</v>
          </cell>
          <cell r="F43">
            <v>6000</v>
          </cell>
          <cell r="G43">
            <v>2250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1240</v>
          </cell>
          <cell r="W43">
            <v>11864</v>
          </cell>
          <cell r="X43">
            <v>0</v>
          </cell>
        </row>
        <row r="45">
          <cell r="C45">
            <v>28490</v>
          </cell>
          <cell r="D45">
            <v>40985</v>
          </cell>
          <cell r="E45">
            <v>20665</v>
          </cell>
          <cell r="F45">
            <v>12447</v>
          </cell>
          <cell r="G45">
            <v>12445</v>
          </cell>
          <cell r="H45">
            <v>0</v>
          </cell>
          <cell r="I45">
            <v>0</v>
          </cell>
          <cell r="J45">
            <v>0</v>
          </cell>
          <cell r="K45">
            <v>4559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W45">
            <v>0</v>
          </cell>
          <cell r="X45">
            <v>0</v>
          </cell>
        </row>
        <row r="46">
          <cell r="C46">
            <v>81077</v>
          </cell>
          <cell r="D46">
            <v>26804</v>
          </cell>
          <cell r="E46">
            <v>6003</v>
          </cell>
          <cell r="F46">
            <v>11459</v>
          </cell>
          <cell r="G46">
            <v>7111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2654.22</v>
          </cell>
          <cell r="W46">
            <v>0</v>
          </cell>
          <cell r="X46">
            <v>0</v>
          </cell>
        </row>
        <row r="47">
          <cell r="C47">
            <v>39449</v>
          </cell>
          <cell r="D47">
            <v>66537</v>
          </cell>
          <cell r="E47">
            <v>0</v>
          </cell>
          <cell r="F47">
            <v>6155</v>
          </cell>
          <cell r="G47">
            <v>10920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3720</v>
          </cell>
          <cell r="W47">
            <v>0</v>
          </cell>
          <cell r="X47">
            <v>28354</v>
          </cell>
        </row>
        <row r="48">
          <cell r="C48">
            <v>5079</v>
          </cell>
          <cell r="D48">
            <v>5079</v>
          </cell>
          <cell r="E48">
            <v>2694</v>
          </cell>
          <cell r="F48">
            <v>4312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W48">
            <v>0</v>
          </cell>
          <cell r="X48">
            <v>0</v>
          </cell>
        </row>
        <row r="50">
          <cell r="C50">
            <v>21500</v>
          </cell>
          <cell r="D50">
            <v>17561</v>
          </cell>
          <cell r="E50">
            <v>9114</v>
          </cell>
          <cell r="F50">
            <v>11653</v>
          </cell>
          <cell r="G50">
            <v>3291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4700</v>
          </cell>
          <cell r="P50">
            <v>1321.65</v>
          </cell>
          <cell r="W50">
            <v>3480</v>
          </cell>
          <cell r="X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W51">
            <v>0</v>
          </cell>
          <cell r="X51">
            <v>0</v>
          </cell>
        </row>
        <row r="52">
          <cell r="C52">
            <v>2273</v>
          </cell>
          <cell r="D52">
            <v>7537</v>
          </cell>
          <cell r="E52">
            <v>2462</v>
          </cell>
          <cell r="F52">
            <v>950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W52">
            <v>313</v>
          </cell>
          <cell r="X52">
            <v>0</v>
          </cell>
        </row>
        <row r="53">
          <cell r="C53">
            <v>11548</v>
          </cell>
          <cell r="D53">
            <v>7914</v>
          </cell>
          <cell r="E53">
            <v>0</v>
          </cell>
          <cell r="F53">
            <v>3064</v>
          </cell>
          <cell r="G53">
            <v>587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W53">
            <v>0</v>
          </cell>
          <cell r="X53">
            <v>0</v>
          </cell>
        </row>
        <row r="54">
          <cell r="C54">
            <v>19200</v>
          </cell>
          <cell r="D54">
            <v>12753</v>
          </cell>
          <cell r="E54">
            <v>2153</v>
          </cell>
          <cell r="F54">
            <v>2472</v>
          </cell>
          <cell r="G54">
            <v>1744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1531</v>
          </cell>
          <cell r="P54">
            <v>0</v>
          </cell>
          <cell r="W54">
            <v>0</v>
          </cell>
          <cell r="X54">
            <v>0</v>
          </cell>
        </row>
        <row r="58">
          <cell r="C58">
            <v>25763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3834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W58">
            <v>0</v>
          </cell>
          <cell r="X58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W60">
            <v>0</v>
          </cell>
          <cell r="X60">
            <v>0</v>
          </cell>
        </row>
        <row r="63">
          <cell r="C63">
            <v>44078</v>
          </cell>
          <cell r="D63">
            <v>29239</v>
          </cell>
          <cell r="E63">
            <v>35136</v>
          </cell>
          <cell r="F63">
            <v>29282</v>
          </cell>
          <cell r="G63">
            <v>9855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4340</v>
          </cell>
          <cell r="W63">
            <v>4800</v>
          </cell>
          <cell r="X63">
            <v>0</v>
          </cell>
        </row>
        <row r="66">
          <cell r="C66">
            <v>28302</v>
          </cell>
          <cell r="D66">
            <v>21930</v>
          </cell>
          <cell r="E66">
            <v>24952</v>
          </cell>
          <cell r="F66">
            <v>6250</v>
          </cell>
          <cell r="G66">
            <v>6250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1953</v>
          </cell>
          <cell r="N66">
            <v>0</v>
          </cell>
          <cell r="O66">
            <v>0</v>
          </cell>
          <cell r="P66">
            <v>1860</v>
          </cell>
          <cell r="W66">
            <v>0</v>
          </cell>
          <cell r="X66">
            <v>0</v>
          </cell>
        </row>
        <row r="67">
          <cell r="C67">
            <v>167435</v>
          </cell>
          <cell r="D67">
            <v>168532</v>
          </cell>
          <cell r="E67">
            <v>119149</v>
          </cell>
          <cell r="F67">
            <v>71810</v>
          </cell>
          <cell r="G67">
            <v>57624</v>
          </cell>
          <cell r="H67">
            <v>5500</v>
          </cell>
          <cell r="I67">
            <v>0</v>
          </cell>
          <cell r="J67">
            <v>0</v>
          </cell>
          <cell r="K67">
            <v>0</v>
          </cell>
          <cell r="M67">
            <v>31250</v>
          </cell>
          <cell r="N67">
            <v>0</v>
          </cell>
          <cell r="O67">
            <v>12500</v>
          </cell>
          <cell r="P67">
            <v>13216.48</v>
          </cell>
          <cell r="W67">
            <v>0</v>
          </cell>
          <cell r="X67">
            <v>0</v>
          </cell>
        </row>
        <row r="68">
          <cell r="C68">
            <v>26665</v>
          </cell>
          <cell r="D68">
            <v>37297</v>
          </cell>
          <cell r="E68">
            <v>41408</v>
          </cell>
          <cell r="F68">
            <v>26490</v>
          </cell>
          <cell r="G68">
            <v>7200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W68">
            <v>0</v>
          </cell>
          <cell r="X68">
            <v>0</v>
          </cell>
        </row>
        <row r="69">
          <cell r="C69">
            <v>4439</v>
          </cell>
          <cell r="D69">
            <v>4578</v>
          </cell>
          <cell r="E69">
            <v>5198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1953</v>
          </cell>
          <cell r="N69">
            <v>0</v>
          </cell>
          <cell r="O69">
            <v>0</v>
          </cell>
          <cell r="P69">
            <v>0</v>
          </cell>
          <cell r="W69">
            <v>0</v>
          </cell>
          <cell r="X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2589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2298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W70">
            <v>0</v>
          </cell>
          <cell r="X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1953</v>
          </cell>
          <cell r="N71">
            <v>0</v>
          </cell>
          <cell r="O71">
            <v>0</v>
          </cell>
          <cell r="P71">
            <v>0</v>
          </cell>
          <cell r="W71">
            <v>0</v>
          </cell>
          <cell r="X71">
            <v>0</v>
          </cell>
        </row>
        <row r="72">
          <cell r="C72">
            <v>3908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W72">
            <v>0</v>
          </cell>
          <cell r="X72">
            <v>0</v>
          </cell>
        </row>
        <row r="73">
          <cell r="C73">
            <v>48130</v>
          </cell>
          <cell r="D73">
            <v>32754</v>
          </cell>
          <cell r="E73">
            <v>16880</v>
          </cell>
          <cell r="F73">
            <v>4408</v>
          </cell>
          <cell r="G73">
            <v>4030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P73">
            <v>5580</v>
          </cell>
          <cell r="W73">
            <v>11346</v>
          </cell>
          <cell r="X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1948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1953</v>
          </cell>
          <cell r="N74">
            <v>0</v>
          </cell>
          <cell r="O74">
            <v>0</v>
          </cell>
          <cell r="P74">
            <v>0</v>
          </cell>
          <cell r="W74">
            <v>0</v>
          </cell>
          <cell r="X74">
            <v>0</v>
          </cell>
        </row>
        <row r="75">
          <cell r="C75">
            <v>36400</v>
          </cell>
          <cell r="D75">
            <v>25293</v>
          </cell>
          <cell r="E75">
            <v>3982</v>
          </cell>
          <cell r="F75">
            <v>17473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8921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W75">
            <v>0</v>
          </cell>
          <cell r="X75">
            <v>0</v>
          </cell>
        </row>
        <row r="76">
          <cell r="C76">
            <v>5465</v>
          </cell>
          <cell r="D76">
            <v>5020</v>
          </cell>
          <cell r="E76">
            <v>1070</v>
          </cell>
          <cell r="F76">
            <v>982</v>
          </cell>
          <cell r="G76">
            <v>463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1953</v>
          </cell>
          <cell r="N76">
            <v>0</v>
          </cell>
          <cell r="O76">
            <v>800</v>
          </cell>
          <cell r="P76">
            <v>0</v>
          </cell>
          <cell r="W76">
            <v>0</v>
          </cell>
          <cell r="X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23757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W77">
            <v>0</v>
          </cell>
          <cell r="X77">
            <v>0</v>
          </cell>
        </row>
        <row r="78">
          <cell r="C78">
            <v>76265</v>
          </cell>
          <cell r="D78">
            <v>81673</v>
          </cell>
          <cell r="E78">
            <v>24957</v>
          </cell>
          <cell r="F78">
            <v>7500</v>
          </cell>
          <cell r="G78">
            <v>15750</v>
          </cell>
          <cell r="H78">
            <v>3725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3083.85</v>
          </cell>
          <cell r="W78">
            <v>0</v>
          </cell>
          <cell r="X78">
            <v>0</v>
          </cell>
        </row>
        <row r="79">
          <cell r="C79">
            <v>54211</v>
          </cell>
          <cell r="D79">
            <v>34607</v>
          </cell>
          <cell r="E79">
            <v>5000</v>
          </cell>
          <cell r="F79">
            <v>4839</v>
          </cell>
          <cell r="G79">
            <v>9137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3906</v>
          </cell>
          <cell r="N79">
            <v>0</v>
          </cell>
          <cell r="O79">
            <v>0</v>
          </cell>
          <cell r="P79">
            <v>2480</v>
          </cell>
          <cell r="W79">
            <v>0</v>
          </cell>
          <cell r="X79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639</v>
          </cell>
          <cell r="G81">
            <v>1055</v>
          </cell>
          <cell r="H81">
            <v>0</v>
          </cell>
          <cell r="I81">
            <v>0</v>
          </cell>
          <cell r="J81">
            <v>0</v>
          </cell>
          <cell r="K81">
            <v>2298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W81">
            <v>0</v>
          </cell>
          <cell r="X81">
            <v>0</v>
          </cell>
        </row>
        <row r="82">
          <cell r="C82">
            <v>11746</v>
          </cell>
          <cell r="D82">
            <v>7562</v>
          </cell>
          <cell r="E82">
            <v>1980</v>
          </cell>
          <cell r="F82">
            <v>1917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W82">
            <v>0</v>
          </cell>
          <cell r="X82">
            <v>0</v>
          </cell>
        </row>
        <row r="84">
          <cell r="C84">
            <v>12397</v>
          </cell>
          <cell r="D84">
            <v>0</v>
          </cell>
          <cell r="E84">
            <v>14353</v>
          </cell>
          <cell r="F84">
            <v>5046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1953</v>
          </cell>
          <cell r="N84">
            <v>0</v>
          </cell>
          <cell r="O84">
            <v>0</v>
          </cell>
          <cell r="P84">
            <v>0</v>
          </cell>
          <cell r="W84">
            <v>4273</v>
          </cell>
          <cell r="X84">
            <v>0</v>
          </cell>
        </row>
        <row r="85">
          <cell r="C85">
            <v>32825</v>
          </cell>
          <cell r="D85">
            <v>19052</v>
          </cell>
          <cell r="E85">
            <v>14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W85">
            <v>0</v>
          </cell>
          <cell r="X85">
            <v>0</v>
          </cell>
        </row>
        <row r="87">
          <cell r="C87">
            <v>19965</v>
          </cell>
          <cell r="D87">
            <v>29256</v>
          </cell>
          <cell r="E87">
            <v>5657</v>
          </cell>
          <cell r="F87">
            <v>3441</v>
          </cell>
          <cell r="G87">
            <v>1096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W87">
            <v>0</v>
          </cell>
          <cell r="X87">
            <v>0</v>
          </cell>
        </row>
        <row r="88">
          <cell r="C88">
            <v>212446</v>
          </cell>
          <cell r="D88">
            <v>131693</v>
          </cell>
          <cell r="E88">
            <v>78681</v>
          </cell>
          <cell r="F88">
            <v>44014</v>
          </cell>
          <cell r="G88">
            <v>59280</v>
          </cell>
          <cell r="H88">
            <v>0</v>
          </cell>
          <cell r="I88">
            <v>6574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P88">
            <v>10573.18</v>
          </cell>
          <cell r="W88">
            <v>21511</v>
          </cell>
          <cell r="X88">
            <v>0</v>
          </cell>
        </row>
        <row r="90">
          <cell r="C90">
            <v>8657</v>
          </cell>
          <cell r="D90">
            <v>5654</v>
          </cell>
          <cell r="E90">
            <v>3790</v>
          </cell>
          <cell r="F90">
            <v>1455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W90">
            <v>4000</v>
          </cell>
          <cell r="X90">
            <v>0</v>
          </cell>
        </row>
        <row r="91">
          <cell r="C91">
            <v>117476</v>
          </cell>
          <cell r="D91">
            <v>83247</v>
          </cell>
          <cell r="E91">
            <v>116471</v>
          </cell>
          <cell r="F91">
            <v>73356</v>
          </cell>
          <cell r="G91">
            <v>57154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P91">
            <v>26133</v>
          </cell>
          <cell r="W91">
            <v>14103</v>
          </cell>
          <cell r="X91">
            <v>0</v>
          </cell>
        </row>
        <row r="92">
          <cell r="C92">
            <v>21505</v>
          </cell>
          <cell r="D92">
            <v>17345</v>
          </cell>
          <cell r="E92">
            <v>8680</v>
          </cell>
          <cell r="F92">
            <v>8633</v>
          </cell>
          <cell r="G92">
            <v>5351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1953</v>
          </cell>
          <cell r="N92">
            <v>0</v>
          </cell>
          <cell r="O92">
            <v>0</v>
          </cell>
          <cell r="P92">
            <v>1860</v>
          </cell>
          <cell r="W92">
            <v>0</v>
          </cell>
          <cell r="X92">
            <v>0</v>
          </cell>
        </row>
        <row r="93">
          <cell r="C93">
            <v>8034</v>
          </cell>
          <cell r="D93">
            <v>5132</v>
          </cell>
          <cell r="E93">
            <v>2750</v>
          </cell>
          <cell r="F93">
            <v>947</v>
          </cell>
          <cell r="G93">
            <v>146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W93">
            <v>8372</v>
          </cell>
          <cell r="X93">
            <v>0</v>
          </cell>
        </row>
      </sheetData>
      <sheetData sheetId="2">
        <row r="2">
          <cell r="C2">
            <v>13412</v>
          </cell>
          <cell r="D2">
            <v>10170</v>
          </cell>
          <cell r="E2">
            <v>873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651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</row>
        <row r="3">
          <cell r="C3">
            <v>15596</v>
          </cell>
          <cell r="D3">
            <v>5726</v>
          </cell>
          <cell r="E3">
            <v>19619</v>
          </cell>
          <cell r="F3">
            <v>7371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4707</v>
          </cell>
          <cell r="M3">
            <v>9062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</row>
        <row r="4">
          <cell r="C4">
            <v>12655</v>
          </cell>
          <cell r="D4">
            <v>10980</v>
          </cell>
          <cell r="E4">
            <v>5571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N4">
            <v>0</v>
          </cell>
          <cell r="O4">
            <v>4667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50000</v>
          </cell>
        </row>
        <row r="5">
          <cell r="C5">
            <v>7731</v>
          </cell>
          <cell r="D5">
            <v>4717</v>
          </cell>
          <cell r="E5">
            <v>4118</v>
          </cell>
          <cell r="F5">
            <v>590</v>
          </cell>
          <cell r="G5">
            <v>303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0</v>
          </cell>
          <cell r="N5">
            <v>0</v>
          </cell>
          <cell r="O5">
            <v>1250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C6">
            <v>1535</v>
          </cell>
          <cell r="D6">
            <v>11464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C7">
            <v>34462</v>
          </cell>
          <cell r="D7">
            <v>15848</v>
          </cell>
          <cell r="E7">
            <v>9313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2980</v>
          </cell>
          <cell r="X7">
            <v>0</v>
          </cell>
          <cell r="Y7">
            <v>0</v>
          </cell>
        </row>
        <row r="8">
          <cell r="C8">
            <v>34747</v>
          </cell>
          <cell r="D8">
            <v>35490</v>
          </cell>
          <cell r="E8">
            <v>14509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25420</v>
          </cell>
          <cell r="M8">
            <v>0</v>
          </cell>
          <cell r="N8">
            <v>0</v>
          </cell>
          <cell r="O8">
            <v>9333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C9">
            <v>184564</v>
          </cell>
          <cell r="D9">
            <v>148789</v>
          </cell>
          <cell r="E9">
            <v>38707</v>
          </cell>
          <cell r="F9">
            <v>112250</v>
          </cell>
          <cell r="G9">
            <v>180403</v>
          </cell>
          <cell r="H9">
            <v>0</v>
          </cell>
          <cell r="I9">
            <v>0</v>
          </cell>
          <cell r="J9">
            <v>0</v>
          </cell>
          <cell r="K9">
            <v>18042</v>
          </cell>
          <cell r="L9">
            <v>187020</v>
          </cell>
          <cell r="M9">
            <v>0</v>
          </cell>
          <cell r="N9">
            <v>0</v>
          </cell>
          <cell r="O9">
            <v>22667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47138</v>
          </cell>
          <cell r="X9">
            <v>0</v>
          </cell>
          <cell r="Y9">
            <v>0</v>
          </cell>
        </row>
        <row r="10">
          <cell r="C10">
            <v>3347</v>
          </cell>
          <cell r="D10">
            <v>39380</v>
          </cell>
          <cell r="E10">
            <v>2241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651</v>
          </cell>
          <cell r="N10">
            <v>0</v>
          </cell>
          <cell r="O10">
            <v>1825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C11">
            <v>122852</v>
          </cell>
          <cell r="D11">
            <v>164667</v>
          </cell>
          <cell r="E11">
            <v>74000</v>
          </cell>
          <cell r="F11">
            <v>0</v>
          </cell>
          <cell r="G11">
            <v>126158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48960</v>
          </cell>
          <cell r="M11">
            <v>0</v>
          </cell>
          <cell r="N11">
            <v>0</v>
          </cell>
          <cell r="O11">
            <v>0</v>
          </cell>
          <cell r="P11">
            <v>19995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48768</v>
          </cell>
          <cell r="D14">
            <v>86325</v>
          </cell>
          <cell r="E14">
            <v>33799</v>
          </cell>
          <cell r="F14">
            <v>2441</v>
          </cell>
          <cell r="G14">
            <v>14345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5537</v>
          </cell>
          <cell r="X14">
            <v>0</v>
          </cell>
          <cell r="Y14">
            <v>0</v>
          </cell>
        </row>
        <row r="15">
          <cell r="C15">
            <v>13720</v>
          </cell>
          <cell r="D15">
            <v>8427</v>
          </cell>
          <cell r="E15">
            <v>5532</v>
          </cell>
          <cell r="F15">
            <v>3183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10417</v>
          </cell>
          <cell r="N15">
            <v>0</v>
          </cell>
          <cell r="O15">
            <v>1300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C16">
            <v>6860</v>
          </cell>
          <cell r="D16">
            <v>5820</v>
          </cell>
          <cell r="E16">
            <v>1994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O16">
            <v>4667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C17">
            <v>43601</v>
          </cell>
          <cell r="D17">
            <v>45773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2079</v>
          </cell>
          <cell r="J17">
            <v>0</v>
          </cell>
          <cell r="K17">
            <v>8930</v>
          </cell>
          <cell r="L17">
            <v>145440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10154</v>
          </cell>
          <cell r="X17">
            <v>0</v>
          </cell>
          <cell r="Y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651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C19">
            <v>9266</v>
          </cell>
          <cell r="D19">
            <v>5365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C20">
            <v>18625</v>
          </cell>
          <cell r="D20">
            <v>17280</v>
          </cell>
          <cell r="E20">
            <v>146</v>
          </cell>
          <cell r="F20">
            <v>3748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C21">
            <v>17191</v>
          </cell>
          <cell r="D21">
            <v>14603</v>
          </cell>
          <cell r="E21">
            <v>12475</v>
          </cell>
          <cell r="F21">
            <v>3346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4379</v>
          </cell>
          <cell r="Y21">
            <v>0</v>
          </cell>
        </row>
        <row r="22">
          <cell r="C22">
            <v>15813</v>
          </cell>
          <cell r="D22">
            <v>7543</v>
          </cell>
          <cell r="E22">
            <v>270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C23">
            <v>27072</v>
          </cell>
          <cell r="D23">
            <v>6602</v>
          </cell>
          <cell r="E23">
            <v>8417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C24">
            <v>17000</v>
          </cell>
          <cell r="D24">
            <v>20584</v>
          </cell>
          <cell r="E24">
            <v>17050</v>
          </cell>
          <cell r="F24">
            <v>14430</v>
          </cell>
          <cell r="G24">
            <v>3953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10000</v>
          </cell>
          <cell r="P24">
            <v>1240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11917</v>
          </cell>
          <cell r="D26">
            <v>4597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C27">
            <v>23051</v>
          </cell>
          <cell r="D27">
            <v>16333</v>
          </cell>
          <cell r="E27">
            <v>3333</v>
          </cell>
          <cell r="F27">
            <v>4882</v>
          </cell>
          <cell r="G27">
            <v>1313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2000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C28">
            <v>55007</v>
          </cell>
          <cell r="D28">
            <v>52503</v>
          </cell>
          <cell r="E28">
            <v>36889</v>
          </cell>
          <cell r="F28">
            <v>14857</v>
          </cell>
          <cell r="G28">
            <v>31377</v>
          </cell>
          <cell r="H28">
            <v>0</v>
          </cell>
          <cell r="I28">
            <v>0</v>
          </cell>
          <cell r="J28">
            <v>0</v>
          </cell>
          <cell r="K28">
            <v>4535</v>
          </cell>
          <cell r="L28">
            <v>49944</v>
          </cell>
          <cell r="M28">
            <v>0</v>
          </cell>
          <cell r="N28">
            <v>0</v>
          </cell>
          <cell r="O28">
            <v>8333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5141</v>
          </cell>
          <cell r="X28">
            <v>0</v>
          </cell>
          <cell r="Y28">
            <v>0</v>
          </cell>
        </row>
        <row r="29">
          <cell r="C29">
            <v>25874</v>
          </cell>
          <cell r="D29">
            <v>26952</v>
          </cell>
          <cell r="E29">
            <v>0</v>
          </cell>
          <cell r="F29">
            <v>2689</v>
          </cell>
          <cell r="G29">
            <v>1572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P29">
            <v>3100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C30">
            <v>99073</v>
          </cell>
          <cell r="D30">
            <v>128625</v>
          </cell>
          <cell r="E30">
            <v>115777</v>
          </cell>
          <cell r="F30">
            <v>92998</v>
          </cell>
          <cell r="G30">
            <v>58599</v>
          </cell>
          <cell r="H30">
            <v>4250</v>
          </cell>
          <cell r="I30">
            <v>0</v>
          </cell>
          <cell r="J30">
            <v>0</v>
          </cell>
          <cell r="K30">
            <v>0</v>
          </cell>
          <cell r="L30">
            <v>22464</v>
          </cell>
          <cell r="M30">
            <v>0</v>
          </cell>
          <cell r="N30">
            <v>0</v>
          </cell>
          <cell r="O30">
            <v>8800</v>
          </cell>
          <cell r="P30">
            <v>8073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C31">
            <v>15845</v>
          </cell>
          <cell r="D31">
            <v>7193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C32">
            <v>10300</v>
          </cell>
          <cell r="D32">
            <v>2857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>
            <v>21472</v>
          </cell>
          <cell r="D34">
            <v>6475</v>
          </cell>
          <cell r="E34">
            <v>1239</v>
          </cell>
          <cell r="F34">
            <v>3638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C35">
            <v>1333</v>
          </cell>
          <cell r="D35">
            <v>748018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0</v>
          </cell>
          <cell r="J35">
            <v>83333</v>
          </cell>
          <cell r="K35">
            <v>21718</v>
          </cell>
          <cell r="L35">
            <v>324784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C36">
            <v>21440</v>
          </cell>
          <cell r="D36">
            <v>11960</v>
          </cell>
          <cell r="E36">
            <v>8091</v>
          </cell>
          <cell r="F36">
            <v>0</v>
          </cell>
          <cell r="G36">
            <v>2731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C37">
            <v>9654</v>
          </cell>
          <cell r="D37">
            <v>24128</v>
          </cell>
          <cell r="E37">
            <v>20018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4081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C38">
            <v>10125</v>
          </cell>
          <cell r="D38">
            <v>7673</v>
          </cell>
          <cell r="E38">
            <v>10000</v>
          </cell>
          <cell r="F38">
            <v>1667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651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4019</v>
          </cell>
          <cell r="G40">
            <v>2705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1302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C41">
            <v>24912</v>
          </cell>
          <cell r="D41">
            <v>15764</v>
          </cell>
          <cell r="E41">
            <v>3918</v>
          </cell>
          <cell r="F41">
            <v>1147</v>
          </cell>
          <cell r="G41">
            <v>6667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C42">
            <v>13341</v>
          </cell>
          <cell r="D42">
            <v>8300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4667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C43">
            <v>2992</v>
          </cell>
          <cell r="D43">
            <v>2931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3954</v>
          </cell>
          <cell r="X43">
            <v>0</v>
          </cell>
          <cell r="Y43">
            <v>0</v>
          </cell>
        </row>
        <row r="44">
          <cell r="C44">
            <v>81599</v>
          </cell>
          <cell r="D44">
            <v>33603</v>
          </cell>
          <cell r="E44">
            <v>17155</v>
          </cell>
          <cell r="F44">
            <v>16487</v>
          </cell>
          <cell r="G44">
            <v>12989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C45">
            <v>28490</v>
          </cell>
          <cell r="D45">
            <v>40984</v>
          </cell>
          <cell r="E45">
            <v>20664</v>
          </cell>
          <cell r="F45">
            <v>12446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4558</v>
          </cell>
          <cell r="L45">
            <v>18846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C46">
            <v>27025</v>
          </cell>
          <cell r="D46">
            <v>8934</v>
          </cell>
          <cell r="E46">
            <v>2001</v>
          </cell>
          <cell r="F46">
            <v>3820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C47">
            <v>13150</v>
          </cell>
          <cell r="D47">
            <v>22178</v>
          </cell>
          <cell r="E47">
            <v>0</v>
          </cell>
          <cell r="F47">
            <v>2052</v>
          </cell>
          <cell r="G47">
            <v>3639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9451</v>
          </cell>
          <cell r="Y47">
            <v>50000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4311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C49">
            <v>10029</v>
          </cell>
          <cell r="D49">
            <v>9521</v>
          </cell>
          <cell r="E49">
            <v>93333</v>
          </cell>
          <cell r="F49">
            <v>4719</v>
          </cell>
          <cell r="G49">
            <v>10366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3100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C50">
            <v>7167</v>
          </cell>
          <cell r="D50">
            <v>5854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1567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1160</v>
          </cell>
          <cell r="X50">
            <v>0</v>
          </cell>
          <cell r="Y50">
            <v>0</v>
          </cell>
        </row>
        <row r="51">
          <cell r="C51">
            <v>14456</v>
          </cell>
          <cell r="D51">
            <v>6030</v>
          </cell>
          <cell r="E51">
            <v>0</v>
          </cell>
          <cell r="F51">
            <v>8084</v>
          </cell>
          <cell r="G51">
            <v>2924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C52">
            <v>2272</v>
          </cell>
          <cell r="D52">
            <v>7537</v>
          </cell>
          <cell r="E52">
            <v>2462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312</v>
          </cell>
          <cell r="X52">
            <v>0</v>
          </cell>
          <cell r="Y52">
            <v>0</v>
          </cell>
        </row>
        <row r="53">
          <cell r="C53">
            <v>3849</v>
          </cell>
          <cell r="D53">
            <v>2638</v>
          </cell>
          <cell r="E53">
            <v>0</v>
          </cell>
          <cell r="F53">
            <v>1021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C54">
            <v>19200</v>
          </cell>
          <cell r="D54">
            <v>12752</v>
          </cell>
          <cell r="E54">
            <v>2154</v>
          </cell>
          <cell r="F54">
            <v>2473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1531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C55">
            <v>14927</v>
          </cell>
          <cell r="D55">
            <v>3300</v>
          </cell>
          <cell r="E55">
            <v>5418</v>
          </cell>
          <cell r="F55">
            <v>6791</v>
          </cell>
          <cell r="G55">
            <v>668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C56">
            <v>70383</v>
          </cell>
          <cell r="D56">
            <v>40129</v>
          </cell>
          <cell r="E56">
            <v>0</v>
          </cell>
          <cell r="F56">
            <v>14907</v>
          </cell>
          <cell r="G56">
            <v>6789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C57">
            <v>42665</v>
          </cell>
          <cell r="D57">
            <v>18570</v>
          </cell>
          <cell r="E57">
            <v>50818</v>
          </cell>
          <cell r="F57">
            <v>4650</v>
          </cell>
          <cell r="G57">
            <v>7139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3720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C58">
            <v>25762</v>
          </cell>
          <cell r="D58">
            <v>7850</v>
          </cell>
          <cell r="E58">
            <v>34986</v>
          </cell>
          <cell r="F58">
            <v>35835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3834</v>
          </cell>
          <cell r="L58">
            <v>17697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C59">
            <v>8069</v>
          </cell>
          <cell r="D59">
            <v>3935</v>
          </cell>
          <cell r="E59">
            <v>2520</v>
          </cell>
          <cell r="F59">
            <v>5418</v>
          </cell>
          <cell r="G59">
            <v>464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3385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C61">
            <v>130729</v>
          </cell>
          <cell r="D61">
            <v>117121</v>
          </cell>
          <cell r="E61">
            <v>0</v>
          </cell>
          <cell r="F61">
            <v>20386</v>
          </cell>
          <cell r="G61">
            <v>11667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5750.81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>
            <v>14692</v>
          </cell>
          <cell r="D63">
            <v>9746</v>
          </cell>
          <cell r="E63">
            <v>11712</v>
          </cell>
          <cell r="F63">
            <v>9760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1600</v>
          </cell>
          <cell r="X63">
            <v>0</v>
          </cell>
          <cell r="Y63">
            <v>0</v>
          </cell>
        </row>
        <row r="64">
          <cell r="C64">
            <v>179997</v>
          </cell>
          <cell r="D64">
            <v>226265</v>
          </cell>
          <cell r="E64">
            <v>81667</v>
          </cell>
          <cell r="F64">
            <v>75000</v>
          </cell>
          <cell r="G64">
            <v>74305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77220</v>
          </cell>
          <cell r="M64">
            <v>0</v>
          </cell>
          <cell r="N64">
            <v>0</v>
          </cell>
          <cell r="O64">
            <v>0</v>
          </cell>
          <cell r="P64">
            <v>17300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C65">
            <v>44554</v>
          </cell>
          <cell r="D65">
            <v>6667</v>
          </cell>
          <cell r="E65">
            <v>47716</v>
          </cell>
          <cell r="F65">
            <v>38365</v>
          </cell>
          <cell r="G65">
            <v>15722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2604</v>
          </cell>
          <cell r="N65">
            <v>0</v>
          </cell>
          <cell r="O65">
            <v>0</v>
          </cell>
          <cell r="P65">
            <v>3100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651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C67">
            <v>55811</v>
          </cell>
          <cell r="D67">
            <v>56177</v>
          </cell>
          <cell r="E67">
            <v>39716</v>
          </cell>
          <cell r="F67">
            <v>23937</v>
          </cell>
          <cell r="G67">
            <v>19207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25863</v>
          </cell>
          <cell r="M67">
            <v>10417</v>
          </cell>
          <cell r="N67">
            <v>0</v>
          </cell>
          <cell r="O67">
            <v>4167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C68">
            <v>8888</v>
          </cell>
          <cell r="D68">
            <v>12432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C69">
            <v>4438</v>
          </cell>
          <cell r="D69">
            <v>4578</v>
          </cell>
          <cell r="E69">
            <v>5199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651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2588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2299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651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C73">
            <v>16043</v>
          </cell>
          <cell r="D73">
            <v>10918</v>
          </cell>
          <cell r="E73">
            <v>5627</v>
          </cell>
          <cell r="F73">
            <v>1469</v>
          </cell>
          <cell r="G73">
            <v>1344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3782</v>
          </cell>
          <cell r="X73">
            <v>0</v>
          </cell>
          <cell r="Y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1948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651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C75">
            <v>36400</v>
          </cell>
          <cell r="D75">
            <v>25293</v>
          </cell>
          <cell r="E75">
            <v>3982</v>
          </cell>
          <cell r="F75">
            <v>17473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8920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C76">
            <v>5465</v>
          </cell>
          <cell r="D76">
            <v>5019</v>
          </cell>
          <cell r="E76">
            <v>1070</v>
          </cell>
          <cell r="F76">
            <v>982</v>
          </cell>
          <cell r="G76">
            <v>462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651</v>
          </cell>
          <cell r="N76">
            <v>0</v>
          </cell>
          <cell r="O76">
            <v>800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23756</v>
          </cell>
          <cell r="G77">
            <v>9533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C78">
            <v>25421</v>
          </cell>
          <cell r="D78">
            <v>27224</v>
          </cell>
          <cell r="E78">
            <v>8318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C79">
            <v>18070</v>
          </cell>
          <cell r="D79">
            <v>11536</v>
          </cell>
          <cell r="E79">
            <v>1667</v>
          </cell>
          <cell r="F79">
            <v>1612</v>
          </cell>
          <cell r="G79">
            <v>3045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1302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C80">
            <v>206598</v>
          </cell>
          <cell r="D80">
            <v>802569</v>
          </cell>
          <cell r="E80">
            <v>205187</v>
          </cell>
          <cell r="F80">
            <v>591732</v>
          </cell>
          <cell r="G80">
            <v>100340</v>
          </cell>
          <cell r="H80">
            <v>0</v>
          </cell>
          <cell r="I80">
            <v>0</v>
          </cell>
          <cell r="J80">
            <v>0</v>
          </cell>
          <cell r="K80">
            <v>51242</v>
          </cell>
          <cell r="L80">
            <v>82474</v>
          </cell>
          <cell r="M80">
            <v>0</v>
          </cell>
          <cell r="N80">
            <v>0</v>
          </cell>
          <cell r="O80">
            <v>85417</v>
          </cell>
          <cell r="P80">
            <v>36068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32711</v>
          </cell>
          <cell r="X80">
            <v>0</v>
          </cell>
          <cell r="Y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2298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C82">
            <v>11745</v>
          </cell>
          <cell r="D82">
            <v>7562</v>
          </cell>
          <cell r="E82">
            <v>1979</v>
          </cell>
          <cell r="F82">
            <v>1917</v>
          </cell>
          <cell r="G82">
            <v>2362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C83">
            <v>50830</v>
          </cell>
          <cell r="D83">
            <v>31084</v>
          </cell>
          <cell r="E83">
            <v>12266</v>
          </cell>
          <cell r="F83">
            <v>2511</v>
          </cell>
          <cell r="G83">
            <v>9408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N83">
            <v>0</v>
          </cell>
          <cell r="O83">
            <v>0</v>
          </cell>
          <cell r="P83">
            <v>1321.65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C84">
            <v>12397</v>
          </cell>
          <cell r="D84">
            <v>0</v>
          </cell>
          <cell r="E84">
            <v>14352</v>
          </cell>
          <cell r="F84">
            <v>5045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651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4273</v>
          </cell>
          <cell r="X84">
            <v>0</v>
          </cell>
          <cell r="Y84">
            <v>0</v>
          </cell>
        </row>
        <row r="85">
          <cell r="C85">
            <v>32824</v>
          </cell>
          <cell r="D85">
            <v>19052</v>
          </cell>
          <cell r="E85">
            <v>14</v>
          </cell>
          <cell r="F85">
            <v>21801</v>
          </cell>
          <cell r="G85">
            <v>2760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C86">
            <v>70367</v>
          </cell>
          <cell r="D86">
            <v>34182</v>
          </cell>
          <cell r="E86">
            <v>5013</v>
          </cell>
          <cell r="F86">
            <v>10641</v>
          </cell>
          <cell r="G86">
            <v>11386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6655</v>
          </cell>
          <cell r="D87">
            <v>9752</v>
          </cell>
          <cell r="E87">
            <v>1886</v>
          </cell>
          <cell r="F87">
            <v>1146</v>
          </cell>
          <cell r="G87">
            <v>365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C88">
            <v>70815</v>
          </cell>
          <cell r="D88">
            <v>43898</v>
          </cell>
          <cell r="E88">
            <v>26226</v>
          </cell>
          <cell r="F88">
            <v>14671</v>
          </cell>
          <cell r="G88">
            <v>19760</v>
          </cell>
          <cell r="H88">
            <v>0</v>
          </cell>
          <cell r="I88">
            <v>2191</v>
          </cell>
          <cell r="J88">
            <v>0</v>
          </cell>
          <cell r="K88">
            <v>0</v>
          </cell>
          <cell r="L88">
            <v>24360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7171</v>
          </cell>
          <cell r="X88">
            <v>0</v>
          </cell>
          <cell r="Y88">
            <v>0</v>
          </cell>
        </row>
        <row r="89">
          <cell r="C89">
            <v>45202</v>
          </cell>
          <cell r="D89">
            <v>32087</v>
          </cell>
          <cell r="E89">
            <v>8351</v>
          </cell>
          <cell r="F89">
            <v>14265</v>
          </cell>
          <cell r="G89">
            <v>23454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48472</v>
          </cell>
          <cell r="X89">
            <v>0</v>
          </cell>
          <cell r="Y89">
            <v>0</v>
          </cell>
        </row>
        <row r="90">
          <cell r="C90">
            <v>8658</v>
          </cell>
          <cell r="D90">
            <v>5654</v>
          </cell>
          <cell r="E90">
            <v>3790</v>
          </cell>
          <cell r="F90">
            <v>1455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4000</v>
          </cell>
          <cell r="X90">
            <v>0</v>
          </cell>
          <cell r="Y90">
            <v>0</v>
          </cell>
        </row>
        <row r="91">
          <cell r="C91">
            <v>39158</v>
          </cell>
          <cell r="D91">
            <v>27749</v>
          </cell>
          <cell r="E91">
            <v>38823</v>
          </cell>
          <cell r="F91">
            <v>24451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36075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4700</v>
          </cell>
          <cell r="X91">
            <v>0</v>
          </cell>
          <cell r="Y91">
            <v>0</v>
          </cell>
        </row>
        <row r="92">
          <cell r="C92">
            <v>7168</v>
          </cell>
          <cell r="D92">
            <v>5782</v>
          </cell>
          <cell r="E92">
            <v>2893</v>
          </cell>
          <cell r="F92">
            <v>2878</v>
          </cell>
          <cell r="G92">
            <v>1783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651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C93">
            <v>8034</v>
          </cell>
          <cell r="D93">
            <v>5133</v>
          </cell>
          <cell r="E93">
            <v>2750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8371</v>
          </cell>
          <cell r="X93">
            <v>0</v>
          </cell>
          <cell r="Y93">
            <v>0</v>
          </cell>
        </row>
      </sheetData>
      <sheetData sheetId="3">
        <row r="2">
          <cell r="C2">
            <v>13411</v>
          </cell>
          <cell r="D2">
            <v>10169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5727</v>
          </cell>
          <cell r="E3">
            <v>19620</v>
          </cell>
          <cell r="F3">
            <v>7370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4708</v>
          </cell>
          <cell r="N3">
            <v>9063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10981</v>
          </cell>
          <cell r="E4">
            <v>5572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4666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7732</v>
          </cell>
          <cell r="D5">
            <v>4716</v>
          </cell>
          <cell r="E5">
            <v>4118</v>
          </cell>
          <cell r="F5">
            <v>589</v>
          </cell>
          <cell r="G5">
            <v>304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11465</v>
          </cell>
          <cell r="E6">
            <v>0</v>
          </cell>
          <cell r="F6">
            <v>574</v>
          </cell>
          <cell r="G6">
            <v>247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34461</v>
          </cell>
          <cell r="D7">
            <v>15848</v>
          </cell>
          <cell r="E7">
            <v>9312</v>
          </cell>
          <cell r="F7">
            <v>10390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28492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2540</v>
          </cell>
          <cell r="N8">
            <v>0</v>
          </cell>
          <cell r="O8">
            <v>0</v>
          </cell>
          <cell r="P8">
            <v>9334</v>
          </cell>
          <cell r="Q8">
            <v>0</v>
          </cell>
          <cell r="R8">
            <v>0</v>
          </cell>
          <cell r="S8">
            <v>6011.6666666666661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148789</v>
          </cell>
          <cell r="E9">
            <v>38708</v>
          </cell>
          <cell r="F9">
            <v>112250</v>
          </cell>
          <cell r="G9">
            <v>180402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18043</v>
          </cell>
          <cell r="M9">
            <v>163620</v>
          </cell>
          <cell r="N9">
            <v>0</v>
          </cell>
          <cell r="O9">
            <v>0</v>
          </cell>
          <cell r="P9">
            <v>22666</v>
          </cell>
          <cell r="Q9">
            <v>0</v>
          </cell>
          <cell r="R9">
            <v>0</v>
          </cell>
          <cell r="S9">
            <v>0</v>
          </cell>
          <cell r="X9">
            <v>47139</v>
          </cell>
          <cell r="Y9">
            <v>0</v>
          </cell>
          <cell r="Z9">
            <v>0</v>
          </cell>
        </row>
        <row r="10">
          <cell r="C10">
            <v>3348</v>
          </cell>
          <cell r="D10">
            <v>39381</v>
          </cell>
          <cell r="E10">
            <v>2241</v>
          </cell>
          <cell r="F10">
            <v>3771</v>
          </cell>
          <cell r="G10">
            <v>3053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41166</v>
          </cell>
          <cell r="E11">
            <v>18500</v>
          </cell>
          <cell r="F11">
            <v>0</v>
          </cell>
          <cell r="G11">
            <v>31539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30480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4">
          <cell r="C14">
            <v>12192</v>
          </cell>
          <cell r="D14">
            <v>21581</v>
          </cell>
          <cell r="E14">
            <v>8449</v>
          </cell>
          <cell r="F14">
            <v>610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1385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8426</v>
          </cell>
          <cell r="E15">
            <v>5532</v>
          </cell>
          <cell r="F15">
            <v>3184</v>
          </cell>
          <cell r="G15">
            <v>1666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10416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6861</v>
          </cell>
          <cell r="D16">
            <v>5819</v>
          </cell>
          <cell r="E16">
            <v>1995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4666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16345</v>
          </cell>
          <cell r="H17">
            <v>2065</v>
          </cell>
          <cell r="I17">
            <v>39844</v>
          </cell>
          <cell r="J17">
            <v>2080</v>
          </cell>
          <cell r="K17">
            <v>0</v>
          </cell>
          <cell r="L17">
            <v>8930</v>
          </cell>
          <cell r="M17">
            <v>97680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206324.66666666669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18626</v>
          </cell>
          <cell r="D20">
            <v>17281</v>
          </cell>
          <cell r="E20">
            <v>146</v>
          </cell>
          <cell r="F20">
            <v>3747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12474</v>
          </cell>
          <cell r="F21">
            <v>3346</v>
          </cell>
          <cell r="G21">
            <v>1616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15812</v>
          </cell>
          <cell r="D22">
            <v>7543</v>
          </cell>
          <cell r="E22">
            <v>269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27071</v>
          </cell>
          <cell r="D23">
            <v>6602</v>
          </cell>
          <cell r="E23">
            <v>8416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4263</v>
          </cell>
          <cell r="F24">
            <v>3608</v>
          </cell>
          <cell r="G24">
            <v>989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6">
          <cell r="C26">
            <v>11917</v>
          </cell>
          <cell r="D26">
            <v>4598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5762</v>
          </cell>
          <cell r="D27">
            <v>4084</v>
          </cell>
          <cell r="E27">
            <v>834</v>
          </cell>
          <cell r="F27">
            <v>1220</v>
          </cell>
          <cell r="G27">
            <v>328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55006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4534</v>
          </cell>
          <cell r="N28">
            <v>0</v>
          </cell>
          <cell r="O28">
            <v>0</v>
          </cell>
          <cell r="P28">
            <v>8334</v>
          </cell>
          <cell r="Q28">
            <v>0</v>
          </cell>
          <cell r="R28">
            <v>0</v>
          </cell>
          <cell r="S28">
            <v>0</v>
          </cell>
          <cell r="X28">
            <v>5140</v>
          </cell>
          <cell r="Y28">
            <v>0</v>
          </cell>
          <cell r="Z28">
            <v>0</v>
          </cell>
        </row>
        <row r="29">
          <cell r="C29">
            <v>6469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32157</v>
          </cell>
          <cell r="E30">
            <v>28944</v>
          </cell>
          <cell r="F30">
            <v>23250</v>
          </cell>
          <cell r="G30">
            <v>14649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10956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7194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2856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70514</v>
          </cell>
          <cell r="D33">
            <v>87686</v>
          </cell>
          <cell r="E33">
            <v>31458</v>
          </cell>
          <cell r="F33">
            <v>55970</v>
          </cell>
          <cell r="G33">
            <v>65413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5580</v>
          </cell>
          <cell r="R33">
            <v>0</v>
          </cell>
          <cell r="S33">
            <v>0</v>
          </cell>
          <cell r="X33">
            <v>39400</v>
          </cell>
          <cell r="Y33">
            <v>0</v>
          </cell>
          <cell r="Z33">
            <v>0</v>
          </cell>
        </row>
        <row r="34">
          <cell r="C34">
            <v>21473</v>
          </cell>
          <cell r="D34">
            <v>6475</v>
          </cell>
          <cell r="E34">
            <v>1240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1334</v>
          </cell>
          <cell r="D35">
            <v>748019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37772</v>
          </cell>
          <cell r="J35">
            <v>0</v>
          </cell>
          <cell r="K35">
            <v>83334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145114.95416666666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11961</v>
          </cell>
          <cell r="E36">
            <v>8091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9655</v>
          </cell>
          <cell r="D37">
            <v>24129</v>
          </cell>
          <cell r="E37">
            <v>20019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30000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10125</v>
          </cell>
          <cell r="D38">
            <v>7673</v>
          </cell>
          <cell r="E38">
            <v>10000</v>
          </cell>
          <cell r="F38">
            <v>1666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546524</v>
          </cell>
          <cell r="D39">
            <v>81294</v>
          </cell>
          <cell r="E39">
            <v>299340</v>
          </cell>
          <cell r="F39">
            <v>205785</v>
          </cell>
          <cell r="G39">
            <v>160435</v>
          </cell>
          <cell r="H39">
            <v>6500</v>
          </cell>
          <cell r="I39">
            <v>26550</v>
          </cell>
          <cell r="J39">
            <v>0</v>
          </cell>
          <cell r="K39">
            <v>0</v>
          </cell>
          <cell r="L39">
            <v>40577</v>
          </cell>
          <cell r="M39">
            <v>64299</v>
          </cell>
          <cell r="N39">
            <v>0</v>
          </cell>
          <cell r="O39">
            <v>0</v>
          </cell>
          <cell r="P39">
            <v>0</v>
          </cell>
          <cell r="Q39">
            <v>17621.97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18862</v>
          </cell>
          <cell r="D40">
            <v>13543</v>
          </cell>
          <cell r="E40">
            <v>0</v>
          </cell>
          <cell r="F40">
            <v>4019</v>
          </cell>
          <cell r="G40">
            <v>2706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979</v>
          </cell>
          <cell r="F41">
            <v>287</v>
          </cell>
          <cell r="G41">
            <v>1666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8301</v>
          </cell>
          <cell r="E42">
            <v>18836</v>
          </cell>
          <cell r="F42">
            <v>5000</v>
          </cell>
          <cell r="G42">
            <v>5976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4666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3955</v>
          </cell>
          <cell r="Y43">
            <v>0</v>
          </cell>
          <cell r="Z43">
            <v>0</v>
          </cell>
        </row>
        <row r="44">
          <cell r="C44">
            <v>20399</v>
          </cell>
          <cell r="D44">
            <v>8400</v>
          </cell>
          <cell r="E44">
            <v>4289</v>
          </cell>
          <cell r="F44">
            <v>4122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40985</v>
          </cell>
          <cell r="E45">
            <v>20665</v>
          </cell>
          <cell r="F45">
            <v>12447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27026</v>
          </cell>
          <cell r="D46">
            <v>8935</v>
          </cell>
          <cell r="E46">
            <v>2001</v>
          </cell>
          <cell r="F46">
            <v>3820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13149</v>
          </cell>
          <cell r="D47">
            <v>22179</v>
          </cell>
          <cell r="E47">
            <v>0</v>
          </cell>
          <cell r="F47">
            <v>2051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4312</v>
          </cell>
          <cell r="G48">
            <v>919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23334</v>
          </cell>
          <cell r="F49">
            <v>1180</v>
          </cell>
          <cell r="G49">
            <v>2592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7166</v>
          </cell>
          <cell r="D50">
            <v>5854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1566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2461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3850</v>
          </cell>
          <cell r="D53">
            <v>2638</v>
          </cell>
          <cell r="E53">
            <v>0</v>
          </cell>
          <cell r="F53">
            <v>1022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19201</v>
          </cell>
          <cell r="D54">
            <v>12753</v>
          </cell>
          <cell r="E54">
            <v>2154</v>
          </cell>
          <cell r="F54">
            <v>2472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3731</v>
          </cell>
          <cell r="D55">
            <v>825</v>
          </cell>
          <cell r="E55">
            <v>1355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3726</v>
          </cell>
          <cell r="G56">
            <v>1698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4643</v>
          </cell>
          <cell r="E57">
            <v>12705</v>
          </cell>
          <cell r="F57">
            <v>1163</v>
          </cell>
          <cell r="G57">
            <v>1784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25763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983</v>
          </cell>
          <cell r="E59">
            <v>630</v>
          </cell>
          <cell r="F59">
            <v>1355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5097</v>
          </cell>
          <cell r="G61">
            <v>2916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3">
          <cell r="C63">
            <v>14693</v>
          </cell>
          <cell r="D63">
            <v>9747</v>
          </cell>
          <cell r="E63">
            <v>11712</v>
          </cell>
          <cell r="F63">
            <v>9761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56566</v>
          </cell>
          <cell r="E64">
            <v>20416</v>
          </cell>
          <cell r="F64">
            <v>18750</v>
          </cell>
          <cell r="G64">
            <v>18577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83280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11138</v>
          </cell>
          <cell r="D65">
            <v>1666</v>
          </cell>
          <cell r="E65">
            <v>11929</v>
          </cell>
          <cell r="F65">
            <v>9591</v>
          </cell>
          <cell r="G65">
            <v>3931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2084</v>
          </cell>
          <cell r="G66">
            <v>2084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55812</v>
          </cell>
          <cell r="D67">
            <v>56177</v>
          </cell>
          <cell r="E67">
            <v>39716</v>
          </cell>
          <cell r="F67">
            <v>23937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10416</v>
          </cell>
          <cell r="O67">
            <v>0</v>
          </cell>
          <cell r="P67">
            <v>4166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12432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4439</v>
          </cell>
          <cell r="D69">
            <v>4577</v>
          </cell>
          <cell r="E69">
            <v>5198</v>
          </cell>
          <cell r="F69">
            <v>584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25435</v>
          </cell>
          <cell r="D70">
            <v>9497</v>
          </cell>
          <cell r="E70">
            <v>9404</v>
          </cell>
          <cell r="F70">
            <v>2589</v>
          </cell>
          <cell r="G70">
            <v>3616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4803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16044</v>
          </cell>
          <cell r="D73">
            <v>10918</v>
          </cell>
          <cell r="E73">
            <v>5626</v>
          </cell>
          <cell r="F73">
            <v>1470</v>
          </cell>
          <cell r="G73">
            <v>1343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3782</v>
          </cell>
          <cell r="Y73">
            <v>0</v>
          </cell>
          <cell r="Z73">
            <v>0</v>
          </cell>
        </row>
        <row r="74">
          <cell r="C74">
            <v>9381</v>
          </cell>
          <cell r="D74">
            <v>17407</v>
          </cell>
          <cell r="E74">
            <v>1254</v>
          </cell>
          <cell r="F74">
            <v>1948</v>
          </cell>
          <cell r="G74">
            <v>990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36401</v>
          </cell>
          <cell r="D75">
            <v>25293</v>
          </cell>
          <cell r="E75">
            <v>3982</v>
          </cell>
          <cell r="F75">
            <v>17473</v>
          </cell>
          <cell r="G75">
            <v>11243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5020</v>
          </cell>
          <cell r="E76">
            <v>1070</v>
          </cell>
          <cell r="F76">
            <v>982</v>
          </cell>
          <cell r="G76">
            <v>463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23757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25422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18071</v>
          </cell>
          <cell r="D79">
            <v>11535</v>
          </cell>
          <cell r="E79">
            <v>1666</v>
          </cell>
          <cell r="F79">
            <v>1613</v>
          </cell>
          <cell r="G79">
            <v>3046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51649</v>
          </cell>
          <cell r="D80">
            <v>200642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12810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480184.16666666663</v>
          </cell>
          <cell r="S80">
            <v>0</v>
          </cell>
          <cell r="X80">
            <v>8177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7562</v>
          </cell>
          <cell r="E82">
            <v>1980</v>
          </cell>
          <cell r="F82">
            <v>1916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12708</v>
          </cell>
          <cell r="D83">
            <v>7771</v>
          </cell>
          <cell r="E83">
            <v>3067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12396</v>
          </cell>
          <cell r="D84">
            <v>0</v>
          </cell>
          <cell r="E84">
            <v>14353</v>
          </cell>
          <cell r="F84">
            <v>5046</v>
          </cell>
          <cell r="G84">
            <v>7496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34830.416666666664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32825</v>
          </cell>
          <cell r="D85">
            <v>19052</v>
          </cell>
          <cell r="E85">
            <v>14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8546</v>
          </cell>
          <cell r="E86">
            <v>1253</v>
          </cell>
          <cell r="F86">
            <v>2660</v>
          </cell>
          <cell r="G86">
            <v>2847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6655</v>
          </cell>
          <cell r="D87">
            <v>9752</v>
          </cell>
          <cell r="E87">
            <v>1885</v>
          </cell>
          <cell r="F87">
            <v>1147</v>
          </cell>
          <cell r="G87">
            <v>366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70816</v>
          </cell>
          <cell r="D88">
            <v>43897</v>
          </cell>
          <cell r="E88">
            <v>26227</v>
          </cell>
          <cell r="F88">
            <v>14672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M88">
            <v>20760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7170</v>
          </cell>
          <cell r="Y88">
            <v>0</v>
          </cell>
          <cell r="Z88">
            <v>0</v>
          </cell>
        </row>
        <row r="89">
          <cell r="C89">
            <v>11301</v>
          </cell>
          <cell r="D89">
            <v>8021</v>
          </cell>
          <cell r="E89">
            <v>2088</v>
          </cell>
          <cell r="F89">
            <v>3566</v>
          </cell>
          <cell r="G89">
            <v>5864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8657</v>
          </cell>
          <cell r="D90">
            <v>5654</v>
          </cell>
          <cell r="E90">
            <v>3789</v>
          </cell>
          <cell r="F90">
            <v>1455</v>
          </cell>
          <cell r="G90">
            <v>1166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39159</v>
          </cell>
          <cell r="D91">
            <v>27749</v>
          </cell>
          <cell r="E91">
            <v>38824</v>
          </cell>
          <cell r="F91">
            <v>24452</v>
          </cell>
          <cell r="G91">
            <v>19052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5781</v>
          </cell>
          <cell r="E92">
            <v>2893</v>
          </cell>
          <cell r="F92">
            <v>2877</v>
          </cell>
          <cell r="G92">
            <v>1784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5133</v>
          </cell>
          <cell r="E93">
            <v>2750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4"/>
      <sheetData sheetId="5">
        <row r="2">
          <cell r="C2">
            <v>0</v>
          </cell>
          <cell r="D2">
            <v>26682.400000000001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6825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1881.79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8984</v>
          </cell>
          <cell r="D38">
            <v>41016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28921.94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25755.83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25205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3372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10398.85</v>
          </cell>
          <cell r="D79">
            <v>3560</v>
          </cell>
          <cell r="E79">
            <v>0</v>
          </cell>
          <cell r="F79">
            <v>10357.44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25000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6">
        <row r="2">
          <cell r="C2">
            <v>13412</v>
          </cell>
          <cell r="D2">
            <v>10170</v>
          </cell>
          <cell r="E2">
            <v>874</v>
          </cell>
          <cell r="F2">
            <v>1750</v>
          </cell>
          <cell r="G2">
            <v>3035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15597</v>
          </cell>
          <cell r="D3">
            <v>5726</v>
          </cell>
          <cell r="E3">
            <v>19620</v>
          </cell>
          <cell r="F3">
            <v>7371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4707</v>
          </cell>
          <cell r="N3">
            <v>9062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10980</v>
          </cell>
          <cell r="E4">
            <v>5572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4667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7731</v>
          </cell>
          <cell r="D5">
            <v>4717</v>
          </cell>
          <cell r="E5">
            <v>4118</v>
          </cell>
          <cell r="F5">
            <v>590</v>
          </cell>
          <cell r="G5">
            <v>303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11465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34462</v>
          </cell>
          <cell r="D7">
            <v>15848</v>
          </cell>
          <cell r="E7">
            <v>9313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14510</v>
          </cell>
          <cell r="F8">
            <v>28491</v>
          </cell>
          <cell r="G8">
            <v>8453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7560</v>
          </cell>
          <cell r="N8">
            <v>0</v>
          </cell>
          <cell r="O8">
            <v>0</v>
          </cell>
          <cell r="P8">
            <v>9333</v>
          </cell>
          <cell r="Q8">
            <v>0</v>
          </cell>
          <cell r="R8">
            <v>0</v>
          </cell>
          <cell r="S8">
            <v>1202.3333333333339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148789</v>
          </cell>
          <cell r="E9">
            <v>38708</v>
          </cell>
          <cell r="F9">
            <v>112250</v>
          </cell>
          <cell r="G9">
            <v>180403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18043</v>
          </cell>
          <cell r="M9">
            <v>107400</v>
          </cell>
          <cell r="N9">
            <v>0</v>
          </cell>
          <cell r="O9">
            <v>0</v>
          </cell>
          <cell r="P9">
            <v>22667</v>
          </cell>
          <cell r="Q9">
            <v>0</v>
          </cell>
          <cell r="R9">
            <v>0</v>
          </cell>
          <cell r="S9">
            <v>48145</v>
          </cell>
          <cell r="X9">
            <v>47138</v>
          </cell>
          <cell r="Y9">
            <v>0</v>
          </cell>
          <cell r="Z9">
            <v>0</v>
          </cell>
        </row>
        <row r="10">
          <cell r="C10">
            <v>3347</v>
          </cell>
          <cell r="D10">
            <v>39380</v>
          </cell>
          <cell r="E10">
            <v>2241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41167</v>
          </cell>
          <cell r="E11">
            <v>18500</v>
          </cell>
          <cell r="F11">
            <v>0</v>
          </cell>
          <cell r="G11">
            <v>31540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26160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120116</v>
          </cell>
          <cell r="D12">
            <v>83062</v>
          </cell>
          <cell r="E12">
            <v>128691</v>
          </cell>
          <cell r="F12">
            <v>95518</v>
          </cell>
          <cell r="G12">
            <v>115485</v>
          </cell>
          <cell r="H12">
            <v>4200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15527</v>
          </cell>
          <cell r="N12">
            <v>0</v>
          </cell>
          <cell r="O12">
            <v>0</v>
          </cell>
          <cell r="P12">
            <v>93580</v>
          </cell>
          <cell r="Q12">
            <v>16647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22976</v>
          </cell>
          <cell r="D13">
            <v>12211</v>
          </cell>
          <cell r="E13">
            <v>14954</v>
          </cell>
          <cell r="F13">
            <v>4382</v>
          </cell>
          <cell r="G13">
            <v>5105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881.1</v>
          </cell>
          <cell r="R13">
            <v>0</v>
          </cell>
          <cell r="S13">
            <v>0</v>
          </cell>
          <cell r="X13">
            <v>26400</v>
          </cell>
          <cell r="Y13">
            <v>0</v>
          </cell>
          <cell r="Z13">
            <v>0</v>
          </cell>
        </row>
        <row r="14">
          <cell r="C14">
            <v>12193</v>
          </cell>
          <cell r="D14">
            <v>21581</v>
          </cell>
          <cell r="E14">
            <v>8450</v>
          </cell>
          <cell r="F14">
            <v>610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1384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8427</v>
          </cell>
          <cell r="E15">
            <v>5532</v>
          </cell>
          <cell r="F15">
            <v>3184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10417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6860</v>
          </cell>
          <cell r="D16">
            <v>5820</v>
          </cell>
          <cell r="E16">
            <v>1995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4667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7969</v>
          </cell>
          <cell r="J17">
            <v>2079</v>
          </cell>
          <cell r="K17">
            <v>0</v>
          </cell>
          <cell r="L17">
            <v>8931</v>
          </cell>
          <cell r="M17">
            <v>82920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41264.93333333332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13146</v>
          </cell>
          <cell r="D18">
            <v>7358</v>
          </cell>
          <cell r="E18">
            <v>296</v>
          </cell>
          <cell r="F18">
            <v>704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18626</v>
          </cell>
          <cell r="D20">
            <v>17281</v>
          </cell>
          <cell r="E20">
            <v>146</v>
          </cell>
          <cell r="F20">
            <v>3748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12475</v>
          </cell>
          <cell r="F21">
            <v>3347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15813</v>
          </cell>
          <cell r="D22">
            <v>7543</v>
          </cell>
          <cell r="E22">
            <v>270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27072</v>
          </cell>
          <cell r="D23">
            <v>6602</v>
          </cell>
          <cell r="E23">
            <v>8417</v>
          </cell>
          <cell r="F23">
            <v>6199</v>
          </cell>
          <cell r="G23">
            <v>2175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4262</v>
          </cell>
          <cell r="F24">
            <v>3607</v>
          </cell>
          <cell r="G24">
            <v>988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6">
          <cell r="C26">
            <v>11917</v>
          </cell>
          <cell r="D26">
            <v>4598</v>
          </cell>
          <cell r="E26">
            <v>2854</v>
          </cell>
          <cell r="F26">
            <v>1040</v>
          </cell>
          <cell r="G26">
            <v>532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5763</v>
          </cell>
          <cell r="D27">
            <v>4083</v>
          </cell>
          <cell r="E27">
            <v>833</v>
          </cell>
          <cell r="F27">
            <v>1221</v>
          </cell>
          <cell r="G27">
            <v>329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55007</v>
          </cell>
          <cell r="D28">
            <v>52503</v>
          </cell>
          <cell r="E28">
            <v>36890</v>
          </cell>
          <cell r="F28">
            <v>14857</v>
          </cell>
          <cell r="G28">
            <v>31377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4535</v>
          </cell>
          <cell r="M28">
            <v>12567</v>
          </cell>
          <cell r="N28">
            <v>0</v>
          </cell>
          <cell r="O28">
            <v>0</v>
          </cell>
          <cell r="P28">
            <v>8333</v>
          </cell>
          <cell r="Q28">
            <v>0</v>
          </cell>
          <cell r="R28">
            <v>0</v>
          </cell>
          <cell r="S28">
            <v>0</v>
          </cell>
          <cell r="X28">
            <v>5141</v>
          </cell>
          <cell r="Y28">
            <v>0</v>
          </cell>
          <cell r="Z28">
            <v>0</v>
          </cell>
        </row>
        <row r="29">
          <cell r="C29">
            <v>6469</v>
          </cell>
          <cell r="D29">
            <v>6739</v>
          </cell>
          <cell r="E29">
            <v>0</v>
          </cell>
          <cell r="F29">
            <v>673</v>
          </cell>
          <cell r="G29">
            <v>394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32156</v>
          </cell>
          <cell r="E30">
            <v>28944</v>
          </cell>
          <cell r="F30">
            <v>23249</v>
          </cell>
          <cell r="G30">
            <v>14650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9600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7193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2857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17538</v>
          </cell>
          <cell r="E33">
            <v>6292</v>
          </cell>
          <cell r="F33">
            <v>11194</v>
          </cell>
          <cell r="G33">
            <v>13083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21472</v>
          </cell>
          <cell r="D34">
            <v>6475</v>
          </cell>
          <cell r="E34">
            <v>1239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1333</v>
          </cell>
          <cell r="D35">
            <v>748019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7555</v>
          </cell>
          <cell r="J35">
            <v>0</v>
          </cell>
          <cell r="K35">
            <v>83333</v>
          </cell>
          <cell r="L35">
            <v>21719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29022.990833333344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11960</v>
          </cell>
          <cell r="E36">
            <v>8091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9655</v>
          </cell>
          <cell r="D37">
            <v>24128</v>
          </cell>
          <cell r="E37">
            <v>20018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10125</v>
          </cell>
          <cell r="D38">
            <v>7673</v>
          </cell>
          <cell r="E38">
            <v>10000</v>
          </cell>
          <cell r="F38">
            <v>1667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109305</v>
          </cell>
          <cell r="D39">
            <v>16259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5310</v>
          </cell>
          <cell r="J39">
            <v>0</v>
          </cell>
          <cell r="K39">
            <v>0</v>
          </cell>
          <cell r="L39">
            <v>8115</v>
          </cell>
          <cell r="M39">
            <v>64299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4019</v>
          </cell>
          <cell r="G40">
            <v>2705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3942</v>
          </cell>
          <cell r="E41">
            <v>980</v>
          </cell>
          <cell r="F41">
            <v>287</v>
          </cell>
          <cell r="G41">
            <v>1667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8300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4667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2200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3955</v>
          </cell>
          <cell r="Y43">
            <v>0</v>
          </cell>
          <cell r="Z43">
            <v>0</v>
          </cell>
        </row>
        <row r="44">
          <cell r="C44">
            <v>20400</v>
          </cell>
          <cell r="D44">
            <v>8401</v>
          </cell>
          <cell r="E44">
            <v>4289</v>
          </cell>
          <cell r="F44">
            <v>4122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40985</v>
          </cell>
          <cell r="E45">
            <v>20664</v>
          </cell>
          <cell r="F45">
            <v>12447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27025</v>
          </cell>
          <cell r="D46">
            <v>8934</v>
          </cell>
          <cell r="E46">
            <v>2001</v>
          </cell>
          <cell r="F46">
            <v>3820</v>
          </cell>
          <cell r="G46">
            <v>2371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13150</v>
          </cell>
          <cell r="D47">
            <v>22179</v>
          </cell>
          <cell r="E47">
            <v>0</v>
          </cell>
          <cell r="F47">
            <v>2052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4312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23333</v>
          </cell>
          <cell r="F49">
            <v>1180</v>
          </cell>
          <cell r="G49">
            <v>2591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7167</v>
          </cell>
          <cell r="D50">
            <v>5854</v>
          </cell>
          <cell r="E50">
            <v>3039</v>
          </cell>
          <cell r="F50">
            <v>3884</v>
          </cell>
          <cell r="G50">
            <v>1098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1567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7538</v>
          </cell>
          <cell r="E52">
            <v>2462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3849</v>
          </cell>
          <cell r="D53">
            <v>2639</v>
          </cell>
          <cell r="E53">
            <v>0</v>
          </cell>
          <cell r="F53">
            <v>1021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19200</v>
          </cell>
          <cell r="D54">
            <v>12752</v>
          </cell>
          <cell r="E54">
            <v>2154</v>
          </cell>
          <cell r="F54">
            <v>2473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1532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3732</v>
          </cell>
          <cell r="D55">
            <v>825</v>
          </cell>
          <cell r="E55">
            <v>1355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10033</v>
          </cell>
          <cell r="E56">
            <v>0</v>
          </cell>
          <cell r="F56">
            <v>3727</v>
          </cell>
          <cell r="G56">
            <v>1697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10667</v>
          </cell>
          <cell r="D57">
            <v>4642</v>
          </cell>
          <cell r="E57">
            <v>12704</v>
          </cell>
          <cell r="F57">
            <v>1162</v>
          </cell>
          <cell r="G57">
            <v>1785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25762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984</v>
          </cell>
          <cell r="E59">
            <v>630</v>
          </cell>
          <cell r="F59">
            <v>1355</v>
          </cell>
          <cell r="G59">
            <v>117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11917</v>
          </cell>
          <cell r="D60">
            <v>12918</v>
          </cell>
          <cell r="E60">
            <v>2500</v>
          </cell>
          <cell r="F60">
            <v>3385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5096</v>
          </cell>
          <cell r="G61">
            <v>2917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83980</v>
          </cell>
          <cell r="D62">
            <v>38786</v>
          </cell>
          <cell r="E62">
            <v>47804</v>
          </cell>
          <cell r="F62">
            <v>4892</v>
          </cell>
          <cell r="G62">
            <v>3991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3000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14693</v>
          </cell>
          <cell r="D63">
            <v>9746</v>
          </cell>
          <cell r="E63">
            <v>11712</v>
          </cell>
          <cell r="F63">
            <v>9760</v>
          </cell>
          <cell r="G63">
            <v>3286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56567</v>
          </cell>
          <cell r="E64">
            <v>20417</v>
          </cell>
          <cell r="F64">
            <v>18750</v>
          </cell>
          <cell r="G64">
            <v>18576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59220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11139</v>
          </cell>
          <cell r="D65">
            <v>1667</v>
          </cell>
          <cell r="E65">
            <v>11929</v>
          </cell>
          <cell r="F65">
            <v>9592</v>
          </cell>
          <cell r="G65">
            <v>3930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9435</v>
          </cell>
          <cell r="D66">
            <v>7310</v>
          </cell>
          <cell r="E66">
            <v>8318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55811</v>
          </cell>
          <cell r="D67">
            <v>56177</v>
          </cell>
          <cell r="E67">
            <v>39717</v>
          </cell>
          <cell r="F67">
            <v>23937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10417</v>
          </cell>
          <cell r="O67">
            <v>0</v>
          </cell>
          <cell r="P67">
            <v>4167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12433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4439</v>
          </cell>
          <cell r="D69">
            <v>4578</v>
          </cell>
          <cell r="E69">
            <v>5199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25434</v>
          </cell>
          <cell r="D70">
            <v>9498</v>
          </cell>
          <cell r="E70">
            <v>9403</v>
          </cell>
          <cell r="F70">
            <v>2588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16043</v>
          </cell>
          <cell r="D73">
            <v>10918</v>
          </cell>
          <cell r="E73">
            <v>5627</v>
          </cell>
          <cell r="F73">
            <v>1469</v>
          </cell>
          <cell r="G73">
            <v>1344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3783</v>
          </cell>
          <cell r="Y73">
            <v>0</v>
          </cell>
          <cell r="Z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1949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36400</v>
          </cell>
          <cell r="D75">
            <v>25293</v>
          </cell>
          <cell r="E75">
            <v>3983</v>
          </cell>
          <cell r="F75">
            <v>17474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5466</v>
          </cell>
          <cell r="D76">
            <v>5019</v>
          </cell>
          <cell r="E76">
            <v>1070</v>
          </cell>
          <cell r="F76">
            <v>983</v>
          </cell>
          <cell r="G76">
            <v>463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21235</v>
          </cell>
          <cell r="E77">
            <v>12733</v>
          </cell>
          <cell r="F77">
            <v>23757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25421</v>
          </cell>
          <cell r="D78">
            <v>27225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18070</v>
          </cell>
          <cell r="D79">
            <v>11536</v>
          </cell>
          <cell r="E79">
            <v>1667</v>
          </cell>
          <cell r="F79">
            <v>1613</v>
          </cell>
          <cell r="G79">
            <v>3045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1303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51650</v>
          </cell>
          <cell r="D80">
            <v>200643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12811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96036.833333333372</v>
          </cell>
          <cell r="S80">
            <v>0</v>
          </cell>
          <cell r="X80">
            <v>8178</v>
          </cell>
          <cell r="Y80">
            <v>0</v>
          </cell>
          <cell r="Z80">
            <v>0</v>
          </cell>
        </row>
        <row r="81">
          <cell r="C81">
            <v>6149</v>
          </cell>
          <cell r="D81">
            <v>4198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7562</v>
          </cell>
          <cell r="E82">
            <v>1979</v>
          </cell>
          <cell r="F82">
            <v>1917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12707</v>
          </cell>
          <cell r="D83">
            <v>7772</v>
          </cell>
          <cell r="E83">
            <v>3066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12397</v>
          </cell>
          <cell r="D84">
            <v>0</v>
          </cell>
          <cell r="E84">
            <v>14353</v>
          </cell>
          <cell r="F84">
            <v>5046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6966.0833333333358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32824</v>
          </cell>
          <cell r="D85">
            <v>19053</v>
          </cell>
          <cell r="E85">
            <v>15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8545</v>
          </cell>
          <cell r="E86">
            <v>1253</v>
          </cell>
          <cell r="F86">
            <v>2660</v>
          </cell>
          <cell r="G86">
            <v>2846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6656</v>
          </cell>
          <cell r="D87">
            <v>9753</v>
          </cell>
          <cell r="E87">
            <v>1886</v>
          </cell>
          <cell r="F87">
            <v>1147</v>
          </cell>
          <cell r="G87">
            <v>365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70815</v>
          </cell>
          <cell r="D88">
            <v>43898</v>
          </cell>
          <cell r="E88">
            <v>26227</v>
          </cell>
          <cell r="F88">
            <v>14671</v>
          </cell>
          <cell r="G88">
            <v>19761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M88">
            <v>17160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7171</v>
          </cell>
          <cell r="Y88">
            <v>0</v>
          </cell>
          <cell r="Z88">
            <v>0</v>
          </cell>
        </row>
        <row r="89">
          <cell r="C89">
            <v>11300</v>
          </cell>
          <cell r="D89">
            <v>8022</v>
          </cell>
          <cell r="E89">
            <v>2088</v>
          </cell>
          <cell r="F89">
            <v>3566</v>
          </cell>
          <cell r="G89">
            <v>5863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8658</v>
          </cell>
          <cell r="D90">
            <v>5655</v>
          </cell>
          <cell r="E90">
            <v>3790</v>
          </cell>
          <cell r="F90">
            <v>1456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39158</v>
          </cell>
          <cell r="D91">
            <v>27750</v>
          </cell>
          <cell r="E91">
            <v>38824</v>
          </cell>
          <cell r="F91">
            <v>24452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5782</v>
          </cell>
          <cell r="E92">
            <v>2893</v>
          </cell>
          <cell r="F92">
            <v>2878</v>
          </cell>
          <cell r="G92">
            <v>1783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8035</v>
          </cell>
          <cell r="D93">
            <v>5133</v>
          </cell>
          <cell r="E93">
            <v>2750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7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8842.0499999999993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27337.33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18780.55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28079.85</v>
          </cell>
          <cell r="F66">
            <v>0</v>
          </cell>
          <cell r="G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8">
        <row r="2">
          <cell r="C2">
            <v>13412</v>
          </cell>
          <cell r="D2">
            <v>10170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5726</v>
          </cell>
          <cell r="E3">
            <v>19620</v>
          </cell>
          <cell r="F3">
            <v>7371</v>
          </cell>
          <cell r="G3">
            <v>6960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4708</v>
          </cell>
          <cell r="N3">
            <v>9063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10980</v>
          </cell>
          <cell r="E4">
            <v>5571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4667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7731</v>
          </cell>
          <cell r="D5">
            <v>4717</v>
          </cell>
          <cell r="E5">
            <v>4118</v>
          </cell>
          <cell r="F5">
            <v>589</v>
          </cell>
          <cell r="G5">
            <v>303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1534</v>
          </cell>
          <cell r="D6">
            <v>11464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34462</v>
          </cell>
          <cell r="D7">
            <v>15848</v>
          </cell>
          <cell r="E7">
            <v>9312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7500</v>
          </cell>
          <cell r="N8">
            <v>0</v>
          </cell>
          <cell r="O8">
            <v>0</v>
          </cell>
          <cell r="P8">
            <v>9333</v>
          </cell>
          <cell r="Q8">
            <v>0</v>
          </cell>
          <cell r="R8">
            <v>0</v>
          </cell>
          <cell r="S8">
            <v>1202.3333333333321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184563</v>
          </cell>
          <cell r="D9">
            <v>148788</v>
          </cell>
          <cell r="E9">
            <v>38708</v>
          </cell>
          <cell r="F9">
            <v>112250</v>
          </cell>
          <cell r="G9">
            <v>180403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18042</v>
          </cell>
          <cell r="M9">
            <v>62400</v>
          </cell>
          <cell r="N9">
            <v>0</v>
          </cell>
          <cell r="O9">
            <v>0</v>
          </cell>
          <cell r="P9">
            <v>22667</v>
          </cell>
          <cell r="Q9">
            <v>0</v>
          </cell>
          <cell r="R9">
            <v>0</v>
          </cell>
          <cell r="S9">
            <v>8024.1666666666715</v>
          </cell>
          <cell r="X9">
            <v>47138</v>
          </cell>
          <cell r="Y9">
            <v>0</v>
          </cell>
          <cell r="Z9">
            <v>0</v>
          </cell>
        </row>
        <row r="10">
          <cell r="C10">
            <v>3348</v>
          </cell>
          <cell r="D10">
            <v>39381</v>
          </cell>
          <cell r="E10">
            <v>2241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30712</v>
          </cell>
          <cell r="D11">
            <v>41167</v>
          </cell>
          <cell r="E11">
            <v>18500</v>
          </cell>
          <cell r="F11">
            <v>0</v>
          </cell>
          <cell r="G11">
            <v>31539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18780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20019</v>
          </cell>
          <cell r="D12">
            <v>13844</v>
          </cell>
          <cell r="E12">
            <v>21448</v>
          </cell>
          <cell r="F12">
            <v>15920</v>
          </cell>
          <cell r="G12">
            <v>19248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15597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3829</v>
          </cell>
          <cell r="D13">
            <v>2035</v>
          </cell>
          <cell r="E13">
            <v>2492</v>
          </cell>
          <cell r="F13">
            <v>730</v>
          </cell>
          <cell r="G13">
            <v>851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12192</v>
          </cell>
          <cell r="D14">
            <v>21581</v>
          </cell>
          <cell r="E14">
            <v>8450</v>
          </cell>
          <cell r="F14">
            <v>610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1384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8426</v>
          </cell>
          <cell r="E15">
            <v>5531</v>
          </cell>
          <cell r="F15">
            <v>3184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10417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6861</v>
          </cell>
          <cell r="D16">
            <v>5819</v>
          </cell>
          <cell r="E16">
            <v>1994</v>
          </cell>
          <cell r="F16">
            <v>2087</v>
          </cell>
          <cell r="G16">
            <v>2095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4667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7969</v>
          </cell>
          <cell r="J17">
            <v>2080</v>
          </cell>
          <cell r="K17">
            <v>0</v>
          </cell>
          <cell r="L17">
            <v>8930</v>
          </cell>
          <cell r="M17">
            <v>82020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41264.93333333332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5365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18625</v>
          </cell>
          <cell r="D20">
            <v>17280</v>
          </cell>
          <cell r="E20">
            <v>145</v>
          </cell>
          <cell r="F20">
            <v>3748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17190</v>
          </cell>
          <cell r="D21">
            <v>14602</v>
          </cell>
          <cell r="E21">
            <v>12475</v>
          </cell>
          <cell r="F21">
            <v>3346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15812</v>
          </cell>
          <cell r="D22">
            <v>7542</v>
          </cell>
          <cell r="E22">
            <v>270</v>
          </cell>
          <cell r="F22">
            <v>717</v>
          </cell>
          <cell r="G22">
            <v>388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27072</v>
          </cell>
          <cell r="D23">
            <v>6601</v>
          </cell>
          <cell r="E23">
            <v>8417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4263</v>
          </cell>
          <cell r="F24">
            <v>3608</v>
          </cell>
          <cell r="G24">
            <v>988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40379</v>
          </cell>
          <cell r="D25">
            <v>46570</v>
          </cell>
          <cell r="E25">
            <v>30518</v>
          </cell>
          <cell r="F25">
            <v>3686</v>
          </cell>
          <cell r="G25">
            <v>15080</v>
          </cell>
          <cell r="H25">
            <v>3700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1327.11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4597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5763</v>
          </cell>
          <cell r="D27">
            <v>4083</v>
          </cell>
          <cell r="E27">
            <v>833</v>
          </cell>
          <cell r="F27">
            <v>1220</v>
          </cell>
          <cell r="G27">
            <v>328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55007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4534</v>
          </cell>
          <cell r="M28">
            <v>11880</v>
          </cell>
          <cell r="N28">
            <v>0</v>
          </cell>
          <cell r="O28">
            <v>0</v>
          </cell>
          <cell r="P28">
            <v>8333</v>
          </cell>
          <cell r="Q28">
            <v>0</v>
          </cell>
          <cell r="R28">
            <v>0</v>
          </cell>
          <cell r="S28">
            <v>0</v>
          </cell>
          <cell r="X28">
            <v>5141</v>
          </cell>
          <cell r="Y28">
            <v>0</v>
          </cell>
          <cell r="Z28">
            <v>0</v>
          </cell>
        </row>
        <row r="29">
          <cell r="C29">
            <v>6468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32156</v>
          </cell>
          <cell r="E30">
            <v>28944</v>
          </cell>
          <cell r="F30">
            <v>23250</v>
          </cell>
          <cell r="G30">
            <v>14650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8760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15844</v>
          </cell>
          <cell r="D31">
            <v>7193</v>
          </cell>
          <cell r="E31">
            <v>40766</v>
          </cell>
          <cell r="F31">
            <v>5587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2857</v>
          </cell>
          <cell r="E32">
            <v>0</v>
          </cell>
          <cell r="F32">
            <v>3354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17537</v>
          </cell>
          <cell r="E33">
            <v>6292</v>
          </cell>
          <cell r="F33">
            <v>11193</v>
          </cell>
          <cell r="G33">
            <v>13083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21473</v>
          </cell>
          <cell r="D34">
            <v>6474</v>
          </cell>
          <cell r="E34">
            <v>1240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1333</v>
          </cell>
          <cell r="D35">
            <v>748019</v>
          </cell>
          <cell r="E35">
            <v>247395</v>
          </cell>
          <cell r="F35">
            <v>232097</v>
          </cell>
          <cell r="G35">
            <v>122547</v>
          </cell>
          <cell r="H35">
            <v>0</v>
          </cell>
          <cell r="I35">
            <v>7554</v>
          </cell>
          <cell r="J35">
            <v>0</v>
          </cell>
          <cell r="K35">
            <v>83333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29022.990833333315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11960</v>
          </cell>
          <cell r="E36">
            <v>8090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9654</v>
          </cell>
          <cell r="D37">
            <v>24128</v>
          </cell>
          <cell r="E37">
            <v>20019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10124</v>
          </cell>
          <cell r="D38">
            <v>7672</v>
          </cell>
          <cell r="E38">
            <v>10000</v>
          </cell>
          <cell r="F38">
            <v>1667</v>
          </cell>
          <cell r="G38">
            <v>2460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109304</v>
          </cell>
          <cell r="D39">
            <v>16258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5310</v>
          </cell>
          <cell r="J39">
            <v>0</v>
          </cell>
          <cell r="K39">
            <v>0</v>
          </cell>
          <cell r="L39">
            <v>8115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4019</v>
          </cell>
          <cell r="G40">
            <v>2706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6227</v>
          </cell>
          <cell r="D41">
            <v>3941</v>
          </cell>
          <cell r="E41">
            <v>979</v>
          </cell>
          <cell r="F41">
            <v>286</v>
          </cell>
          <cell r="G41">
            <v>1667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8301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4667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2930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3954</v>
          </cell>
          <cell r="Y43">
            <v>0</v>
          </cell>
          <cell r="Z43">
            <v>0</v>
          </cell>
        </row>
        <row r="44">
          <cell r="C44">
            <v>20400</v>
          </cell>
          <cell r="D44">
            <v>8401</v>
          </cell>
          <cell r="E44">
            <v>4289</v>
          </cell>
          <cell r="F44">
            <v>4121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40984</v>
          </cell>
          <cell r="E45">
            <v>20665</v>
          </cell>
          <cell r="F45">
            <v>12446</v>
          </cell>
          <cell r="G45">
            <v>12445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27026</v>
          </cell>
          <cell r="D46">
            <v>8935</v>
          </cell>
          <cell r="E46">
            <v>2000</v>
          </cell>
          <cell r="F46">
            <v>3819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13150</v>
          </cell>
          <cell r="D47">
            <v>22179</v>
          </cell>
          <cell r="E47">
            <v>0</v>
          </cell>
          <cell r="F47">
            <v>2052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2694</v>
          </cell>
          <cell r="F48">
            <v>4311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23333</v>
          </cell>
          <cell r="F49">
            <v>1180</v>
          </cell>
          <cell r="G49">
            <v>2592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7167</v>
          </cell>
          <cell r="D50">
            <v>5853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1567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14456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2462</v>
          </cell>
          <cell r="F52">
            <v>950</v>
          </cell>
          <cell r="G52">
            <v>1316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3849</v>
          </cell>
          <cell r="D53">
            <v>2638</v>
          </cell>
          <cell r="E53">
            <v>0</v>
          </cell>
          <cell r="F53">
            <v>1021</v>
          </cell>
          <cell r="G53">
            <v>195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19200</v>
          </cell>
          <cell r="D54">
            <v>12753</v>
          </cell>
          <cell r="E54">
            <v>2153</v>
          </cell>
          <cell r="F54">
            <v>2472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3732</v>
          </cell>
          <cell r="D55">
            <v>824</v>
          </cell>
          <cell r="E55">
            <v>1354</v>
          </cell>
          <cell r="F55">
            <v>1697</v>
          </cell>
          <cell r="G55">
            <v>166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3727</v>
          </cell>
          <cell r="G56">
            <v>1697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4643</v>
          </cell>
          <cell r="E57">
            <v>12705</v>
          </cell>
          <cell r="F57">
            <v>1163</v>
          </cell>
          <cell r="G57">
            <v>1785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25763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984</v>
          </cell>
          <cell r="E59">
            <v>629</v>
          </cell>
          <cell r="F59">
            <v>1354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5097</v>
          </cell>
          <cell r="G61">
            <v>2917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13996</v>
          </cell>
          <cell r="D62">
            <v>6464</v>
          </cell>
          <cell r="E62">
            <v>7967</v>
          </cell>
          <cell r="F62">
            <v>815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14692</v>
          </cell>
          <cell r="D63">
            <v>9746</v>
          </cell>
          <cell r="E63">
            <v>11711</v>
          </cell>
          <cell r="F63">
            <v>9761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56566</v>
          </cell>
          <cell r="E64">
            <v>20417</v>
          </cell>
          <cell r="F64">
            <v>18750</v>
          </cell>
          <cell r="G64">
            <v>18576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54720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11138</v>
          </cell>
          <cell r="D65">
            <v>1667</v>
          </cell>
          <cell r="E65">
            <v>11928</v>
          </cell>
          <cell r="F65">
            <v>9591</v>
          </cell>
          <cell r="G65">
            <v>3931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55812</v>
          </cell>
          <cell r="D67">
            <v>56177</v>
          </cell>
          <cell r="E67">
            <v>39716</v>
          </cell>
          <cell r="F67">
            <v>23936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10417</v>
          </cell>
          <cell r="O67">
            <v>0</v>
          </cell>
          <cell r="P67">
            <v>4167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12432</v>
          </cell>
          <cell r="E68">
            <v>13802</v>
          </cell>
          <cell r="F68">
            <v>8829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4438</v>
          </cell>
          <cell r="D69">
            <v>4578</v>
          </cell>
          <cell r="E69">
            <v>5198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2589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4802</v>
          </cell>
          <cell r="D71">
            <v>249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3908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16043</v>
          </cell>
          <cell r="D73">
            <v>10917</v>
          </cell>
          <cell r="E73">
            <v>5627</v>
          </cell>
          <cell r="F73">
            <v>1469</v>
          </cell>
          <cell r="G73">
            <v>1343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3782</v>
          </cell>
          <cell r="Y73">
            <v>0</v>
          </cell>
          <cell r="Z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1948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36400</v>
          </cell>
          <cell r="D75">
            <v>25292</v>
          </cell>
          <cell r="E75">
            <v>3982</v>
          </cell>
          <cell r="F75">
            <v>17473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5020</v>
          </cell>
          <cell r="E76">
            <v>1069</v>
          </cell>
          <cell r="F76">
            <v>982</v>
          </cell>
          <cell r="G76">
            <v>462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25826</v>
          </cell>
          <cell r="D77">
            <v>21234</v>
          </cell>
          <cell r="E77">
            <v>12732</v>
          </cell>
          <cell r="F77">
            <v>23756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25422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18070</v>
          </cell>
          <cell r="D79">
            <v>11536</v>
          </cell>
          <cell r="E79">
            <v>1667</v>
          </cell>
          <cell r="F79">
            <v>1613</v>
          </cell>
          <cell r="G79">
            <v>3046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51649</v>
          </cell>
          <cell r="D80">
            <v>200642</v>
          </cell>
          <cell r="E80">
            <v>51297</v>
          </cell>
          <cell r="F80">
            <v>147932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12810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96036.833333333256</v>
          </cell>
          <cell r="S80">
            <v>0</v>
          </cell>
          <cell r="X80">
            <v>8178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639</v>
          </cell>
          <cell r="G81">
            <v>1055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7562</v>
          </cell>
          <cell r="E82">
            <v>1980</v>
          </cell>
          <cell r="F82">
            <v>1917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12708</v>
          </cell>
          <cell r="D83">
            <v>7771</v>
          </cell>
          <cell r="E83">
            <v>3067</v>
          </cell>
          <cell r="F83">
            <v>627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12397</v>
          </cell>
          <cell r="D84">
            <v>0</v>
          </cell>
          <cell r="E84">
            <v>14353</v>
          </cell>
          <cell r="F84">
            <v>5045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6966.0833333333285</v>
          </cell>
          <cell r="S84">
            <v>0</v>
          </cell>
          <cell r="X84">
            <v>4272</v>
          </cell>
          <cell r="Y84">
            <v>0</v>
          </cell>
          <cell r="Z84">
            <v>0</v>
          </cell>
        </row>
        <row r="85">
          <cell r="C85">
            <v>32825</v>
          </cell>
          <cell r="D85">
            <v>19052</v>
          </cell>
          <cell r="E85">
            <v>14</v>
          </cell>
          <cell r="F85">
            <v>21800</v>
          </cell>
          <cell r="G85">
            <v>2760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8546</v>
          </cell>
          <cell r="E86">
            <v>1253</v>
          </cell>
          <cell r="F86">
            <v>2660</v>
          </cell>
          <cell r="G86">
            <v>2847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6655</v>
          </cell>
          <cell r="D87">
            <v>9752</v>
          </cell>
          <cell r="E87">
            <v>1886</v>
          </cell>
          <cell r="F87">
            <v>1147</v>
          </cell>
          <cell r="G87">
            <v>365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70815</v>
          </cell>
          <cell r="D88">
            <v>43898</v>
          </cell>
          <cell r="E88">
            <v>26227</v>
          </cell>
          <cell r="F88">
            <v>14671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M88">
            <v>14220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7170</v>
          </cell>
          <cell r="Y88">
            <v>0</v>
          </cell>
          <cell r="Z88">
            <v>0</v>
          </cell>
        </row>
        <row r="89">
          <cell r="C89">
            <v>11301</v>
          </cell>
          <cell r="D89">
            <v>8022</v>
          </cell>
          <cell r="E89">
            <v>2087</v>
          </cell>
          <cell r="F89">
            <v>3566</v>
          </cell>
          <cell r="G89">
            <v>5864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8657</v>
          </cell>
          <cell r="D90">
            <v>5654</v>
          </cell>
          <cell r="E90">
            <v>3790</v>
          </cell>
          <cell r="F90">
            <v>1455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39159</v>
          </cell>
          <cell r="D91">
            <v>27749</v>
          </cell>
          <cell r="E91">
            <v>38823</v>
          </cell>
          <cell r="F91">
            <v>24452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5265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5782</v>
          </cell>
          <cell r="E92">
            <v>2893</v>
          </cell>
          <cell r="F92">
            <v>2878</v>
          </cell>
          <cell r="G92">
            <v>1784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5132</v>
          </cell>
          <cell r="E93">
            <v>2750</v>
          </cell>
          <cell r="F93">
            <v>947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9">
        <row r="2">
          <cell r="C2">
            <v>13411</v>
          </cell>
          <cell r="D2">
            <v>10169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5727</v>
          </cell>
          <cell r="E3">
            <v>19620</v>
          </cell>
          <cell r="F3">
            <v>7370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4707</v>
          </cell>
          <cell r="N3">
            <v>9062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10981</v>
          </cell>
          <cell r="E4">
            <v>5572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4666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7732</v>
          </cell>
          <cell r="D5">
            <v>4716</v>
          </cell>
          <cell r="E5">
            <v>4118</v>
          </cell>
          <cell r="F5">
            <v>589</v>
          </cell>
          <cell r="G5">
            <v>304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11465</v>
          </cell>
          <cell r="E6">
            <v>0</v>
          </cell>
          <cell r="F6">
            <v>574</v>
          </cell>
          <cell r="G6">
            <v>247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34461</v>
          </cell>
          <cell r="D7">
            <v>15848</v>
          </cell>
          <cell r="E7">
            <v>9312</v>
          </cell>
          <cell r="F7">
            <v>10390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28492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9334</v>
          </cell>
          <cell r="Q8">
            <v>0</v>
          </cell>
          <cell r="R8">
            <v>0</v>
          </cell>
          <cell r="S8">
            <v>1202.3333333333339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148789</v>
          </cell>
          <cell r="E9">
            <v>38708</v>
          </cell>
          <cell r="F9">
            <v>112250</v>
          </cell>
          <cell r="G9">
            <v>180402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18043</v>
          </cell>
          <cell r="N9">
            <v>0</v>
          </cell>
          <cell r="O9">
            <v>0</v>
          </cell>
          <cell r="P9">
            <v>22666</v>
          </cell>
          <cell r="Q9">
            <v>0</v>
          </cell>
          <cell r="R9">
            <v>0</v>
          </cell>
          <cell r="S9">
            <v>8024.1666666666642</v>
          </cell>
          <cell r="X9">
            <v>47139</v>
          </cell>
          <cell r="Y9">
            <v>0</v>
          </cell>
          <cell r="Z9">
            <v>0</v>
          </cell>
        </row>
        <row r="10">
          <cell r="C10">
            <v>3347</v>
          </cell>
          <cell r="D10">
            <v>39380</v>
          </cell>
          <cell r="E10">
            <v>2241</v>
          </cell>
          <cell r="F10">
            <v>3771</v>
          </cell>
          <cell r="G10">
            <v>3053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41166</v>
          </cell>
          <cell r="E11">
            <v>18500</v>
          </cell>
          <cell r="F11">
            <v>0</v>
          </cell>
          <cell r="G11">
            <v>31539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20020</v>
          </cell>
          <cell r="D12">
            <v>13843</v>
          </cell>
          <cell r="E12">
            <v>21448</v>
          </cell>
          <cell r="F12">
            <v>15919</v>
          </cell>
          <cell r="G12">
            <v>19247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15596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3830</v>
          </cell>
          <cell r="D13">
            <v>2035</v>
          </cell>
          <cell r="E13">
            <v>2493</v>
          </cell>
          <cell r="F13">
            <v>731</v>
          </cell>
          <cell r="G13">
            <v>851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12192</v>
          </cell>
          <cell r="D14">
            <v>21581</v>
          </cell>
          <cell r="E14">
            <v>8449</v>
          </cell>
          <cell r="F14">
            <v>610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1385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8426</v>
          </cell>
          <cell r="E15">
            <v>5532</v>
          </cell>
          <cell r="F15">
            <v>3184</v>
          </cell>
          <cell r="G15">
            <v>1666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10416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6860</v>
          </cell>
          <cell r="D16">
            <v>5819</v>
          </cell>
          <cell r="E16">
            <v>1995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4666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16345</v>
          </cell>
          <cell r="H17">
            <v>0</v>
          </cell>
          <cell r="I17">
            <v>7969</v>
          </cell>
          <cell r="J17">
            <v>2079</v>
          </cell>
          <cell r="K17">
            <v>0</v>
          </cell>
          <cell r="L17">
            <v>8930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41264.933333333349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18626</v>
          </cell>
          <cell r="D20">
            <v>17281</v>
          </cell>
          <cell r="E20">
            <v>146</v>
          </cell>
          <cell r="F20">
            <v>3747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12474</v>
          </cell>
          <cell r="F21">
            <v>3346</v>
          </cell>
          <cell r="G21">
            <v>1616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15812</v>
          </cell>
          <cell r="D22">
            <v>7543</v>
          </cell>
          <cell r="E22">
            <v>269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27071</v>
          </cell>
          <cell r="D23">
            <v>6602</v>
          </cell>
          <cell r="E23">
            <v>8416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4262</v>
          </cell>
          <cell r="F24">
            <v>3607</v>
          </cell>
          <cell r="G24">
            <v>989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5768</v>
          </cell>
          <cell r="D25">
            <v>6653</v>
          </cell>
          <cell r="E25">
            <v>4359</v>
          </cell>
          <cell r="F25">
            <v>526</v>
          </cell>
          <cell r="G25">
            <v>2155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4598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5762</v>
          </cell>
          <cell r="D27">
            <v>4084</v>
          </cell>
          <cell r="E27">
            <v>1162</v>
          </cell>
          <cell r="F27">
            <v>1220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55006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4534</v>
          </cell>
          <cell r="N28">
            <v>0</v>
          </cell>
          <cell r="O28">
            <v>0</v>
          </cell>
          <cell r="P28">
            <v>8334</v>
          </cell>
          <cell r="Q28">
            <v>0</v>
          </cell>
          <cell r="R28">
            <v>0</v>
          </cell>
          <cell r="S28">
            <v>0</v>
          </cell>
          <cell r="X28">
            <v>5140</v>
          </cell>
          <cell r="Y28">
            <v>0</v>
          </cell>
          <cell r="Z28">
            <v>0</v>
          </cell>
        </row>
        <row r="29">
          <cell r="C29">
            <v>6469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32157</v>
          </cell>
          <cell r="E30">
            <v>28944</v>
          </cell>
          <cell r="F30">
            <v>23249</v>
          </cell>
          <cell r="G30">
            <v>14649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7194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2856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17537</v>
          </cell>
          <cell r="E33">
            <v>6291</v>
          </cell>
          <cell r="F33">
            <v>11194</v>
          </cell>
          <cell r="G33">
            <v>13082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21472</v>
          </cell>
          <cell r="D34">
            <v>6475</v>
          </cell>
          <cell r="E34">
            <v>1239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1334</v>
          </cell>
          <cell r="D35">
            <v>748019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7555</v>
          </cell>
          <cell r="J35">
            <v>0</v>
          </cell>
          <cell r="K35">
            <v>83334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29022.990833333344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11961</v>
          </cell>
          <cell r="E36">
            <v>8091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9655</v>
          </cell>
          <cell r="D37">
            <v>24129</v>
          </cell>
          <cell r="E37">
            <v>20018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10125</v>
          </cell>
          <cell r="D38">
            <v>7673</v>
          </cell>
          <cell r="E38">
            <v>10000</v>
          </cell>
          <cell r="F38">
            <v>1666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109305</v>
          </cell>
          <cell r="D39">
            <v>16259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5310</v>
          </cell>
          <cell r="J39">
            <v>0</v>
          </cell>
          <cell r="K39">
            <v>0</v>
          </cell>
          <cell r="L39">
            <v>8116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18862</v>
          </cell>
          <cell r="D40">
            <v>13543</v>
          </cell>
          <cell r="E40">
            <v>0</v>
          </cell>
          <cell r="F40">
            <v>4019</v>
          </cell>
          <cell r="G40">
            <v>2705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979</v>
          </cell>
          <cell r="F41">
            <v>287</v>
          </cell>
          <cell r="G41">
            <v>1666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8300</v>
          </cell>
          <cell r="E42">
            <v>18836</v>
          </cell>
          <cell r="F42">
            <v>5000</v>
          </cell>
          <cell r="G42">
            <v>5976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4666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3955</v>
          </cell>
          <cell r="Y43">
            <v>0</v>
          </cell>
          <cell r="Z43">
            <v>0</v>
          </cell>
        </row>
        <row r="44">
          <cell r="C44">
            <v>20399</v>
          </cell>
          <cell r="D44">
            <v>8400</v>
          </cell>
          <cell r="E44">
            <v>4289</v>
          </cell>
          <cell r="F44">
            <v>4122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40985</v>
          </cell>
          <cell r="E45">
            <v>20664</v>
          </cell>
          <cell r="F45">
            <v>12447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27025</v>
          </cell>
          <cell r="D46">
            <v>8934</v>
          </cell>
          <cell r="E46">
            <v>2001</v>
          </cell>
          <cell r="F46">
            <v>3820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13149</v>
          </cell>
          <cell r="D47">
            <v>22179</v>
          </cell>
          <cell r="E47">
            <v>0</v>
          </cell>
          <cell r="F47">
            <v>2051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4312</v>
          </cell>
          <cell r="G48">
            <v>919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23334</v>
          </cell>
          <cell r="F49">
            <v>1180</v>
          </cell>
          <cell r="G49">
            <v>2591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7166</v>
          </cell>
          <cell r="D50">
            <v>5854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1566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2461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3850</v>
          </cell>
          <cell r="D53">
            <v>2638</v>
          </cell>
          <cell r="E53">
            <v>0</v>
          </cell>
          <cell r="F53">
            <v>1022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19201</v>
          </cell>
          <cell r="D54">
            <v>12752</v>
          </cell>
          <cell r="E54">
            <v>2154</v>
          </cell>
          <cell r="F54">
            <v>2472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3731</v>
          </cell>
          <cell r="D55">
            <v>825</v>
          </cell>
          <cell r="E55">
            <v>1355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3726</v>
          </cell>
          <cell r="G56">
            <v>1698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4642</v>
          </cell>
          <cell r="E57">
            <v>12704</v>
          </cell>
          <cell r="F57">
            <v>1162</v>
          </cell>
          <cell r="G57">
            <v>1784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25762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983</v>
          </cell>
          <cell r="E59">
            <v>630</v>
          </cell>
          <cell r="F59">
            <v>1355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5096</v>
          </cell>
          <cell r="G61">
            <v>2916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13997</v>
          </cell>
          <cell r="D62">
            <v>6465</v>
          </cell>
          <cell r="E62">
            <v>7967</v>
          </cell>
          <cell r="F62">
            <v>816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14693</v>
          </cell>
          <cell r="D63">
            <v>9747</v>
          </cell>
          <cell r="E63">
            <v>11712</v>
          </cell>
          <cell r="F63">
            <v>9760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56566</v>
          </cell>
          <cell r="E64">
            <v>20416</v>
          </cell>
          <cell r="F64">
            <v>18750</v>
          </cell>
          <cell r="G64">
            <v>18577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11138</v>
          </cell>
          <cell r="D65">
            <v>1666</v>
          </cell>
          <cell r="E65">
            <v>11929</v>
          </cell>
          <cell r="F65">
            <v>9591</v>
          </cell>
          <cell r="G65">
            <v>3930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2084</v>
          </cell>
          <cell r="G66">
            <v>2084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55811</v>
          </cell>
          <cell r="D67">
            <v>56177</v>
          </cell>
          <cell r="E67">
            <v>39716</v>
          </cell>
          <cell r="F67">
            <v>23937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10416</v>
          </cell>
          <cell r="O67">
            <v>0</v>
          </cell>
          <cell r="P67">
            <v>4166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12432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4439</v>
          </cell>
          <cell r="D69">
            <v>4577</v>
          </cell>
          <cell r="E69">
            <v>5198</v>
          </cell>
          <cell r="F69">
            <v>584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25435</v>
          </cell>
          <cell r="D70">
            <v>9497</v>
          </cell>
          <cell r="E70">
            <v>9404</v>
          </cell>
          <cell r="F70">
            <v>2588</v>
          </cell>
          <cell r="G70">
            <v>3616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4803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16044</v>
          </cell>
          <cell r="D73">
            <v>10918</v>
          </cell>
          <cell r="E73">
            <v>5626</v>
          </cell>
          <cell r="F73">
            <v>1470</v>
          </cell>
          <cell r="G73">
            <v>1343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3782</v>
          </cell>
          <cell r="Y73">
            <v>0</v>
          </cell>
          <cell r="Z73">
            <v>0</v>
          </cell>
        </row>
        <row r="74">
          <cell r="C74">
            <v>9381</v>
          </cell>
          <cell r="D74">
            <v>17407</v>
          </cell>
          <cell r="E74">
            <v>1254</v>
          </cell>
          <cell r="F74">
            <v>1948</v>
          </cell>
          <cell r="G74">
            <v>990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36401</v>
          </cell>
          <cell r="D75">
            <v>25293</v>
          </cell>
          <cell r="E75">
            <v>3982</v>
          </cell>
          <cell r="F75">
            <v>17473</v>
          </cell>
          <cell r="G75">
            <v>11243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5019</v>
          </cell>
          <cell r="E76">
            <v>1070</v>
          </cell>
          <cell r="F76">
            <v>982</v>
          </cell>
          <cell r="G76">
            <v>463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23757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25421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18071</v>
          </cell>
          <cell r="D79">
            <v>11535</v>
          </cell>
          <cell r="E79">
            <v>1666</v>
          </cell>
          <cell r="F79">
            <v>1613</v>
          </cell>
          <cell r="G79">
            <v>3045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51649</v>
          </cell>
          <cell r="D80">
            <v>200642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12810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96036.833333333372</v>
          </cell>
          <cell r="S80">
            <v>0</v>
          </cell>
          <cell r="X80">
            <v>8177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7562</v>
          </cell>
          <cell r="E82">
            <v>1979</v>
          </cell>
          <cell r="F82">
            <v>1916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12707</v>
          </cell>
          <cell r="D83">
            <v>7771</v>
          </cell>
          <cell r="E83">
            <v>3066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12396</v>
          </cell>
          <cell r="D84">
            <v>0</v>
          </cell>
          <cell r="E84">
            <v>14353</v>
          </cell>
          <cell r="F84">
            <v>5046</v>
          </cell>
          <cell r="G84">
            <v>7496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6966.0833333333358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32824</v>
          </cell>
          <cell r="D85">
            <v>19052</v>
          </cell>
          <cell r="E85">
            <v>14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8545</v>
          </cell>
          <cell r="E86">
            <v>1253</v>
          </cell>
          <cell r="F86">
            <v>2660</v>
          </cell>
          <cell r="G86">
            <v>2846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6655</v>
          </cell>
          <cell r="D87">
            <v>9752</v>
          </cell>
          <cell r="E87">
            <v>1885</v>
          </cell>
          <cell r="F87">
            <v>1147</v>
          </cell>
          <cell r="G87">
            <v>366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70816</v>
          </cell>
          <cell r="D88">
            <v>43897</v>
          </cell>
          <cell r="E88">
            <v>26227</v>
          </cell>
          <cell r="F88">
            <v>14672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7170</v>
          </cell>
          <cell r="Y88">
            <v>0</v>
          </cell>
          <cell r="Z88">
            <v>0</v>
          </cell>
        </row>
        <row r="89">
          <cell r="C89">
            <v>11300</v>
          </cell>
          <cell r="D89">
            <v>8021</v>
          </cell>
          <cell r="E89">
            <v>2088</v>
          </cell>
          <cell r="F89">
            <v>3566</v>
          </cell>
          <cell r="G89">
            <v>5863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8657</v>
          </cell>
          <cell r="D90">
            <v>5654</v>
          </cell>
          <cell r="E90">
            <v>3789</v>
          </cell>
          <cell r="F90">
            <v>1455</v>
          </cell>
          <cell r="G90">
            <v>1166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39158</v>
          </cell>
          <cell r="D91">
            <v>27749</v>
          </cell>
          <cell r="E91">
            <v>38824</v>
          </cell>
          <cell r="F91">
            <v>24452</v>
          </cell>
          <cell r="G91">
            <v>19052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5781</v>
          </cell>
          <cell r="E92">
            <v>2893</v>
          </cell>
          <cell r="F92">
            <v>2877</v>
          </cell>
          <cell r="G92">
            <v>1783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5133</v>
          </cell>
          <cell r="E93">
            <v>2750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1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5768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5768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5768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5768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5768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5031.3</v>
          </cell>
          <cell r="F13">
            <v>0</v>
          </cell>
          <cell r="G13">
            <v>0</v>
          </cell>
        </row>
        <row r="14">
          <cell r="C14">
            <v>0</v>
          </cell>
          <cell r="D14">
            <v>5768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5768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E16">
            <v>14607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5768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5768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5768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5768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5768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5768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5768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5768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5768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E45">
            <v>12174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5768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5768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5768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5768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5768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5768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5768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5768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>
            <v>20000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14000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10000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5768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0</v>
          </cell>
          <cell r="D91">
            <v>5768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14607</v>
          </cell>
          <cell r="F93">
            <v>0</v>
          </cell>
          <cell r="G93">
            <v>0</v>
          </cell>
        </row>
      </sheetData>
      <sheetData sheetId="11">
        <row r="2">
          <cell r="C2">
            <v>13412</v>
          </cell>
          <cell r="D2">
            <v>10170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5726</v>
          </cell>
          <cell r="E3">
            <v>19620</v>
          </cell>
          <cell r="F3">
            <v>7371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4708</v>
          </cell>
          <cell r="N3">
            <v>9063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10980</v>
          </cell>
          <cell r="E4">
            <v>5571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4667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6681</v>
          </cell>
          <cell r="D5">
            <v>5767</v>
          </cell>
          <cell r="E5">
            <v>4118</v>
          </cell>
          <cell r="F5">
            <v>590</v>
          </cell>
          <cell r="G5">
            <v>303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11464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34462</v>
          </cell>
          <cell r="D7">
            <v>15848</v>
          </cell>
          <cell r="E7">
            <v>9313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9333</v>
          </cell>
          <cell r="Q8">
            <v>0</v>
          </cell>
          <cell r="R8">
            <v>0</v>
          </cell>
          <cell r="S8">
            <v>1202.3333333333339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148789</v>
          </cell>
          <cell r="E9">
            <v>38708</v>
          </cell>
          <cell r="F9">
            <v>112250</v>
          </cell>
          <cell r="G9">
            <v>180403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18042</v>
          </cell>
          <cell r="N9">
            <v>0</v>
          </cell>
          <cell r="O9">
            <v>0</v>
          </cell>
          <cell r="P9">
            <v>22667</v>
          </cell>
          <cell r="Q9">
            <v>0</v>
          </cell>
          <cell r="R9">
            <v>0</v>
          </cell>
          <cell r="S9">
            <v>8024.1666666666642</v>
          </cell>
          <cell r="X9">
            <v>47138</v>
          </cell>
          <cell r="Y9">
            <v>0</v>
          </cell>
          <cell r="Z9">
            <v>0</v>
          </cell>
        </row>
        <row r="10">
          <cell r="C10">
            <v>3348</v>
          </cell>
          <cell r="D10">
            <v>39381</v>
          </cell>
          <cell r="E10">
            <v>2242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41167</v>
          </cell>
          <cell r="E11">
            <v>18500</v>
          </cell>
          <cell r="F11">
            <v>0</v>
          </cell>
          <cell r="G11">
            <v>31540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20019</v>
          </cell>
          <cell r="D12">
            <v>13844</v>
          </cell>
          <cell r="E12">
            <v>21449</v>
          </cell>
          <cell r="F12">
            <v>15920</v>
          </cell>
          <cell r="G12">
            <v>19248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15597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3829</v>
          </cell>
          <cell r="D13">
            <v>2035</v>
          </cell>
          <cell r="E13">
            <v>2492</v>
          </cell>
          <cell r="F13">
            <v>730</v>
          </cell>
          <cell r="G13">
            <v>851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12192</v>
          </cell>
          <cell r="D14">
            <v>21582</v>
          </cell>
          <cell r="E14">
            <v>8450</v>
          </cell>
          <cell r="F14">
            <v>611</v>
          </cell>
          <cell r="G14">
            <v>3587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1384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8427</v>
          </cell>
          <cell r="E15">
            <v>5532</v>
          </cell>
          <cell r="F15">
            <v>3184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10417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6861</v>
          </cell>
          <cell r="D16">
            <v>5820</v>
          </cell>
          <cell r="E16">
            <v>1994</v>
          </cell>
          <cell r="F16">
            <v>2088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4667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43602</v>
          </cell>
          <cell r="D17">
            <v>45774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7969</v>
          </cell>
          <cell r="J17">
            <v>2080</v>
          </cell>
          <cell r="K17">
            <v>0</v>
          </cell>
          <cell r="L17">
            <v>8930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41264.933333333349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5365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18625</v>
          </cell>
          <cell r="D20">
            <v>17280</v>
          </cell>
          <cell r="E20">
            <v>146</v>
          </cell>
          <cell r="F20">
            <v>3748</v>
          </cell>
          <cell r="G20">
            <v>3131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12475</v>
          </cell>
          <cell r="F21">
            <v>3346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15813</v>
          </cell>
          <cell r="D22">
            <v>7543</v>
          </cell>
          <cell r="E22">
            <v>270</v>
          </cell>
          <cell r="F22">
            <v>718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27072</v>
          </cell>
          <cell r="D23">
            <v>6602</v>
          </cell>
          <cell r="E23">
            <v>8417</v>
          </cell>
          <cell r="F23">
            <v>6198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4263</v>
          </cell>
          <cell r="F24">
            <v>3608</v>
          </cell>
          <cell r="G24">
            <v>988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5769</v>
          </cell>
          <cell r="D25">
            <v>6653</v>
          </cell>
          <cell r="E25">
            <v>4360</v>
          </cell>
          <cell r="F25">
            <v>527</v>
          </cell>
          <cell r="G25">
            <v>2154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4597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5763</v>
          </cell>
          <cell r="D27">
            <v>4083</v>
          </cell>
          <cell r="E27">
            <v>1161</v>
          </cell>
          <cell r="F27">
            <v>1221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55007</v>
          </cell>
          <cell r="D28">
            <v>52503</v>
          </cell>
          <cell r="E28">
            <v>36889</v>
          </cell>
          <cell r="F28">
            <v>14857</v>
          </cell>
          <cell r="G28">
            <v>31377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4535</v>
          </cell>
          <cell r="N28">
            <v>0</v>
          </cell>
          <cell r="O28">
            <v>0</v>
          </cell>
          <cell r="P28">
            <v>8333</v>
          </cell>
          <cell r="Q28">
            <v>0</v>
          </cell>
          <cell r="R28">
            <v>0</v>
          </cell>
          <cell r="S28">
            <v>0</v>
          </cell>
          <cell r="X28">
            <v>5141</v>
          </cell>
          <cell r="Y28">
            <v>0</v>
          </cell>
          <cell r="Z28">
            <v>0</v>
          </cell>
        </row>
        <row r="29">
          <cell r="C29">
            <v>6468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24769</v>
          </cell>
          <cell r="D30">
            <v>32156</v>
          </cell>
          <cell r="E30">
            <v>28945</v>
          </cell>
          <cell r="F30">
            <v>23250</v>
          </cell>
          <cell r="G30">
            <v>14650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7193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2857</v>
          </cell>
          <cell r="E32">
            <v>0</v>
          </cell>
          <cell r="F32">
            <v>3355</v>
          </cell>
          <cell r="G32">
            <v>526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17537</v>
          </cell>
          <cell r="E33">
            <v>6292</v>
          </cell>
          <cell r="F33">
            <v>11194</v>
          </cell>
          <cell r="G33">
            <v>13083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21473</v>
          </cell>
          <cell r="D34">
            <v>6475</v>
          </cell>
          <cell r="E34">
            <v>1240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1333</v>
          </cell>
          <cell r="D35">
            <v>748019</v>
          </cell>
          <cell r="E35">
            <v>247395</v>
          </cell>
          <cell r="F35">
            <v>232098</v>
          </cell>
          <cell r="G35">
            <v>122548</v>
          </cell>
          <cell r="H35">
            <v>0</v>
          </cell>
          <cell r="I35">
            <v>7554</v>
          </cell>
          <cell r="J35">
            <v>0</v>
          </cell>
          <cell r="K35">
            <v>83333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29022.990833333344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11960</v>
          </cell>
          <cell r="E36">
            <v>8091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9654</v>
          </cell>
          <cell r="D37">
            <v>24128</v>
          </cell>
          <cell r="E37">
            <v>20019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6750</v>
          </cell>
          <cell r="D38">
            <v>11048</v>
          </cell>
          <cell r="E38">
            <v>10000</v>
          </cell>
          <cell r="F38">
            <v>1667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109305</v>
          </cell>
          <cell r="D39">
            <v>16259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5310</v>
          </cell>
          <cell r="J39">
            <v>0</v>
          </cell>
          <cell r="K39">
            <v>0</v>
          </cell>
          <cell r="L39">
            <v>8115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4020</v>
          </cell>
          <cell r="G40">
            <v>2706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980</v>
          </cell>
          <cell r="F41">
            <v>287</v>
          </cell>
          <cell r="G41">
            <v>1667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8301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4667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3954</v>
          </cell>
          <cell r="Y43">
            <v>0</v>
          </cell>
          <cell r="Z43">
            <v>0</v>
          </cell>
        </row>
        <row r="44">
          <cell r="C44">
            <v>20400</v>
          </cell>
          <cell r="D44">
            <v>8401</v>
          </cell>
          <cell r="E44">
            <v>4289</v>
          </cell>
          <cell r="F44">
            <v>4122</v>
          </cell>
          <cell r="G44">
            <v>3248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40984</v>
          </cell>
          <cell r="E45">
            <v>20665</v>
          </cell>
          <cell r="F45">
            <v>12446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27026</v>
          </cell>
          <cell r="D46">
            <v>8935</v>
          </cell>
          <cell r="E46">
            <v>2001</v>
          </cell>
          <cell r="F46">
            <v>3820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13150</v>
          </cell>
          <cell r="D47">
            <v>22179</v>
          </cell>
          <cell r="E47">
            <v>0</v>
          </cell>
          <cell r="F47">
            <v>2052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9452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4311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2508</v>
          </cell>
          <cell r="D49">
            <v>2381</v>
          </cell>
          <cell r="E49">
            <v>23333</v>
          </cell>
          <cell r="F49">
            <v>1180</v>
          </cell>
          <cell r="G49">
            <v>2592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7167</v>
          </cell>
          <cell r="D50">
            <v>5854</v>
          </cell>
          <cell r="E50">
            <v>3038</v>
          </cell>
          <cell r="F50">
            <v>3885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1567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14456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2273</v>
          </cell>
          <cell r="D52">
            <v>7537</v>
          </cell>
          <cell r="E52">
            <v>2462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313</v>
          </cell>
          <cell r="Y52">
            <v>0</v>
          </cell>
          <cell r="Z52">
            <v>0</v>
          </cell>
        </row>
        <row r="53">
          <cell r="C53">
            <v>3849</v>
          </cell>
          <cell r="D53">
            <v>2638</v>
          </cell>
          <cell r="E53">
            <v>0</v>
          </cell>
          <cell r="F53">
            <v>1021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19200</v>
          </cell>
          <cell r="D54">
            <v>12753</v>
          </cell>
          <cell r="E54">
            <v>2154</v>
          </cell>
          <cell r="F54">
            <v>2473</v>
          </cell>
          <cell r="G54">
            <v>1744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3732</v>
          </cell>
          <cell r="D55">
            <v>825</v>
          </cell>
          <cell r="E55">
            <v>1354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3727</v>
          </cell>
          <cell r="G56">
            <v>1697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4643</v>
          </cell>
          <cell r="E57">
            <v>12705</v>
          </cell>
          <cell r="F57">
            <v>1163</v>
          </cell>
          <cell r="G57">
            <v>1785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25763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2018</v>
          </cell>
          <cell r="D59">
            <v>984</v>
          </cell>
          <cell r="E59">
            <v>630</v>
          </cell>
          <cell r="F59">
            <v>1354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3385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32683</v>
          </cell>
          <cell r="D61">
            <v>29281</v>
          </cell>
          <cell r="E61">
            <v>0</v>
          </cell>
          <cell r="F61">
            <v>5097</v>
          </cell>
          <cell r="G61">
            <v>2917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13996</v>
          </cell>
          <cell r="D62">
            <v>6464</v>
          </cell>
          <cell r="E62">
            <v>7967</v>
          </cell>
          <cell r="F62">
            <v>815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14692</v>
          </cell>
          <cell r="D63">
            <v>9746</v>
          </cell>
          <cell r="E63">
            <v>11712</v>
          </cell>
          <cell r="F63">
            <v>9761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45000</v>
          </cell>
          <cell r="D64">
            <v>56566</v>
          </cell>
          <cell r="E64">
            <v>20417</v>
          </cell>
          <cell r="F64">
            <v>18750</v>
          </cell>
          <cell r="G64">
            <v>18576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11139</v>
          </cell>
          <cell r="D65">
            <v>1667</v>
          </cell>
          <cell r="E65">
            <v>11929</v>
          </cell>
          <cell r="F65">
            <v>9591</v>
          </cell>
          <cell r="G65">
            <v>3931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55812</v>
          </cell>
          <cell r="D67">
            <v>56178</v>
          </cell>
          <cell r="E67">
            <v>39716</v>
          </cell>
          <cell r="F67">
            <v>23937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10417</v>
          </cell>
          <cell r="O67">
            <v>0</v>
          </cell>
          <cell r="P67">
            <v>4167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8889</v>
          </cell>
          <cell r="D68">
            <v>12432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4438</v>
          </cell>
          <cell r="D69">
            <v>4578</v>
          </cell>
          <cell r="E69">
            <v>5199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2589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16043</v>
          </cell>
          <cell r="D73">
            <v>10918</v>
          </cell>
          <cell r="E73">
            <v>5627</v>
          </cell>
          <cell r="F73">
            <v>1469</v>
          </cell>
          <cell r="G73">
            <v>1344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3782</v>
          </cell>
          <cell r="Y73">
            <v>0</v>
          </cell>
          <cell r="Z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1948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36400</v>
          </cell>
          <cell r="D75">
            <v>25293</v>
          </cell>
          <cell r="E75">
            <v>3982</v>
          </cell>
          <cell r="F75">
            <v>17473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5020</v>
          </cell>
          <cell r="E76">
            <v>1070</v>
          </cell>
          <cell r="F76">
            <v>982</v>
          </cell>
          <cell r="G76">
            <v>462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23756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25422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18070</v>
          </cell>
          <cell r="D79">
            <v>11536</v>
          </cell>
          <cell r="E79">
            <v>1667</v>
          </cell>
          <cell r="F79">
            <v>1613</v>
          </cell>
          <cell r="G79">
            <v>3046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51650</v>
          </cell>
          <cell r="D80">
            <v>200642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12811</v>
          </cell>
          <cell r="N80">
            <v>0</v>
          </cell>
          <cell r="O80">
            <v>0</v>
          </cell>
          <cell r="P80">
            <v>21355</v>
          </cell>
          <cell r="Q80">
            <v>0</v>
          </cell>
          <cell r="R80">
            <v>96036.833333333372</v>
          </cell>
          <cell r="S80">
            <v>0</v>
          </cell>
          <cell r="X80">
            <v>8178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0</v>
          </cell>
          <cell r="E82">
            <v>9542</v>
          </cell>
          <cell r="F82">
            <v>1917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12708</v>
          </cell>
          <cell r="D83">
            <v>7771</v>
          </cell>
          <cell r="E83">
            <v>3067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12397</v>
          </cell>
          <cell r="D84">
            <v>0</v>
          </cell>
          <cell r="E84">
            <v>14353</v>
          </cell>
          <cell r="F84">
            <v>5045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6966.0833333333358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32825</v>
          </cell>
          <cell r="D85">
            <v>19052</v>
          </cell>
          <cell r="E85">
            <v>14</v>
          </cell>
          <cell r="F85">
            <v>21801</v>
          </cell>
          <cell r="G85">
            <v>2760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8546</v>
          </cell>
          <cell r="E86">
            <v>1254</v>
          </cell>
          <cell r="F86">
            <v>2661</v>
          </cell>
          <cell r="G86">
            <v>2847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6655</v>
          </cell>
          <cell r="D87">
            <v>9752</v>
          </cell>
          <cell r="E87">
            <v>1886</v>
          </cell>
          <cell r="F87">
            <v>1147</v>
          </cell>
          <cell r="G87">
            <v>365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70815</v>
          </cell>
          <cell r="D88">
            <v>43898</v>
          </cell>
          <cell r="E88">
            <v>26227</v>
          </cell>
          <cell r="F88">
            <v>14671</v>
          </cell>
          <cell r="G88">
            <v>19760</v>
          </cell>
          <cell r="H88">
            <v>0</v>
          </cell>
          <cell r="I88">
            <v>0</v>
          </cell>
          <cell r="J88">
            <v>2192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7171</v>
          </cell>
          <cell r="Y88">
            <v>0</v>
          </cell>
          <cell r="Z88">
            <v>0</v>
          </cell>
        </row>
        <row r="89">
          <cell r="C89">
            <v>11301</v>
          </cell>
          <cell r="D89">
            <v>8022</v>
          </cell>
          <cell r="E89">
            <v>2088</v>
          </cell>
          <cell r="F89">
            <v>3567</v>
          </cell>
          <cell r="G89">
            <v>5864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8658</v>
          </cell>
          <cell r="D90">
            <v>5654</v>
          </cell>
          <cell r="E90">
            <v>3790</v>
          </cell>
          <cell r="F90">
            <v>1455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39159</v>
          </cell>
          <cell r="D91">
            <v>27749</v>
          </cell>
          <cell r="E91">
            <v>38823</v>
          </cell>
          <cell r="F91">
            <v>24452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7169</v>
          </cell>
          <cell r="D92">
            <v>5782</v>
          </cell>
          <cell r="E92">
            <v>2894</v>
          </cell>
          <cell r="F92">
            <v>2878</v>
          </cell>
          <cell r="G92">
            <v>1784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5133</v>
          </cell>
          <cell r="E93">
            <v>2750</v>
          </cell>
          <cell r="F93">
            <v>948</v>
          </cell>
          <cell r="G93">
            <v>146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8372</v>
          </cell>
          <cell r="Y93">
            <v>0</v>
          </cell>
          <cell r="Z93">
            <v>0</v>
          </cell>
        </row>
      </sheetData>
      <sheetData sheetId="12">
        <row r="2">
          <cell r="C2">
            <v>13412</v>
          </cell>
          <cell r="D2">
            <v>10170</v>
          </cell>
          <cell r="E2">
            <v>873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15597</v>
          </cell>
          <cell r="D3">
            <v>5726</v>
          </cell>
          <cell r="E3">
            <v>19619</v>
          </cell>
          <cell r="F3">
            <v>7371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4707</v>
          </cell>
          <cell r="N3">
            <v>9062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10980</v>
          </cell>
          <cell r="E4">
            <v>5572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4667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7615</v>
          </cell>
          <cell r="D5">
            <v>4833</v>
          </cell>
          <cell r="E5">
            <v>4118</v>
          </cell>
          <cell r="F5">
            <v>589</v>
          </cell>
          <cell r="G5">
            <v>303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11465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34462</v>
          </cell>
          <cell r="D7">
            <v>15848</v>
          </cell>
          <cell r="E7">
            <v>9312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35490</v>
          </cell>
          <cell r="E8">
            <v>14510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9333</v>
          </cell>
          <cell r="Q8">
            <v>0</v>
          </cell>
          <cell r="R8">
            <v>0</v>
          </cell>
          <cell r="S8">
            <v>1202.3333333333321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148789</v>
          </cell>
          <cell r="E9">
            <v>38707</v>
          </cell>
          <cell r="F9">
            <v>112250</v>
          </cell>
          <cell r="G9">
            <v>180403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18043</v>
          </cell>
          <cell r="N9">
            <v>0</v>
          </cell>
          <cell r="O9">
            <v>0</v>
          </cell>
          <cell r="P9">
            <v>22667</v>
          </cell>
          <cell r="Q9">
            <v>0</v>
          </cell>
          <cell r="R9">
            <v>0</v>
          </cell>
          <cell r="S9">
            <v>8024.1666666666715</v>
          </cell>
          <cell r="X9">
            <v>47138</v>
          </cell>
          <cell r="Y9">
            <v>0</v>
          </cell>
          <cell r="Z9">
            <v>0</v>
          </cell>
        </row>
        <row r="10">
          <cell r="C10">
            <v>3347</v>
          </cell>
          <cell r="D10">
            <v>39380</v>
          </cell>
          <cell r="E10">
            <v>2241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41167</v>
          </cell>
          <cell r="E11">
            <v>18500</v>
          </cell>
          <cell r="F11">
            <v>0</v>
          </cell>
          <cell r="G11">
            <v>31539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20019</v>
          </cell>
          <cell r="D12">
            <v>13844</v>
          </cell>
          <cell r="E12">
            <v>21448</v>
          </cell>
          <cell r="F12">
            <v>15920</v>
          </cell>
          <cell r="G12">
            <v>19247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15597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3829</v>
          </cell>
          <cell r="D13">
            <v>2035</v>
          </cell>
          <cell r="E13">
            <v>2492</v>
          </cell>
          <cell r="F13">
            <v>730</v>
          </cell>
          <cell r="G13">
            <v>850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12192</v>
          </cell>
          <cell r="D14">
            <v>21581</v>
          </cell>
          <cell r="E14">
            <v>8450</v>
          </cell>
          <cell r="F14">
            <v>610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1384</v>
          </cell>
          <cell r="Y14">
            <v>0</v>
          </cell>
          <cell r="Z14">
            <v>0</v>
          </cell>
        </row>
        <row r="15">
          <cell r="C15">
            <v>13720</v>
          </cell>
          <cell r="D15">
            <v>8426</v>
          </cell>
          <cell r="E15">
            <v>5532</v>
          </cell>
          <cell r="F15">
            <v>3183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10417</v>
          </cell>
          <cell r="O15">
            <v>0</v>
          </cell>
          <cell r="P15">
            <v>1300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6860</v>
          </cell>
          <cell r="D16">
            <v>5819</v>
          </cell>
          <cell r="E16">
            <v>1995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4667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45773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7969</v>
          </cell>
          <cell r="J17">
            <v>2079</v>
          </cell>
          <cell r="K17">
            <v>0</v>
          </cell>
          <cell r="L17">
            <v>8931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41264.933333333349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13146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18626</v>
          </cell>
          <cell r="D20">
            <v>17281</v>
          </cell>
          <cell r="E20">
            <v>146</v>
          </cell>
          <cell r="F20">
            <v>3748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12475</v>
          </cell>
          <cell r="F21">
            <v>3347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4379</v>
          </cell>
          <cell r="Z21">
            <v>0</v>
          </cell>
        </row>
        <row r="22">
          <cell r="C22">
            <v>15812</v>
          </cell>
          <cell r="D22">
            <v>7543</v>
          </cell>
          <cell r="E22">
            <v>270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27072</v>
          </cell>
          <cell r="D23">
            <v>6602</v>
          </cell>
          <cell r="E23">
            <v>8417</v>
          </cell>
          <cell r="F23">
            <v>6199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4262</v>
          </cell>
          <cell r="F24">
            <v>3607</v>
          </cell>
          <cell r="G24">
            <v>988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5768</v>
          </cell>
          <cell r="D25">
            <v>6653</v>
          </cell>
          <cell r="E25">
            <v>4360</v>
          </cell>
          <cell r="F25">
            <v>526</v>
          </cell>
          <cell r="G25">
            <v>2154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4598</v>
          </cell>
          <cell r="E26">
            <v>2854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5763</v>
          </cell>
          <cell r="D27">
            <v>4083</v>
          </cell>
          <cell r="E27">
            <v>1162</v>
          </cell>
          <cell r="F27">
            <v>1220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55007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4534</v>
          </cell>
          <cell r="N28">
            <v>0</v>
          </cell>
          <cell r="O28">
            <v>0</v>
          </cell>
          <cell r="P28">
            <v>8333</v>
          </cell>
          <cell r="Q28">
            <v>0</v>
          </cell>
          <cell r="R28">
            <v>0</v>
          </cell>
          <cell r="S28">
            <v>0</v>
          </cell>
          <cell r="X28">
            <v>5141</v>
          </cell>
          <cell r="Y28">
            <v>0</v>
          </cell>
          <cell r="Z28">
            <v>0</v>
          </cell>
        </row>
        <row r="29">
          <cell r="C29">
            <v>6469</v>
          </cell>
          <cell r="D29">
            <v>6738</v>
          </cell>
          <cell r="E29">
            <v>0</v>
          </cell>
          <cell r="F29">
            <v>673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32156</v>
          </cell>
          <cell r="E30">
            <v>28944</v>
          </cell>
          <cell r="F30">
            <v>23249</v>
          </cell>
          <cell r="G30">
            <v>14650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2200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7193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10300</v>
          </cell>
          <cell r="D32">
            <v>2857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14102</v>
          </cell>
          <cell r="D33">
            <v>17538</v>
          </cell>
          <cell r="E33">
            <v>1485</v>
          </cell>
          <cell r="F33">
            <v>16001</v>
          </cell>
          <cell r="G33">
            <v>13083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21472</v>
          </cell>
          <cell r="D34">
            <v>6475</v>
          </cell>
          <cell r="E34">
            <v>1239</v>
          </cell>
          <cell r="F34">
            <v>3638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1333</v>
          </cell>
          <cell r="D35">
            <v>748018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7555</v>
          </cell>
          <cell r="J35">
            <v>0</v>
          </cell>
          <cell r="K35">
            <v>83333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29022.990833333315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21440</v>
          </cell>
          <cell r="D36">
            <v>11960</v>
          </cell>
          <cell r="E36">
            <v>8091</v>
          </cell>
          <cell r="F36">
            <v>0</v>
          </cell>
          <cell r="G36">
            <v>2731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9655</v>
          </cell>
          <cell r="D37">
            <v>24128</v>
          </cell>
          <cell r="E37">
            <v>20018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9750</v>
          </cell>
          <cell r="D38">
            <v>8048</v>
          </cell>
          <cell r="E38">
            <v>10000</v>
          </cell>
          <cell r="F38">
            <v>1667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109305</v>
          </cell>
          <cell r="D39">
            <v>16259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5310</v>
          </cell>
          <cell r="J39">
            <v>0</v>
          </cell>
          <cell r="K39">
            <v>0</v>
          </cell>
          <cell r="L39">
            <v>8115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4019</v>
          </cell>
          <cell r="G40">
            <v>2705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979</v>
          </cell>
          <cell r="F41">
            <v>287</v>
          </cell>
          <cell r="G41">
            <v>1667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8300</v>
          </cell>
          <cell r="E42">
            <v>18836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4667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2200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3955</v>
          </cell>
          <cell r="Y43">
            <v>0</v>
          </cell>
          <cell r="Z43">
            <v>0</v>
          </cell>
        </row>
        <row r="44">
          <cell r="C44">
            <v>20400</v>
          </cell>
          <cell r="D44">
            <v>8401</v>
          </cell>
          <cell r="E44">
            <v>4288</v>
          </cell>
          <cell r="F44">
            <v>4122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40985</v>
          </cell>
          <cell r="E45">
            <v>20664</v>
          </cell>
          <cell r="F45">
            <v>12447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27025</v>
          </cell>
          <cell r="D46">
            <v>8934</v>
          </cell>
          <cell r="E46">
            <v>2001</v>
          </cell>
          <cell r="F46">
            <v>3820</v>
          </cell>
          <cell r="G46">
            <v>2371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13150</v>
          </cell>
          <cell r="D47">
            <v>22178</v>
          </cell>
          <cell r="E47">
            <v>0</v>
          </cell>
          <cell r="F47">
            <v>2052</v>
          </cell>
          <cell r="G47">
            <v>3639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4312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23333</v>
          </cell>
          <cell r="F49">
            <v>1179</v>
          </cell>
          <cell r="G49">
            <v>2591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7167</v>
          </cell>
          <cell r="D50">
            <v>5854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1567</v>
          </cell>
          <cell r="Q50">
            <v>0</v>
          </cell>
          <cell r="R50">
            <v>0</v>
          </cell>
          <cell r="S50">
            <v>0</v>
          </cell>
          <cell r="X50">
            <v>1160</v>
          </cell>
          <cell r="Y50">
            <v>0</v>
          </cell>
          <cell r="Z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8084</v>
          </cell>
          <cell r="G51">
            <v>2924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2462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3849</v>
          </cell>
          <cell r="D53">
            <v>2638</v>
          </cell>
          <cell r="E53">
            <v>0</v>
          </cell>
          <cell r="F53">
            <v>1021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19200</v>
          </cell>
          <cell r="D54">
            <v>12752</v>
          </cell>
          <cell r="E54">
            <v>2154</v>
          </cell>
          <cell r="F54">
            <v>2472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1532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3732</v>
          </cell>
          <cell r="D55">
            <v>825</v>
          </cell>
          <cell r="E55">
            <v>1355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17595</v>
          </cell>
          <cell r="D56">
            <v>10033</v>
          </cell>
          <cell r="E56">
            <v>0</v>
          </cell>
          <cell r="F56">
            <v>3727</v>
          </cell>
          <cell r="G56">
            <v>1697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10667</v>
          </cell>
          <cell r="D57">
            <v>4642</v>
          </cell>
          <cell r="E57">
            <v>12704</v>
          </cell>
          <cell r="F57">
            <v>1162</v>
          </cell>
          <cell r="G57">
            <v>1785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25762</v>
          </cell>
          <cell r="D58">
            <v>7850</v>
          </cell>
          <cell r="E58">
            <v>34986</v>
          </cell>
          <cell r="F58">
            <v>35835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984</v>
          </cell>
          <cell r="E59">
            <v>630</v>
          </cell>
          <cell r="F59">
            <v>1355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12918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5096</v>
          </cell>
          <cell r="G61">
            <v>2917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13997</v>
          </cell>
          <cell r="D62">
            <v>6464</v>
          </cell>
          <cell r="E62">
            <v>7968</v>
          </cell>
          <cell r="F62">
            <v>815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14693</v>
          </cell>
          <cell r="D63">
            <v>9746</v>
          </cell>
          <cell r="E63">
            <v>11712</v>
          </cell>
          <cell r="F63">
            <v>9760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56567</v>
          </cell>
          <cell r="E64">
            <v>20417</v>
          </cell>
          <cell r="F64">
            <v>18750</v>
          </cell>
          <cell r="G64">
            <v>18576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11138</v>
          </cell>
          <cell r="D65">
            <v>1667</v>
          </cell>
          <cell r="E65">
            <v>11929</v>
          </cell>
          <cell r="F65">
            <v>9592</v>
          </cell>
          <cell r="G65">
            <v>3930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8318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55811</v>
          </cell>
          <cell r="D67">
            <v>56177</v>
          </cell>
          <cell r="E67">
            <v>39717</v>
          </cell>
          <cell r="F67">
            <v>23937</v>
          </cell>
          <cell r="G67">
            <v>19207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10417</v>
          </cell>
          <cell r="O67">
            <v>0</v>
          </cell>
          <cell r="P67">
            <v>4167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12433</v>
          </cell>
          <cell r="E68">
            <v>13803</v>
          </cell>
          <cell r="F68">
            <v>8830</v>
          </cell>
          <cell r="G68">
            <v>2400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4439</v>
          </cell>
          <cell r="D69">
            <v>4578</v>
          </cell>
          <cell r="E69">
            <v>5198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2588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16043</v>
          </cell>
          <cell r="D73">
            <v>10918</v>
          </cell>
          <cell r="E73">
            <v>5627</v>
          </cell>
          <cell r="F73">
            <v>1469</v>
          </cell>
          <cell r="G73">
            <v>1343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3782</v>
          </cell>
          <cell r="Y73">
            <v>0</v>
          </cell>
          <cell r="Z73">
            <v>0</v>
          </cell>
        </row>
        <row r="74">
          <cell r="C74">
            <v>9380</v>
          </cell>
          <cell r="D74">
            <v>17408</v>
          </cell>
          <cell r="E74">
            <v>1253</v>
          </cell>
          <cell r="F74">
            <v>1949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36400</v>
          </cell>
          <cell r="D75">
            <v>25293</v>
          </cell>
          <cell r="E75">
            <v>3982</v>
          </cell>
          <cell r="F75">
            <v>17474</v>
          </cell>
          <cell r="G75">
            <v>11242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5019</v>
          </cell>
          <cell r="E76">
            <v>1070</v>
          </cell>
          <cell r="F76">
            <v>982</v>
          </cell>
          <cell r="G76">
            <v>463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800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21235</v>
          </cell>
          <cell r="E77">
            <v>12733</v>
          </cell>
          <cell r="F77">
            <v>23757</v>
          </cell>
          <cell r="G77">
            <v>9533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25421</v>
          </cell>
          <cell r="D78">
            <v>27225</v>
          </cell>
          <cell r="E78">
            <v>8318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18070</v>
          </cell>
          <cell r="D79">
            <v>11536</v>
          </cell>
          <cell r="E79">
            <v>1667</v>
          </cell>
          <cell r="F79">
            <v>1612</v>
          </cell>
          <cell r="G79">
            <v>3045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51649</v>
          </cell>
          <cell r="D80">
            <v>200643</v>
          </cell>
          <cell r="E80">
            <v>51296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12810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96036.833333333256</v>
          </cell>
          <cell r="S80">
            <v>0</v>
          </cell>
          <cell r="X80">
            <v>8178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11745</v>
          </cell>
          <cell r="D82">
            <v>5438</v>
          </cell>
          <cell r="E82">
            <v>4103</v>
          </cell>
          <cell r="F82">
            <v>1917</v>
          </cell>
          <cell r="G82">
            <v>2362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12707</v>
          </cell>
          <cell r="D83">
            <v>7771</v>
          </cell>
          <cell r="E83">
            <v>3066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12397</v>
          </cell>
          <cell r="D84">
            <v>0</v>
          </cell>
          <cell r="E84">
            <v>14352</v>
          </cell>
          <cell r="F84">
            <v>5046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6966.0833333333285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32824</v>
          </cell>
          <cell r="D85">
            <v>19053</v>
          </cell>
          <cell r="E85">
            <v>15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17591</v>
          </cell>
          <cell r="D86">
            <v>8545</v>
          </cell>
          <cell r="E86">
            <v>1253</v>
          </cell>
          <cell r="F86">
            <v>2660</v>
          </cell>
          <cell r="G86">
            <v>2846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8738</v>
          </cell>
          <cell r="D87">
            <v>7669</v>
          </cell>
          <cell r="E87">
            <v>1886</v>
          </cell>
          <cell r="F87">
            <v>1146</v>
          </cell>
          <cell r="G87">
            <v>365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70815</v>
          </cell>
          <cell r="D88">
            <v>43898</v>
          </cell>
          <cell r="E88">
            <v>26226</v>
          </cell>
          <cell r="F88">
            <v>14671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7170</v>
          </cell>
          <cell r="Y88">
            <v>0</v>
          </cell>
          <cell r="Z88">
            <v>0</v>
          </cell>
        </row>
        <row r="89">
          <cell r="C89">
            <v>11300</v>
          </cell>
          <cell r="D89">
            <v>8022</v>
          </cell>
          <cell r="E89">
            <v>2088</v>
          </cell>
          <cell r="F89">
            <v>3566</v>
          </cell>
          <cell r="G89">
            <v>5863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8657</v>
          </cell>
          <cell r="D90">
            <v>5654</v>
          </cell>
          <cell r="E90">
            <v>3790</v>
          </cell>
          <cell r="F90">
            <v>1456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4000</v>
          </cell>
          <cell r="Y90">
            <v>0</v>
          </cell>
          <cell r="Z90">
            <v>0</v>
          </cell>
        </row>
        <row r="91">
          <cell r="C91">
            <v>39158</v>
          </cell>
          <cell r="D91">
            <v>27749</v>
          </cell>
          <cell r="E91">
            <v>38824</v>
          </cell>
          <cell r="F91">
            <v>24451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4700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5782</v>
          </cell>
          <cell r="E92">
            <v>2893</v>
          </cell>
          <cell r="F92">
            <v>2878</v>
          </cell>
          <cell r="G92">
            <v>1783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8035</v>
          </cell>
          <cell r="D93">
            <v>5133</v>
          </cell>
          <cell r="E93">
            <v>2750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1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4685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24513.56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14">
        <row r="2">
          <cell r="C2">
            <v>13411</v>
          </cell>
          <cell r="D2">
            <v>10169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5727</v>
          </cell>
          <cell r="E3">
            <v>19620</v>
          </cell>
          <cell r="F3">
            <v>7370</v>
          </cell>
          <cell r="G3">
            <v>6960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4708</v>
          </cell>
          <cell r="N3">
            <v>9063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10981</v>
          </cell>
          <cell r="E4">
            <v>5571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4666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7390</v>
          </cell>
          <cell r="D5">
            <v>5948</v>
          </cell>
          <cell r="E5">
            <v>0</v>
          </cell>
          <cell r="F5">
            <v>290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1534</v>
          </cell>
          <cell r="D6">
            <v>11464</v>
          </cell>
          <cell r="E6">
            <v>0</v>
          </cell>
          <cell r="F6">
            <v>574</v>
          </cell>
          <cell r="G6">
            <v>247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34461</v>
          </cell>
          <cell r="D7">
            <v>15848</v>
          </cell>
          <cell r="E7">
            <v>9313</v>
          </cell>
          <cell r="F7">
            <v>10390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28492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9334</v>
          </cell>
          <cell r="Q8">
            <v>0</v>
          </cell>
          <cell r="R8">
            <v>0</v>
          </cell>
          <cell r="S8">
            <v>1202.3333333333339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184563</v>
          </cell>
          <cell r="D9">
            <v>148788</v>
          </cell>
          <cell r="E9">
            <v>38708</v>
          </cell>
          <cell r="F9">
            <v>112250</v>
          </cell>
          <cell r="G9">
            <v>180402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10542</v>
          </cell>
          <cell r="N9">
            <v>0</v>
          </cell>
          <cell r="O9">
            <v>0</v>
          </cell>
          <cell r="P9">
            <v>22666</v>
          </cell>
          <cell r="Q9">
            <v>0</v>
          </cell>
          <cell r="R9">
            <v>0</v>
          </cell>
          <cell r="S9">
            <v>8024.1666666666715</v>
          </cell>
          <cell r="X9">
            <v>17139</v>
          </cell>
          <cell r="Y9">
            <v>0</v>
          </cell>
          <cell r="Z9">
            <v>0</v>
          </cell>
        </row>
        <row r="10">
          <cell r="C10">
            <v>3348</v>
          </cell>
          <cell r="D10">
            <v>39381</v>
          </cell>
          <cell r="E10">
            <v>2241</v>
          </cell>
          <cell r="F10">
            <v>3771</v>
          </cell>
          <cell r="G10">
            <v>3053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41166</v>
          </cell>
          <cell r="E11">
            <v>18500</v>
          </cell>
          <cell r="F11">
            <v>0</v>
          </cell>
          <cell r="G11">
            <v>31540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20020</v>
          </cell>
          <cell r="D12">
            <v>13843</v>
          </cell>
          <cell r="E12">
            <v>21449</v>
          </cell>
          <cell r="F12">
            <v>15919</v>
          </cell>
          <cell r="G12">
            <v>19248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15596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3830</v>
          </cell>
          <cell r="D13">
            <v>2035</v>
          </cell>
          <cell r="E13">
            <v>2493</v>
          </cell>
          <cell r="F13">
            <v>731</v>
          </cell>
          <cell r="G13">
            <v>851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12192</v>
          </cell>
          <cell r="D14">
            <v>21581</v>
          </cell>
          <cell r="E14">
            <v>8449</v>
          </cell>
          <cell r="F14">
            <v>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8427</v>
          </cell>
          <cell r="E15">
            <v>5532</v>
          </cell>
          <cell r="F15">
            <v>3184</v>
          </cell>
          <cell r="G15">
            <v>1666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10416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6861</v>
          </cell>
          <cell r="D16">
            <v>5820</v>
          </cell>
          <cell r="E16">
            <v>1994</v>
          </cell>
          <cell r="F16">
            <v>2087</v>
          </cell>
          <cell r="G16">
            <v>2096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4666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16345</v>
          </cell>
          <cell r="H17">
            <v>0</v>
          </cell>
          <cell r="I17">
            <v>7969</v>
          </cell>
          <cell r="J17">
            <v>2080</v>
          </cell>
          <cell r="K17">
            <v>0</v>
          </cell>
          <cell r="L17">
            <v>8930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-1.6666667070239782E-3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5365</v>
          </cell>
          <cell r="E19">
            <v>0</v>
          </cell>
          <cell r="F19">
            <v>0</v>
          </cell>
          <cell r="G19">
            <v>229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18625</v>
          </cell>
          <cell r="D20">
            <v>17280</v>
          </cell>
          <cell r="E20">
            <v>0</v>
          </cell>
          <cell r="F20">
            <v>0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17190</v>
          </cell>
          <cell r="D21">
            <v>14602</v>
          </cell>
          <cell r="E21">
            <v>12474</v>
          </cell>
          <cell r="F21">
            <v>3346</v>
          </cell>
          <cell r="G21">
            <v>1616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15813</v>
          </cell>
          <cell r="D22">
            <v>7542</v>
          </cell>
          <cell r="E22">
            <v>269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26321</v>
          </cell>
          <cell r="D23">
            <v>0</v>
          </cell>
          <cell r="E23">
            <v>7416</v>
          </cell>
          <cell r="F23">
            <v>0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4263</v>
          </cell>
          <cell r="F24">
            <v>3608</v>
          </cell>
          <cell r="G24">
            <v>989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5769</v>
          </cell>
          <cell r="D25">
            <v>6653</v>
          </cell>
          <cell r="E25">
            <v>4359</v>
          </cell>
          <cell r="F25">
            <v>527</v>
          </cell>
          <cell r="G25">
            <v>2155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4597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5762</v>
          </cell>
          <cell r="D27">
            <v>4084</v>
          </cell>
          <cell r="E27">
            <v>1161</v>
          </cell>
          <cell r="F27">
            <v>1221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55006</v>
          </cell>
          <cell r="D28">
            <v>52503</v>
          </cell>
          <cell r="E28">
            <v>36889</v>
          </cell>
          <cell r="F28">
            <v>14857</v>
          </cell>
          <cell r="G28">
            <v>31377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4535</v>
          </cell>
          <cell r="N28">
            <v>0</v>
          </cell>
          <cell r="O28">
            <v>0</v>
          </cell>
          <cell r="P28">
            <v>8334</v>
          </cell>
          <cell r="Q28">
            <v>0</v>
          </cell>
          <cell r="R28">
            <v>0</v>
          </cell>
          <cell r="S28">
            <v>0</v>
          </cell>
          <cell r="X28">
            <v>5140</v>
          </cell>
          <cell r="Y28">
            <v>0</v>
          </cell>
          <cell r="Z28">
            <v>0</v>
          </cell>
        </row>
        <row r="29">
          <cell r="C29">
            <v>6468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24768</v>
          </cell>
          <cell r="D30">
            <v>32157</v>
          </cell>
          <cell r="E30">
            <v>28944</v>
          </cell>
          <cell r="F30">
            <v>23250</v>
          </cell>
          <cell r="G30">
            <v>14649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7194</v>
          </cell>
          <cell r="E31">
            <v>40766</v>
          </cell>
          <cell r="F31">
            <v>5587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2856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17537</v>
          </cell>
          <cell r="E33">
            <v>5811</v>
          </cell>
          <cell r="F33">
            <v>11674</v>
          </cell>
          <cell r="G33">
            <v>13082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21473</v>
          </cell>
          <cell r="D34">
            <v>6475</v>
          </cell>
          <cell r="E34">
            <v>1240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1334</v>
          </cell>
          <cell r="D35">
            <v>748019</v>
          </cell>
          <cell r="E35">
            <v>247395</v>
          </cell>
          <cell r="F35">
            <v>232097</v>
          </cell>
          <cell r="G35">
            <v>122547</v>
          </cell>
          <cell r="H35">
            <v>0</v>
          </cell>
          <cell r="I35">
            <v>0</v>
          </cell>
          <cell r="J35">
            <v>0</v>
          </cell>
          <cell r="K35">
            <v>83334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8.3333335351198912E-4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11961</v>
          </cell>
          <cell r="E36">
            <v>8090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9654</v>
          </cell>
          <cell r="D37">
            <v>24129</v>
          </cell>
          <cell r="E37">
            <v>20019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12278</v>
          </cell>
          <cell r="D38">
            <v>5518</v>
          </cell>
          <cell r="E38">
            <v>0</v>
          </cell>
          <cell r="F38">
            <v>0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109304</v>
          </cell>
          <cell r="D39">
            <v>16258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8116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18862</v>
          </cell>
          <cell r="D40">
            <v>13543</v>
          </cell>
          <cell r="E40">
            <v>0</v>
          </cell>
          <cell r="F40">
            <v>4019</v>
          </cell>
          <cell r="G40">
            <v>2706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980</v>
          </cell>
          <cell r="F41">
            <v>286</v>
          </cell>
          <cell r="G41">
            <v>1666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8301</v>
          </cell>
          <cell r="E42">
            <v>10000</v>
          </cell>
          <cell r="F42">
            <v>5000</v>
          </cell>
          <cell r="G42">
            <v>5976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4666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2930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C44">
            <v>20399</v>
          </cell>
          <cell r="D44">
            <v>8400</v>
          </cell>
          <cell r="E44">
            <v>4289</v>
          </cell>
          <cell r="F44">
            <v>4121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40984</v>
          </cell>
          <cell r="E45">
            <v>20665</v>
          </cell>
          <cell r="F45">
            <v>12446</v>
          </cell>
          <cell r="G45">
            <v>12445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27026</v>
          </cell>
          <cell r="D46">
            <v>8935</v>
          </cell>
          <cell r="E46">
            <v>2001</v>
          </cell>
          <cell r="F46">
            <v>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13149</v>
          </cell>
          <cell r="D47">
            <v>22179</v>
          </cell>
          <cell r="E47">
            <v>0</v>
          </cell>
          <cell r="F47">
            <v>2051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2694</v>
          </cell>
          <cell r="F48">
            <v>4311</v>
          </cell>
          <cell r="G48">
            <v>919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2380</v>
          </cell>
          <cell r="E49">
            <v>23334</v>
          </cell>
          <cell r="F49">
            <v>1180</v>
          </cell>
          <cell r="G49">
            <v>2592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7166</v>
          </cell>
          <cell r="D50">
            <v>5853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C51">
            <v>14456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2461</v>
          </cell>
          <cell r="F52">
            <v>950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3850</v>
          </cell>
          <cell r="D53">
            <v>2638</v>
          </cell>
          <cell r="E53">
            <v>0</v>
          </cell>
          <cell r="F53">
            <v>1022</v>
          </cell>
          <cell r="G53">
            <v>195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19201</v>
          </cell>
          <cell r="D54">
            <v>12753</v>
          </cell>
          <cell r="E54">
            <v>2153</v>
          </cell>
          <cell r="F54">
            <v>2473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3731</v>
          </cell>
          <cell r="D55">
            <v>825</v>
          </cell>
          <cell r="E55">
            <v>1354</v>
          </cell>
          <cell r="F55">
            <v>1697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3726</v>
          </cell>
          <cell r="G56">
            <v>1698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4643</v>
          </cell>
          <cell r="E57">
            <v>12705</v>
          </cell>
          <cell r="F57">
            <v>1163</v>
          </cell>
          <cell r="G57">
            <v>1784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25763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983</v>
          </cell>
          <cell r="E59">
            <v>630</v>
          </cell>
          <cell r="F59">
            <v>1354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3385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5097</v>
          </cell>
          <cell r="G61">
            <v>2916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13996</v>
          </cell>
          <cell r="D62">
            <v>6465</v>
          </cell>
          <cell r="E62">
            <v>7967</v>
          </cell>
          <cell r="F62">
            <v>0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14692</v>
          </cell>
          <cell r="D63">
            <v>9747</v>
          </cell>
          <cell r="E63">
            <v>11712</v>
          </cell>
          <cell r="F63">
            <v>9761</v>
          </cell>
          <cell r="G63">
            <v>3285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56566</v>
          </cell>
          <cell r="E64">
            <v>20416</v>
          </cell>
          <cell r="F64">
            <v>18750</v>
          </cell>
          <cell r="G64">
            <v>18577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11139</v>
          </cell>
          <cell r="D65">
            <v>1666</v>
          </cell>
          <cell r="E65">
            <v>11929</v>
          </cell>
          <cell r="F65">
            <v>9591</v>
          </cell>
          <cell r="G65">
            <v>3931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2084</v>
          </cell>
          <cell r="G66">
            <v>2084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55812</v>
          </cell>
          <cell r="D67">
            <v>56177</v>
          </cell>
          <cell r="E67">
            <v>39716</v>
          </cell>
          <cell r="F67">
            <v>23936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10416</v>
          </cell>
          <cell r="O67">
            <v>0</v>
          </cell>
          <cell r="P67">
            <v>4166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12432</v>
          </cell>
          <cell r="E68">
            <v>13802</v>
          </cell>
          <cell r="F68">
            <v>5000</v>
          </cell>
          <cell r="G68">
            <v>1405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4438</v>
          </cell>
          <cell r="D69">
            <v>4577</v>
          </cell>
          <cell r="E69">
            <v>5199</v>
          </cell>
          <cell r="F69">
            <v>584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25435</v>
          </cell>
          <cell r="D70">
            <v>9497</v>
          </cell>
          <cell r="E70">
            <v>9404</v>
          </cell>
          <cell r="F70">
            <v>2589</v>
          </cell>
          <cell r="G70">
            <v>3616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4803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3908</v>
          </cell>
          <cell r="D72">
            <v>765</v>
          </cell>
          <cell r="E72">
            <v>1563</v>
          </cell>
          <cell r="F72">
            <v>0</v>
          </cell>
          <cell r="G72">
            <v>615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16044</v>
          </cell>
          <cell r="D73">
            <v>10918</v>
          </cell>
          <cell r="E73">
            <v>5626</v>
          </cell>
          <cell r="F73">
            <v>1470</v>
          </cell>
          <cell r="G73">
            <v>1344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C74">
            <v>9381</v>
          </cell>
          <cell r="D74">
            <v>17407</v>
          </cell>
          <cell r="E74">
            <v>1254</v>
          </cell>
          <cell r="F74">
            <v>1948</v>
          </cell>
          <cell r="G74">
            <v>990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31401</v>
          </cell>
          <cell r="D75">
            <v>20293</v>
          </cell>
          <cell r="E75">
            <v>3982</v>
          </cell>
          <cell r="F75">
            <v>17473</v>
          </cell>
          <cell r="G75">
            <v>6243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5020</v>
          </cell>
          <cell r="E76">
            <v>1070</v>
          </cell>
          <cell r="F76">
            <v>982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23756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25422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18071</v>
          </cell>
          <cell r="D79">
            <v>11535</v>
          </cell>
          <cell r="E79">
            <v>1666</v>
          </cell>
          <cell r="F79">
            <v>1613</v>
          </cell>
          <cell r="G79">
            <v>3046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51650</v>
          </cell>
          <cell r="D80">
            <v>200642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12811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96036.833333333256</v>
          </cell>
          <cell r="S80">
            <v>0</v>
          </cell>
          <cell r="X80">
            <v>8177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639</v>
          </cell>
          <cell r="G81">
            <v>1055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0</v>
          </cell>
          <cell r="E82">
            <v>5537</v>
          </cell>
          <cell r="F82">
            <v>5921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12708</v>
          </cell>
          <cell r="D83">
            <v>7771</v>
          </cell>
          <cell r="E83">
            <v>3067</v>
          </cell>
          <cell r="F83">
            <v>627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12396</v>
          </cell>
          <cell r="D84">
            <v>0</v>
          </cell>
          <cell r="E84">
            <v>14353</v>
          </cell>
          <cell r="F84">
            <v>5045</v>
          </cell>
          <cell r="G84">
            <v>7496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</v>
          </cell>
          <cell r="O84">
            <v>0</v>
          </cell>
          <cell r="P84">
            <v>0</v>
          </cell>
          <cell r="Q84">
            <v>0</v>
          </cell>
          <cell r="R84">
            <v>6966.0833333333285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32825</v>
          </cell>
          <cell r="D85">
            <v>19052</v>
          </cell>
          <cell r="E85">
            <v>14</v>
          </cell>
          <cell r="F85">
            <v>21801</v>
          </cell>
          <cell r="G85">
            <v>2760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8546</v>
          </cell>
          <cell r="E86">
            <v>1253</v>
          </cell>
          <cell r="F86">
            <v>2660</v>
          </cell>
          <cell r="G86">
            <v>2847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6864</v>
          </cell>
          <cell r="D87">
            <v>9543</v>
          </cell>
          <cell r="E87">
            <v>2251</v>
          </cell>
          <cell r="F87">
            <v>1147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70816</v>
          </cell>
          <cell r="D88">
            <v>43897</v>
          </cell>
          <cell r="E88">
            <v>26227</v>
          </cell>
          <cell r="F88">
            <v>14672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7171</v>
          </cell>
          <cell r="Y88">
            <v>0</v>
          </cell>
          <cell r="Z88">
            <v>0</v>
          </cell>
        </row>
        <row r="89">
          <cell r="C89">
            <v>11301</v>
          </cell>
          <cell r="D89">
            <v>8021</v>
          </cell>
          <cell r="E89">
            <v>2087</v>
          </cell>
          <cell r="F89">
            <v>3566</v>
          </cell>
          <cell r="G89">
            <v>5864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8658</v>
          </cell>
          <cell r="D90">
            <v>5654</v>
          </cell>
          <cell r="E90">
            <v>3789</v>
          </cell>
          <cell r="F90">
            <v>1455</v>
          </cell>
          <cell r="G90">
            <v>1166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C91">
            <v>39159</v>
          </cell>
          <cell r="D91">
            <v>27749</v>
          </cell>
          <cell r="E91">
            <v>38823</v>
          </cell>
          <cell r="F91">
            <v>24452</v>
          </cell>
          <cell r="G91">
            <v>19052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5781</v>
          </cell>
          <cell r="E92">
            <v>2893</v>
          </cell>
          <cell r="F92">
            <v>2877</v>
          </cell>
          <cell r="G92">
            <v>1784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5132</v>
          </cell>
          <cell r="E93">
            <v>2750</v>
          </cell>
          <cell r="F93">
            <v>947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15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3514.97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0</v>
          </cell>
          <cell r="D34">
            <v>0</v>
          </cell>
          <cell r="E34">
            <v>10889.75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14931.6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2287.08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13779.999999999996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24542</v>
          </cell>
          <cell r="F84">
            <v>0</v>
          </cell>
          <cell r="G84">
            <v>4500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9575.5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16">
        <row r="2">
          <cell r="C2">
            <v>13412</v>
          </cell>
          <cell r="D2">
            <v>10170</v>
          </cell>
          <cell r="E2">
            <v>874</v>
          </cell>
          <cell r="F2">
            <v>1750</v>
          </cell>
          <cell r="G2">
            <v>3034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N2">
            <v>651.5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>
            <v>15596</v>
          </cell>
          <cell r="D3">
            <v>5726</v>
          </cell>
          <cell r="E3">
            <v>19620</v>
          </cell>
          <cell r="F3">
            <v>7371</v>
          </cell>
          <cell r="G3">
            <v>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4707</v>
          </cell>
          <cell r="N3">
            <v>9062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>
            <v>12655</v>
          </cell>
          <cell r="D4">
            <v>10980</v>
          </cell>
          <cell r="E4">
            <v>5572</v>
          </cell>
          <cell r="F4">
            <v>3314</v>
          </cell>
          <cell r="G4">
            <v>8059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O4">
            <v>0</v>
          </cell>
          <cell r="P4">
            <v>4667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C5">
            <v>7351.08</v>
          </cell>
          <cell r="D5">
            <v>5986.3</v>
          </cell>
          <cell r="E5">
            <v>0</v>
          </cell>
          <cell r="F5">
            <v>289.26000000000022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1250</v>
          </cell>
          <cell r="Q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1535</v>
          </cell>
          <cell r="D6">
            <v>11465</v>
          </cell>
          <cell r="E6">
            <v>0</v>
          </cell>
          <cell r="F6">
            <v>573</v>
          </cell>
          <cell r="G6">
            <v>248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34462</v>
          </cell>
          <cell r="D7">
            <v>15848</v>
          </cell>
          <cell r="E7">
            <v>9312</v>
          </cell>
          <cell r="F7">
            <v>10389</v>
          </cell>
          <cell r="G7">
            <v>5129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X7">
            <v>2980</v>
          </cell>
          <cell r="Y7">
            <v>0</v>
          </cell>
          <cell r="Z7">
            <v>0</v>
          </cell>
        </row>
        <row r="8">
          <cell r="C8">
            <v>34747</v>
          </cell>
          <cell r="D8">
            <v>35491</v>
          </cell>
          <cell r="E8">
            <v>14509</v>
          </cell>
          <cell r="F8">
            <v>28491</v>
          </cell>
          <cell r="G8">
            <v>8452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24023</v>
          </cell>
          <cell r="N8">
            <v>0</v>
          </cell>
          <cell r="O8">
            <v>0</v>
          </cell>
          <cell r="P8">
            <v>9333</v>
          </cell>
          <cell r="Q8">
            <v>0</v>
          </cell>
          <cell r="R8">
            <v>0</v>
          </cell>
          <cell r="S8">
            <v>1202.3333333333339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184564</v>
          </cell>
          <cell r="D9">
            <v>329192</v>
          </cell>
          <cell r="E9">
            <v>38708</v>
          </cell>
          <cell r="F9">
            <v>112250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10543</v>
          </cell>
          <cell r="M9">
            <v>413392</v>
          </cell>
          <cell r="N9">
            <v>0</v>
          </cell>
          <cell r="O9">
            <v>0</v>
          </cell>
          <cell r="P9">
            <v>22667</v>
          </cell>
          <cell r="Q9">
            <v>0</v>
          </cell>
          <cell r="R9">
            <v>0</v>
          </cell>
          <cell r="S9">
            <v>8024.166666666657</v>
          </cell>
          <cell r="X9">
            <v>17138</v>
          </cell>
          <cell r="Y9">
            <v>0</v>
          </cell>
          <cell r="Z9">
            <v>0</v>
          </cell>
        </row>
        <row r="10">
          <cell r="C10">
            <v>3347</v>
          </cell>
          <cell r="D10">
            <v>39380</v>
          </cell>
          <cell r="E10">
            <v>2241</v>
          </cell>
          <cell r="F10">
            <v>3770</v>
          </cell>
          <cell r="G10">
            <v>3052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651.5</v>
          </cell>
          <cell r="O10">
            <v>0</v>
          </cell>
          <cell r="P10">
            <v>1825</v>
          </cell>
          <cell r="Q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30713</v>
          </cell>
          <cell r="D11">
            <v>41167</v>
          </cell>
          <cell r="E11">
            <v>18500</v>
          </cell>
          <cell r="F11">
            <v>0</v>
          </cell>
          <cell r="G11">
            <v>31539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46243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20019</v>
          </cell>
          <cell r="D12">
            <v>13844</v>
          </cell>
          <cell r="E12">
            <v>21448</v>
          </cell>
          <cell r="F12">
            <v>15920</v>
          </cell>
          <cell r="G12">
            <v>19247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15597</v>
          </cell>
          <cell r="Q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3829</v>
          </cell>
          <cell r="D13">
            <v>2035</v>
          </cell>
          <cell r="E13">
            <v>2492</v>
          </cell>
          <cell r="F13">
            <v>730</v>
          </cell>
          <cell r="G13">
            <v>851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4400</v>
          </cell>
          <cell r="Y13">
            <v>0</v>
          </cell>
          <cell r="Z13">
            <v>0</v>
          </cell>
        </row>
        <row r="14">
          <cell r="C14">
            <v>10972</v>
          </cell>
          <cell r="D14">
            <v>21581</v>
          </cell>
          <cell r="E14">
            <v>8450</v>
          </cell>
          <cell r="F14">
            <v>1220</v>
          </cell>
          <cell r="G14">
            <v>3586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13721</v>
          </cell>
          <cell r="D15">
            <v>8426</v>
          </cell>
          <cell r="E15">
            <v>5532</v>
          </cell>
          <cell r="F15">
            <v>3184</v>
          </cell>
          <cell r="G15">
            <v>1667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10417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6860</v>
          </cell>
          <cell r="D16">
            <v>5819</v>
          </cell>
          <cell r="E16">
            <v>4091</v>
          </cell>
          <cell r="F16">
            <v>2087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4667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43601</v>
          </cell>
          <cell r="D17">
            <v>45774</v>
          </cell>
          <cell r="E17">
            <v>92944</v>
          </cell>
          <cell r="F17">
            <v>22734</v>
          </cell>
          <cell r="G17">
            <v>16344</v>
          </cell>
          <cell r="H17">
            <v>0</v>
          </cell>
          <cell r="I17">
            <v>7968.429999999993</v>
          </cell>
          <cell r="J17">
            <v>2079</v>
          </cell>
          <cell r="K17">
            <v>0</v>
          </cell>
          <cell r="L17">
            <v>8930</v>
          </cell>
          <cell r="M17">
            <v>476445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-1.6666666488163173E-3</v>
          </cell>
          <cell r="S17">
            <v>0</v>
          </cell>
          <cell r="X17">
            <v>10154</v>
          </cell>
          <cell r="Y17">
            <v>0</v>
          </cell>
          <cell r="Z17">
            <v>0</v>
          </cell>
        </row>
        <row r="18">
          <cell r="C18">
            <v>13145</v>
          </cell>
          <cell r="D18">
            <v>7357</v>
          </cell>
          <cell r="E18">
            <v>296</v>
          </cell>
          <cell r="F18">
            <v>703</v>
          </cell>
          <cell r="G18">
            <v>441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651.5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9266</v>
          </cell>
          <cell r="D19">
            <v>5366</v>
          </cell>
          <cell r="E19">
            <v>0</v>
          </cell>
          <cell r="F19">
            <v>0</v>
          </cell>
          <cell r="G19">
            <v>228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18626</v>
          </cell>
          <cell r="D20">
            <v>17281</v>
          </cell>
          <cell r="E20">
            <v>0</v>
          </cell>
          <cell r="F20">
            <v>0</v>
          </cell>
          <cell r="G20">
            <v>3130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17191</v>
          </cell>
          <cell r="D21">
            <v>14603</v>
          </cell>
          <cell r="E21">
            <v>1660</v>
          </cell>
          <cell r="F21">
            <v>14161</v>
          </cell>
          <cell r="G21">
            <v>1617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4380</v>
          </cell>
          <cell r="Z21">
            <v>0</v>
          </cell>
        </row>
        <row r="22">
          <cell r="C22">
            <v>15812</v>
          </cell>
          <cell r="D22">
            <v>7543</v>
          </cell>
          <cell r="E22">
            <v>270</v>
          </cell>
          <cell r="F22">
            <v>717</v>
          </cell>
          <cell r="G22">
            <v>389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26322</v>
          </cell>
          <cell r="D23">
            <v>0</v>
          </cell>
          <cell r="E23">
            <v>7417</v>
          </cell>
          <cell r="F23">
            <v>0</v>
          </cell>
          <cell r="G23">
            <v>2174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4250</v>
          </cell>
          <cell r="D24">
            <v>5146</v>
          </cell>
          <cell r="E24">
            <v>4262</v>
          </cell>
          <cell r="F24">
            <v>3607</v>
          </cell>
          <cell r="G24">
            <v>988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2500</v>
          </cell>
          <cell r="Q24">
            <v>0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5768</v>
          </cell>
          <cell r="D25">
            <v>6653</v>
          </cell>
          <cell r="E25">
            <v>4360</v>
          </cell>
          <cell r="F25">
            <v>526</v>
          </cell>
          <cell r="G25">
            <v>2154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11917</v>
          </cell>
          <cell r="D26">
            <v>4598</v>
          </cell>
          <cell r="E26">
            <v>2853</v>
          </cell>
          <cell r="F26">
            <v>1040</v>
          </cell>
          <cell r="G26">
            <v>531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5763</v>
          </cell>
          <cell r="D27">
            <v>4083</v>
          </cell>
          <cell r="E27">
            <v>1162</v>
          </cell>
          <cell r="F27">
            <v>1220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55007</v>
          </cell>
          <cell r="D28">
            <v>52502</v>
          </cell>
          <cell r="E28">
            <v>36889</v>
          </cell>
          <cell r="F28">
            <v>14857</v>
          </cell>
          <cell r="G28">
            <v>31376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4534</v>
          </cell>
          <cell r="M28">
            <v>51102</v>
          </cell>
          <cell r="N28">
            <v>0</v>
          </cell>
          <cell r="O28">
            <v>0</v>
          </cell>
          <cell r="P28">
            <v>8333</v>
          </cell>
          <cell r="Q28">
            <v>0</v>
          </cell>
          <cell r="R28">
            <v>0</v>
          </cell>
          <cell r="S28">
            <v>0</v>
          </cell>
          <cell r="X28">
            <v>5141</v>
          </cell>
          <cell r="Y28">
            <v>0</v>
          </cell>
          <cell r="Z28">
            <v>0</v>
          </cell>
        </row>
        <row r="29">
          <cell r="C29">
            <v>6469</v>
          </cell>
          <cell r="D29">
            <v>6738</v>
          </cell>
          <cell r="E29">
            <v>0</v>
          </cell>
          <cell r="F29">
            <v>672</v>
          </cell>
          <cell r="G29">
            <v>393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0</v>
          </cell>
          <cell r="D30">
            <v>0</v>
          </cell>
          <cell r="E30">
            <v>93236</v>
          </cell>
          <cell r="F30">
            <v>17403</v>
          </cell>
          <cell r="G30">
            <v>13128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34376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15845</v>
          </cell>
          <cell r="D31">
            <v>7193</v>
          </cell>
          <cell r="E31">
            <v>40766</v>
          </cell>
          <cell r="F31">
            <v>5588</v>
          </cell>
          <cell r="G31">
            <v>1569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10301</v>
          </cell>
          <cell r="D32">
            <v>2857</v>
          </cell>
          <cell r="E32">
            <v>0</v>
          </cell>
          <cell r="F32">
            <v>3355</v>
          </cell>
          <cell r="G32">
            <v>525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14103</v>
          </cell>
          <cell r="D33">
            <v>17537</v>
          </cell>
          <cell r="E33">
            <v>5811</v>
          </cell>
          <cell r="F33">
            <v>11675</v>
          </cell>
          <cell r="G33">
            <v>13083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X33">
            <v>7880</v>
          </cell>
          <cell r="Y33">
            <v>0</v>
          </cell>
          <cell r="Z33">
            <v>0</v>
          </cell>
        </row>
        <row r="34">
          <cell r="C34">
            <v>21472</v>
          </cell>
          <cell r="D34">
            <v>6475</v>
          </cell>
          <cell r="E34">
            <v>1239</v>
          </cell>
          <cell r="F34">
            <v>3639</v>
          </cell>
          <cell r="G34">
            <v>5879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1333</v>
          </cell>
          <cell r="D35">
            <v>748019</v>
          </cell>
          <cell r="E35">
            <v>247395</v>
          </cell>
          <cell r="F35">
            <v>232098</v>
          </cell>
          <cell r="G35">
            <v>122547</v>
          </cell>
          <cell r="H35">
            <v>0</v>
          </cell>
          <cell r="I35">
            <v>0</v>
          </cell>
          <cell r="J35">
            <v>0</v>
          </cell>
          <cell r="K35">
            <v>83333</v>
          </cell>
          <cell r="L35">
            <v>21718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8.3333335351198912E-4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21441</v>
          </cell>
          <cell r="D36">
            <v>11960</v>
          </cell>
          <cell r="E36">
            <v>8091</v>
          </cell>
          <cell r="F36">
            <v>0</v>
          </cell>
          <cell r="G36">
            <v>2732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9655</v>
          </cell>
          <cell r="D37">
            <v>24128</v>
          </cell>
          <cell r="E37">
            <v>20018</v>
          </cell>
          <cell r="F37">
            <v>2770</v>
          </cell>
          <cell r="G37">
            <v>11048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4080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6000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7221</v>
          </cell>
          <cell r="D38">
            <v>10577</v>
          </cell>
          <cell r="E38">
            <v>0</v>
          </cell>
          <cell r="F38">
            <v>0</v>
          </cell>
          <cell r="G38">
            <v>2461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651.5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109305</v>
          </cell>
          <cell r="D39">
            <v>16259</v>
          </cell>
          <cell r="E39">
            <v>59868</v>
          </cell>
          <cell r="F39">
            <v>41157</v>
          </cell>
          <cell r="G39">
            <v>32087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8115</v>
          </cell>
          <cell r="M39">
            <v>3955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18861</v>
          </cell>
          <cell r="D40">
            <v>13544</v>
          </cell>
          <cell r="E40">
            <v>0</v>
          </cell>
          <cell r="F40">
            <v>4019</v>
          </cell>
          <cell r="G40">
            <v>2705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1302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6228</v>
          </cell>
          <cell r="D41">
            <v>3941</v>
          </cell>
          <cell r="E41">
            <v>979</v>
          </cell>
          <cell r="F41">
            <v>287</v>
          </cell>
          <cell r="G41">
            <v>1667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13341</v>
          </cell>
          <cell r="D42">
            <v>8300</v>
          </cell>
          <cell r="E42">
            <v>10000</v>
          </cell>
          <cell r="F42">
            <v>5000</v>
          </cell>
          <cell r="G42">
            <v>5975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4667</v>
          </cell>
          <cell r="Q42">
            <v>0</v>
          </cell>
          <cell r="R42">
            <v>0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2992</v>
          </cell>
          <cell r="D43">
            <v>2931</v>
          </cell>
          <cell r="E43">
            <v>2199</v>
          </cell>
          <cell r="F43">
            <v>2000</v>
          </cell>
          <cell r="G43">
            <v>750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C44">
            <v>20400</v>
          </cell>
          <cell r="D44">
            <v>8401</v>
          </cell>
          <cell r="E44">
            <v>4289</v>
          </cell>
          <cell r="F44">
            <v>4122</v>
          </cell>
          <cell r="G44">
            <v>3247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28490</v>
          </cell>
          <cell r="D45">
            <v>40985</v>
          </cell>
          <cell r="E45">
            <v>20664</v>
          </cell>
          <cell r="F45">
            <v>12447</v>
          </cell>
          <cell r="G45">
            <v>12446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4559</v>
          </cell>
          <cell r="M45">
            <v>8376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27025</v>
          </cell>
          <cell r="D46">
            <v>8934</v>
          </cell>
          <cell r="E46">
            <v>2001</v>
          </cell>
          <cell r="F46">
            <v>0</v>
          </cell>
          <cell r="G46">
            <v>2370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13150</v>
          </cell>
          <cell r="D47">
            <v>22179</v>
          </cell>
          <cell r="E47">
            <v>0</v>
          </cell>
          <cell r="F47">
            <v>2052</v>
          </cell>
          <cell r="G47">
            <v>3640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>
            <v>0</v>
          </cell>
          <cell r="Y47">
            <v>9451</v>
          </cell>
          <cell r="Z47">
            <v>0</v>
          </cell>
        </row>
        <row r="48">
          <cell r="C48">
            <v>5079</v>
          </cell>
          <cell r="D48">
            <v>5079</v>
          </cell>
          <cell r="E48">
            <v>2695</v>
          </cell>
          <cell r="F48">
            <v>4312</v>
          </cell>
          <cell r="G48">
            <v>918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2507</v>
          </cell>
          <cell r="D49">
            <v>0</v>
          </cell>
          <cell r="E49">
            <v>25713</v>
          </cell>
          <cell r="F49">
            <v>1180</v>
          </cell>
          <cell r="G49">
            <v>2591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7167</v>
          </cell>
          <cell r="D50">
            <v>5854</v>
          </cell>
          <cell r="E50">
            <v>3038</v>
          </cell>
          <cell r="F50">
            <v>3884</v>
          </cell>
          <cell r="G50">
            <v>1097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C51">
            <v>14457</v>
          </cell>
          <cell r="D51">
            <v>6030</v>
          </cell>
          <cell r="E51">
            <v>0</v>
          </cell>
          <cell r="F51">
            <v>8085</v>
          </cell>
          <cell r="G51">
            <v>2925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2272</v>
          </cell>
          <cell r="D52">
            <v>7537</v>
          </cell>
          <cell r="E52">
            <v>2462</v>
          </cell>
          <cell r="F52">
            <v>951</v>
          </cell>
          <cell r="G52">
            <v>1317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>
            <v>312</v>
          </cell>
          <cell r="Y52">
            <v>0</v>
          </cell>
          <cell r="Z52">
            <v>0</v>
          </cell>
        </row>
        <row r="53">
          <cell r="C53">
            <v>3849</v>
          </cell>
          <cell r="D53">
            <v>2638</v>
          </cell>
          <cell r="E53">
            <v>0</v>
          </cell>
          <cell r="F53">
            <v>1021</v>
          </cell>
          <cell r="G53">
            <v>196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19200</v>
          </cell>
          <cell r="D54">
            <v>12752</v>
          </cell>
          <cell r="E54">
            <v>2154</v>
          </cell>
          <cell r="F54">
            <v>2472</v>
          </cell>
          <cell r="G54">
            <v>1743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1531</v>
          </cell>
          <cell r="Q54">
            <v>0</v>
          </cell>
          <cell r="R54">
            <v>0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3732</v>
          </cell>
          <cell r="D55">
            <v>825</v>
          </cell>
          <cell r="E55">
            <v>1355</v>
          </cell>
          <cell r="F55">
            <v>1698</v>
          </cell>
          <cell r="G55">
            <v>167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17596</v>
          </cell>
          <cell r="D56">
            <v>10032</v>
          </cell>
          <cell r="E56">
            <v>0</v>
          </cell>
          <cell r="F56">
            <v>3727</v>
          </cell>
          <cell r="G56">
            <v>1697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10666</v>
          </cell>
          <cell r="D57">
            <v>4642</v>
          </cell>
          <cell r="E57">
            <v>12704</v>
          </cell>
          <cell r="F57">
            <v>1162</v>
          </cell>
          <cell r="G57">
            <v>1785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25762</v>
          </cell>
          <cell r="D58">
            <v>7850</v>
          </cell>
          <cell r="E58">
            <v>34986</v>
          </cell>
          <cell r="F58">
            <v>35836</v>
          </cell>
          <cell r="G58">
            <v>12750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3834</v>
          </cell>
          <cell r="M58">
            <v>27745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2017</v>
          </cell>
          <cell r="D59">
            <v>984</v>
          </cell>
          <cell r="E59">
            <v>630</v>
          </cell>
          <cell r="F59">
            <v>1355</v>
          </cell>
          <cell r="G59">
            <v>116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11916</v>
          </cell>
          <cell r="D60">
            <v>12917</v>
          </cell>
          <cell r="E60">
            <v>2500</v>
          </cell>
          <cell r="F60">
            <v>3384</v>
          </cell>
          <cell r="G60">
            <v>2450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32682</v>
          </cell>
          <cell r="D61">
            <v>29280</v>
          </cell>
          <cell r="E61">
            <v>0</v>
          </cell>
          <cell r="F61">
            <v>5096</v>
          </cell>
          <cell r="G61">
            <v>2917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13997</v>
          </cell>
          <cell r="D62">
            <v>6464</v>
          </cell>
          <cell r="E62">
            <v>7967</v>
          </cell>
          <cell r="F62">
            <v>0</v>
          </cell>
          <cell r="G62">
            <v>665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14693</v>
          </cell>
          <cell r="D63">
            <v>9746</v>
          </cell>
          <cell r="E63">
            <v>14997</v>
          </cell>
          <cell r="F63">
            <v>9760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1600</v>
          </cell>
          <cell r="Y63">
            <v>0</v>
          </cell>
          <cell r="Z63">
            <v>0</v>
          </cell>
        </row>
        <row r="64">
          <cell r="C64">
            <v>44999</v>
          </cell>
          <cell r="D64">
            <v>56566</v>
          </cell>
          <cell r="E64">
            <v>20417</v>
          </cell>
          <cell r="F64">
            <v>18750</v>
          </cell>
          <cell r="G64">
            <v>18576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264078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11138</v>
          </cell>
          <cell r="D65">
            <v>1667</v>
          </cell>
          <cell r="E65">
            <v>11929</v>
          </cell>
          <cell r="F65">
            <v>9591</v>
          </cell>
          <cell r="G65">
            <v>3930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651.5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9434</v>
          </cell>
          <cell r="D66">
            <v>7310</v>
          </cell>
          <cell r="E66">
            <v>8317</v>
          </cell>
          <cell r="F66">
            <v>2083</v>
          </cell>
          <cell r="G66">
            <v>2083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651.5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55811</v>
          </cell>
          <cell r="D67">
            <v>56177</v>
          </cell>
          <cell r="E67">
            <v>39716</v>
          </cell>
          <cell r="F67">
            <v>23937</v>
          </cell>
          <cell r="G67">
            <v>19208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2734</v>
          </cell>
          <cell r="N67">
            <v>10417</v>
          </cell>
          <cell r="O67">
            <v>0</v>
          </cell>
          <cell r="P67">
            <v>4167</v>
          </cell>
          <cell r="Q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8888</v>
          </cell>
          <cell r="D68">
            <v>12432</v>
          </cell>
          <cell r="E68">
            <v>13803</v>
          </cell>
          <cell r="F68">
            <v>5000</v>
          </cell>
          <cell r="G68">
            <v>1405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4439</v>
          </cell>
          <cell r="D69">
            <v>4578</v>
          </cell>
          <cell r="E69">
            <v>5198</v>
          </cell>
          <cell r="F69">
            <v>583</v>
          </cell>
          <cell r="G69">
            <v>750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651.5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25434</v>
          </cell>
          <cell r="D70">
            <v>9497</v>
          </cell>
          <cell r="E70">
            <v>9403</v>
          </cell>
          <cell r="F70">
            <v>2588</v>
          </cell>
          <cell r="G70">
            <v>3617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2298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4802</v>
          </cell>
          <cell r="D71">
            <v>250</v>
          </cell>
          <cell r="E71">
            <v>5637</v>
          </cell>
          <cell r="F71">
            <v>614</v>
          </cell>
          <cell r="G71">
            <v>375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651.5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3909</v>
          </cell>
          <cell r="D72">
            <v>765</v>
          </cell>
          <cell r="E72">
            <v>1563</v>
          </cell>
          <cell r="F72">
            <v>0</v>
          </cell>
          <cell r="G72">
            <v>614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16043</v>
          </cell>
          <cell r="D73">
            <v>10918</v>
          </cell>
          <cell r="E73">
            <v>5627</v>
          </cell>
          <cell r="F73">
            <v>1469</v>
          </cell>
          <cell r="G73">
            <v>1343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C74">
            <v>9380</v>
          </cell>
          <cell r="D74">
            <v>17408</v>
          </cell>
          <cell r="E74">
            <v>3201</v>
          </cell>
          <cell r="F74">
            <v>0</v>
          </cell>
          <cell r="G74">
            <v>991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651.5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31400</v>
          </cell>
          <cell r="D75">
            <v>20293</v>
          </cell>
          <cell r="E75">
            <v>3982</v>
          </cell>
          <cell r="F75">
            <v>17473</v>
          </cell>
          <cell r="G75">
            <v>6242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8921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5465</v>
          </cell>
          <cell r="D76">
            <v>5019</v>
          </cell>
          <cell r="E76">
            <v>1070</v>
          </cell>
          <cell r="F76">
            <v>982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651.5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25827</v>
          </cell>
          <cell r="D77">
            <v>21234</v>
          </cell>
          <cell r="E77">
            <v>12732</v>
          </cell>
          <cell r="F77">
            <v>23757</v>
          </cell>
          <cell r="G77">
            <v>9534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25421</v>
          </cell>
          <cell r="D78">
            <v>27224</v>
          </cell>
          <cell r="E78">
            <v>8319</v>
          </cell>
          <cell r="F78">
            <v>2500</v>
          </cell>
          <cell r="G78">
            <v>5250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14670</v>
          </cell>
          <cell r="D79">
            <v>9936</v>
          </cell>
          <cell r="E79">
            <v>11325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1302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51649</v>
          </cell>
          <cell r="D80">
            <v>200642</v>
          </cell>
          <cell r="E80">
            <v>51297</v>
          </cell>
          <cell r="F80">
            <v>147933</v>
          </cell>
          <cell r="G80">
            <v>25085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12810</v>
          </cell>
          <cell r="N80">
            <v>0</v>
          </cell>
          <cell r="O80">
            <v>0</v>
          </cell>
          <cell r="P80">
            <v>21354</v>
          </cell>
          <cell r="Q80">
            <v>0</v>
          </cell>
          <cell r="R80">
            <v>96036.833333333489</v>
          </cell>
          <cell r="S80">
            <v>0</v>
          </cell>
          <cell r="X80">
            <v>8178</v>
          </cell>
          <cell r="Y80">
            <v>0</v>
          </cell>
          <cell r="Z80">
            <v>0</v>
          </cell>
        </row>
        <row r="81">
          <cell r="C81">
            <v>6148</v>
          </cell>
          <cell r="D81">
            <v>4197</v>
          </cell>
          <cell r="E81">
            <v>0</v>
          </cell>
          <cell r="F81">
            <v>640</v>
          </cell>
          <cell r="G81">
            <v>1056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2298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11746</v>
          </cell>
          <cell r="D82">
            <v>900</v>
          </cell>
          <cell r="E82">
            <v>5182</v>
          </cell>
          <cell r="F82">
            <v>5376</v>
          </cell>
          <cell r="G82">
            <v>2363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12707</v>
          </cell>
          <cell r="D83">
            <v>7771</v>
          </cell>
          <cell r="E83">
            <v>3066</v>
          </cell>
          <cell r="F83">
            <v>628</v>
          </cell>
          <cell r="G83">
            <v>2352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12397</v>
          </cell>
          <cell r="D84">
            <v>0</v>
          </cell>
          <cell r="E84">
            <v>14353</v>
          </cell>
          <cell r="F84">
            <v>5046</v>
          </cell>
          <cell r="G84">
            <v>7497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651.5</v>
          </cell>
          <cell r="O84">
            <v>0</v>
          </cell>
          <cell r="P84">
            <v>0</v>
          </cell>
          <cell r="Q84">
            <v>0</v>
          </cell>
          <cell r="R84">
            <v>6966.083333333343</v>
          </cell>
          <cell r="S84">
            <v>0</v>
          </cell>
          <cell r="X84">
            <v>4273</v>
          </cell>
          <cell r="Y84">
            <v>0</v>
          </cell>
          <cell r="Z84">
            <v>0</v>
          </cell>
        </row>
        <row r="85">
          <cell r="C85">
            <v>32824</v>
          </cell>
          <cell r="D85">
            <v>19052</v>
          </cell>
          <cell r="E85">
            <v>14</v>
          </cell>
          <cell r="F85">
            <v>21801</v>
          </cell>
          <cell r="G85">
            <v>2761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17592</v>
          </cell>
          <cell r="D86">
            <v>8545</v>
          </cell>
          <cell r="E86">
            <v>1253</v>
          </cell>
          <cell r="F86">
            <v>2660</v>
          </cell>
          <cell r="G86">
            <v>2846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4363</v>
          </cell>
          <cell r="D87">
            <v>12044</v>
          </cell>
          <cell r="E87">
            <v>2251</v>
          </cell>
          <cell r="F87">
            <v>1147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70815</v>
          </cell>
          <cell r="D88">
            <v>43898</v>
          </cell>
          <cell r="E88">
            <v>26227</v>
          </cell>
          <cell r="F88">
            <v>14671</v>
          </cell>
          <cell r="G88">
            <v>19760</v>
          </cell>
          <cell r="H88">
            <v>0</v>
          </cell>
          <cell r="I88">
            <v>0</v>
          </cell>
          <cell r="J88">
            <v>2191</v>
          </cell>
          <cell r="K88">
            <v>0</v>
          </cell>
          <cell r="L88">
            <v>0</v>
          </cell>
          <cell r="M88">
            <v>73407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X88">
            <v>7170</v>
          </cell>
          <cell r="Y88">
            <v>0</v>
          </cell>
          <cell r="Z88">
            <v>0</v>
          </cell>
        </row>
        <row r="89">
          <cell r="C89">
            <v>11300</v>
          </cell>
          <cell r="D89">
            <v>8022</v>
          </cell>
          <cell r="E89">
            <v>2088</v>
          </cell>
          <cell r="F89">
            <v>3566</v>
          </cell>
          <cell r="G89">
            <v>5863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X89">
            <v>12118</v>
          </cell>
          <cell r="Y89">
            <v>0</v>
          </cell>
          <cell r="Z89">
            <v>0</v>
          </cell>
        </row>
        <row r="90">
          <cell r="C90">
            <v>8657</v>
          </cell>
          <cell r="D90">
            <v>5654</v>
          </cell>
          <cell r="E90">
            <v>3790</v>
          </cell>
          <cell r="F90">
            <v>1455</v>
          </cell>
          <cell r="G90">
            <v>1167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C91">
            <v>39158</v>
          </cell>
          <cell r="D91">
            <v>27749</v>
          </cell>
          <cell r="E91">
            <v>38824</v>
          </cell>
          <cell r="F91">
            <v>24452</v>
          </cell>
          <cell r="G91">
            <v>19051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45486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X91">
            <v>4701</v>
          </cell>
          <cell r="Y91">
            <v>0</v>
          </cell>
          <cell r="Z91">
            <v>0</v>
          </cell>
        </row>
        <row r="92">
          <cell r="C92">
            <v>7168</v>
          </cell>
          <cell r="D92">
            <v>5782</v>
          </cell>
          <cell r="E92">
            <v>2893</v>
          </cell>
          <cell r="F92">
            <v>2878</v>
          </cell>
          <cell r="G92">
            <v>1783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651.5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8034</v>
          </cell>
          <cell r="D93">
            <v>7374</v>
          </cell>
          <cell r="E93">
            <v>509</v>
          </cell>
          <cell r="F93">
            <v>948</v>
          </cell>
          <cell r="G93">
            <v>145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8371</v>
          </cell>
          <cell r="Y93">
            <v>0</v>
          </cell>
          <cell r="Z93">
            <v>0</v>
          </cell>
        </row>
      </sheetData>
      <sheetData sheetId="17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E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E15">
            <v>0</v>
          </cell>
          <cell r="F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F33">
            <v>0</v>
          </cell>
          <cell r="G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31594.25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13217.97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850</v>
          </cell>
          <cell r="F79">
            <v>14000.000000000002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18"/>
      <sheetData sheetId="19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5650</v>
          </cell>
          <cell r="F3">
            <v>0</v>
          </cell>
          <cell r="G3">
            <v>0</v>
          </cell>
        </row>
        <row r="4">
          <cell r="C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E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E15">
            <v>0</v>
          </cell>
          <cell r="F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7421</v>
          </cell>
          <cell r="F28">
            <v>0</v>
          </cell>
          <cell r="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F33">
            <v>0</v>
          </cell>
          <cell r="G33">
            <v>0</v>
          </cell>
        </row>
        <row r="34">
          <cell r="C34">
            <v>2038</v>
          </cell>
          <cell r="D34">
            <v>0</v>
          </cell>
          <cell r="F34">
            <v>0</v>
          </cell>
          <cell r="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0</v>
          </cell>
          <cell r="D44">
            <v>7226.62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3000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7214.18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3124.56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2434.5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500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62DE-77D1-4D9C-966D-010EE2B2D5D4}">
  <sheetPr>
    <tabColor theme="4" tint="-0.249977111117893"/>
  </sheetPr>
  <dimension ref="A1:AA95"/>
  <sheetViews>
    <sheetView zoomScale="80" zoomScaleNormal="80" workbookViewId="0">
      <pane xSplit="2" ySplit="1" topLeftCell="G2" activePane="bottomRight" state="frozen"/>
      <selection activeCell="K91" sqref="K91"/>
      <selection pane="topRight" activeCell="K91" sqref="K91"/>
      <selection pane="bottomLeft" activeCell="K91" sqref="K91"/>
      <selection pane="bottomRight" activeCell="G14" sqref="G14"/>
    </sheetView>
  </sheetViews>
  <sheetFormatPr defaultRowHeight="15" x14ac:dyDescent="0.25"/>
  <cols>
    <col min="2" max="2" width="12.85546875" bestFit="1" customWidth="1"/>
    <col min="3" max="3" width="18.7109375" bestFit="1" customWidth="1"/>
    <col min="4" max="5" width="16.140625" bestFit="1" customWidth="1"/>
    <col min="6" max="6" width="17" bestFit="1" customWidth="1"/>
    <col min="7" max="7" width="17.85546875" bestFit="1" customWidth="1"/>
    <col min="8" max="9" width="16.28515625" style="48" customWidth="1"/>
    <col min="10" max="13" width="15" bestFit="1" customWidth="1"/>
    <col min="14" max="14" width="15.28515625" bestFit="1" customWidth="1"/>
    <col min="15" max="15" width="15.28515625" customWidth="1"/>
    <col min="16" max="16" width="15" bestFit="1" customWidth="1"/>
    <col min="17" max="17" width="15" style="48" customWidth="1"/>
    <col min="18" max="19" width="15" customWidth="1"/>
    <col min="20" max="23" width="15" hidden="1" customWidth="1"/>
    <col min="24" max="25" width="15" bestFit="1" customWidth="1"/>
    <col min="26" max="26" width="15.28515625" customWidth="1"/>
    <col min="27" max="27" width="15.85546875" bestFit="1" customWidth="1"/>
  </cols>
  <sheetData>
    <row r="1" spans="1:27" ht="38.25" x14ac:dyDescent="0.25">
      <c r="A1" s="53" t="s">
        <v>0</v>
      </c>
      <c r="B1" s="54" t="s">
        <v>1</v>
      </c>
      <c r="C1" s="2" t="s">
        <v>384</v>
      </c>
      <c r="D1" s="2" t="s">
        <v>385</v>
      </c>
      <c r="E1" s="2" t="s">
        <v>386</v>
      </c>
      <c r="F1" s="2" t="s">
        <v>387</v>
      </c>
      <c r="G1" s="2" t="s">
        <v>388</v>
      </c>
      <c r="H1" s="60" t="s">
        <v>414</v>
      </c>
      <c r="I1" s="110" t="s">
        <v>425</v>
      </c>
      <c r="J1" s="15" t="s">
        <v>416</v>
      </c>
      <c r="K1" s="15" t="s">
        <v>417</v>
      </c>
      <c r="L1" s="15" t="s">
        <v>418</v>
      </c>
      <c r="M1" s="15" t="s">
        <v>426</v>
      </c>
      <c r="N1" s="15" t="s">
        <v>427</v>
      </c>
      <c r="O1" s="111" t="s">
        <v>428</v>
      </c>
      <c r="P1" s="111" t="s">
        <v>429</v>
      </c>
      <c r="Q1" s="83" t="s">
        <v>430</v>
      </c>
      <c r="R1" s="85" t="s">
        <v>431</v>
      </c>
      <c r="S1" s="85" t="s">
        <v>432</v>
      </c>
      <c r="T1" s="85" t="s">
        <v>401</v>
      </c>
      <c r="U1" s="85" t="s">
        <v>401</v>
      </c>
      <c r="V1" s="85" t="s">
        <v>401</v>
      </c>
      <c r="W1" s="85" t="s">
        <v>401</v>
      </c>
      <c r="X1" s="15" t="s">
        <v>433</v>
      </c>
      <c r="Y1" s="15" t="s">
        <v>434</v>
      </c>
      <c r="Z1" s="15" t="s">
        <v>435</v>
      </c>
      <c r="AA1" s="112" t="s">
        <v>33</v>
      </c>
    </row>
    <row r="2" spans="1:27" x14ac:dyDescent="0.25">
      <c r="A2" s="62" t="s">
        <v>34</v>
      </c>
      <c r="B2" s="63" t="s">
        <v>35</v>
      </c>
      <c r="C2" s="90">
        <f>'[5]SEPT 2019'!C2+'[5]OCT 2019'!C2+'[5]NOV 2019'!C2+'[5]DEC 2019'!C2+'[5]JAN 2020'!C2+'[5]FEB 2020'!C2+'[5]MAR 2020'!C2+'[5]APR 2020'!C2+'[5]MAY 2020'!C2+'[5]JUN 2020'!C2+'[5]JULY 2020'!C2+'[5]AUG 2020'!C2+'[5]EOY 2020'!C2+'[5]DEC S&amp;E 2019'!C2+'[5]JAN S&amp;E 2020'!C2+'[5]MAR S&amp;E 2020'!C2+'[5]MAY S&amp;E 2020'!C2+'[5]JUN S&amp;E 2020'!C2+'[5]JUL S&amp;E 2020'!C2+'[5]AUG S&amp;E 2020'!C2</f>
        <v>160940</v>
      </c>
      <c r="D2" s="90">
        <f>'[5]SEPT 2019'!D2+'[5]OCT 2019'!D2+'[5]NOV 2019'!D2+'[5]DEC 2019'!D2+'[5]JAN 2020'!D2+'[5]FEB 2020'!D2+'[5]MAR 2020'!D2+'[5]APR 2020'!D2+'[5]MAY 2020'!D2+'[5]JUN 2020'!D2+'[5]JULY 2020'!D2+'[5]AUG 2020'!D2+'[5]EOY 2020'!D2+'[5]DEC S&amp;E 2019'!D2+'[5]JAN S&amp;E 2020'!D2+'[5]MAR S&amp;E 2020'!D2+'[5]MAY S&amp;E 2020'!D2+'[5]JUN S&amp;E 2020'!D2+'[5]JUL S&amp;E 2020'!D2+'[5]AUG S&amp;E 2020'!D2</f>
        <v>148718.39999999999</v>
      </c>
      <c r="E2" s="90">
        <f>'[5]SEPT 2019'!E2+'[5]OCT 2019'!E2+'[5]NOV 2019'!E2+'[5]DEC 2019'!E2+'[5]JAN 2020'!E2+'[5]FEB 2020'!E2+'[5]MAR 2020'!E2+'[5]APR 2020'!E2+'[5]MAY 2020'!E2+'[5]JUN 2020'!E2+'[5]JULY 2020'!E2+'[5]AUG 2020'!E2+'[5]EOY 2020'!E2+'[5]DEC S&amp;E 2019'!E2+'[5]JAN S&amp;E 2020'!E2+'[5]MAR S&amp;E 2020'!E2+'[5]MAY S&amp;E 2020'!E2+'[5]JUN S&amp;E 2020'!E2+'[5]JUL S&amp;E 2020'!E2+'[5]AUG S&amp;E 2020'!E2</f>
        <v>10486</v>
      </c>
      <c r="F2" s="90">
        <f>'[5]SEPT 2019'!F2+'[5]OCT 2019'!F2+'[5]NOV 2019'!F2+'[5]DEC 2019'!F2+'[5]JAN 2020'!F2+'[5]FEB 2020'!F2+'[5]MAR 2020'!F2+'[5]APR 2020'!F2+'[5]MAY 2020'!F2+'[5]JUN 2020'!F2+'[5]JULY 2020'!F2+'[5]AUG 2020'!F2+'[5]EOY 2020'!F2+'[5]DEC S&amp;E 2019'!F2+'[5]JAN S&amp;E 2020'!F2+'[5]MAR S&amp;E 2020'!F2+'[5]MAY S&amp;E 2020'!F2+'[5]JUN S&amp;E 2020'!F2+'[5]JUL S&amp;E 2020'!F2+'[5]AUG S&amp;E 2020'!F2</f>
        <v>21000</v>
      </c>
      <c r="G2" s="90">
        <f>'[5]SEPT 2019'!G2+'[5]OCT 2019'!G2+'[5]NOV 2019'!G2+'[5]DEC 2019'!G2+'[5]JAN 2020'!G2+'[5]FEB 2020'!G2+'[5]MAR 2020'!G2+'[5]APR 2020'!G2+'[5]MAY 2020'!G2+'[5]JUN 2020'!G2+'[5]JULY 2020'!G2+'[5]AUG 2020'!G2+'[5]EOY 2020'!G2+'[5]DEC S&amp;E 2019'!G2+'[5]JAN S&amp;E 2020'!G2+'[5]MAR S&amp;E 2020'!G2+'[5]MAY S&amp;E 2020'!G2+'[5]JUN S&amp;E 2020'!G2+'[5]JUL S&amp;E 2020'!G2+'[5]AUG S&amp;E 2020'!G2</f>
        <v>36409</v>
      </c>
      <c r="H2" s="90">
        <f>'[5]SEPT 2019'!H2+'[5]OCT 2019'!H2+'[5]NOV 2019'!H2+'[5]DEC 2019'!H2+'[5]JAN 2020'!H2+'[5]FEB 2020'!H2+'[5]MAR 2020'!H2+'[5]APR 2020'!H2+'[5]MAY 2020'!H2+'[5]JUN 2020'!H2+'[5]JULY 2020'!H2+'[5]AUG 2020'!H2+'[5]EOY 2020'!H2</f>
        <v>0</v>
      </c>
      <c r="I2" s="90">
        <f>'[5]DEC 2019'!I2+'[5]JAN 2020'!I2+'[5]FEB 2020'!I2+'[5]MAR 2020'!I2+'[5]APR 2020'!I2+'[5]MAY 2020'!I2+'[5]JUN 2020'!I2+'[5]JULY 2020'!I2+'[5]AUG 2020'!I2+'[5]EOY 2020'!I2</f>
        <v>0</v>
      </c>
      <c r="J2" s="90">
        <f>'[5]SEPT 2019'!I2+'[5]OCT 2019'!I2+'[5]NOV 2019'!I2+'[5]DEC 2019'!J2+'[5]JAN 2020'!J2+'[5]FEB 2020'!J2+'[5]MAR 2020'!J2+'[5]APR 2020'!J2+'[5]MAY 2020'!J2+'[5]JUN 2020'!J2+'[5]JULY 2020'!J2+'[5]AUG 2020'!J2+'[5]EOY 2020'!J2</f>
        <v>0</v>
      </c>
      <c r="K2" s="90">
        <f>'[5]SEPT 2019'!J2+'[5]OCT 2019'!J2+'[5]NOV 2019'!J2+'[5]DEC 2019'!K2+'[5]JAN 2020'!K2+'[5]FEB 2020'!K2+'[5]MAR 2020'!K2+'[5]APR 2020'!K2+'[5]MAY 2020'!K2+'[5]JUN 2020'!K2+'[5]JULY 2020'!K2+'[5]AUG 2020'!K2+'[5]EOY 2020'!K2</f>
        <v>0</v>
      </c>
      <c r="L2" s="90">
        <f>'[5]SEPT 2019'!K2+'[5]OCT 2019'!K2+'[5]NOV 2019'!K2+'[5]DEC 2019'!L2+'[5]JAN 2020'!L2+'[5]FEB 2020'!L2+'[5]MAR 2020'!L2+'[5]APR 2020'!L2+'[5]MAY 2020'!L2+'[5]JUN 2020'!L2+'[5]JULY 2020'!L2+'[5]AUG 2020'!L2+'[5]EOY 2020'!L2</f>
        <v>0</v>
      </c>
      <c r="M2" s="90">
        <f>'[5]SEPT 2019'!L2+'[5]OCT 2019'!L2+'[5]NOV 2019'!L2+'[5]DEC 2019'!M2+'[5]JAN 2020'!M2+'[5]FEB 2020'!M2+'[5]MAR 2020'!M2+'[5]APR 2020'!M2+'[5]MAY 2020'!M2+'[5]JUN 2020'!M2+'[5]JULY 2020'!M2+'[5]AUG 2020'!M2+'[5]EOY 2020'!M2</f>
        <v>0</v>
      </c>
      <c r="N2" s="90">
        <f>'[5]SEPT 2019'!M2+'[5]OCT 2019'!M2+'[5]NOV 2019'!M2+'[5]DEC 2019'!N2+'[5]JAN 2020'!N2+'[5]FEB 2020'!N2+'[5]MAR 2020'!N2+'[5]APR 2020'!N2+'[5]MAY 2020'!N2+'[5]JUN 2020'!N2+'[5]JULY 2020'!N2+'[5]AUG 2020'!N2+'[5]EOY 2020'!N2</f>
        <v>7812.5</v>
      </c>
      <c r="O2" s="90">
        <f>'[5]SEPT 2019'!N2+'[5]OCT 2019'!N2+'[5]NOV 2019'!N2+'[5]DEC 2019'!O2+'[5]JAN 2020'!O2+'[5]FEB 2020'!O2+'[5]MAR 2020'!O2+'[5]APR 2020'!O2+'[5]MAY 2020'!O2+'[5]JUN 2020'!O2+'[5]JULY 2020'!O2+'[5]AUG 2020'!O2+'[5]EOY 2020'!O2</f>
        <v>0</v>
      </c>
      <c r="P2" s="90">
        <f>'[5]SEPT 2019'!O2+'[5]OCT 2019'!O2+'[5]NOV 2019'!O2+'[5]DEC 2019'!P2+'[5]JAN 2020'!P2+'[5]FEB 2020'!P2+'[5]MAR 2020'!P2+'[5]APR 2020'!P2+'[5]MAY 2020'!P2+'[5]JUN 2020'!P2+'[5]JULY 2020'!P2+'[5]AUG 2020'!P2+'[5]EOY 2020'!P2</f>
        <v>0</v>
      </c>
      <c r="Q2" s="90">
        <f>'[5]SEPT 2019'!P2+'[5]OCT 2019'!P2+'[5]NOV 2019'!P2+'[5]DEC 2019'!Q2+'[5]JAN 2020'!Q2+'[5]FEB 2020'!Q2+'[5]MAR 2020'!Q2+'[5]APR 2020'!Q2+'[5]MAY 2020'!Q2+'[5]JUN 2020'!Q2+'[5]JULY 2020'!Q2+'[5]AUG 2020'!Q2+'[5]EOY 2020'!Q2</f>
        <v>1860</v>
      </c>
      <c r="R2" s="90">
        <f>'[5]SEPT 2019'!Q2+'[5]OCT 2019'!Q2+'[5]NOV 2019'!Q2+'[5]DEC 2019'!R2+'[5]JAN 2020'!R2+'[5]FEB 2020'!R2+'[5]MAR 2020'!R2+'[5]APR 2020'!R2+'[5]MAY 2020'!R2+'[5]JUN 2020'!R2+'[5]JULY 2020'!R2+'[5]AUG 2020'!R2+'[5]EOY 2020'!R2</f>
        <v>0</v>
      </c>
      <c r="S2" s="90">
        <f>'[5]SEPT 2019'!R2+'[5]OCT 2019'!R2+'[5]NOV 2019'!R2+'[5]DEC 2019'!S2+'[5]JAN 2020'!S2+'[5]FEB 2020'!S2+'[5]MAR 2020'!S2+'[5]APR 2020'!S2+'[5]MAY 2020'!S2+'[5]JUN 2020'!S2+'[5]JULY 2020'!S2+'[5]AUG 2020'!S2+'[5]EOY 2020'!S2</f>
        <v>0</v>
      </c>
      <c r="T2" s="90">
        <f>'[5]SEPT 2019'!S2+'[5]OCT 2019'!S2+'[5]NOV 2019'!S2+'[5]DEC 2019'!T2+'[5]JAN 2020'!T2+'[5]FEB 2020'!T2+'[5]MAR 2020'!T2+'[5]APR 2020'!T2+'[5]MAY 2020'!T2+'[5]JUN 2020'!T2+'[5]JULY 2020'!T2+'[5]AUG 2020'!T2+'[5]EOY 2020'!T2</f>
        <v>0</v>
      </c>
      <c r="U2" s="90">
        <f>'[5]SEPT 2019'!T2+'[5]OCT 2019'!T2+'[5]NOV 2019'!T2+'[5]DEC 2019'!U2+'[5]JAN 2020'!U2+'[5]FEB 2020'!U2+'[5]MAR 2020'!U2+'[5]APR 2020'!U2+'[5]MAY 2020'!U2+'[5]JUN 2020'!U2+'[5]JULY 2020'!U2+'[5]AUG 2020'!U2+'[5]EOY 2020'!U2</f>
        <v>0</v>
      </c>
      <c r="V2" s="90">
        <f>'[5]SEPT 2019'!U2+'[5]OCT 2019'!U2+'[5]NOV 2019'!U2+'[5]DEC 2019'!V2+'[5]JAN 2020'!V2+'[5]FEB 2020'!V2+'[5]MAR 2020'!V2+'[5]APR 2020'!V2+'[5]MAY 2020'!V2+'[5]JUN 2020'!V2+'[5]JULY 2020'!V2+'[5]AUG 2020'!V2+'[5]EOY 2020'!V2</f>
        <v>0</v>
      </c>
      <c r="W2" s="90">
        <f>'[5]SEPT 2019'!V2+'[5]OCT 2019'!V2+'[5]NOV 2019'!V2+'[5]DEC 2019'!W2+'[5]JAN 2020'!W2+'[5]FEB 2020'!W2+'[5]MAR 2020'!W2+'[5]APR 2020'!W2+'[5]MAY 2020'!W2+'[5]JUN 2020'!W2+'[5]JULY 2020'!W2+'[5]AUG 2020'!W2+'[5]EOY 2020'!W2</f>
        <v>0</v>
      </c>
      <c r="X2" s="90">
        <f>'[5]SEPT 2019'!W2+'[5]OCT 2019'!W2+'[5]NOV 2019'!W2+'[5]DEC 2019'!X2+'[5]JAN 2020'!X2+'[5]FEB 2020'!X2+'[5]MAR 2020'!X2+'[5]APR 2020'!X2+'[5]MAY 2020'!X2+'[5]JUN 2020'!X2+'[5]JULY 2020'!X2+'[5]AUG 2020'!X2+'[5]EOY 2020'!X2</f>
        <v>0</v>
      </c>
      <c r="Y2" s="90">
        <f>'[5]SEPT 2019'!X2+'[5]OCT 2019'!X2+'[5]NOV 2019'!X2+'[5]DEC 2019'!Y2+'[5]JAN 2020'!Y2+'[5]FEB 2020'!Y2+'[5]MAR 2020'!Y2+'[5]APR 2020'!Y2+'[5]MAY 2020'!Y2+'[5]JUN 2020'!Y2+'[5]JULY 2020'!Y2+'[5]AUG 2020'!Y2+'[5]EOY 2020'!Y2</f>
        <v>0</v>
      </c>
      <c r="Z2" s="90">
        <f>'[5]SEPT 2019'!Y2+'[5]OCT 2019'!Y2+'[5]NOV 2019'!Y2+'[5]DEC 2019'!Z2+'[5]JAN 2020'!Z2+'[5]FEB 2020'!Z2+'[5]MAR 2020'!Z2+'[5]APR 2020'!Z2+'[5]MAY 2020'!Z2+'[5]JUN 2020'!Z2+'[5]JULY 2020'!Z2+'[5]AUG 2020'!Z2+'[5]EOY 2020'!Z2</f>
        <v>0</v>
      </c>
      <c r="AA2" s="113">
        <f t="shared" ref="AA2:AA65" si="0">SUM(C2:Z2)</f>
        <v>387225.9</v>
      </c>
    </row>
    <row r="3" spans="1:27" x14ac:dyDescent="0.25">
      <c r="A3" s="62" t="s">
        <v>40</v>
      </c>
      <c r="B3" s="63" t="s">
        <v>41</v>
      </c>
      <c r="C3" s="90">
        <f>'[5]SEPT 2019'!C3+'[5]OCT 2019'!C3+'[5]NOV 2019'!C3+'[5]DEC 2019'!C3+'[5]JAN 2020'!C3+'[5]FEB 2020'!C3+'[5]MAR 2020'!C3+'[5]APR 2020'!C3+'[5]MAY 2020'!C3+'[5]JUN 2020'!C3+'[5]JULY 2020'!C3+'[5]AUG 2020'!C3+'[5]EOY 2020'!C3+'[5]DEC S&amp;E 2019'!C3+'[5]JAN S&amp;E 2020'!C3+'[5]MAR S&amp;E 2020'!C3+'[5]MAY S&amp;E 2020'!C3+'[5]JUN S&amp;E 2020'!C3+'[5]JUL S&amp;E 2020'!C3+'[5]AUG S&amp;E 2020'!C3</f>
        <v>187155</v>
      </c>
      <c r="D3" s="90">
        <f>'[5]SEPT 2019'!D3+'[5]OCT 2019'!D3+'[5]NOV 2019'!D3+'[5]DEC 2019'!D3+'[5]JAN 2020'!D3+'[5]FEB 2020'!D3+'[5]MAR 2020'!D3+'[5]APR 2020'!D3+'[5]MAY 2020'!D3+'[5]JUN 2020'!D3+'[5]JULY 2020'!D3+'[5]AUG 2020'!D3+'[5]EOY 2020'!D3+'[5]DEC S&amp;E 2019'!D3+'[5]JAN S&amp;E 2020'!D3+'[5]MAR S&amp;E 2020'!D3+'[5]MAY S&amp;E 2020'!D3+'[5]JUN S&amp;E 2020'!D3+'[5]JUL S&amp;E 2020'!D3+'[5]AUG S&amp;E 2020'!D3</f>
        <v>68716</v>
      </c>
      <c r="E3" s="90">
        <f>'[5]SEPT 2019'!E3+'[5]OCT 2019'!E3+'[5]NOV 2019'!E3+'[5]DEC 2019'!E3+'[5]JAN 2020'!E3+'[5]FEB 2020'!E3+'[5]MAR 2020'!E3+'[5]APR 2020'!E3+'[5]MAY 2020'!E3+'[5]JUN 2020'!E3+'[5]JULY 2020'!E3+'[5]AUG 2020'!E3+'[5]EOY 2020'!E3+'[5]DEC S&amp;E 2019'!E3+'[5]JAN S&amp;E 2020'!E3+'[5]MAR S&amp;E 2020'!E3+'[5]MAY S&amp;E 2020'!E3+'[5]JUN S&amp;E 2020'!E3+'[5]JUL S&amp;E 2020'!E3+'[5]AUG S&amp;E 2020'!E3</f>
        <v>252598</v>
      </c>
      <c r="F3" s="90">
        <f>'[5]SEPT 2019'!F3+'[5]OCT 2019'!F3+'[5]NOV 2019'!F3+'[5]DEC 2019'!F3+'[5]JAN 2020'!F3+'[5]FEB 2020'!F3+'[5]MAR 2020'!F3+'[5]APR 2020'!F3+'[5]MAY 2020'!F3+'[5]JUN 2020'!F3+'[5]JULY 2020'!F3+'[5]AUG 2020'!F3+'[5]EOY 2020'!F3+'[5]DEC S&amp;E 2019'!F3+'[5]JAN S&amp;E 2020'!F3+'[5]MAR S&amp;E 2020'!F3+'[5]MAY S&amp;E 2020'!F3+'[5]JUN S&amp;E 2020'!F3+'[5]JUL S&amp;E 2020'!F3+'[5]AUG S&amp;E 2020'!F3</f>
        <v>88448</v>
      </c>
      <c r="G3" s="90">
        <f>'[5]SEPT 2019'!G3+'[5]OCT 2019'!G3+'[5]NOV 2019'!G3+'[5]DEC 2019'!G3+'[5]JAN 2020'!G3+'[5]FEB 2020'!G3+'[5]MAR 2020'!G3+'[5]APR 2020'!G3+'[5]MAY 2020'!G3+'[5]JUN 2020'!G3+'[5]JULY 2020'!G3+'[5]AUG 2020'!G3+'[5]EOY 2020'!G3+'[5]DEC S&amp;E 2019'!G3+'[5]JAN S&amp;E 2020'!G3+'[5]MAR S&amp;E 2020'!G3+'[5]MAY S&amp;E 2020'!G3+'[5]JUN S&amp;E 2020'!G3+'[5]JUL S&amp;E 2020'!G3+'[5]AUG S&amp;E 2020'!G3</f>
        <v>83529</v>
      </c>
      <c r="H3" s="90">
        <f>'[5]SEPT 2019'!H3+'[5]OCT 2019'!H3+'[5]NOV 2019'!H3+'[5]DEC 2019'!H3+'[5]JAN 2020'!H3+'[5]FEB 2020'!H3+'[5]MAR 2020'!H3+'[5]APR 2020'!H3+'[5]MAY 2020'!H3+'[5]JUN 2020'!H3+'[5]JULY 2020'!H3+'[5]AUG 2020'!H3+'[5]EOY 2020'!H3</f>
        <v>3750</v>
      </c>
      <c r="I3" s="90">
        <f>'[5]DEC 2019'!I3+'[5]JAN 2020'!I3+'[5]FEB 2020'!I3+'[5]MAR 2020'!I3+'[5]APR 2020'!I3+'[5]MAY 2020'!I3+'[5]JUN 2020'!I3+'[5]JULY 2020'!I3+'[5]AUG 2020'!I3+'[5]EOY 2020'!I3</f>
        <v>0</v>
      </c>
      <c r="J3" s="90">
        <f>'[5]SEPT 2019'!I3+'[5]OCT 2019'!I3+'[5]NOV 2019'!I3+'[5]DEC 2019'!J3+'[5]JAN 2020'!J3+'[5]FEB 2020'!J3+'[5]MAR 2020'!J3+'[5]APR 2020'!J3+'[5]MAY 2020'!J3+'[5]JUN 2020'!J3+'[5]JULY 2020'!J3+'[5]AUG 2020'!J3+'[5]EOY 2020'!J3</f>
        <v>0</v>
      </c>
      <c r="K3" s="90">
        <f>'[5]SEPT 2019'!J3+'[5]OCT 2019'!J3+'[5]NOV 2019'!J3+'[5]DEC 2019'!K3+'[5]JAN 2020'!K3+'[5]FEB 2020'!K3+'[5]MAR 2020'!K3+'[5]APR 2020'!K3+'[5]MAY 2020'!K3+'[5]JUN 2020'!K3+'[5]JULY 2020'!K3+'[5]AUG 2020'!K3+'[5]EOY 2020'!K3</f>
        <v>0</v>
      </c>
      <c r="L3" s="90">
        <f>'[5]SEPT 2019'!K3+'[5]OCT 2019'!K3+'[5]NOV 2019'!K3+'[5]DEC 2019'!L3+'[5]JAN 2020'!L3+'[5]FEB 2020'!L3+'[5]MAR 2020'!L3+'[5]APR 2020'!L3+'[5]MAY 2020'!L3+'[5]JUN 2020'!L3+'[5]JULY 2020'!L3+'[5]AUG 2020'!L3+'[5]EOY 2020'!L3</f>
        <v>56490</v>
      </c>
      <c r="M3" s="90">
        <f>'[5]SEPT 2019'!L3+'[5]OCT 2019'!L3+'[5]NOV 2019'!L3+'[5]DEC 2019'!M3+'[5]JAN 2020'!M3+'[5]FEB 2020'!M3+'[5]MAR 2020'!M3+'[5]APR 2020'!M3+'[5]MAY 2020'!M3+'[5]JUN 2020'!M3+'[5]JULY 2020'!M3+'[5]AUG 2020'!M3+'[5]EOY 2020'!M3</f>
        <v>0</v>
      </c>
      <c r="N3" s="90">
        <f>'[5]SEPT 2019'!M3+'[5]OCT 2019'!M3+'[5]NOV 2019'!M3+'[5]DEC 2019'!N3+'[5]JAN 2020'!N3+'[5]FEB 2020'!N3+'[5]MAR 2020'!N3+'[5]APR 2020'!N3+'[5]MAY 2020'!N3+'[5]JUN 2020'!N3+'[5]JULY 2020'!N3+'[5]AUG 2020'!N3+'[5]EOY 2020'!N3</f>
        <v>108750</v>
      </c>
      <c r="O3" s="90">
        <f>'[5]SEPT 2019'!N3+'[5]OCT 2019'!N3+'[5]NOV 2019'!N3+'[5]DEC 2019'!O3+'[5]JAN 2020'!O3+'[5]FEB 2020'!O3+'[5]MAR 2020'!O3+'[5]APR 2020'!O3+'[5]MAY 2020'!O3+'[5]JUN 2020'!O3+'[5]JULY 2020'!O3+'[5]AUG 2020'!O3+'[5]EOY 2020'!O3</f>
        <v>0</v>
      </c>
      <c r="P3" s="90">
        <f>'[5]SEPT 2019'!O3+'[5]OCT 2019'!O3+'[5]NOV 2019'!O3+'[5]DEC 2019'!P3+'[5]JAN 2020'!P3+'[5]FEB 2020'!P3+'[5]MAR 2020'!P3+'[5]APR 2020'!P3+'[5]MAY 2020'!P3+'[5]JUN 2020'!P3+'[5]JULY 2020'!P3+'[5]AUG 2020'!P3+'[5]EOY 2020'!P3</f>
        <v>0</v>
      </c>
      <c r="Q3" s="90">
        <f>'[5]SEPT 2019'!P3+'[5]OCT 2019'!P3+'[5]NOV 2019'!P3+'[5]DEC 2019'!Q3+'[5]JAN 2020'!Q3+'[5]FEB 2020'!Q3+'[5]MAR 2020'!Q3+'[5]APR 2020'!Q3+'[5]MAY 2020'!Q3+'[5]JUN 2020'!Q3+'[5]JULY 2020'!Q3+'[5]AUG 2020'!Q3+'[5]EOY 2020'!Q3</f>
        <v>56509</v>
      </c>
      <c r="R3" s="90">
        <f>'[5]SEPT 2019'!Q3+'[5]OCT 2019'!Q3+'[5]NOV 2019'!Q3+'[5]DEC 2019'!R3+'[5]JAN 2020'!R3+'[5]FEB 2020'!R3+'[5]MAR 2020'!R3+'[5]APR 2020'!R3+'[5]MAY 2020'!R3+'[5]JUN 2020'!R3+'[5]JULY 2020'!R3+'[5]AUG 2020'!R3+'[5]EOY 2020'!R3</f>
        <v>0</v>
      </c>
      <c r="S3" s="90">
        <f>'[5]SEPT 2019'!R3+'[5]OCT 2019'!R3+'[5]NOV 2019'!R3+'[5]DEC 2019'!S3+'[5]JAN 2020'!S3+'[5]FEB 2020'!S3+'[5]MAR 2020'!S3+'[5]APR 2020'!S3+'[5]MAY 2020'!S3+'[5]JUN 2020'!S3+'[5]JULY 2020'!S3+'[5]AUG 2020'!S3+'[5]EOY 2020'!S3</f>
        <v>0</v>
      </c>
      <c r="T3" s="90">
        <f>'[5]SEPT 2019'!S3+'[5]OCT 2019'!S3+'[5]NOV 2019'!S3+'[5]DEC 2019'!T3+'[5]JAN 2020'!T3+'[5]FEB 2020'!T3+'[5]MAR 2020'!T3+'[5]APR 2020'!T3+'[5]MAY 2020'!T3+'[5]JUN 2020'!T3+'[5]JULY 2020'!T3+'[5]AUG 2020'!T3+'[5]EOY 2020'!T3</f>
        <v>0</v>
      </c>
      <c r="U3" s="90">
        <f>'[5]SEPT 2019'!T3+'[5]OCT 2019'!T3+'[5]NOV 2019'!T3+'[5]DEC 2019'!U3+'[5]JAN 2020'!U3+'[5]FEB 2020'!U3+'[5]MAR 2020'!U3+'[5]APR 2020'!U3+'[5]MAY 2020'!U3+'[5]JUN 2020'!U3+'[5]JULY 2020'!U3+'[5]AUG 2020'!U3+'[5]EOY 2020'!U3</f>
        <v>0</v>
      </c>
      <c r="V3" s="90">
        <f>'[5]SEPT 2019'!U3+'[5]OCT 2019'!U3+'[5]NOV 2019'!U3+'[5]DEC 2019'!V3+'[5]JAN 2020'!V3+'[5]FEB 2020'!V3+'[5]MAR 2020'!V3+'[5]APR 2020'!V3+'[5]MAY 2020'!V3+'[5]JUN 2020'!V3+'[5]JULY 2020'!V3+'[5]AUG 2020'!V3+'[5]EOY 2020'!V3</f>
        <v>0</v>
      </c>
      <c r="W3" s="90">
        <f>'[5]SEPT 2019'!V3+'[5]OCT 2019'!V3+'[5]NOV 2019'!V3+'[5]DEC 2019'!W3+'[5]JAN 2020'!W3+'[5]FEB 2020'!W3+'[5]MAR 2020'!W3+'[5]APR 2020'!W3+'[5]MAY 2020'!W3+'[5]JUN 2020'!W3+'[5]JULY 2020'!W3+'[5]AUG 2020'!W3+'[5]EOY 2020'!W3</f>
        <v>0</v>
      </c>
      <c r="X3" s="90">
        <f>'[5]SEPT 2019'!W3+'[5]OCT 2019'!W3+'[5]NOV 2019'!W3+'[5]DEC 2019'!X3+'[5]JAN 2020'!X3+'[5]FEB 2020'!X3+'[5]MAR 2020'!X3+'[5]APR 2020'!X3+'[5]MAY 2020'!X3+'[5]JUN 2020'!X3+'[5]JULY 2020'!X3+'[5]AUG 2020'!X3+'[5]EOY 2020'!X3</f>
        <v>0</v>
      </c>
      <c r="Y3" s="90">
        <f>'[5]SEPT 2019'!X3+'[5]OCT 2019'!X3+'[5]NOV 2019'!X3+'[5]DEC 2019'!Y3+'[5]JAN 2020'!Y3+'[5]FEB 2020'!Y3+'[5]MAR 2020'!Y3+'[5]APR 2020'!Y3+'[5]MAY 2020'!Y3+'[5]JUN 2020'!Y3+'[5]JULY 2020'!Y3+'[5]AUG 2020'!Y3+'[5]EOY 2020'!Y3</f>
        <v>0</v>
      </c>
      <c r="Z3" s="90">
        <f>'[5]SEPT 2019'!Y3+'[5]OCT 2019'!Y3+'[5]NOV 2019'!Y3+'[5]DEC 2019'!Z3+'[5]JAN 2020'!Z3+'[5]FEB 2020'!Z3+'[5]MAR 2020'!Z3+'[5]APR 2020'!Z3+'[5]MAY 2020'!Z3+'[5]JUN 2020'!Z3+'[5]JULY 2020'!Z3+'[5]AUG 2020'!Z3+'[5]EOY 2020'!Z3</f>
        <v>0</v>
      </c>
      <c r="AA3" s="113">
        <f t="shared" si="0"/>
        <v>905945</v>
      </c>
    </row>
    <row r="4" spans="1:27" x14ac:dyDescent="0.25">
      <c r="A4" s="62" t="s">
        <v>43</v>
      </c>
      <c r="B4" s="63" t="s">
        <v>44</v>
      </c>
      <c r="C4" s="90">
        <f>'[5]SEPT 2019'!C4+'[5]OCT 2019'!C4+'[5]NOV 2019'!C4+'[5]DEC 2019'!C4+'[5]JAN 2020'!C4+'[5]FEB 2020'!C4+'[5]MAR 2020'!C4+'[5]APR 2020'!C4+'[5]MAY 2020'!C4+'[5]JUN 2020'!C4+'[5]JULY 2020'!C4+'[5]AUG 2020'!C4+'[5]EOY 2020'!C4+'[5]DEC S&amp;E 2019'!C4+'[5]JAN S&amp;E 2020'!C4+'[5]MAR S&amp;E 2020'!C4+'[5]MAY S&amp;E 2020'!C4+'[5]JUN S&amp;E 2020'!C4+'[5]JUL S&amp;E 2020'!C4+'[5]AUG S&amp;E 2020'!C4</f>
        <v>151860</v>
      </c>
      <c r="D4" s="90">
        <f>'[5]SEPT 2019'!D4+'[5]OCT 2019'!D4+'[5]NOV 2019'!D4+'[5]DEC 2019'!D4+'[5]JAN 2020'!D4+'[5]FEB 2020'!D4+'[5]MAR 2020'!D4+'[5]APR 2020'!D4+'[5]MAY 2020'!D4+'[5]JUN 2020'!D4+'[5]JULY 2020'!D4+'[5]AUG 2020'!D4+'[5]EOY 2020'!D4+'[5]DEC S&amp;E 2019'!D4+'[5]JAN S&amp;E 2020'!D4+'[5]MAR S&amp;E 2020'!D4+'[5]MAY S&amp;E 2020'!D4+'[5]JUN S&amp;E 2020'!D4+'[5]JUL S&amp;E 2020'!D4+'[5]AUG S&amp;E 2020'!D4</f>
        <v>137532</v>
      </c>
      <c r="E4" s="90">
        <f>'[5]SEPT 2019'!E4+'[5]OCT 2019'!E4+'[5]NOV 2019'!E4+'[5]DEC 2019'!E4+'[5]JAN 2020'!E4+'[5]FEB 2020'!E4+'[5]MAR 2020'!E4+'[5]APR 2020'!E4+'[5]MAY 2020'!E4+'[5]JUN 2020'!E4+'[5]JULY 2020'!E4+'[5]AUG 2020'!E4+'[5]EOY 2020'!E4+'[5]DEC S&amp;E 2019'!E4+'[5]JAN S&amp;E 2020'!E4+'[5]MAR S&amp;E 2020'!E4+'[5]MAY S&amp;E 2020'!E4+'[5]JUN S&amp;E 2020'!E4+'[5]JUL S&amp;E 2020'!E4+'[5]AUG S&amp;E 2020'!E4</f>
        <v>66859</v>
      </c>
      <c r="F4" s="90">
        <f>'[5]SEPT 2019'!F4+'[5]OCT 2019'!F4+'[5]NOV 2019'!F4+'[5]DEC 2019'!F4+'[5]JAN 2020'!F4+'[5]FEB 2020'!F4+'[5]MAR 2020'!F4+'[5]APR 2020'!F4+'[5]MAY 2020'!F4+'[5]JUN 2020'!F4+'[5]JULY 2020'!F4+'[5]AUG 2020'!F4+'[5]EOY 2020'!F4+'[5]DEC S&amp;E 2019'!F4+'[5]JAN S&amp;E 2020'!F4+'[5]MAR S&amp;E 2020'!F4+'[5]MAY S&amp;E 2020'!F4+'[5]JUN S&amp;E 2020'!F4+'[5]JUL S&amp;E 2020'!F4+'[5]AUG S&amp;E 2020'!F4</f>
        <v>39768</v>
      </c>
      <c r="G4" s="90">
        <f>'[5]SEPT 2019'!G4+'[5]OCT 2019'!G4+'[5]NOV 2019'!G4+'[5]DEC 2019'!G4+'[5]JAN 2020'!G4+'[5]FEB 2020'!G4+'[5]MAR 2020'!G4+'[5]APR 2020'!G4+'[5]MAY 2020'!G4+'[5]JUN 2020'!G4+'[5]JULY 2020'!G4+'[5]AUG 2020'!G4+'[5]EOY 2020'!G4+'[5]DEC S&amp;E 2019'!G4+'[5]JAN S&amp;E 2020'!G4+'[5]MAR S&amp;E 2020'!G4+'[5]MAY S&amp;E 2020'!G4+'[5]JUN S&amp;E 2020'!G4+'[5]JUL S&amp;E 2020'!G4+'[5]AUG S&amp;E 2020'!G4</f>
        <v>96708</v>
      </c>
      <c r="H4" s="90">
        <f>'[5]SEPT 2019'!H4+'[5]OCT 2019'!H4+'[5]NOV 2019'!H4+'[5]DEC 2019'!H4+'[5]JAN 2020'!H4+'[5]FEB 2020'!H4+'[5]MAR 2020'!H4+'[5]APR 2020'!H4+'[5]MAY 2020'!H4+'[5]JUN 2020'!H4+'[5]JULY 2020'!H4+'[5]AUG 2020'!H4+'[5]EOY 2020'!H4</f>
        <v>0</v>
      </c>
      <c r="I4" s="90">
        <f>'[5]DEC 2019'!I4+'[5]JAN 2020'!I4+'[5]FEB 2020'!I4+'[5]MAR 2020'!I4+'[5]APR 2020'!I4+'[5]MAY 2020'!I4+'[5]JUN 2020'!I4+'[5]JULY 2020'!I4+'[5]AUG 2020'!I4+'[5]EOY 2020'!I4</f>
        <v>0</v>
      </c>
      <c r="J4" s="90">
        <f>'[5]SEPT 2019'!I4+'[5]OCT 2019'!I4+'[5]NOV 2019'!I4+'[5]DEC 2019'!J4+'[5]JAN 2020'!J4+'[5]FEB 2020'!J4+'[5]MAR 2020'!J4+'[5]APR 2020'!J4+'[5]MAY 2020'!J4+'[5]JUN 2020'!J4+'[5]JULY 2020'!J4+'[5]AUG 2020'!J4+'[5]EOY 2020'!J4</f>
        <v>0</v>
      </c>
      <c r="K4" s="90">
        <f>'[5]SEPT 2019'!J4+'[5]OCT 2019'!J4+'[5]NOV 2019'!J4+'[5]DEC 2019'!K4+'[5]JAN 2020'!K4+'[5]FEB 2020'!K4+'[5]MAR 2020'!K4+'[5]APR 2020'!K4+'[5]MAY 2020'!K4+'[5]JUN 2020'!K4+'[5]JULY 2020'!K4+'[5]AUG 2020'!K4+'[5]EOY 2020'!K4</f>
        <v>0</v>
      </c>
      <c r="L4" s="90">
        <f>'[5]SEPT 2019'!K4+'[5]OCT 2019'!K4+'[5]NOV 2019'!K4+'[5]DEC 2019'!L4+'[5]JAN 2020'!L4+'[5]FEB 2020'!L4+'[5]MAR 2020'!L4+'[5]APR 2020'!L4+'[5]MAY 2020'!L4+'[5]JUN 2020'!L4+'[5]JULY 2020'!L4+'[5]AUG 2020'!L4+'[5]EOY 2020'!L4</f>
        <v>0</v>
      </c>
      <c r="M4" s="90">
        <f>'[5]SEPT 2019'!L4+'[5]OCT 2019'!L4+'[5]NOV 2019'!L4+'[5]DEC 2019'!M4+'[5]JAN 2020'!M4+'[5]FEB 2020'!M4+'[5]MAR 2020'!M4+'[5]APR 2020'!M4+'[5]MAY 2020'!M4+'[5]JUN 2020'!M4+'[5]JULY 2020'!M4+'[5]AUG 2020'!M4+'[5]EOY 2020'!M4</f>
        <v>0</v>
      </c>
      <c r="N4" s="90">
        <f>'[5]SEPT 2019'!M4+'[5]OCT 2019'!M4+'[5]NOV 2019'!M4+'[5]DEC 2019'!N4+'[5]JAN 2020'!N4+'[5]FEB 2020'!N4+'[5]MAR 2020'!N4+'[5]APR 2020'!N4+'[5]MAY 2020'!N4+'[5]JUN 2020'!N4+'[5]JULY 2020'!N4+'[5]AUG 2020'!N4+'[5]EOY 2020'!N4</f>
        <v>0</v>
      </c>
      <c r="O4" s="90">
        <f>'[5]SEPT 2019'!N4+'[5]OCT 2019'!N4+'[5]NOV 2019'!N4+'[5]DEC 2019'!O4+'[5]JAN 2020'!O4+'[5]FEB 2020'!O4+'[5]MAR 2020'!O4+'[5]APR 2020'!O4+'[5]MAY 2020'!O4+'[5]JUN 2020'!O4+'[5]JULY 2020'!O4+'[5]AUG 2020'!O4+'[5]EOY 2020'!O4</f>
        <v>0</v>
      </c>
      <c r="P4" s="90">
        <f>'[5]SEPT 2019'!O4+'[5]OCT 2019'!O4+'[5]NOV 2019'!O4+'[5]DEC 2019'!P4+'[5]JAN 2020'!P4+'[5]FEB 2020'!P4+'[5]MAR 2020'!P4+'[5]APR 2020'!P4+'[5]MAY 2020'!P4+'[5]JUN 2020'!P4+'[5]JULY 2020'!P4+'[5]AUG 2020'!P4+'[5]EOY 2020'!P4</f>
        <v>56000</v>
      </c>
      <c r="Q4" s="90">
        <f>'[5]SEPT 2019'!P4+'[5]OCT 2019'!P4+'[5]NOV 2019'!P4+'[5]DEC 2019'!Q4+'[5]JAN 2020'!Q4+'[5]FEB 2020'!Q4+'[5]MAR 2020'!Q4+'[5]APR 2020'!Q4+'[5]MAY 2020'!Q4+'[5]JUN 2020'!Q4+'[5]JULY 2020'!Q4+'[5]AUG 2020'!Q4+'[5]EOY 2020'!Q4</f>
        <v>3720</v>
      </c>
      <c r="R4" s="90">
        <f>'[5]SEPT 2019'!Q4+'[5]OCT 2019'!Q4+'[5]NOV 2019'!Q4+'[5]DEC 2019'!R4+'[5]JAN 2020'!R4+'[5]FEB 2020'!R4+'[5]MAR 2020'!R4+'[5]APR 2020'!R4+'[5]MAY 2020'!R4+'[5]JUN 2020'!R4+'[5]JULY 2020'!R4+'[5]AUG 2020'!R4+'[5]EOY 2020'!R4</f>
        <v>0</v>
      </c>
      <c r="S4" s="90">
        <f>'[5]SEPT 2019'!R4+'[5]OCT 2019'!R4+'[5]NOV 2019'!R4+'[5]DEC 2019'!S4+'[5]JAN 2020'!S4+'[5]FEB 2020'!S4+'[5]MAR 2020'!S4+'[5]APR 2020'!S4+'[5]MAY 2020'!S4+'[5]JUN 2020'!S4+'[5]JULY 2020'!S4+'[5]AUG 2020'!S4+'[5]EOY 2020'!S4</f>
        <v>0</v>
      </c>
      <c r="T4" s="90">
        <f>'[5]SEPT 2019'!S4+'[5]OCT 2019'!S4+'[5]NOV 2019'!S4+'[5]DEC 2019'!T4+'[5]JAN 2020'!T4+'[5]FEB 2020'!T4+'[5]MAR 2020'!T4+'[5]APR 2020'!T4+'[5]MAY 2020'!T4+'[5]JUN 2020'!T4+'[5]JULY 2020'!T4+'[5]AUG 2020'!T4+'[5]EOY 2020'!T4</f>
        <v>0</v>
      </c>
      <c r="U4" s="90">
        <f>'[5]SEPT 2019'!T4+'[5]OCT 2019'!T4+'[5]NOV 2019'!T4+'[5]DEC 2019'!U4+'[5]JAN 2020'!U4+'[5]FEB 2020'!U4+'[5]MAR 2020'!U4+'[5]APR 2020'!U4+'[5]MAY 2020'!U4+'[5]JUN 2020'!U4+'[5]JULY 2020'!U4+'[5]AUG 2020'!U4+'[5]EOY 2020'!U4</f>
        <v>0</v>
      </c>
      <c r="V4" s="90">
        <f>'[5]SEPT 2019'!U4+'[5]OCT 2019'!U4+'[5]NOV 2019'!U4+'[5]DEC 2019'!V4+'[5]JAN 2020'!V4+'[5]FEB 2020'!V4+'[5]MAR 2020'!V4+'[5]APR 2020'!V4+'[5]MAY 2020'!V4+'[5]JUN 2020'!V4+'[5]JULY 2020'!V4+'[5]AUG 2020'!V4+'[5]EOY 2020'!V4</f>
        <v>0</v>
      </c>
      <c r="W4" s="90">
        <f>'[5]SEPT 2019'!V4+'[5]OCT 2019'!V4+'[5]NOV 2019'!V4+'[5]DEC 2019'!W4+'[5]JAN 2020'!W4+'[5]FEB 2020'!W4+'[5]MAR 2020'!W4+'[5]APR 2020'!W4+'[5]MAY 2020'!W4+'[5]JUN 2020'!W4+'[5]JULY 2020'!W4+'[5]AUG 2020'!W4+'[5]EOY 2020'!W4</f>
        <v>0</v>
      </c>
      <c r="X4" s="90">
        <f>'[5]SEPT 2019'!W4+'[5]OCT 2019'!W4+'[5]NOV 2019'!W4+'[5]DEC 2019'!X4+'[5]JAN 2020'!X4+'[5]FEB 2020'!X4+'[5]MAR 2020'!X4+'[5]APR 2020'!X4+'[5]MAY 2020'!X4+'[5]JUN 2020'!X4+'[5]JULY 2020'!X4+'[5]AUG 2020'!X4+'[5]EOY 2020'!X4</f>
        <v>0</v>
      </c>
      <c r="Y4" s="90">
        <f>'[5]SEPT 2019'!X4+'[5]OCT 2019'!X4+'[5]NOV 2019'!X4+'[5]DEC 2019'!Y4+'[5]JAN 2020'!Y4+'[5]FEB 2020'!Y4+'[5]MAR 2020'!Y4+'[5]APR 2020'!Y4+'[5]MAY 2020'!Y4+'[5]JUN 2020'!Y4+'[5]JULY 2020'!Y4+'[5]AUG 2020'!Y4+'[5]EOY 2020'!Y4</f>
        <v>0</v>
      </c>
      <c r="Z4" s="90">
        <f>'[5]SEPT 2019'!Y4+'[5]OCT 2019'!Y4+'[5]NOV 2019'!Y4+'[5]DEC 2019'!Z4+'[5]JAN 2020'!Z4+'[5]FEB 2020'!Z4+'[5]MAR 2020'!Z4+'[5]APR 2020'!Z4+'[5]MAY 2020'!Z4+'[5]JUN 2020'!Z4+'[5]JULY 2020'!Z4+'[5]AUG 2020'!Z4+'[5]EOY 2020'!Z4</f>
        <v>50000</v>
      </c>
      <c r="AA4" s="113">
        <f t="shared" si="0"/>
        <v>602447</v>
      </c>
    </row>
    <row r="5" spans="1:27" x14ac:dyDescent="0.25">
      <c r="A5" s="62" t="s">
        <v>46</v>
      </c>
      <c r="B5" s="63" t="s">
        <v>47</v>
      </c>
      <c r="C5" s="90">
        <f>'[5]SEPT 2019'!C5+'[5]OCT 2019'!C5+'[5]NOV 2019'!C5+'[5]DEC 2019'!C5+'[5]JAN 2020'!C5+'[5]FEB 2020'!C5+'[5]MAR 2020'!C5+'[5]APR 2020'!C5+'[5]MAY 2020'!C5+'[5]JUN 2020'!C5+'[5]JULY 2020'!C5+'[5]AUG 2020'!C5+'[5]EOY 2020'!C5+'[5]DEC S&amp;E 2019'!C5+'[5]JAN S&amp;E 2020'!C5+'[5]MAR S&amp;E 2020'!C5+'[5]MAY S&amp;E 2020'!C5+'[5]JUN S&amp;E 2020'!C5+'[5]JUL S&amp;E 2020'!C5+'[5]AUG S&amp;E 2020'!C5</f>
        <v>90888.08</v>
      </c>
      <c r="D5" s="90">
        <f>'[5]SEPT 2019'!D5+'[5]OCT 2019'!D5+'[5]NOV 2019'!D5+'[5]DEC 2019'!D5+'[5]JAN 2020'!D5+'[5]FEB 2020'!D5+'[5]MAR 2020'!D5+'[5]APR 2020'!D5+'[5]MAY 2020'!D5+'[5]JUN 2020'!D5+'[5]JULY 2020'!D5+'[5]AUG 2020'!D5+'[5]EOY 2020'!D5+'[5]DEC S&amp;E 2019'!D5+'[5]JAN S&amp;E 2020'!D5+'[5]MAR S&amp;E 2020'!D5+'[5]MAY S&amp;E 2020'!D5+'[5]JUN S&amp;E 2020'!D5+'[5]JUL S&amp;E 2020'!D5+'[5]AUG S&amp;E 2020'!D5</f>
        <v>60267.3</v>
      </c>
      <c r="E5" s="90">
        <f>'[5]SEPT 2019'!E5+'[5]OCT 2019'!E5+'[5]NOV 2019'!E5+'[5]DEC 2019'!E5+'[5]JAN 2020'!E5+'[5]FEB 2020'!E5+'[5]MAR 2020'!E5+'[5]APR 2020'!E5+'[5]MAY 2020'!E5+'[5]JUN 2020'!E5+'[5]JULY 2020'!E5+'[5]AUG 2020'!E5+'[5]EOY 2020'!E5+'[5]DEC S&amp;E 2019'!E5+'[5]JAN S&amp;E 2020'!E5+'[5]MAR S&amp;E 2020'!E5+'[5]MAY S&amp;E 2020'!E5+'[5]JUN S&amp;E 2020'!E5+'[5]JUL S&amp;E 2020'!E5+'[5]AUG S&amp;E 2020'!E5</f>
        <v>41180</v>
      </c>
      <c r="F5" s="90">
        <f>'[5]SEPT 2019'!F5+'[5]OCT 2019'!F5+'[5]NOV 2019'!F5+'[5]DEC 2019'!F5+'[5]JAN 2020'!F5+'[5]FEB 2020'!F5+'[5]MAR 2020'!F5+'[5]APR 2020'!F5+'[5]MAY 2020'!F5+'[5]JUN 2020'!F5+'[5]JULY 2020'!F5+'[5]AUG 2020'!F5+'[5]EOY 2020'!F5+'[5]DEC S&amp;E 2019'!F5+'[5]JAN S&amp;E 2020'!F5+'[5]MAR S&amp;E 2020'!F5+'[5]MAY S&amp;E 2020'!F5+'[5]JUN S&amp;E 2020'!F5+'[5]JUL S&amp;E 2020'!F5+'[5]AUG S&amp;E 2020'!F5</f>
        <v>6473.26</v>
      </c>
      <c r="G5" s="90">
        <f>'[5]SEPT 2019'!G5+'[5]OCT 2019'!G5+'[5]NOV 2019'!G5+'[5]DEC 2019'!G5+'[5]JAN 2020'!G5+'[5]FEB 2020'!G5+'[5]MAR 2020'!G5+'[5]APR 2020'!G5+'[5]MAY 2020'!G5+'[5]JUN 2020'!G5+'[5]JULY 2020'!G5+'[5]AUG 2020'!G5+'[5]EOY 2020'!G5+'[5]DEC S&amp;E 2019'!G5+'[5]JAN S&amp;E 2020'!G5+'[5]MAR S&amp;E 2020'!G5+'[5]MAY S&amp;E 2020'!G5+'[5]JUN S&amp;E 2020'!G5+'[5]JUL S&amp;E 2020'!G5+'[5]AUG S&amp;E 2020'!G5</f>
        <v>3033</v>
      </c>
      <c r="H5" s="90">
        <f>'[5]SEPT 2019'!H5+'[5]OCT 2019'!H5+'[5]NOV 2019'!H5+'[5]DEC 2019'!H5+'[5]JAN 2020'!H5+'[5]FEB 2020'!H5+'[5]MAR 2020'!H5+'[5]APR 2020'!H5+'[5]MAY 2020'!H5+'[5]JUN 2020'!H5+'[5]JULY 2020'!H5+'[5]AUG 2020'!H5+'[5]EOY 2020'!H5</f>
        <v>0</v>
      </c>
      <c r="I5" s="90">
        <f>'[5]DEC 2019'!I5+'[5]JAN 2020'!I5+'[5]FEB 2020'!I5+'[5]MAR 2020'!I5+'[5]APR 2020'!I5+'[5]MAY 2020'!I5+'[5]JUN 2020'!I5+'[5]JULY 2020'!I5+'[5]AUG 2020'!I5+'[5]EOY 2020'!I5</f>
        <v>0</v>
      </c>
      <c r="J5" s="90">
        <f>'[5]SEPT 2019'!I5+'[5]OCT 2019'!I5+'[5]NOV 2019'!I5+'[5]DEC 2019'!J5+'[5]JAN 2020'!J5+'[5]FEB 2020'!J5+'[5]MAR 2020'!J5+'[5]APR 2020'!J5+'[5]MAY 2020'!J5+'[5]JUN 2020'!J5+'[5]JULY 2020'!J5+'[5]AUG 2020'!J5+'[5]EOY 2020'!J5</f>
        <v>0</v>
      </c>
      <c r="K5" s="90">
        <f>'[5]SEPT 2019'!J5+'[5]OCT 2019'!J5+'[5]NOV 2019'!J5+'[5]DEC 2019'!K5+'[5]JAN 2020'!K5+'[5]FEB 2020'!K5+'[5]MAR 2020'!K5+'[5]APR 2020'!K5+'[5]MAY 2020'!K5+'[5]JUN 2020'!K5+'[5]JULY 2020'!K5+'[5]AUG 2020'!K5+'[5]EOY 2020'!K5</f>
        <v>0</v>
      </c>
      <c r="L5" s="90">
        <f>'[5]SEPT 2019'!K5+'[5]OCT 2019'!K5+'[5]NOV 2019'!K5+'[5]DEC 2019'!L5+'[5]JAN 2020'!L5+'[5]FEB 2020'!L5+'[5]MAR 2020'!L5+'[5]APR 2020'!L5+'[5]MAY 2020'!L5+'[5]JUN 2020'!L5+'[5]JULY 2020'!L5+'[5]AUG 2020'!L5+'[5]EOY 2020'!L5</f>
        <v>0</v>
      </c>
      <c r="M5" s="90">
        <f>'[5]SEPT 2019'!L5+'[5]OCT 2019'!L5+'[5]NOV 2019'!L5+'[5]DEC 2019'!M5+'[5]JAN 2020'!M5+'[5]FEB 2020'!M5+'[5]MAR 2020'!M5+'[5]APR 2020'!M5+'[5]MAY 2020'!M5+'[5]JUN 2020'!M5+'[5]JULY 2020'!M5+'[5]AUG 2020'!M5+'[5]EOY 2020'!M5</f>
        <v>0</v>
      </c>
      <c r="N5" s="90">
        <f>'[5]SEPT 2019'!M5+'[5]OCT 2019'!M5+'[5]NOV 2019'!M5+'[5]DEC 2019'!N5+'[5]JAN 2020'!N5+'[5]FEB 2020'!N5+'[5]MAR 2020'!N5+'[5]APR 2020'!N5+'[5]MAY 2020'!N5+'[5]JUN 2020'!N5+'[5]JULY 2020'!N5+'[5]AUG 2020'!N5+'[5]EOY 2020'!N5</f>
        <v>0</v>
      </c>
      <c r="O5" s="90">
        <f>'[5]SEPT 2019'!N5+'[5]OCT 2019'!N5+'[5]NOV 2019'!N5+'[5]DEC 2019'!O5+'[5]JAN 2020'!O5+'[5]FEB 2020'!O5+'[5]MAR 2020'!O5+'[5]APR 2020'!O5+'[5]MAY 2020'!O5+'[5]JUN 2020'!O5+'[5]JULY 2020'!O5+'[5]AUG 2020'!O5+'[5]EOY 2020'!O5</f>
        <v>0</v>
      </c>
      <c r="P5" s="90">
        <f>'[5]SEPT 2019'!O5+'[5]OCT 2019'!O5+'[5]NOV 2019'!O5+'[5]DEC 2019'!P5+'[5]JAN 2020'!P5+'[5]FEB 2020'!P5+'[5]MAR 2020'!P5+'[5]APR 2020'!P5+'[5]MAY 2020'!P5+'[5]JUN 2020'!P5+'[5]JULY 2020'!P5+'[5]AUG 2020'!P5+'[5]EOY 2020'!P5</f>
        <v>15000</v>
      </c>
      <c r="Q5" s="90">
        <f>'[5]SEPT 2019'!P5+'[5]OCT 2019'!P5+'[5]NOV 2019'!P5+'[5]DEC 2019'!Q5+'[5]JAN 2020'!Q5+'[5]FEB 2020'!Q5+'[5]MAR 2020'!Q5+'[5]APR 2020'!Q5+'[5]MAY 2020'!Q5+'[5]JUN 2020'!Q5+'[5]JULY 2020'!Q5+'[5]AUG 2020'!Q5+'[5]EOY 2020'!Q5</f>
        <v>0</v>
      </c>
      <c r="R5" s="90">
        <f>'[5]SEPT 2019'!Q5+'[5]OCT 2019'!Q5+'[5]NOV 2019'!Q5+'[5]DEC 2019'!R5+'[5]JAN 2020'!R5+'[5]FEB 2020'!R5+'[5]MAR 2020'!R5+'[5]APR 2020'!R5+'[5]MAY 2020'!R5+'[5]JUN 2020'!R5+'[5]JULY 2020'!R5+'[5]AUG 2020'!R5+'[5]EOY 2020'!R5</f>
        <v>0</v>
      </c>
      <c r="S5" s="90">
        <f>'[5]SEPT 2019'!R5+'[5]OCT 2019'!R5+'[5]NOV 2019'!R5+'[5]DEC 2019'!S5+'[5]JAN 2020'!S5+'[5]FEB 2020'!S5+'[5]MAR 2020'!S5+'[5]APR 2020'!S5+'[5]MAY 2020'!S5+'[5]JUN 2020'!S5+'[5]JULY 2020'!S5+'[5]AUG 2020'!S5+'[5]EOY 2020'!S5</f>
        <v>0</v>
      </c>
      <c r="T5" s="90">
        <f>'[5]SEPT 2019'!S5+'[5]OCT 2019'!S5+'[5]NOV 2019'!S5+'[5]DEC 2019'!T5+'[5]JAN 2020'!T5+'[5]FEB 2020'!T5+'[5]MAR 2020'!T5+'[5]APR 2020'!T5+'[5]MAY 2020'!T5+'[5]JUN 2020'!T5+'[5]JULY 2020'!T5+'[5]AUG 2020'!T5+'[5]EOY 2020'!T5</f>
        <v>0</v>
      </c>
      <c r="U5" s="90">
        <f>'[5]SEPT 2019'!T5+'[5]OCT 2019'!T5+'[5]NOV 2019'!T5+'[5]DEC 2019'!U5+'[5]JAN 2020'!U5+'[5]FEB 2020'!U5+'[5]MAR 2020'!U5+'[5]APR 2020'!U5+'[5]MAY 2020'!U5+'[5]JUN 2020'!U5+'[5]JULY 2020'!U5+'[5]AUG 2020'!U5+'[5]EOY 2020'!U5</f>
        <v>0</v>
      </c>
      <c r="V5" s="90">
        <f>'[5]SEPT 2019'!U5+'[5]OCT 2019'!U5+'[5]NOV 2019'!U5+'[5]DEC 2019'!V5+'[5]JAN 2020'!V5+'[5]FEB 2020'!V5+'[5]MAR 2020'!V5+'[5]APR 2020'!V5+'[5]MAY 2020'!V5+'[5]JUN 2020'!V5+'[5]JULY 2020'!V5+'[5]AUG 2020'!V5+'[5]EOY 2020'!V5</f>
        <v>0</v>
      </c>
      <c r="W5" s="90">
        <f>'[5]SEPT 2019'!V5+'[5]OCT 2019'!V5+'[5]NOV 2019'!V5+'[5]DEC 2019'!W5+'[5]JAN 2020'!W5+'[5]FEB 2020'!W5+'[5]MAR 2020'!W5+'[5]APR 2020'!W5+'[5]MAY 2020'!W5+'[5]JUN 2020'!W5+'[5]JULY 2020'!W5+'[5]AUG 2020'!W5+'[5]EOY 2020'!W5</f>
        <v>0</v>
      </c>
      <c r="X5" s="90">
        <f>'[5]SEPT 2019'!W5+'[5]OCT 2019'!W5+'[5]NOV 2019'!W5+'[5]DEC 2019'!X5+'[5]JAN 2020'!X5+'[5]FEB 2020'!X5+'[5]MAR 2020'!X5+'[5]APR 2020'!X5+'[5]MAY 2020'!X5+'[5]JUN 2020'!X5+'[5]JULY 2020'!X5+'[5]AUG 2020'!X5+'[5]EOY 2020'!X5</f>
        <v>0</v>
      </c>
      <c r="Y5" s="90">
        <f>'[5]SEPT 2019'!X5+'[5]OCT 2019'!X5+'[5]NOV 2019'!X5+'[5]DEC 2019'!Y5+'[5]JAN 2020'!Y5+'[5]FEB 2020'!Y5+'[5]MAR 2020'!Y5+'[5]APR 2020'!Y5+'[5]MAY 2020'!Y5+'[5]JUN 2020'!Y5+'[5]JULY 2020'!Y5+'[5]AUG 2020'!Y5+'[5]EOY 2020'!Y5</f>
        <v>0</v>
      </c>
      <c r="Z5" s="90">
        <f>'[5]SEPT 2019'!Y5+'[5]OCT 2019'!Y5+'[5]NOV 2019'!Y5+'[5]DEC 2019'!Z5+'[5]JAN 2020'!Z5+'[5]FEB 2020'!Z5+'[5]MAR 2020'!Z5+'[5]APR 2020'!Z5+'[5]MAY 2020'!Z5+'[5]JUN 2020'!Z5+'[5]JULY 2020'!Z5+'[5]AUG 2020'!Z5+'[5]EOY 2020'!Z5</f>
        <v>0</v>
      </c>
      <c r="AA5" s="113">
        <f t="shared" si="0"/>
        <v>216841.64</v>
      </c>
    </row>
    <row r="6" spans="1:27" x14ac:dyDescent="0.25">
      <c r="A6" s="62" t="s">
        <v>51</v>
      </c>
      <c r="B6" s="63" t="s">
        <v>52</v>
      </c>
      <c r="C6" s="90">
        <f>'[5]SEPT 2019'!C6+'[5]OCT 2019'!C6+'[5]NOV 2019'!C6+'[5]DEC 2019'!C6+'[5]JAN 2020'!C6+'[5]FEB 2020'!C6+'[5]MAR 2020'!C6+'[5]APR 2020'!C6+'[5]MAY 2020'!C6+'[5]JUN 2020'!C6+'[5]JULY 2020'!C6+'[5]AUG 2020'!C6+'[5]EOY 2020'!C6+'[5]DEC S&amp;E 2019'!C6+'[5]JAN S&amp;E 2020'!C6+'[5]MAR S&amp;E 2020'!C6+'[5]MAY S&amp;E 2020'!C6+'[5]JUN S&amp;E 2020'!C6+'[5]JUL S&amp;E 2020'!C6+'[5]AUG S&amp;E 2020'!C6</f>
        <v>18417</v>
      </c>
      <c r="D6" s="90">
        <f>'[5]SEPT 2019'!D6+'[5]OCT 2019'!D6+'[5]NOV 2019'!D6+'[5]DEC 2019'!D6+'[5]JAN 2020'!D6+'[5]FEB 2020'!D6+'[5]MAR 2020'!D6+'[5]APR 2020'!D6+'[5]MAY 2020'!D6+'[5]JUN 2020'!D6+'[5]JULY 2020'!D6+'[5]AUG 2020'!D6+'[5]EOY 2020'!D6+'[5]DEC S&amp;E 2019'!D6+'[5]JAN S&amp;E 2020'!D6+'[5]MAR S&amp;E 2020'!D6+'[5]MAY S&amp;E 2020'!D6+'[5]JUN S&amp;E 2020'!D6+'[5]JUL S&amp;E 2020'!D6+'[5]AUG S&amp;E 2020'!D6</f>
        <v>143343</v>
      </c>
      <c r="E6" s="90">
        <f>'[5]SEPT 2019'!E6+'[5]OCT 2019'!E6+'[5]NOV 2019'!E6+'[5]DEC 2019'!E6+'[5]JAN 2020'!E6+'[5]FEB 2020'!E6+'[5]MAR 2020'!E6+'[5]APR 2020'!E6+'[5]MAY 2020'!E6+'[5]JUN 2020'!E6+'[5]JULY 2020'!E6+'[5]AUG 2020'!E6+'[5]EOY 2020'!E6+'[5]DEC S&amp;E 2019'!E6+'[5]JAN S&amp;E 2020'!E6+'[5]MAR S&amp;E 2020'!E6+'[5]MAY S&amp;E 2020'!E6+'[5]JUN S&amp;E 2020'!E6+'[5]JUL S&amp;E 2020'!E6+'[5]AUG S&amp;E 2020'!E6</f>
        <v>0</v>
      </c>
      <c r="F6" s="90">
        <f>'[5]SEPT 2019'!F6+'[5]OCT 2019'!F6+'[5]NOV 2019'!F6+'[5]DEC 2019'!F6+'[5]JAN 2020'!F6+'[5]FEB 2020'!F6+'[5]MAR 2020'!F6+'[5]APR 2020'!F6+'[5]MAY 2020'!F6+'[5]JUN 2020'!F6+'[5]JULY 2020'!F6+'[5]AUG 2020'!F6+'[5]EOY 2020'!F6+'[5]DEC S&amp;E 2019'!F6+'[5]JAN S&amp;E 2020'!F6+'[5]MAR S&amp;E 2020'!F6+'[5]MAY S&amp;E 2020'!F6+'[5]JUN S&amp;E 2020'!F6+'[5]JUL S&amp;E 2020'!F6+'[5]AUG S&amp;E 2020'!F6</f>
        <v>6880</v>
      </c>
      <c r="G6" s="90">
        <f>'[5]SEPT 2019'!G6+'[5]OCT 2019'!G6+'[5]NOV 2019'!G6+'[5]DEC 2019'!G6+'[5]JAN 2020'!G6+'[5]FEB 2020'!G6+'[5]MAR 2020'!G6+'[5]APR 2020'!G6+'[5]MAY 2020'!G6+'[5]JUN 2020'!G6+'[5]JULY 2020'!G6+'[5]AUG 2020'!G6+'[5]EOY 2020'!G6+'[5]DEC S&amp;E 2019'!G6+'[5]JAN S&amp;E 2020'!G6+'[5]MAR S&amp;E 2020'!G6+'[5]MAY S&amp;E 2020'!G6+'[5]JUN S&amp;E 2020'!G6+'[5]JUL S&amp;E 2020'!G6+'[5]AUG S&amp;E 2020'!G6</f>
        <v>2972</v>
      </c>
      <c r="H6" s="90">
        <f>'[5]SEPT 2019'!H6+'[5]OCT 2019'!H6+'[5]NOV 2019'!H6+'[5]DEC 2019'!H6+'[5]JAN 2020'!H6+'[5]FEB 2020'!H6+'[5]MAR 2020'!H6+'[5]APR 2020'!H6+'[5]MAY 2020'!H6+'[5]JUN 2020'!H6+'[5]JULY 2020'!H6+'[5]AUG 2020'!H6+'[5]EOY 2020'!H6</f>
        <v>0</v>
      </c>
      <c r="I6" s="90">
        <f>'[5]DEC 2019'!I6+'[5]JAN 2020'!I6+'[5]FEB 2020'!I6+'[5]MAR 2020'!I6+'[5]APR 2020'!I6+'[5]MAY 2020'!I6+'[5]JUN 2020'!I6+'[5]JULY 2020'!I6+'[5]AUG 2020'!I6+'[5]EOY 2020'!I6</f>
        <v>0</v>
      </c>
      <c r="J6" s="90">
        <f>'[5]SEPT 2019'!I6+'[5]OCT 2019'!I6+'[5]NOV 2019'!I6+'[5]DEC 2019'!J6+'[5]JAN 2020'!J6+'[5]FEB 2020'!J6+'[5]MAR 2020'!J6+'[5]APR 2020'!J6+'[5]MAY 2020'!J6+'[5]JUN 2020'!J6+'[5]JULY 2020'!J6+'[5]AUG 2020'!J6+'[5]EOY 2020'!J6</f>
        <v>0</v>
      </c>
      <c r="K6" s="90">
        <f>'[5]SEPT 2019'!J6+'[5]OCT 2019'!J6+'[5]NOV 2019'!J6+'[5]DEC 2019'!K6+'[5]JAN 2020'!K6+'[5]FEB 2020'!K6+'[5]MAR 2020'!K6+'[5]APR 2020'!K6+'[5]MAY 2020'!K6+'[5]JUN 2020'!K6+'[5]JULY 2020'!K6+'[5]AUG 2020'!K6+'[5]EOY 2020'!K6</f>
        <v>0</v>
      </c>
      <c r="L6" s="90">
        <f>'[5]SEPT 2019'!K6+'[5]OCT 2019'!K6+'[5]NOV 2019'!K6+'[5]DEC 2019'!L6+'[5]JAN 2020'!L6+'[5]FEB 2020'!L6+'[5]MAR 2020'!L6+'[5]APR 2020'!L6+'[5]MAY 2020'!L6+'[5]JUN 2020'!L6+'[5]JULY 2020'!L6+'[5]AUG 2020'!L6+'[5]EOY 2020'!L6</f>
        <v>0</v>
      </c>
      <c r="M6" s="90">
        <f>'[5]SEPT 2019'!L6+'[5]OCT 2019'!L6+'[5]NOV 2019'!L6+'[5]DEC 2019'!M6+'[5]JAN 2020'!M6+'[5]FEB 2020'!M6+'[5]MAR 2020'!M6+'[5]APR 2020'!M6+'[5]MAY 2020'!M6+'[5]JUN 2020'!M6+'[5]JULY 2020'!M6+'[5]AUG 2020'!M6+'[5]EOY 2020'!M6</f>
        <v>0</v>
      </c>
      <c r="N6" s="90">
        <f>'[5]SEPT 2019'!M6+'[5]OCT 2019'!M6+'[5]NOV 2019'!M6+'[5]DEC 2019'!N6+'[5]JAN 2020'!N6+'[5]FEB 2020'!N6+'[5]MAR 2020'!N6+'[5]APR 2020'!N6+'[5]MAY 2020'!N6+'[5]JUN 2020'!N6+'[5]JULY 2020'!N6+'[5]AUG 2020'!N6+'[5]EOY 2020'!N6</f>
        <v>0</v>
      </c>
      <c r="O6" s="90">
        <f>'[5]SEPT 2019'!N6+'[5]OCT 2019'!N6+'[5]NOV 2019'!N6+'[5]DEC 2019'!O6+'[5]JAN 2020'!O6+'[5]FEB 2020'!O6+'[5]MAR 2020'!O6+'[5]APR 2020'!O6+'[5]MAY 2020'!O6+'[5]JUN 2020'!O6+'[5]JULY 2020'!O6+'[5]AUG 2020'!O6+'[5]EOY 2020'!O6</f>
        <v>0</v>
      </c>
      <c r="P6" s="90">
        <f>'[5]SEPT 2019'!O6+'[5]OCT 2019'!O6+'[5]NOV 2019'!O6+'[5]DEC 2019'!P6+'[5]JAN 2020'!P6+'[5]FEB 2020'!P6+'[5]MAR 2020'!P6+'[5]APR 2020'!P6+'[5]MAY 2020'!P6+'[5]JUN 2020'!P6+'[5]JULY 2020'!P6+'[5]AUG 2020'!P6+'[5]EOY 2020'!P6</f>
        <v>0</v>
      </c>
      <c r="Q6" s="90">
        <f>'[5]SEPT 2019'!P6+'[5]OCT 2019'!P6+'[5]NOV 2019'!P6+'[5]DEC 2019'!Q6+'[5]JAN 2020'!Q6+'[5]FEB 2020'!Q6+'[5]MAR 2020'!Q6+'[5]APR 2020'!Q6+'[5]MAY 2020'!Q6+'[5]JUN 2020'!Q6+'[5]JULY 2020'!Q6+'[5]AUG 2020'!Q6+'[5]EOY 2020'!Q6</f>
        <v>2480</v>
      </c>
      <c r="R6" s="90">
        <f>'[5]SEPT 2019'!Q6+'[5]OCT 2019'!Q6+'[5]NOV 2019'!Q6+'[5]DEC 2019'!R6+'[5]JAN 2020'!R6+'[5]FEB 2020'!R6+'[5]MAR 2020'!R6+'[5]APR 2020'!R6+'[5]MAY 2020'!R6+'[5]JUN 2020'!R6+'[5]JULY 2020'!R6+'[5]AUG 2020'!R6+'[5]EOY 2020'!R6</f>
        <v>0</v>
      </c>
      <c r="S6" s="90">
        <f>'[5]SEPT 2019'!R6+'[5]OCT 2019'!R6+'[5]NOV 2019'!R6+'[5]DEC 2019'!S6+'[5]JAN 2020'!S6+'[5]FEB 2020'!S6+'[5]MAR 2020'!S6+'[5]APR 2020'!S6+'[5]MAY 2020'!S6+'[5]JUN 2020'!S6+'[5]JULY 2020'!S6+'[5]AUG 2020'!S6+'[5]EOY 2020'!S6</f>
        <v>0</v>
      </c>
      <c r="T6" s="90">
        <f>'[5]SEPT 2019'!S6+'[5]OCT 2019'!S6+'[5]NOV 2019'!S6+'[5]DEC 2019'!T6+'[5]JAN 2020'!T6+'[5]FEB 2020'!T6+'[5]MAR 2020'!T6+'[5]APR 2020'!T6+'[5]MAY 2020'!T6+'[5]JUN 2020'!T6+'[5]JULY 2020'!T6+'[5]AUG 2020'!T6+'[5]EOY 2020'!T6</f>
        <v>0</v>
      </c>
      <c r="U6" s="90">
        <f>'[5]SEPT 2019'!T6+'[5]OCT 2019'!T6+'[5]NOV 2019'!T6+'[5]DEC 2019'!U6+'[5]JAN 2020'!U6+'[5]FEB 2020'!U6+'[5]MAR 2020'!U6+'[5]APR 2020'!U6+'[5]MAY 2020'!U6+'[5]JUN 2020'!U6+'[5]JULY 2020'!U6+'[5]AUG 2020'!U6+'[5]EOY 2020'!U6</f>
        <v>0</v>
      </c>
      <c r="V6" s="90">
        <f>'[5]SEPT 2019'!U6+'[5]OCT 2019'!U6+'[5]NOV 2019'!U6+'[5]DEC 2019'!V6+'[5]JAN 2020'!V6+'[5]FEB 2020'!V6+'[5]MAR 2020'!V6+'[5]APR 2020'!V6+'[5]MAY 2020'!V6+'[5]JUN 2020'!V6+'[5]JULY 2020'!V6+'[5]AUG 2020'!V6+'[5]EOY 2020'!V6</f>
        <v>0</v>
      </c>
      <c r="W6" s="90">
        <f>'[5]SEPT 2019'!V6+'[5]OCT 2019'!V6+'[5]NOV 2019'!V6+'[5]DEC 2019'!W6+'[5]JAN 2020'!W6+'[5]FEB 2020'!W6+'[5]MAR 2020'!W6+'[5]APR 2020'!W6+'[5]MAY 2020'!W6+'[5]JUN 2020'!W6+'[5]JULY 2020'!W6+'[5]AUG 2020'!W6+'[5]EOY 2020'!W6</f>
        <v>0</v>
      </c>
      <c r="X6" s="90">
        <f>'[5]SEPT 2019'!W6+'[5]OCT 2019'!W6+'[5]NOV 2019'!W6+'[5]DEC 2019'!X6+'[5]JAN 2020'!X6+'[5]FEB 2020'!X6+'[5]MAR 2020'!X6+'[5]APR 2020'!X6+'[5]MAY 2020'!X6+'[5]JUN 2020'!X6+'[5]JULY 2020'!X6+'[5]AUG 2020'!X6+'[5]EOY 2020'!X6</f>
        <v>0</v>
      </c>
      <c r="Y6" s="90">
        <f>'[5]SEPT 2019'!X6+'[5]OCT 2019'!X6+'[5]NOV 2019'!X6+'[5]DEC 2019'!Y6+'[5]JAN 2020'!Y6+'[5]FEB 2020'!Y6+'[5]MAR 2020'!Y6+'[5]APR 2020'!Y6+'[5]MAY 2020'!Y6+'[5]JUN 2020'!Y6+'[5]JULY 2020'!Y6+'[5]AUG 2020'!Y6+'[5]EOY 2020'!Y6</f>
        <v>0</v>
      </c>
      <c r="Z6" s="90">
        <f>'[5]SEPT 2019'!Y6+'[5]OCT 2019'!Y6+'[5]NOV 2019'!Y6+'[5]DEC 2019'!Z6+'[5]JAN 2020'!Z6+'[5]FEB 2020'!Z6+'[5]MAR 2020'!Z6+'[5]APR 2020'!Z6+'[5]MAY 2020'!Z6+'[5]JUN 2020'!Z6+'[5]JULY 2020'!Z6+'[5]AUG 2020'!Z6+'[5]EOY 2020'!Z6</f>
        <v>0</v>
      </c>
      <c r="AA6" s="113">
        <f t="shared" si="0"/>
        <v>174092</v>
      </c>
    </row>
    <row r="7" spans="1:27" x14ac:dyDescent="0.25">
      <c r="A7" s="62" t="s">
        <v>53</v>
      </c>
      <c r="B7" s="63" t="s">
        <v>54</v>
      </c>
      <c r="C7" s="90">
        <f>'[5]SEPT 2019'!C7+'[5]OCT 2019'!C7+'[5]NOV 2019'!C7+'[5]DEC 2019'!C7+'[5]JAN 2020'!C7+'[5]FEB 2020'!C7+'[5]MAR 2020'!C7+'[5]APR 2020'!C7+'[5]MAY 2020'!C7+'[5]JUN 2020'!C7+'[5]JULY 2020'!C7+'[5]AUG 2020'!C7+'[5]EOY 2020'!C7+'[5]DEC S&amp;E 2019'!C7+'[5]JAN S&amp;E 2020'!C7+'[5]MAR S&amp;E 2020'!C7+'[5]MAY S&amp;E 2020'!C7+'[5]JUN S&amp;E 2020'!C7+'[5]JUL S&amp;E 2020'!C7+'[5]AUG S&amp;E 2020'!C7</f>
        <v>413540</v>
      </c>
      <c r="D7" s="90">
        <f>'[5]SEPT 2019'!D7+'[5]OCT 2019'!D7+'[5]NOV 2019'!D7+'[5]DEC 2019'!D7+'[5]JAN 2020'!D7+'[5]FEB 2020'!D7+'[5]MAR 2020'!D7+'[5]APR 2020'!D7+'[5]MAY 2020'!D7+'[5]JUN 2020'!D7+'[5]JULY 2020'!D7+'[5]AUG 2020'!D7+'[5]EOY 2020'!D7+'[5]DEC S&amp;E 2019'!D7+'[5]JAN S&amp;E 2020'!D7+'[5]MAR S&amp;E 2020'!D7+'[5]MAY S&amp;E 2020'!D7+'[5]JUN S&amp;E 2020'!D7+'[5]JUL S&amp;E 2020'!D7+'[5]AUG S&amp;E 2020'!D7</f>
        <v>195944</v>
      </c>
      <c r="E7" s="90">
        <f>'[5]SEPT 2019'!E7+'[5]OCT 2019'!E7+'[5]NOV 2019'!E7+'[5]DEC 2019'!E7+'[5]JAN 2020'!E7+'[5]FEB 2020'!E7+'[5]MAR 2020'!E7+'[5]APR 2020'!E7+'[5]MAY 2020'!E7+'[5]JUN 2020'!E7+'[5]JULY 2020'!E7+'[5]AUG 2020'!E7+'[5]EOY 2020'!E7+'[5]DEC S&amp;E 2019'!E7+'[5]JAN S&amp;E 2020'!E7+'[5]MAR S&amp;E 2020'!E7+'[5]MAY S&amp;E 2020'!E7+'[5]JUN S&amp;E 2020'!E7+'[5]JUL S&amp;E 2020'!E7+'[5]AUG S&amp;E 2020'!E7</f>
        <v>111749</v>
      </c>
      <c r="F7" s="90">
        <f>'[5]SEPT 2019'!F7+'[5]OCT 2019'!F7+'[5]NOV 2019'!F7+'[5]DEC 2019'!F7+'[5]JAN 2020'!F7+'[5]FEB 2020'!F7+'[5]MAR 2020'!F7+'[5]APR 2020'!F7+'[5]MAY 2020'!F7+'[5]JUN 2020'!F7+'[5]JULY 2020'!F7+'[5]AUG 2020'!F7+'[5]EOY 2020'!F7+'[5]DEC S&amp;E 2019'!F7+'[5]JAN S&amp;E 2020'!F7+'[5]MAR S&amp;E 2020'!F7+'[5]MAY S&amp;E 2020'!F7+'[5]JUN S&amp;E 2020'!F7+'[5]JUL S&amp;E 2020'!F7+'[5]AUG S&amp;E 2020'!F7</f>
        <v>124672</v>
      </c>
      <c r="G7" s="90">
        <f>'[5]SEPT 2019'!G7+'[5]OCT 2019'!G7+'[5]NOV 2019'!G7+'[5]DEC 2019'!G7+'[5]JAN 2020'!G7+'[5]FEB 2020'!G7+'[5]MAR 2020'!G7+'[5]APR 2020'!G7+'[5]MAY 2020'!G7+'[5]JUN 2020'!G7+'[5]JULY 2020'!G7+'[5]AUG 2020'!G7+'[5]EOY 2020'!G7+'[5]DEC S&amp;E 2019'!G7+'[5]JAN S&amp;E 2020'!G7+'[5]MAR S&amp;E 2020'!G7+'[5]MAY S&amp;E 2020'!G7+'[5]JUN S&amp;E 2020'!G7+'[5]JUL S&amp;E 2020'!G7+'[5]AUG S&amp;E 2020'!G7</f>
        <v>61548</v>
      </c>
      <c r="H7" s="90">
        <f>'[5]SEPT 2019'!H7+'[5]OCT 2019'!H7+'[5]NOV 2019'!H7+'[5]DEC 2019'!H7+'[5]JAN 2020'!H7+'[5]FEB 2020'!H7+'[5]MAR 2020'!H7+'[5]APR 2020'!H7+'[5]MAY 2020'!H7+'[5]JUN 2020'!H7+'[5]JULY 2020'!H7+'[5]AUG 2020'!H7+'[5]EOY 2020'!H7</f>
        <v>0</v>
      </c>
      <c r="I7" s="90">
        <f>'[5]DEC 2019'!I7+'[5]JAN 2020'!I7+'[5]FEB 2020'!I7+'[5]MAR 2020'!I7+'[5]APR 2020'!I7+'[5]MAY 2020'!I7+'[5]JUN 2020'!I7+'[5]JULY 2020'!I7+'[5]AUG 2020'!I7+'[5]EOY 2020'!I7</f>
        <v>0</v>
      </c>
      <c r="J7" s="90">
        <f>'[5]SEPT 2019'!I7+'[5]OCT 2019'!I7+'[5]NOV 2019'!I7+'[5]DEC 2019'!J7+'[5]JAN 2020'!J7+'[5]FEB 2020'!J7+'[5]MAR 2020'!J7+'[5]APR 2020'!J7+'[5]MAY 2020'!J7+'[5]JUN 2020'!J7+'[5]JULY 2020'!J7+'[5]AUG 2020'!J7+'[5]EOY 2020'!J7</f>
        <v>0</v>
      </c>
      <c r="K7" s="90">
        <f>'[5]SEPT 2019'!J7+'[5]OCT 2019'!J7+'[5]NOV 2019'!J7+'[5]DEC 2019'!K7+'[5]JAN 2020'!K7+'[5]FEB 2020'!K7+'[5]MAR 2020'!K7+'[5]APR 2020'!K7+'[5]MAY 2020'!K7+'[5]JUN 2020'!K7+'[5]JULY 2020'!K7+'[5]AUG 2020'!K7+'[5]EOY 2020'!K7</f>
        <v>0</v>
      </c>
      <c r="L7" s="90">
        <f>'[5]SEPT 2019'!K7+'[5]OCT 2019'!K7+'[5]NOV 2019'!K7+'[5]DEC 2019'!L7+'[5]JAN 2020'!L7+'[5]FEB 2020'!L7+'[5]MAR 2020'!L7+'[5]APR 2020'!L7+'[5]MAY 2020'!L7+'[5]JUN 2020'!L7+'[5]JULY 2020'!L7+'[5]AUG 2020'!L7+'[5]EOY 2020'!L7</f>
        <v>0</v>
      </c>
      <c r="M7" s="90">
        <f>'[5]SEPT 2019'!L7+'[5]OCT 2019'!L7+'[5]NOV 2019'!L7+'[5]DEC 2019'!M7+'[5]JAN 2020'!M7+'[5]FEB 2020'!M7+'[5]MAR 2020'!M7+'[5]APR 2020'!M7+'[5]MAY 2020'!M7+'[5]JUN 2020'!M7+'[5]JULY 2020'!M7+'[5]AUG 2020'!M7+'[5]EOY 2020'!M7</f>
        <v>0</v>
      </c>
      <c r="N7" s="90">
        <f>'[5]SEPT 2019'!M7+'[5]OCT 2019'!M7+'[5]NOV 2019'!M7+'[5]DEC 2019'!N7+'[5]JAN 2020'!N7+'[5]FEB 2020'!N7+'[5]MAR 2020'!N7+'[5]APR 2020'!N7+'[5]MAY 2020'!N7+'[5]JUN 2020'!N7+'[5]JULY 2020'!N7+'[5]AUG 2020'!N7+'[5]EOY 2020'!N7</f>
        <v>0</v>
      </c>
      <c r="O7" s="90">
        <f>'[5]SEPT 2019'!N7+'[5]OCT 2019'!N7+'[5]NOV 2019'!N7+'[5]DEC 2019'!O7+'[5]JAN 2020'!O7+'[5]FEB 2020'!O7+'[5]MAR 2020'!O7+'[5]APR 2020'!O7+'[5]MAY 2020'!O7+'[5]JUN 2020'!O7+'[5]JULY 2020'!O7+'[5]AUG 2020'!O7+'[5]EOY 2020'!O7</f>
        <v>0</v>
      </c>
      <c r="P7" s="90">
        <f>'[5]SEPT 2019'!O7+'[5]OCT 2019'!O7+'[5]NOV 2019'!O7+'[5]DEC 2019'!P7+'[5]JAN 2020'!P7+'[5]FEB 2020'!P7+'[5]MAR 2020'!P7+'[5]APR 2020'!P7+'[5]MAY 2020'!P7+'[5]JUN 2020'!P7+'[5]JULY 2020'!P7+'[5]AUG 2020'!P7+'[5]EOY 2020'!P7</f>
        <v>0</v>
      </c>
      <c r="Q7" s="90">
        <f>'[5]SEPT 2019'!P7+'[5]OCT 2019'!P7+'[5]NOV 2019'!P7+'[5]DEC 2019'!Q7+'[5]JAN 2020'!Q7+'[5]FEB 2020'!Q7+'[5]MAR 2020'!Q7+'[5]APR 2020'!Q7+'[5]MAY 2020'!Q7+'[5]JUN 2020'!Q7+'[5]JULY 2020'!Q7+'[5]AUG 2020'!Q7+'[5]EOY 2020'!Q7</f>
        <v>8525</v>
      </c>
      <c r="R7" s="90">
        <f>'[5]SEPT 2019'!Q7+'[5]OCT 2019'!Q7+'[5]NOV 2019'!Q7+'[5]DEC 2019'!R7+'[5]JAN 2020'!R7+'[5]FEB 2020'!R7+'[5]MAR 2020'!R7+'[5]APR 2020'!R7+'[5]MAY 2020'!R7+'[5]JUN 2020'!R7+'[5]JULY 2020'!R7+'[5]AUG 2020'!R7+'[5]EOY 2020'!R7</f>
        <v>0</v>
      </c>
      <c r="S7" s="90">
        <f>'[5]SEPT 2019'!R7+'[5]OCT 2019'!R7+'[5]NOV 2019'!R7+'[5]DEC 2019'!S7+'[5]JAN 2020'!S7+'[5]FEB 2020'!S7+'[5]MAR 2020'!S7+'[5]APR 2020'!S7+'[5]MAY 2020'!S7+'[5]JUN 2020'!S7+'[5]JULY 2020'!S7+'[5]AUG 2020'!S7+'[5]EOY 2020'!S7</f>
        <v>0</v>
      </c>
      <c r="T7" s="90">
        <f>'[5]SEPT 2019'!S7+'[5]OCT 2019'!S7+'[5]NOV 2019'!S7+'[5]DEC 2019'!T7+'[5]JAN 2020'!T7+'[5]FEB 2020'!T7+'[5]MAR 2020'!T7+'[5]APR 2020'!T7+'[5]MAY 2020'!T7+'[5]JUN 2020'!T7+'[5]JULY 2020'!T7+'[5]AUG 2020'!T7+'[5]EOY 2020'!T7</f>
        <v>0</v>
      </c>
      <c r="U7" s="90">
        <f>'[5]SEPT 2019'!T7+'[5]OCT 2019'!T7+'[5]NOV 2019'!T7+'[5]DEC 2019'!U7+'[5]JAN 2020'!U7+'[5]FEB 2020'!U7+'[5]MAR 2020'!U7+'[5]APR 2020'!U7+'[5]MAY 2020'!U7+'[5]JUN 2020'!U7+'[5]JULY 2020'!U7+'[5]AUG 2020'!U7+'[5]EOY 2020'!U7</f>
        <v>0</v>
      </c>
      <c r="V7" s="90">
        <f>'[5]SEPT 2019'!U7+'[5]OCT 2019'!U7+'[5]NOV 2019'!U7+'[5]DEC 2019'!V7+'[5]JAN 2020'!V7+'[5]FEB 2020'!V7+'[5]MAR 2020'!V7+'[5]APR 2020'!V7+'[5]MAY 2020'!V7+'[5]JUN 2020'!V7+'[5]JULY 2020'!V7+'[5]AUG 2020'!V7+'[5]EOY 2020'!V7</f>
        <v>0</v>
      </c>
      <c r="W7" s="90">
        <f>'[5]SEPT 2019'!V7+'[5]OCT 2019'!V7+'[5]NOV 2019'!V7+'[5]DEC 2019'!W7+'[5]JAN 2020'!W7+'[5]FEB 2020'!W7+'[5]MAR 2020'!W7+'[5]APR 2020'!W7+'[5]MAY 2020'!W7+'[5]JUN 2020'!W7+'[5]JULY 2020'!W7+'[5]AUG 2020'!W7+'[5]EOY 2020'!W7</f>
        <v>0</v>
      </c>
      <c r="X7" s="90">
        <f>'[5]SEPT 2019'!W7+'[5]OCT 2019'!W7+'[5]NOV 2019'!W7+'[5]DEC 2019'!X7+'[5]JAN 2020'!X7+'[5]FEB 2020'!X7+'[5]MAR 2020'!X7+'[5]APR 2020'!X7+'[5]MAY 2020'!X7+'[5]JUN 2020'!X7+'[5]JULY 2020'!X7+'[5]AUG 2020'!X7+'[5]EOY 2020'!X7</f>
        <v>35760</v>
      </c>
      <c r="Y7" s="90">
        <f>'[5]SEPT 2019'!X7+'[5]OCT 2019'!X7+'[5]NOV 2019'!X7+'[5]DEC 2019'!Y7+'[5]JAN 2020'!Y7+'[5]FEB 2020'!Y7+'[5]MAR 2020'!Y7+'[5]APR 2020'!Y7+'[5]MAY 2020'!Y7+'[5]JUN 2020'!Y7+'[5]JULY 2020'!Y7+'[5]AUG 2020'!Y7+'[5]EOY 2020'!Y7</f>
        <v>0</v>
      </c>
      <c r="Z7" s="90">
        <f>'[5]SEPT 2019'!Y7+'[5]OCT 2019'!Y7+'[5]NOV 2019'!Y7+'[5]DEC 2019'!Z7+'[5]JAN 2020'!Z7+'[5]FEB 2020'!Z7+'[5]MAR 2020'!Z7+'[5]APR 2020'!Z7+'[5]MAY 2020'!Z7+'[5]JUN 2020'!Z7+'[5]JULY 2020'!Z7+'[5]AUG 2020'!Z7+'[5]EOY 2020'!Z7</f>
        <v>0</v>
      </c>
      <c r="AA7" s="113">
        <f t="shared" si="0"/>
        <v>951738</v>
      </c>
    </row>
    <row r="8" spans="1:27" x14ac:dyDescent="0.25">
      <c r="A8" s="62" t="s">
        <v>57</v>
      </c>
      <c r="B8" s="63" t="s">
        <v>58</v>
      </c>
      <c r="C8" s="90">
        <f>'[5]SEPT 2019'!C8+'[5]OCT 2019'!C8+'[5]NOV 2019'!C8+'[5]DEC 2019'!C8+'[5]JAN 2020'!C8+'[5]FEB 2020'!C8+'[5]MAR 2020'!C8+'[5]APR 2020'!C8+'[5]MAY 2020'!C8+'[5]JUN 2020'!C8+'[5]JULY 2020'!C8+'[5]AUG 2020'!C8+'[5]EOY 2020'!C8+'[5]DEC S&amp;E 2019'!C8+'[5]JAN S&amp;E 2020'!C8+'[5]MAR S&amp;E 2020'!C8+'[5]MAY S&amp;E 2020'!C8+'[5]JUN S&amp;E 2020'!C8+'[5]JUL S&amp;E 2020'!C8+'[5]AUG S&amp;E 2020'!C8</f>
        <v>416964</v>
      </c>
      <c r="D8" s="90">
        <f>'[5]SEPT 2019'!D8+'[5]OCT 2019'!D8+'[5]NOV 2019'!D8+'[5]DEC 2019'!D8+'[5]JAN 2020'!D8+'[5]FEB 2020'!D8+'[5]MAR 2020'!D8+'[5]APR 2020'!D8+'[5]MAY 2020'!D8+'[5]JUN 2020'!D8+'[5]JULY 2020'!D8+'[5]AUG 2020'!D8+'[5]EOY 2020'!D8+'[5]DEC S&amp;E 2019'!D8+'[5]JAN S&amp;E 2020'!D8+'[5]MAR S&amp;E 2020'!D8+'[5]MAY S&amp;E 2020'!D8+'[5]JUN S&amp;E 2020'!D8+'[5]JUL S&amp;E 2020'!D8+'[5]AUG S&amp;E 2020'!D8</f>
        <v>431658</v>
      </c>
      <c r="E8" s="90">
        <f>'[5]SEPT 2019'!E8+'[5]OCT 2019'!E8+'[5]NOV 2019'!E8+'[5]DEC 2019'!E8+'[5]JAN 2020'!E8+'[5]FEB 2020'!E8+'[5]MAR 2020'!E8+'[5]APR 2020'!E8+'[5]MAY 2020'!E8+'[5]JUN 2020'!E8+'[5]JULY 2020'!E8+'[5]AUG 2020'!E8+'[5]EOY 2020'!E8+'[5]DEC S&amp;E 2019'!E8+'[5]JAN S&amp;E 2020'!E8+'[5]MAR S&amp;E 2020'!E8+'[5]MAY S&amp;E 2020'!E8+'[5]JUN S&amp;E 2020'!E8+'[5]JUL S&amp;E 2020'!E8+'[5]AUG S&amp;E 2020'!E8</f>
        <v>174111</v>
      </c>
      <c r="F8" s="90">
        <f>'[5]SEPT 2019'!F8+'[5]OCT 2019'!F8+'[5]NOV 2019'!F8+'[5]DEC 2019'!F8+'[5]JAN 2020'!F8+'[5]FEB 2020'!F8+'[5]MAR 2020'!F8+'[5]APR 2020'!F8+'[5]MAY 2020'!F8+'[5]JUN 2020'!F8+'[5]JULY 2020'!F8+'[5]AUG 2020'!F8+'[5]EOY 2020'!F8+'[5]DEC S&amp;E 2019'!F8+'[5]JAN S&amp;E 2020'!F8+'[5]MAR S&amp;E 2020'!F8+'[5]MAY S&amp;E 2020'!F8+'[5]JUN S&amp;E 2020'!F8+'[5]JUL S&amp;E 2020'!F8+'[5]AUG S&amp;E 2020'!F8</f>
        <v>341896</v>
      </c>
      <c r="G8" s="90">
        <f>'[5]SEPT 2019'!G8+'[5]OCT 2019'!G8+'[5]NOV 2019'!G8+'[5]DEC 2019'!G8+'[5]JAN 2020'!G8+'[5]FEB 2020'!G8+'[5]MAR 2020'!G8+'[5]APR 2020'!G8+'[5]MAY 2020'!G8+'[5]JUN 2020'!G8+'[5]JULY 2020'!G8+'[5]AUG 2020'!G8+'[5]EOY 2020'!G8+'[5]DEC S&amp;E 2019'!G8+'[5]JAN S&amp;E 2020'!G8+'[5]MAR S&amp;E 2020'!G8+'[5]MAY S&amp;E 2020'!G8+'[5]JUN S&amp;E 2020'!G8+'[5]JUL S&amp;E 2020'!G8+'[5]AUG S&amp;E 2020'!G8</f>
        <v>101425</v>
      </c>
      <c r="H8" s="90">
        <f>'[5]SEPT 2019'!H8+'[5]OCT 2019'!H8+'[5]NOV 2019'!H8+'[5]DEC 2019'!H8+'[5]JAN 2020'!H8+'[5]FEB 2020'!H8+'[5]MAR 2020'!H8+'[5]APR 2020'!H8+'[5]MAY 2020'!H8+'[5]JUN 2020'!H8+'[5]JULY 2020'!H8+'[5]AUG 2020'!H8+'[5]EOY 2020'!H8</f>
        <v>0</v>
      </c>
      <c r="I8" s="90">
        <f>'[5]DEC 2019'!I8+'[5]JAN 2020'!I8+'[5]FEB 2020'!I8+'[5]MAR 2020'!I8+'[5]APR 2020'!I8+'[5]MAY 2020'!I8+'[5]JUN 2020'!I8+'[5]JULY 2020'!I8+'[5]AUG 2020'!I8+'[5]EOY 2020'!I8</f>
        <v>0</v>
      </c>
      <c r="J8" s="90">
        <f>'[5]SEPT 2019'!I8+'[5]OCT 2019'!I8+'[5]NOV 2019'!I8+'[5]DEC 2019'!J8+'[5]JAN 2020'!J8+'[5]FEB 2020'!J8+'[5]MAR 2020'!J8+'[5]APR 2020'!J8+'[5]MAY 2020'!J8+'[5]JUN 2020'!J8+'[5]JULY 2020'!J8+'[5]AUG 2020'!J8+'[5]EOY 2020'!J8</f>
        <v>0</v>
      </c>
      <c r="K8" s="90">
        <f>'[5]SEPT 2019'!J8+'[5]OCT 2019'!J8+'[5]NOV 2019'!J8+'[5]DEC 2019'!K8+'[5]JAN 2020'!K8+'[5]FEB 2020'!K8+'[5]MAR 2020'!K8+'[5]APR 2020'!K8+'[5]MAY 2020'!K8+'[5]JUN 2020'!K8+'[5]JULY 2020'!K8+'[5]AUG 2020'!K8+'[5]EOY 2020'!K8</f>
        <v>0</v>
      </c>
      <c r="L8" s="90">
        <f>'[5]SEPT 2019'!K8+'[5]OCT 2019'!K8+'[5]NOV 2019'!K8+'[5]DEC 2019'!L8+'[5]JAN 2020'!L8+'[5]FEB 2020'!L8+'[5]MAR 2020'!L8+'[5]APR 2020'!L8+'[5]MAY 2020'!L8+'[5]JUN 2020'!L8+'[5]JULY 2020'!L8+'[5]AUG 2020'!L8+'[5]EOY 2020'!L8</f>
        <v>0</v>
      </c>
      <c r="M8" s="90">
        <f>'[5]SEPT 2019'!L8+'[5]OCT 2019'!L8+'[5]NOV 2019'!L8+'[5]DEC 2019'!M8+'[5]JAN 2020'!M8+'[5]FEB 2020'!M8+'[5]MAR 2020'!M8+'[5]APR 2020'!M8+'[5]MAY 2020'!M8+'[5]JUN 2020'!M8+'[5]JULY 2020'!M8+'[5]AUG 2020'!M8+'[5]EOY 2020'!M8</f>
        <v>67043</v>
      </c>
      <c r="N8" s="90">
        <f>'[5]SEPT 2019'!M8+'[5]OCT 2019'!M8+'[5]NOV 2019'!M8+'[5]DEC 2019'!N8+'[5]JAN 2020'!N8+'[5]FEB 2020'!N8+'[5]MAR 2020'!N8+'[5]APR 2020'!N8+'[5]MAY 2020'!N8+'[5]JUN 2020'!N8+'[5]JULY 2020'!N8+'[5]AUG 2020'!N8+'[5]EOY 2020'!N8</f>
        <v>0</v>
      </c>
      <c r="O8" s="90">
        <f>'[5]SEPT 2019'!N8+'[5]OCT 2019'!N8+'[5]NOV 2019'!N8+'[5]DEC 2019'!O8+'[5]JAN 2020'!O8+'[5]FEB 2020'!O8+'[5]MAR 2020'!O8+'[5]APR 2020'!O8+'[5]MAY 2020'!O8+'[5]JUN 2020'!O8+'[5]JULY 2020'!O8+'[5]AUG 2020'!O8+'[5]EOY 2020'!O8</f>
        <v>0</v>
      </c>
      <c r="P8" s="90">
        <f>'[5]SEPT 2019'!O8+'[5]OCT 2019'!O8+'[5]NOV 2019'!O8+'[5]DEC 2019'!P8+'[5]JAN 2020'!P8+'[5]FEB 2020'!P8+'[5]MAR 2020'!P8+'[5]APR 2020'!P8+'[5]MAY 2020'!P8+'[5]JUN 2020'!P8+'[5]JULY 2020'!P8+'[5]AUG 2020'!P8+'[5]EOY 2020'!P8</f>
        <v>112000</v>
      </c>
      <c r="Q8" s="90">
        <f>'[5]SEPT 2019'!P8+'[5]OCT 2019'!P8+'[5]NOV 2019'!P8+'[5]DEC 2019'!Q8+'[5]JAN 2020'!Q8+'[5]FEB 2020'!Q8+'[5]MAR 2020'!Q8+'[5]APR 2020'!Q8+'[5]MAY 2020'!Q8+'[5]JUN 2020'!Q8+'[5]JULY 2020'!Q8+'[5]AUG 2020'!Q8+'[5]EOY 2020'!Q8</f>
        <v>17205</v>
      </c>
      <c r="R8" s="90">
        <f>'[5]SEPT 2019'!Q8+'[5]OCT 2019'!Q8+'[5]NOV 2019'!Q8+'[5]DEC 2019'!R8+'[5]JAN 2020'!R8+'[5]FEB 2020'!R8+'[5]MAR 2020'!R8+'[5]APR 2020'!R8+'[5]MAY 2020'!R8+'[5]JUN 2020'!R8+'[5]JULY 2020'!R8+'[5]AUG 2020'!R8+'[5]EOY 2020'!R8</f>
        <v>0</v>
      </c>
      <c r="S8" s="90">
        <f>'[5]SEPT 2019'!R8+'[5]OCT 2019'!R8+'[5]NOV 2019'!R8+'[5]DEC 2019'!S8+'[5]JAN 2020'!S8+'[5]FEB 2020'!S8+'[5]MAR 2020'!S8+'[5]APR 2020'!S8+'[5]MAY 2020'!S8+'[5]JUN 2020'!S8+'[5]JULY 2020'!S8+'[5]AUG 2020'!S8+'[5]EOY 2020'!S8</f>
        <v>14428</v>
      </c>
      <c r="T8" s="90">
        <f>'[5]SEPT 2019'!S8+'[5]OCT 2019'!S8+'[5]NOV 2019'!S8+'[5]DEC 2019'!T8+'[5]JAN 2020'!T8+'[5]FEB 2020'!T8+'[5]MAR 2020'!T8+'[5]APR 2020'!T8+'[5]MAY 2020'!T8+'[5]JUN 2020'!T8+'[5]JULY 2020'!T8+'[5]AUG 2020'!T8+'[5]EOY 2020'!T8</f>
        <v>0</v>
      </c>
      <c r="U8" s="90">
        <f>'[5]SEPT 2019'!T8+'[5]OCT 2019'!T8+'[5]NOV 2019'!T8+'[5]DEC 2019'!U8+'[5]JAN 2020'!U8+'[5]FEB 2020'!U8+'[5]MAR 2020'!U8+'[5]APR 2020'!U8+'[5]MAY 2020'!U8+'[5]JUN 2020'!U8+'[5]JULY 2020'!U8+'[5]AUG 2020'!U8+'[5]EOY 2020'!U8</f>
        <v>0</v>
      </c>
      <c r="V8" s="90">
        <f>'[5]SEPT 2019'!U8+'[5]OCT 2019'!U8+'[5]NOV 2019'!U8+'[5]DEC 2019'!V8+'[5]JAN 2020'!V8+'[5]FEB 2020'!V8+'[5]MAR 2020'!V8+'[5]APR 2020'!V8+'[5]MAY 2020'!V8+'[5]JUN 2020'!V8+'[5]JULY 2020'!V8+'[5]AUG 2020'!V8+'[5]EOY 2020'!V8</f>
        <v>0</v>
      </c>
      <c r="W8" s="90">
        <f>'[5]SEPT 2019'!V8+'[5]OCT 2019'!V8+'[5]NOV 2019'!V8+'[5]DEC 2019'!W8+'[5]JAN 2020'!W8+'[5]FEB 2020'!W8+'[5]MAR 2020'!W8+'[5]APR 2020'!W8+'[5]MAY 2020'!W8+'[5]JUN 2020'!W8+'[5]JULY 2020'!W8+'[5]AUG 2020'!W8+'[5]EOY 2020'!W8</f>
        <v>0</v>
      </c>
      <c r="X8" s="90">
        <f>'[5]SEPT 2019'!W8+'[5]OCT 2019'!W8+'[5]NOV 2019'!W8+'[5]DEC 2019'!X8+'[5]JAN 2020'!X8+'[5]FEB 2020'!X8+'[5]MAR 2020'!X8+'[5]APR 2020'!X8+'[5]MAY 2020'!X8+'[5]JUN 2020'!X8+'[5]JULY 2020'!X8+'[5]AUG 2020'!X8+'[5]EOY 2020'!X8</f>
        <v>0</v>
      </c>
      <c r="Y8" s="90">
        <f>'[5]SEPT 2019'!X8+'[5]OCT 2019'!X8+'[5]NOV 2019'!X8+'[5]DEC 2019'!Y8+'[5]JAN 2020'!Y8+'[5]FEB 2020'!Y8+'[5]MAR 2020'!Y8+'[5]APR 2020'!Y8+'[5]MAY 2020'!Y8+'[5]JUN 2020'!Y8+'[5]JULY 2020'!Y8+'[5]AUG 2020'!Y8+'[5]EOY 2020'!Y8</f>
        <v>0</v>
      </c>
      <c r="Z8" s="90">
        <f>'[5]SEPT 2019'!Y8+'[5]OCT 2019'!Y8+'[5]NOV 2019'!Y8+'[5]DEC 2019'!Z8+'[5]JAN 2020'!Z8+'[5]FEB 2020'!Z8+'[5]MAR 2020'!Z8+'[5]APR 2020'!Z8+'[5]MAY 2020'!Z8+'[5]JUN 2020'!Z8+'[5]JULY 2020'!Z8+'[5]AUG 2020'!Z8+'[5]EOY 2020'!Z8</f>
        <v>0</v>
      </c>
      <c r="AA8" s="113">
        <f t="shared" si="0"/>
        <v>1676730</v>
      </c>
    </row>
    <row r="9" spans="1:27" x14ac:dyDescent="0.25">
      <c r="A9" s="62" t="s">
        <v>59</v>
      </c>
      <c r="B9" s="63" t="s">
        <v>60</v>
      </c>
      <c r="C9" s="90">
        <f>'[5]SEPT 2019'!C9+'[5]OCT 2019'!C9+'[5]NOV 2019'!C9+'[5]DEC 2019'!C9+'[5]JAN 2020'!C9+'[5]FEB 2020'!C9+'[5]MAR 2020'!C9+'[5]APR 2020'!C9+'[5]MAY 2020'!C9+'[5]JUN 2020'!C9+'[5]JULY 2020'!C9+'[5]AUG 2020'!C9+'[5]EOY 2020'!C9+'[5]DEC S&amp;E 2019'!C9+'[5]JAN S&amp;E 2020'!C9+'[5]MAR S&amp;E 2020'!C9+'[5]MAY S&amp;E 2020'!C9+'[5]JUN S&amp;E 2020'!C9+'[5]JUL S&amp;E 2020'!C9+'[5]AUG S&amp;E 2020'!C9</f>
        <v>2214765</v>
      </c>
      <c r="D9" s="90">
        <f>'[5]SEPT 2019'!D9+'[5]OCT 2019'!D9+'[5]NOV 2019'!D9+'[5]DEC 2019'!D9+'[5]JAN 2020'!D9+'[5]FEB 2020'!D9+'[5]MAR 2020'!D9+'[5]APR 2020'!D9+'[5]MAY 2020'!D9+'[5]JUN 2020'!D9+'[5]JULY 2020'!D9+'[5]AUG 2020'!D9+'[5]EOY 2020'!D9+'[5]DEC S&amp;E 2019'!D9+'[5]JAN S&amp;E 2020'!D9+'[5]MAR S&amp;E 2020'!D9+'[5]MAY S&amp;E 2020'!D9+'[5]JUN S&amp;E 2020'!D9+'[5]JUL S&amp;E 2020'!D9+'[5]AUG S&amp;E 2020'!D9</f>
        <v>1971636</v>
      </c>
      <c r="E9" s="90">
        <f>'[5]SEPT 2019'!E9+'[5]OCT 2019'!E9+'[5]NOV 2019'!E9+'[5]DEC 2019'!E9+'[5]JAN 2020'!E9+'[5]FEB 2020'!E9+'[5]MAR 2020'!E9+'[5]APR 2020'!E9+'[5]MAY 2020'!E9+'[5]JUN 2020'!E9+'[5]JULY 2020'!E9+'[5]AUG 2020'!E9+'[5]EOY 2020'!E9+'[5]DEC S&amp;E 2019'!E9+'[5]JAN S&amp;E 2020'!E9+'[5]MAR S&amp;E 2020'!E9+'[5]MAY S&amp;E 2020'!E9+'[5]JUN S&amp;E 2020'!E9+'[5]JUL S&amp;E 2020'!E9+'[5]AUG S&amp;E 2020'!E9</f>
        <v>464494</v>
      </c>
      <c r="F9" s="90">
        <f>'[5]SEPT 2019'!F9+'[5]OCT 2019'!F9+'[5]NOV 2019'!F9+'[5]DEC 2019'!F9+'[5]JAN 2020'!F9+'[5]FEB 2020'!F9+'[5]MAR 2020'!F9+'[5]APR 2020'!F9+'[5]MAY 2020'!F9+'[5]JUN 2020'!F9+'[5]JULY 2020'!F9+'[5]AUG 2020'!F9+'[5]EOY 2020'!F9+'[5]DEC S&amp;E 2019'!F9+'[5]JAN S&amp;E 2020'!F9+'[5]MAR S&amp;E 2020'!F9+'[5]MAY S&amp;E 2020'!F9+'[5]JUN S&amp;E 2020'!F9+'[5]JUL S&amp;E 2020'!F9+'[5]AUG S&amp;E 2020'!F9</f>
        <v>1347000</v>
      </c>
      <c r="G9" s="90">
        <f>'[5]SEPT 2019'!G9+'[5]OCT 2019'!G9+'[5]NOV 2019'!G9+'[5]DEC 2019'!G9+'[5]JAN 2020'!G9+'[5]FEB 2020'!G9+'[5]MAR 2020'!G9+'[5]APR 2020'!G9+'[5]MAY 2020'!G9+'[5]JUN 2020'!G9+'[5]JULY 2020'!G9+'[5]AUG 2020'!G9+'[5]EOY 2020'!G9+'[5]DEC S&amp;E 2019'!G9+'[5]JAN S&amp;E 2020'!G9+'[5]MAR S&amp;E 2020'!G9+'[5]MAY S&amp;E 2020'!G9+'[5]JUN S&amp;E 2020'!G9+'[5]JUL S&amp;E 2020'!G9+'[5]AUG S&amp;E 2020'!G9</f>
        <v>1984429</v>
      </c>
      <c r="H9" s="90">
        <f>'[5]SEPT 2019'!H9+'[5]OCT 2019'!H9+'[5]NOV 2019'!H9+'[5]DEC 2019'!H9+'[5]JAN 2020'!H9+'[5]FEB 2020'!H9+'[5]MAR 2020'!H9+'[5]APR 2020'!H9+'[5]MAY 2020'!H9+'[5]JUN 2020'!H9+'[5]JULY 2020'!H9+'[5]AUG 2020'!H9+'[5]EOY 2020'!H9</f>
        <v>11985</v>
      </c>
      <c r="I9" s="90">
        <f>'[5]DEC 2019'!I9+'[5]JAN 2020'!I9+'[5]FEB 2020'!I9+'[5]MAR 2020'!I9+'[5]APR 2020'!I9+'[5]MAY 2020'!I9+'[5]JUN 2020'!I9+'[5]JULY 2020'!I9+'[5]AUG 2020'!I9+'[5]EOY 2020'!I9</f>
        <v>0</v>
      </c>
      <c r="J9" s="90">
        <f>'[5]SEPT 2019'!I9+'[5]OCT 2019'!I9+'[5]NOV 2019'!I9+'[5]DEC 2019'!J9+'[5]JAN 2020'!J9+'[5]FEB 2020'!J9+'[5]MAR 2020'!J9+'[5]APR 2020'!J9+'[5]MAY 2020'!J9+'[5]JUN 2020'!J9+'[5]JULY 2020'!J9+'[5]AUG 2020'!J9+'[5]EOY 2020'!J9</f>
        <v>0</v>
      </c>
      <c r="K9" s="90">
        <f>'[5]SEPT 2019'!J9+'[5]OCT 2019'!J9+'[5]NOV 2019'!J9+'[5]DEC 2019'!K9+'[5]JAN 2020'!K9+'[5]FEB 2020'!K9+'[5]MAR 2020'!K9+'[5]APR 2020'!K9+'[5]MAY 2020'!K9+'[5]JUN 2020'!K9+'[5]JULY 2020'!K9+'[5]AUG 2020'!K9+'[5]EOY 2020'!K9</f>
        <v>0</v>
      </c>
      <c r="L9" s="90">
        <f>'[5]SEPT 2019'!K9+'[5]OCT 2019'!K9+'[5]NOV 2019'!K9+'[5]DEC 2019'!L9+'[5]JAN 2020'!L9+'[5]FEB 2020'!L9+'[5]MAR 2020'!L9+'[5]APR 2020'!L9+'[5]MAY 2020'!L9+'[5]JUN 2020'!L9+'[5]JULY 2020'!L9+'[5]AUG 2020'!L9+'[5]EOY 2020'!L9</f>
        <v>201511</v>
      </c>
      <c r="M9" s="90">
        <f>'[5]SEPT 2019'!L9+'[5]OCT 2019'!L9+'[5]NOV 2019'!L9+'[5]DEC 2019'!M9+'[5]JAN 2020'!M9+'[5]FEB 2020'!M9+'[5]MAR 2020'!M9+'[5]APR 2020'!M9+'[5]MAY 2020'!M9+'[5]JUN 2020'!M9+'[5]JULY 2020'!M9+'[5]AUG 2020'!M9+'[5]EOY 2020'!M9</f>
        <v>933832</v>
      </c>
      <c r="N9" s="90">
        <f>'[5]SEPT 2019'!M9+'[5]OCT 2019'!M9+'[5]NOV 2019'!M9+'[5]DEC 2019'!N9+'[5]JAN 2020'!N9+'[5]FEB 2020'!N9+'[5]MAR 2020'!N9+'[5]APR 2020'!N9+'[5]MAY 2020'!N9+'[5]JUN 2020'!N9+'[5]JULY 2020'!N9+'[5]AUG 2020'!N9+'[5]EOY 2020'!N9</f>
        <v>0</v>
      </c>
      <c r="O9" s="90">
        <f>'[5]SEPT 2019'!N9+'[5]OCT 2019'!N9+'[5]NOV 2019'!N9+'[5]DEC 2019'!O9+'[5]JAN 2020'!O9+'[5]FEB 2020'!O9+'[5]MAR 2020'!O9+'[5]APR 2020'!O9+'[5]MAY 2020'!O9+'[5]JUN 2020'!O9+'[5]JULY 2020'!O9+'[5]AUG 2020'!O9+'[5]EOY 2020'!O9</f>
        <v>0</v>
      </c>
      <c r="P9" s="90">
        <f>'[5]SEPT 2019'!O9+'[5]OCT 2019'!O9+'[5]NOV 2019'!O9+'[5]DEC 2019'!P9+'[5]JAN 2020'!P9+'[5]FEB 2020'!P9+'[5]MAR 2020'!P9+'[5]APR 2020'!P9+'[5]MAY 2020'!P9+'[5]JUN 2020'!P9+'[5]JULY 2020'!P9+'[5]AUG 2020'!P9+'[5]EOY 2020'!P9</f>
        <v>272000</v>
      </c>
      <c r="Q9" s="90">
        <f>'[5]SEPT 2019'!P9+'[5]OCT 2019'!P9+'[5]NOV 2019'!P9+'[5]DEC 2019'!Q9+'[5]JAN 2020'!Q9+'[5]FEB 2020'!Q9+'[5]MAR 2020'!Q9+'[5]APR 2020'!Q9+'[5]MAY 2020'!Q9+'[5]JUN 2020'!Q9+'[5]JULY 2020'!Q9+'[5]AUG 2020'!Q9+'[5]EOY 2020'!Q9</f>
        <v>45307</v>
      </c>
      <c r="R9" s="90">
        <f>'[5]SEPT 2019'!Q9+'[5]OCT 2019'!Q9+'[5]NOV 2019'!Q9+'[5]DEC 2019'!R9+'[5]JAN 2020'!R9+'[5]FEB 2020'!R9+'[5]MAR 2020'!R9+'[5]APR 2020'!R9+'[5]MAY 2020'!R9+'[5]JUN 2020'!R9+'[5]JULY 2020'!R9+'[5]AUG 2020'!R9+'[5]EOY 2020'!R9</f>
        <v>0</v>
      </c>
      <c r="S9" s="90">
        <f>'[5]SEPT 2019'!R9+'[5]OCT 2019'!R9+'[5]NOV 2019'!R9+'[5]DEC 2019'!S9+'[5]JAN 2020'!S9+'[5]FEB 2020'!S9+'[5]MAR 2020'!S9+'[5]APR 2020'!S9+'[5]MAY 2020'!S9+'[5]JUN 2020'!S9+'[5]JULY 2020'!S9+'[5]AUG 2020'!S9+'[5]EOY 2020'!S9</f>
        <v>96290</v>
      </c>
      <c r="T9" s="90">
        <f>'[5]SEPT 2019'!S9+'[5]OCT 2019'!S9+'[5]NOV 2019'!S9+'[5]DEC 2019'!T9+'[5]JAN 2020'!T9+'[5]FEB 2020'!T9+'[5]MAR 2020'!T9+'[5]APR 2020'!T9+'[5]MAY 2020'!T9+'[5]JUN 2020'!T9+'[5]JULY 2020'!T9+'[5]AUG 2020'!T9+'[5]EOY 2020'!T9</f>
        <v>0</v>
      </c>
      <c r="U9" s="90">
        <f>'[5]SEPT 2019'!T9+'[5]OCT 2019'!T9+'[5]NOV 2019'!T9+'[5]DEC 2019'!U9+'[5]JAN 2020'!U9+'[5]FEB 2020'!U9+'[5]MAR 2020'!U9+'[5]APR 2020'!U9+'[5]MAY 2020'!U9+'[5]JUN 2020'!U9+'[5]JULY 2020'!U9+'[5]AUG 2020'!U9+'[5]EOY 2020'!U9</f>
        <v>0</v>
      </c>
      <c r="V9" s="90">
        <f>'[5]SEPT 2019'!U9+'[5]OCT 2019'!U9+'[5]NOV 2019'!U9+'[5]DEC 2019'!V9+'[5]JAN 2020'!V9+'[5]FEB 2020'!V9+'[5]MAR 2020'!V9+'[5]APR 2020'!V9+'[5]MAY 2020'!V9+'[5]JUN 2020'!V9+'[5]JULY 2020'!V9+'[5]AUG 2020'!V9+'[5]EOY 2020'!V9</f>
        <v>0</v>
      </c>
      <c r="W9" s="90">
        <f>'[5]SEPT 2019'!V9+'[5]OCT 2019'!V9+'[5]NOV 2019'!V9+'[5]DEC 2019'!W9+'[5]JAN 2020'!W9+'[5]FEB 2020'!W9+'[5]MAR 2020'!W9+'[5]APR 2020'!W9+'[5]MAY 2020'!W9+'[5]JUN 2020'!W9+'[5]JULY 2020'!W9+'[5]AUG 2020'!W9+'[5]EOY 2020'!W9</f>
        <v>0</v>
      </c>
      <c r="X9" s="90">
        <f>'[5]SEPT 2019'!W9+'[5]OCT 2019'!W9+'[5]NOV 2019'!W9+'[5]DEC 2019'!X9+'[5]JAN 2020'!X9+'[5]FEB 2020'!X9+'[5]MAR 2020'!X9+'[5]APR 2020'!X9+'[5]MAY 2020'!X9+'[5]JUN 2020'!X9+'[5]JULY 2020'!X9+'[5]AUG 2020'!X9+'[5]EOY 2020'!X9</f>
        <v>505660</v>
      </c>
      <c r="Y9" s="90">
        <f>'[5]SEPT 2019'!X9+'[5]OCT 2019'!X9+'[5]NOV 2019'!X9+'[5]DEC 2019'!Y9+'[5]JAN 2020'!Y9+'[5]FEB 2020'!Y9+'[5]MAR 2020'!Y9+'[5]APR 2020'!Y9+'[5]MAY 2020'!Y9+'[5]JUN 2020'!Y9+'[5]JULY 2020'!Y9+'[5]AUG 2020'!Y9+'[5]EOY 2020'!Y9</f>
        <v>0</v>
      </c>
      <c r="Z9" s="90">
        <f>'[5]SEPT 2019'!Y9+'[5]OCT 2019'!Y9+'[5]NOV 2019'!Y9+'[5]DEC 2019'!Z9+'[5]JAN 2020'!Z9+'[5]FEB 2020'!Z9+'[5]MAR 2020'!Z9+'[5]APR 2020'!Z9+'[5]MAY 2020'!Z9+'[5]JUN 2020'!Z9+'[5]JULY 2020'!Z9+'[5]AUG 2020'!Z9+'[5]EOY 2020'!Z9</f>
        <v>0</v>
      </c>
      <c r="AA9" s="113">
        <f t="shared" si="0"/>
        <v>10048909</v>
      </c>
    </row>
    <row r="10" spans="1:27" x14ac:dyDescent="0.25">
      <c r="A10" s="62" t="s">
        <v>61</v>
      </c>
      <c r="B10" s="63" t="s">
        <v>62</v>
      </c>
      <c r="C10" s="90">
        <f>'[5]SEPT 2019'!C10+'[5]OCT 2019'!C10+'[5]NOV 2019'!C10+'[5]DEC 2019'!C10+'[5]JAN 2020'!C10+'[5]FEB 2020'!C10+'[5]MAR 2020'!C10+'[5]APR 2020'!C10+'[5]MAY 2020'!C10+'[5]JUN 2020'!C10+'[5]JULY 2020'!C10+'[5]AUG 2020'!C10+'[5]EOY 2020'!C10+'[5]DEC S&amp;E 2019'!C10+'[5]JAN S&amp;E 2020'!C10+'[5]MAR S&amp;E 2020'!C10+'[5]MAY S&amp;E 2020'!C10+'[5]JUN S&amp;E 2020'!C10+'[5]JUL S&amp;E 2020'!C10+'[5]AUG S&amp;E 2020'!C10</f>
        <v>40170</v>
      </c>
      <c r="D10" s="90">
        <f>'[5]SEPT 2019'!D10+'[5]OCT 2019'!D10+'[5]NOV 2019'!D10+'[5]DEC 2019'!D10+'[5]JAN 2020'!D10+'[5]FEB 2020'!D10+'[5]MAR 2020'!D10+'[5]APR 2020'!D10+'[5]MAY 2020'!D10+'[5]JUN 2020'!D10+'[5]JULY 2020'!D10+'[5]AUG 2020'!D10+'[5]EOY 2020'!D10+'[5]DEC S&amp;E 2019'!D10+'[5]JAN S&amp;E 2020'!D10+'[5]MAR S&amp;E 2020'!D10+'[5]MAY S&amp;E 2020'!D10+'[5]JUN S&amp;E 2020'!D10+'[5]JUL S&amp;E 2020'!D10+'[5]AUG S&amp;E 2020'!D10</f>
        <v>481408.05</v>
      </c>
      <c r="E10" s="90">
        <f>'[5]SEPT 2019'!E10+'[5]OCT 2019'!E10+'[5]NOV 2019'!E10+'[5]DEC 2019'!E10+'[5]JAN 2020'!E10+'[5]FEB 2020'!E10+'[5]MAR 2020'!E10+'[5]APR 2020'!E10+'[5]MAY 2020'!E10+'[5]JUN 2020'!E10+'[5]JULY 2020'!E10+'[5]AUG 2020'!E10+'[5]EOY 2020'!E10+'[5]DEC S&amp;E 2019'!E10+'[5]JAN S&amp;E 2020'!E10+'[5]MAR S&amp;E 2020'!E10+'[5]MAY S&amp;E 2020'!E10+'[5]JUN S&amp;E 2020'!E10+'[5]JUL S&amp;E 2020'!E10+'[5]AUG S&amp;E 2020'!E10</f>
        <v>26894</v>
      </c>
      <c r="F10" s="90">
        <f>'[5]SEPT 2019'!F10+'[5]OCT 2019'!F10+'[5]NOV 2019'!F10+'[5]DEC 2019'!F10+'[5]JAN 2020'!F10+'[5]FEB 2020'!F10+'[5]MAR 2020'!F10+'[5]APR 2020'!F10+'[5]MAY 2020'!F10+'[5]JUN 2020'!F10+'[5]JULY 2020'!F10+'[5]AUG 2020'!F10+'[5]EOY 2020'!F10+'[5]DEC S&amp;E 2019'!F10+'[5]JAN S&amp;E 2020'!F10+'[5]MAR S&amp;E 2020'!F10+'[5]MAY S&amp;E 2020'!F10+'[5]JUN S&amp;E 2020'!F10+'[5]JUL S&amp;E 2020'!F10+'[5]AUG S&amp;E 2020'!F10</f>
        <v>45244</v>
      </c>
      <c r="G10" s="90">
        <f>'[5]SEPT 2019'!G10+'[5]OCT 2019'!G10+'[5]NOV 2019'!G10+'[5]DEC 2019'!G10+'[5]JAN 2020'!G10+'[5]FEB 2020'!G10+'[5]MAR 2020'!G10+'[5]APR 2020'!G10+'[5]MAY 2020'!G10+'[5]JUN 2020'!G10+'[5]JULY 2020'!G10+'[5]AUG 2020'!G10+'[5]EOY 2020'!G10+'[5]DEC S&amp;E 2019'!G10+'[5]JAN S&amp;E 2020'!G10+'[5]MAR S&amp;E 2020'!G10+'[5]MAY S&amp;E 2020'!G10+'[5]JUN S&amp;E 2020'!G10+'[5]JUL S&amp;E 2020'!G10+'[5]AUG S&amp;E 2020'!G10</f>
        <v>36628</v>
      </c>
      <c r="H10" s="90">
        <f>'[5]SEPT 2019'!H10+'[5]OCT 2019'!H10+'[5]NOV 2019'!H10+'[5]DEC 2019'!H10+'[5]JAN 2020'!H10+'[5]FEB 2020'!H10+'[5]MAR 2020'!H10+'[5]APR 2020'!H10+'[5]MAY 2020'!H10+'[5]JUN 2020'!H10+'[5]JULY 2020'!H10+'[5]AUG 2020'!H10+'[5]EOY 2020'!H10</f>
        <v>0</v>
      </c>
      <c r="I10" s="90">
        <f>'[5]DEC 2019'!I10+'[5]JAN 2020'!I10+'[5]FEB 2020'!I10+'[5]MAR 2020'!I10+'[5]APR 2020'!I10+'[5]MAY 2020'!I10+'[5]JUN 2020'!I10+'[5]JULY 2020'!I10+'[5]AUG 2020'!I10+'[5]EOY 2020'!I10</f>
        <v>0</v>
      </c>
      <c r="J10" s="90">
        <f>'[5]SEPT 2019'!I10+'[5]OCT 2019'!I10+'[5]NOV 2019'!I10+'[5]DEC 2019'!J10+'[5]JAN 2020'!J10+'[5]FEB 2020'!J10+'[5]MAR 2020'!J10+'[5]APR 2020'!J10+'[5]MAY 2020'!J10+'[5]JUN 2020'!J10+'[5]JULY 2020'!J10+'[5]AUG 2020'!J10+'[5]EOY 2020'!J10</f>
        <v>0</v>
      </c>
      <c r="K10" s="90">
        <f>'[5]SEPT 2019'!J10+'[5]OCT 2019'!J10+'[5]NOV 2019'!J10+'[5]DEC 2019'!K10+'[5]JAN 2020'!K10+'[5]FEB 2020'!K10+'[5]MAR 2020'!K10+'[5]APR 2020'!K10+'[5]MAY 2020'!K10+'[5]JUN 2020'!K10+'[5]JULY 2020'!K10+'[5]AUG 2020'!K10+'[5]EOY 2020'!K10</f>
        <v>0</v>
      </c>
      <c r="L10" s="90">
        <f>'[5]SEPT 2019'!K10+'[5]OCT 2019'!K10+'[5]NOV 2019'!K10+'[5]DEC 2019'!L10+'[5]JAN 2020'!L10+'[5]FEB 2020'!L10+'[5]MAR 2020'!L10+'[5]APR 2020'!L10+'[5]MAY 2020'!L10+'[5]JUN 2020'!L10+'[5]JULY 2020'!L10+'[5]AUG 2020'!L10+'[5]EOY 2020'!L10</f>
        <v>0</v>
      </c>
      <c r="M10" s="90">
        <f>'[5]SEPT 2019'!L10+'[5]OCT 2019'!L10+'[5]NOV 2019'!L10+'[5]DEC 2019'!M10+'[5]JAN 2020'!M10+'[5]FEB 2020'!M10+'[5]MAR 2020'!M10+'[5]APR 2020'!M10+'[5]MAY 2020'!M10+'[5]JUN 2020'!M10+'[5]JULY 2020'!M10+'[5]AUG 2020'!M10+'[5]EOY 2020'!M10</f>
        <v>0</v>
      </c>
      <c r="N10" s="90">
        <f>'[5]SEPT 2019'!M10+'[5]OCT 2019'!M10+'[5]NOV 2019'!M10+'[5]DEC 2019'!N10+'[5]JAN 2020'!N10+'[5]FEB 2020'!N10+'[5]MAR 2020'!N10+'[5]APR 2020'!N10+'[5]MAY 2020'!N10+'[5]JUN 2020'!N10+'[5]JULY 2020'!N10+'[5]AUG 2020'!N10+'[5]EOY 2020'!N10</f>
        <v>7812.5</v>
      </c>
      <c r="O10" s="90">
        <f>'[5]SEPT 2019'!N10+'[5]OCT 2019'!N10+'[5]NOV 2019'!N10+'[5]DEC 2019'!O10+'[5]JAN 2020'!O10+'[5]FEB 2020'!O10+'[5]MAR 2020'!O10+'[5]APR 2020'!O10+'[5]MAY 2020'!O10+'[5]JUN 2020'!O10+'[5]JULY 2020'!O10+'[5]AUG 2020'!O10+'[5]EOY 2020'!O10</f>
        <v>0</v>
      </c>
      <c r="P10" s="90">
        <f>'[5]SEPT 2019'!O10+'[5]OCT 2019'!O10+'[5]NOV 2019'!O10+'[5]DEC 2019'!P10+'[5]JAN 2020'!P10+'[5]FEB 2020'!P10+'[5]MAR 2020'!P10+'[5]APR 2020'!P10+'[5]MAY 2020'!P10+'[5]JUN 2020'!P10+'[5]JULY 2020'!P10+'[5]AUG 2020'!P10+'[5]EOY 2020'!P10</f>
        <v>21900</v>
      </c>
      <c r="Q10" s="90">
        <f>'[5]SEPT 2019'!P10+'[5]OCT 2019'!P10+'[5]NOV 2019'!P10+'[5]DEC 2019'!Q10+'[5]JAN 2020'!Q10+'[5]FEB 2020'!Q10+'[5]MAR 2020'!Q10+'[5]APR 2020'!Q10+'[5]MAY 2020'!Q10+'[5]JUN 2020'!Q10+'[5]JULY 2020'!Q10+'[5]AUG 2020'!Q10+'[5]EOY 2020'!Q10</f>
        <v>5580</v>
      </c>
      <c r="R10" s="90">
        <f>'[5]SEPT 2019'!Q10+'[5]OCT 2019'!Q10+'[5]NOV 2019'!Q10+'[5]DEC 2019'!R10+'[5]JAN 2020'!R10+'[5]FEB 2020'!R10+'[5]MAR 2020'!R10+'[5]APR 2020'!R10+'[5]MAY 2020'!R10+'[5]JUN 2020'!R10+'[5]JULY 2020'!R10+'[5]AUG 2020'!R10+'[5]EOY 2020'!R10</f>
        <v>0</v>
      </c>
      <c r="S10" s="90">
        <f>'[5]SEPT 2019'!R10+'[5]OCT 2019'!R10+'[5]NOV 2019'!R10+'[5]DEC 2019'!S10+'[5]JAN 2020'!S10+'[5]FEB 2020'!S10+'[5]MAR 2020'!S10+'[5]APR 2020'!S10+'[5]MAY 2020'!S10+'[5]JUN 2020'!S10+'[5]JULY 2020'!S10+'[5]AUG 2020'!S10+'[5]EOY 2020'!S10</f>
        <v>0</v>
      </c>
      <c r="T10" s="90">
        <f>'[5]SEPT 2019'!S10+'[5]OCT 2019'!S10+'[5]NOV 2019'!S10+'[5]DEC 2019'!T10+'[5]JAN 2020'!T10+'[5]FEB 2020'!T10+'[5]MAR 2020'!T10+'[5]APR 2020'!T10+'[5]MAY 2020'!T10+'[5]JUN 2020'!T10+'[5]JULY 2020'!T10+'[5]AUG 2020'!T10+'[5]EOY 2020'!T10</f>
        <v>0</v>
      </c>
      <c r="U10" s="90">
        <f>'[5]SEPT 2019'!T10+'[5]OCT 2019'!T10+'[5]NOV 2019'!T10+'[5]DEC 2019'!U10+'[5]JAN 2020'!U10+'[5]FEB 2020'!U10+'[5]MAR 2020'!U10+'[5]APR 2020'!U10+'[5]MAY 2020'!U10+'[5]JUN 2020'!U10+'[5]JULY 2020'!U10+'[5]AUG 2020'!U10+'[5]EOY 2020'!U10</f>
        <v>0</v>
      </c>
      <c r="V10" s="90">
        <f>'[5]SEPT 2019'!U10+'[5]OCT 2019'!U10+'[5]NOV 2019'!U10+'[5]DEC 2019'!V10+'[5]JAN 2020'!V10+'[5]FEB 2020'!V10+'[5]MAR 2020'!V10+'[5]APR 2020'!V10+'[5]MAY 2020'!V10+'[5]JUN 2020'!V10+'[5]JULY 2020'!V10+'[5]AUG 2020'!V10+'[5]EOY 2020'!V10</f>
        <v>0</v>
      </c>
      <c r="W10" s="90">
        <f>'[5]SEPT 2019'!V10+'[5]OCT 2019'!V10+'[5]NOV 2019'!V10+'[5]DEC 2019'!W10+'[5]JAN 2020'!W10+'[5]FEB 2020'!W10+'[5]MAR 2020'!W10+'[5]APR 2020'!W10+'[5]MAY 2020'!W10+'[5]JUN 2020'!W10+'[5]JULY 2020'!W10+'[5]AUG 2020'!W10+'[5]EOY 2020'!W10</f>
        <v>0</v>
      </c>
      <c r="X10" s="90">
        <f>'[5]SEPT 2019'!W10+'[5]OCT 2019'!W10+'[5]NOV 2019'!W10+'[5]DEC 2019'!X10+'[5]JAN 2020'!X10+'[5]FEB 2020'!X10+'[5]MAR 2020'!X10+'[5]APR 2020'!X10+'[5]MAY 2020'!X10+'[5]JUN 2020'!X10+'[5]JULY 2020'!X10+'[5]AUG 2020'!X10+'[5]EOY 2020'!X10</f>
        <v>0</v>
      </c>
      <c r="Y10" s="90">
        <f>'[5]SEPT 2019'!X10+'[5]OCT 2019'!X10+'[5]NOV 2019'!X10+'[5]DEC 2019'!Y10+'[5]JAN 2020'!Y10+'[5]FEB 2020'!Y10+'[5]MAR 2020'!Y10+'[5]APR 2020'!Y10+'[5]MAY 2020'!Y10+'[5]JUN 2020'!Y10+'[5]JULY 2020'!Y10+'[5]AUG 2020'!Y10+'[5]EOY 2020'!Y10</f>
        <v>0</v>
      </c>
      <c r="Z10" s="90">
        <f>'[5]SEPT 2019'!Y10+'[5]OCT 2019'!Y10+'[5]NOV 2019'!Y10+'[5]DEC 2019'!Z10+'[5]JAN 2020'!Z10+'[5]FEB 2020'!Z10+'[5]MAR 2020'!Z10+'[5]APR 2020'!Z10+'[5]MAY 2020'!Z10+'[5]JUN 2020'!Z10+'[5]JULY 2020'!Z10+'[5]AUG 2020'!Z10+'[5]EOY 2020'!Z10</f>
        <v>0</v>
      </c>
      <c r="AA10" s="113">
        <f t="shared" si="0"/>
        <v>665636.55000000005</v>
      </c>
    </row>
    <row r="11" spans="1:27" x14ac:dyDescent="0.25">
      <c r="A11" s="62" t="s">
        <v>63</v>
      </c>
      <c r="B11" s="63" t="s">
        <v>64</v>
      </c>
      <c r="C11" s="90">
        <f>'[5]SEPT 2019'!C11+'[5]OCT 2019'!C11+'[5]NOV 2019'!C11+'[5]DEC 2019'!C11+'[5]JAN 2020'!C11+'[5]FEB 2020'!C11+'[5]MAR 2020'!C11+'[5]APR 2020'!C11+'[5]MAY 2020'!C11+'[5]JUN 2020'!C11+'[5]JULY 2020'!C11+'[5]AUG 2020'!C11+'[5]EOY 2020'!C11+'[5]DEC S&amp;E 2019'!C11+'[5]JAN S&amp;E 2020'!C11+'[5]MAR S&amp;E 2020'!C11+'[5]MAY S&amp;E 2020'!C11+'[5]JUN S&amp;E 2020'!C11+'[5]JUL S&amp;E 2020'!C11+'[5]AUG S&amp;E 2020'!C11</f>
        <v>368555</v>
      </c>
      <c r="D11" s="90">
        <f>'[5]SEPT 2019'!D11+'[5]OCT 2019'!D11+'[5]NOV 2019'!D11+'[5]DEC 2019'!D11+'[5]JAN 2020'!D11+'[5]FEB 2020'!D11+'[5]MAR 2020'!D11+'[5]APR 2020'!D11+'[5]MAY 2020'!D11+'[5]JUN 2020'!D11+'[5]JULY 2020'!D11+'[5]AUG 2020'!D11+'[5]EOY 2020'!D11+'[5]DEC S&amp;E 2019'!D11+'[5]JAN S&amp;E 2020'!D11+'[5]MAR S&amp;E 2020'!D11+'[5]MAY S&amp;E 2020'!D11+'[5]JUN S&amp;E 2020'!D11+'[5]JUL S&amp;E 2020'!D11+'[5]AUG S&amp;E 2020'!D11</f>
        <v>494000</v>
      </c>
      <c r="E11" s="90">
        <f>'[5]SEPT 2019'!E11+'[5]OCT 2019'!E11+'[5]NOV 2019'!E11+'[5]DEC 2019'!E11+'[5]JAN 2020'!E11+'[5]FEB 2020'!E11+'[5]MAR 2020'!E11+'[5]APR 2020'!E11+'[5]MAY 2020'!E11+'[5]JUN 2020'!E11+'[5]JULY 2020'!E11+'[5]AUG 2020'!E11+'[5]EOY 2020'!E11+'[5]DEC S&amp;E 2019'!E11+'[5]JAN S&amp;E 2020'!E11+'[5]MAR S&amp;E 2020'!E11+'[5]MAY S&amp;E 2020'!E11+'[5]JUN S&amp;E 2020'!E11+'[5]JUL S&amp;E 2020'!E11+'[5]AUG S&amp;E 2020'!E11</f>
        <v>222000</v>
      </c>
      <c r="F11" s="90">
        <f>'[5]SEPT 2019'!F11+'[5]OCT 2019'!F11+'[5]NOV 2019'!F11+'[5]DEC 2019'!F11+'[5]JAN 2020'!F11+'[5]FEB 2020'!F11+'[5]MAR 2020'!F11+'[5]APR 2020'!F11+'[5]MAY 2020'!F11+'[5]JUN 2020'!F11+'[5]JULY 2020'!F11+'[5]AUG 2020'!F11+'[5]EOY 2020'!F11+'[5]DEC S&amp;E 2019'!F11+'[5]JAN S&amp;E 2020'!F11+'[5]MAR S&amp;E 2020'!F11+'[5]MAY S&amp;E 2020'!F11+'[5]JUN S&amp;E 2020'!F11+'[5]JUL S&amp;E 2020'!F11+'[5]AUG S&amp;E 2020'!F11</f>
        <v>0</v>
      </c>
      <c r="G11" s="90">
        <f>'[5]SEPT 2019'!G11+'[5]OCT 2019'!G11+'[5]NOV 2019'!G11+'[5]DEC 2019'!G11+'[5]JAN 2020'!G11+'[5]FEB 2020'!G11+'[5]MAR 2020'!G11+'[5]APR 2020'!G11+'[5]MAY 2020'!G11+'[5]JUN 2020'!G11+'[5]JULY 2020'!G11+'[5]AUG 2020'!G11+'[5]EOY 2020'!G11+'[5]DEC S&amp;E 2019'!G11+'[5]JAN S&amp;E 2020'!G11+'[5]MAR S&amp;E 2020'!G11+'[5]MAY S&amp;E 2020'!G11+'[5]JUN S&amp;E 2020'!G11+'[5]JUL S&amp;E 2020'!G11+'[5]AUG S&amp;E 2020'!G11</f>
        <v>378473</v>
      </c>
      <c r="H11" s="90">
        <f>'[5]SEPT 2019'!H11+'[5]OCT 2019'!H11+'[5]NOV 2019'!H11+'[5]DEC 2019'!H11+'[5]JAN 2020'!H11+'[5]FEB 2020'!H11+'[5]MAR 2020'!H11+'[5]APR 2020'!H11+'[5]MAY 2020'!H11+'[5]JUN 2020'!H11+'[5]JULY 2020'!H11+'[5]AUG 2020'!H11+'[5]EOY 2020'!H11</f>
        <v>0</v>
      </c>
      <c r="I11" s="90">
        <f>'[5]DEC 2019'!I11+'[5]JAN 2020'!I11+'[5]FEB 2020'!I11+'[5]MAR 2020'!I11+'[5]APR 2020'!I11+'[5]MAY 2020'!I11+'[5]JUN 2020'!I11+'[5]JULY 2020'!I11+'[5]AUG 2020'!I11+'[5]EOY 2020'!I11</f>
        <v>0</v>
      </c>
      <c r="J11" s="90">
        <f>'[5]SEPT 2019'!I11+'[5]OCT 2019'!I11+'[5]NOV 2019'!I11+'[5]DEC 2019'!J11+'[5]JAN 2020'!J11+'[5]FEB 2020'!J11+'[5]MAR 2020'!J11+'[5]APR 2020'!J11+'[5]MAY 2020'!J11+'[5]JUN 2020'!J11+'[5]JULY 2020'!J11+'[5]AUG 2020'!J11+'[5]EOY 2020'!J11</f>
        <v>0</v>
      </c>
      <c r="K11" s="90">
        <f>'[5]SEPT 2019'!J11+'[5]OCT 2019'!J11+'[5]NOV 2019'!J11+'[5]DEC 2019'!K11+'[5]JAN 2020'!K11+'[5]FEB 2020'!K11+'[5]MAR 2020'!K11+'[5]APR 2020'!K11+'[5]MAY 2020'!K11+'[5]JUN 2020'!K11+'[5]JULY 2020'!K11+'[5]AUG 2020'!K11+'[5]EOY 2020'!K11</f>
        <v>0</v>
      </c>
      <c r="L11" s="90">
        <f>'[5]SEPT 2019'!K11+'[5]OCT 2019'!K11+'[5]NOV 2019'!K11+'[5]DEC 2019'!L11+'[5]JAN 2020'!L11+'[5]FEB 2020'!L11+'[5]MAR 2020'!L11+'[5]APR 2020'!L11+'[5]MAY 2020'!L11+'[5]JUN 2020'!L11+'[5]JULY 2020'!L11+'[5]AUG 2020'!L11+'[5]EOY 2020'!L11</f>
        <v>0</v>
      </c>
      <c r="M11" s="90">
        <f>'[5]SEPT 2019'!L11+'[5]OCT 2019'!L11+'[5]NOV 2019'!L11+'[5]DEC 2019'!M11+'[5]JAN 2020'!M11+'[5]FEB 2020'!M11+'[5]MAR 2020'!M11+'[5]APR 2020'!M11+'[5]MAY 2020'!M11+'[5]JUN 2020'!M11+'[5]JULY 2020'!M11+'[5]AUG 2020'!M11+'[5]EOY 2020'!M11</f>
        <v>170623</v>
      </c>
      <c r="N11" s="90">
        <f>'[5]SEPT 2019'!M11+'[5]OCT 2019'!M11+'[5]NOV 2019'!M11+'[5]DEC 2019'!N11+'[5]JAN 2020'!N11+'[5]FEB 2020'!N11+'[5]MAR 2020'!N11+'[5]APR 2020'!N11+'[5]MAY 2020'!N11+'[5]JUN 2020'!N11+'[5]JULY 2020'!N11+'[5]AUG 2020'!N11+'[5]EOY 2020'!N11</f>
        <v>0</v>
      </c>
      <c r="O11" s="90">
        <f>'[5]SEPT 2019'!N11+'[5]OCT 2019'!N11+'[5]NOV 2019'!N11+'[5]DEC 2019'!O11+'[5]JAN 2020'!O11+'[5]FEB 2020'!O11+'[5]MAR 2020'!O11+'[5]APR 2020'!O11+'[5]MAY 2020'!O11+'[5]JUN 2020'!O11+'[5]JULY 2020'!O11+'[5]AUG 2020'!O11+'[5]EOY 2020'!O11</f>
        <v>0</v>
      </c>
      <c r="P11" s="90">
        <f>'[5]SEPT 2019'!O11+'[5]OCT 2019'!O11+'[5]NOV 2019'!O11+'[5]DEC 2019'!P11+'[5]JAN 2020'!P11+'[5]FEB 2020'!P11+'[5]MAR 2020'!P11+'[5]APR 2020'!P11+'[5]MAY 2020'!P11+'[5]JUN 2020'!P11+'[5]JULY 2020'!P11+'[5]AUG 2020'!P11+'[5]EOY 2020'!P11</f>
        <v>0</v>
      </c>
      <c r="Q11" s="90">
        <f>'[5]SEPT 2019'!P11+'[5]OCT 2019'!P11+'[5]NOV 2019'!P11+'[5]DEC 2019'!Q11+'[5]JAN 2020'!Q11+'[5]FEB 2020'!Q11+'[5]MAR 2020'!Q11+'[5]APR 2020'!Q11+'[5]MAY 2020'!Q11+'[5]JUN 2020'!Q11+'[5]JULY 2020'!Q11+'[5]AUG 2020'!Q11+'[5]EOY 2020'!Q11</f>
        <v>19995</v>
      </c>
      <c r="R11" s="90">
        <f>'[5]SEPT 2019'!Q11+'[5]OCT 2019'!Q11+'[5]NOV 2019'!Q11+'[5]DEC 2019'!R11+'[5]JAN 2020'!R11+'[5]FEB 2020'!R11+'[5]MAR 2020'!R11+'[5]APR 2020'!R11+'[5]MAY 2020'!R11+'[5]JUN 2020'!R11+'[5]JULY 2020'!R11+'[5]AUG 2020'!R11+'[5]EOY 2020'!R11</f>
        <v>0</v>
      </c>
      <c r="S11" s="90">
        <f>'[5]SEPT 2019'!R11+'[5]OCT 2019'!R11+'[5]NOV 2019'!R11+'[5]DEC 2019'!S11+'[5]JAN 2020'!S11+'[5]FEB 2020'!S11+'[5]MAR 2020'!S11+'[5]APR 2020'!S11+'[5]MAY 2020'!S11+'[5]JUN 2020'!S11+'[5]JULY 2020'!S11+'[5]AUG 2020'!S11+'[5]EOY 2020'!S11</f>
        <v>0</v>
      </c>
      <c r="T11" s="90">
        <f>'[5]SEPT 2019'!S11+'[5]OCT 2019'!S11+'[5]NOV 2019'!S11+'[5]DEC 2019'!T11+'[5]JAN 2020'!T11+'[5]FEB 2020'!T11+'[5]MAR 2020'!T11+'[5]APR 2020'!T11+'[5]MAY 2020'!T11+'[5]JUN 2020'!T11+'[5]JULY 2020'!T11+'[5]AUG 2020'!T11+'[5]EOY 2020'!T11</f>
        <v>0</v>
      </c>
      <c r="U11" s="90">
        <f>'[5]SEPT 2019'!T11+'[5]OCT 2019'!T11+'[5]NOV 2019'!T11+'[5]DEC 2019'!U11+'[5]JAN 2020'!U11+'[5]FEB 2020'!U11+'[5]MAR 2020'!U11+'[5]APR 2020'!U11+'[5]MAY 2020'!U11+'[5]JUN 2020'!U11+'[5]JULY 2020'!U11+'[5]AUG 2020'!U11+'[5]EOY 2020'!U11</f>
        <v>0</v>
      </c>
      <c r="V11" s="90">
        <f>'[5]SEPT 2019'!U11+'[5]OCT 2019'!U11+'[5]NOV 2019'!U11+'[5]DEC 2019'!V11+'[5]JAN 2020'!V11+'[5]FEB 2020'!V11+'[5]MAR 2020'!V11+'[5]APR 2020'!V11+'[5]MAY 2020'!V11+'[5]JUN 2020'!V11+'[5]JULY 2020'!V11+'[5]AUG 2020'!V11+'[5]EOY 2020'!V11</f>
        <v>0</v>
      </c>
      <c r="W11" s="90">
        <f>'[5]SEPT 2019'!V11+'[5]OCT 2019'!V11+'[5]NOV 2019'!V11+'[5]DEC 2019'!W11+'[5]JAN 2020'!W11+'[5]FEB 2020'!W11+'[5]MAR 2020'!W11+'[5]APR 2020'!W11+'[5]MAY 2020'!W11+'[5]JUN 2020'!W11+'[5]JULY 2020'!W11+'[5]AUG 2020'!W11+'[5]EOY 2020'!W11</f>
        <v>0</v>
      </c>
      <c r="X11" s="90">
        <f>'[5]SEPT 2019'!W11+'[5]OCT 2019'!W11+'[5]NOV 2019'!W11+'[5]DEC 2019'!X11+'[5]JAN 2020'!X11+'[5]FEB 2020'!X11+'[5]MAR 2020'!X11+'[5]APR 2020'!X11+'[5]MAY 2020'!X11+'[5]JUN 2020'!X11+'[5]JULY 2020'!X11+'[5]AUG 2020'!X11+'[5]EOY 2020'!X11</f>
        <v>0</v>
      </c>
      <c r="Y11" s="90">
        <f>'[5]SEPT 2019'!X11+'[5]OCT 2019'!X11+'[5]NOV 2019'!X11+'[5]DEC 2019'!Y11+'[5]JAN 2020'!Y11+'[5]FEB 2020'!Y11+'[5]MAR 2020'!Y11+'[5]APR 2020'!Y11+'[5]MAY 2020'!Y11+'[5]JUN 2020'!Y11+'[5]JULY 2020'!Y11+'[5]AUG 2020'!Y11+'[5]EOY 2020'!Y11</f>
        <v>0</v>
      </c>
      <c r="Z11" s="90">
        <f>'[5]SEPT 2019'!Y11+'[5]OCT 2019'!Y11+'[5]NOV 2019'!Y11+'[5]DEC 2019'!Z11+'[5]JAN 2020'!Z11+'[5]FEB 2020'!Z11+'[5]MAR 2020'!Z11+'[5]APR 2020'!Z11+'[5]MAY 2020'!Z11+'[5]JUN 2020'!Z11+'[5]JULY 2020'!Z11+'[5]AUG 2020'!Z11+'[5]EOY 2020'!Z11</f>
        <v>0</v>
      </c>
      <c r="AA11" s="113">
        <f t="shared" si="0"/>
        <v>1653646</v>
      </c>
    </row>
    <row r="12" spans="1:27" x14ac:dyDescent="0.25">
      <c r="A12" s="62" t="s">
        <v>65</v>
      </c>
      <c r="B12" s="63" t="s">
        <v>66</v>
      </c>
      <c r="C12" s="90">
        <f>'[5]SEPT 2019'!C12+'[5]OCT 2019'!C12+'[5]NOV 2019'!C12+'[5]DEC 2019'!C12+'[5]JAN 2020'!C12+'[5]FEB 2020'!C12+'[5]MAR 2020'!C12+'[5]APR 2020'!C12+'[5]MAY 2020'!C12+'[5]JUN 2020'!C12+'[5]JULY 2020'!C12+'[5]AUG 2020'!C12+'[5]EOY 2020'!C12+'[5]DEC S&amp;E 2019'!C12+'[5]JAN S&amp;E 2020'!C12+'[5]MAR S&amp;E 2020'!C12+'[5]MAY S&amp;E 2020'!C12+'[5]JUN S&amp;E 2020'!C12+'[5]JUL S&amp;E 2020'!C12+'[5]AUG S&amp;E 2020'!C12</f>
        <v>240232</v>
      </c>
      <c r="D12" s="90">
        <f>'[5]SEPT 2019'!D12+'[5]OCT 2019'!D12+'[5]NOV 2019'!D12+'[5]DEC 2019'!D12+'[5]JAN 2020'!D12+'[5]FEB 2020'!D12+'[5]MAR 2020'!D12+'[5]APR 2020'!D12+'[5]MAY 2020'!D12+'[5]JUN 2020'!D12+'[5]JULY 2020'!D12+'[5]AUG 2020'!D12+'[5]EOY 2020'!D12+'[5]DEC S&amp;E 2019'!D12+'[5]JAN S&amp;E 2020'!D12+'[5]MAR S&amp;E 2020'!D12+'[5]MAY S&amp;E 2020'!D12+'[5]JUN S&amp;E 2020'!D12+'[5]JUL S&amp;E 2020'!D12+'[5]AUG S&amp;E 2020'!D12</f>
        <v>166124</v>
      </c>
      <c r="E12" s="90">
        <f>'[5]SEPT 2019'!E12+'[5]OCT 2019'!E12+'[5]NOV 2019'!E12+'[5]DEC 2019'!E12+'[5]JAN 2020'!E12+'[5]FEB 2020'!E12+'[5]MAR 2020'!E12+'[5]APR 2020'!E12+'[5]MAY 2020'!E12+'[5]JUN 2020'!E12+'[5]JULY 2020'!E12+'[5]AUG 2020'!E12+'[5]EOY 2020'!E12+'[5]DEC S&amp;E 2019'!E12+'[5]JAN S&amp;E 2020'!E12+'[5]MAR S&amp;E 2020'!E12+'[5]MAY S&amp;E 2020'!E12+'[5]JUN S&amp;E 2020'!E12+'[5]JUL S&amp;E 2020'!E12+'[5]AUG S&amp;E 2020'!E12</f>
        <v>257381</v>
      </c>
      <c r="F12" s="90">
        <f>'[5]SEPT 2019'!F12+'[5]OCT 2019'!F12+'[5]NOV 2019'!F12+'[5]DEC 2019'!F12+'[5]JAN 2020'!F12+'[5]FEB 2020'!F12+'[5]MAR 2020'!F12+'[5]APR 2020'!F12+'[5]MAY 2020'!F12+'[5]JUN 2020'!F12+'[5]JULY 2020'!F12+'[5]AUG 2020'!F12+'[5]EOY 2020'!F12+'[5]DEC S&amp;E 2019'!F12+'[5]JAN S&amp;E 2020'!F12+'[5]MAR S&amp;E 2020'!F12+'[5]MAY S&amp;E 2020'!F12+'[5]JUN S&amp;E 2020'!F12+'[5]JUL S&amp;E 2020'!F12+'[5]AUG S&amp;E 2020'!F12</f>
        <v>191036</v>
      </c>
      <c r="G12" s="90">
        <f>'[5]SEPT 2019'!G12+'[5]OCT 2019'!G12+'[5]NOV 2019'!G12+'[5]DEC 2019'!G12+'[5]JAN 2020'!G12+'[5]FEB 2020'!G12+'[5]MAR 2020'!G12+'[5]APR 2020'!G12+'[5]MAY 2020'!G12+'[5]JUN 2020'!G12+'[5]JULY 2020'!G12+'[5]AUG 2020'!G12+'[5]EOY 2020'!G12+'[5]DEC S&amp;E 2019'!G12+'[5]JAN S&amp;E 2020'!G12+'[5]MAR S&amp;E 2020'!G12+'[5]MAY S&amp;E 2020'!G12+'[5]JUN S&amp;E 2020'!G12+'[5]JUL S&amp;E 2020'!G12+'[5]AUG S&amp;E 2020'!G12</f>
        <v>230970</v>
      </c>
      <c r="H12" s="90">
        <f>'[5]SEPT 2019'!H12+'[5]OCT 2019'!H12+'[5]NOV 2019'!H12+'[5]DEC 2019'!H12+'[5]JAN 2020'!H12+'[5]FEB 2020'!H12+'[5]MAR 2020'!H12+'[5]APR 2020'!H12+'[5]MAY 2020'!H12+'[5]JUN 2020'!H12+'[5]JULY 2020'!H12+'[5]AUG 2020'!H12+'[5]EOY 2020'!H12</f>
        <v>4200</v>
      </c>
      <c r="I12" s="90">
        <f>'[5]DEC 2019'!I12+'[5]JAN 2020'!I12+'[5]FEB 2020'!I12+'[5]MAR 2020'!I12+'[5]APR 2020'!I12+'[5]MAY 2020'!I12+'[5]JUN 2020'!I12+'[5]JULY 2020'!I12+'[5]AUG 2020'!I12+'[5]EOY 2020'!I12</f>
        <v>0</v>
      </c>
      <c r="J12" s="90">
        <f>'[5]SEPT 2019'!I12+'[5]OCT 2019'!I12+'[5]NOV 2019'!I12+'[5]DEC 2019'!J12+'[5]JAN 2020'!J12+'[5]FEB 2020'!J12+'[5]MAR 2020'!J12+'[5]APR 2020'!J12+'[5]MAY 2020'!J12+'[5]JUN 2020'!J12+'[5]JULY 2020'!J12+'[5]AUG 2020'!J12+'[5]EOY 2020'!J12</f>
        <v>0</v>
      </c>
      <c r="K12" s="90">
        <f>'[5]SEPT 2019'!J12+'[5]OCT 2019'!J12+'[5]NOV 2019'!J12+'[5]DEC 2019'!K12+'[5]JAN 2020'!K12+'[5]FEB 2020'!K12+'[5]MAR 2020'!K12+'[5]APR 2020'!K12+'[5]MAY 2020'!K12+'[5]JUN 2020'!K12+'[5]JULY 2020'!K12+'[5]AUG 2020'!K12+'[5]EOY 2020'!K12</f>
        <v>0</v>
      </c>
      <c r="L12" s="90">
        <f>'[5]SEPT 2019'!K12+'[5]OCT 2019'!K12+'[5]NOV 2019'!K12+'[5]DEC 2019'!L12+'[5]JAN 2020'!L12+'[5]FEB 2020'!L12+'[5]MAR 2020'!L12+'[5]APR 2020'!L12+'[5]MAY 2020'!L12+'[5]JUN 2020'!L12+'[5]JULY 2020'!L12+'[5]AUG 2020'!L12+'[5]EOY 2020'!L12</f>
        <v>0</v>
      </c>
      <c r="M12" s="90">
        <f>'[5]SEPT 2019'!L12+'[5]OCT 2019'!L12+'[5]NOV 2019'!L12+'[5]DEC 2019'!M12+'[5]JAN 2020'!M12+'[5]FEB 2020'!M12+'[5]MAR 2020'!M12+'[5]APR 2020'!M12+'[5]MAY 2020'!M12+'[5]JUN 2020'!M12+'[5]JULY 2020'!M12+'[5]AUG 2020'!M12+'[5]EOY 2020'!M12</f>
        <v>15527</v>
      </c>
      <c r="N12" s="90">
        <f>'[5]SEPT 2019'!M12+'[5]OCT 2019'!M12+'[5]NOV 2019'!M12+'[5]DEC 2019'!N12+'[5]JAN 2020'!N12+'[5]FEB 2020'!N12+'[5]MAR 2020'!N12+'[5]APR 2020'!N12+'[5]MAY 2020'!N12+'[5]JUN 2020'!N12+'[5]JULY 2020'!N12+'[5]AUG 2020'!N12+'[5]EOY 2020'!N12</f>
        <v>0</v>
      </c>
      <c r="O12" s="90">
        <f>'[5]SEPT 2019'!N12+'[5]OCT 2019'!N12+'[5]NOV 2019'!N12+'[5]DEC 2019'!O12+'[5]JAN 2020'!O12+'[5]FEB 2020'!O12+'[5]MAR 2020'!O12+'[5]APR 2020'!O12+'[5]MAY 2020'!O12+'[5]JUN 2020'!O12+'[5]JULY 2020'!O12+'[5]AUG 2020'!O12+'[5]EOY 2020'!O12</f>
        <v>0</v>
      </c>
      <c r="P12" s="90">
        <f>'[5]SEPT 2019'!O12+'[5]OCT 2019'!O12+'[5]NOV 2019'!O12+'[5]DEC 2019'!P12+'[5]JAN 2020'!P12+'[5]FEB 2020'!P12+'[5]MAR 2020'!P12+'[5]APR 2020'!P12+'[5]MAY 2020'!P12+'[5]JUN 2020'!P12+'[5]JULY 2020'!P12+'[5]AUG 2020'!P12+'[5]EOY 2020'!P12</f>
        <v>187160</v>
      </c>
      <c r="Q12" s="90">
        <f>'[5]SEPT 2019'!P12+'[5]OCT 2019'!P12+'[5]NOV 2019'!P12+'[5]DEC 2019'!Q12+'[5]JAN 2020'!Q12+'[5]FEB 2020'!Q12+'[5]MAR 2020'!Q12+'[5]APR 2020'!Q12+'[5]MAY 2020'!Q12+'[5]JUN 2020'!Q12+'[5]JULY 2020'!Q12+'[5]AUG 2020'!Q12+'[5]EOY 2020'!Q12</f>
        <v>16647</v>
      </c>
      <c r="R12" s="90">
        <f>'[5]SEPT 2019'!Q12+'[5]OCT 2019'!Q12+'[5]NOV 2019'!Q12+'[5]DEC 2019'!R12+'[5]JAN 2020'!R12+'[5]FEB 2020'!R12+'[5]MAR 2020'!R12+'[5]APR 2020'!R12+'[5]MAY 2020'!R12+'[5]JUN 2020'!R12+'[5]JULY 2020'!R12+'[5]AUG 2020'!R12+'[5]EOY 2020'!R12</f>
        <v>0</v>
      </c>
      <c r="S12" s="90">
        <f>'[5]SEPT 2019'!R12+'[5]OCT 2019'!R12+'[5]NOV 2019'!R12+'[5]DEC 2019'!S12+'[5]JAN 2020'!S12+'[5]FEB 2020'!S12+'[5]MAR 2020'!S12+'[5]APR 2020'!S12+'[5]MAY 2020'!S12+'[5]JUN 2020'!S12+'[5]JULY 2020'!S12+'[5]AUG 2020'!S12+'[5]EOY 2020'!S12</f>
        <v>0</v>
      </c>
      <c r="T12" s="90">
        <f>'[5]SEPT 2019'!S12+'[5]OCT 2019'!S12+'[5]NOV 2019'!S12+'[5]DEC 2019'!T12+'[5]JAN 2020'!T12+'[5]FEB 2020'!T12+'[5]MAR 2020'!T12+'[5]APR 2020'!T12+'[5]MAY 2020'!T12+'[5]JUN 2020'!T12+'[5]JULY 2020'!T12+'[5]AUG 2020'!T12+'[5]EOY 2020'!T12</f>
        <v>0</v>
      </c>
      <c r="U12" s="90">
        <f>'[5]SEPT 2019'!T12+'[5]OCT 2019'!T12+'[5]NOV 2019'!T12+'[5]DEC 2019'!U12+'[5]JAN 2020'!U12+'[5]FEB 2020'!U12+'[5]MAR 2020'!U12+'[5]APR 2020'!U12+'[5]MAY 2020'!U12+'[5]JUN 2020'!U12+'[5]JULY 2020'!U12+'[5]AUG 2020'!U12+'[5]EOY 2020'!U12</f>
        <v>0</v>
      </c>
      <c r="V12" s="90">
        <f>'[5]SEPT 2019'!U12+'[5]OCT 2019'!U12+'[5]NOV 2019'!U12+'[5]DEC 2019'!V12+'[5]JAN 2020'!V12+'[5]FEB 2020'!V12+'[5]MAR 2020'!V12+'[5]APR 2020'!V12+'[5]MAY 2020'!V12+'[5]JUN 2020'!V12+'[5]JULY 2020'!V12+'[5]AUG 2020'!V12+'[5]EOY 2020'!V12</f>
        <v>0</v>
      </c>
      <c r="W12" s="90">
        <f>'[5]SEPT 2019'!V12+'[5]OCT 2019'!V12+'[5]NOV 2019'!V12+'[5]DEC 2019'!W12+'[5]JAN 2020'!W12+'[5]FEB 2020'!W12+'[5]MAR 2020'!W12+'[5]APR 2020'!W12+'[5]MAY 2020'!W12+'[5]JUN 2020'!W12+'[5]JULY 2020'!W12+'[5]AUG 2020'!W12+'[5]EOY 2020'!W12</f>
        <v>0</v>
      </c>
      <c r="X12" s="90">
        <f>'[5]SEPT 2019'!W12+'[5]OCT 2019'!W12+'[5]NOV 2019'!W12+'[5]DEC 2019'!X12+'[5]JAN 2020'!X12+'[5]FEB 2020'!X12+'[5]MAR 2020'!X12+'[5]APR 2020'!X12+'[5]MAY 2020'!X12+'[5]JUN 2020'!X12+'[5]JULY 2020'!X12+'[5]AUG 2020'!X12+'[5]EOY 2020'!X12</f>
        <v>0</v>
      </c>
      <c r="Y12" s="90">
        <f>'[5]SEPT 2019'!X12+'[5]OCT 2019'!X12+'[5]NOV 2019'!X12+'[5]DEC 2019'!Y12+'[5]JAN 2020'!Y12+'[5]FEB 2020'!Y12+'[5]MAR 2020'!Y12+'[5]APR 2020'!Y12+'[5]MAY 2020'!Y12+'[5]JUN 2020'!Y12+'[5]JULY 2020'!Y12+'[5]AUG 2020'!Y12+'[5]EOY 2020'!Y12</f>
        <v>0</v>
      </c>
      <c r="Z12" s="90">
        <f>'[5]SEPT 2019'!Y12+'[5]OCT 2019'!Y12+'[5]NOV 2019'!Y12+'[5]DEC 2019'!Z12+'[5]JAN 2020'!Z12+'[5]FEB 2020'!Z12+'[5]MAR 2020'!Z12+'[5]APR 2020'!Z12+'[5]MAY 2020'!Z12+'[5]JUN 2020'!Z12+'[5]JULY 2020'!Z12+'[5]AUG 2020'!Z12+'[5]EOY 2020'!Z12</f>
        <v>0</v>
      </c>
      <c r="AA12" s="113">
        <f t="shared" si="0"/>
        <v>1309277</v>
      </c>
    </row>
    <row r="13" spans="1:27" x14ac:dyDescent="0.25">
      <c r="A13" s="62" t="s">
        <v>69</v>
      </c>
      <c r="B13" s="63" t="s">
        <v>70</v>
      </c>
      <c r="C13" s="90">
        <f>'[5]SEPT 2019'!C13+'[5]OCT 2019'!C13+'[5]NOV 2019'!C13+'[5]DEC 2019'!C13+'[5]JAN 2020'!C13+'[5]FEB 2020'!C13+'[5]MAR 2020'!C13+'[5]APR 2020'!C13+'[5]MAY 2020'!C13+'[5]JUN 2020'!C13+'[5]JULY 2020'!C13+'[5]AUG 2020'!C13+'[5]EOY 2020'!C13+'[5]DEC S&amp;E 2019'!C13+'[5]JAN S&amp;E 2020'!C13+'[5]MAR S&amp;E 2020'!C13+'[5]MAY S&amp;E 2020'!C13+'[5]JUN S&amp;E 2020'!C13+'[5]JUL S&amp;E 2020'!C13+'[5]AUG S&amp;E 2020'!C13</f>
        <v>45952</v>
      </c>
      <c r="D13" s="90">
        <f>'[5]SEPT 2019'!D13+'[5]OCT 2019'!D13+'[5]NOV 2019'!D13+'[5]DEC 2019'!D13+'[5]JAN 2020'!D13+'[5]FEB 2020'!D13+'[5]MAR 2020'!D13+'[5]APR 2020'!D13+'[5]MAY 2020'!D13+'[5]JUN 2020'!D13+'[5]JULY 2020'!D13+'[5]AUG 2020'!D13+'[5]EOY 2020'!D13+'[5]DEC S&amp;E 2019'!D13+'[5]JAN S&amp;E 2020'!D13+'[5]MAR S&amp;E 2020'!D13+'[5]MAY S&amp;E 2020'!D13+'[5]JUN S&amp;E 2020'!D13+'[5]JUL S&amp;E 2020'!D13+'[5]AUG S&amp;E 2020'!D13</f>
        <v>24421</v>
      </c>
      <c r="E13" s="90">
        <f>'[5]SEPT 2019'!E13+'[5]OCT 2019'!E13+'[5]NOV 2019'!E13+'[5]DEC 2019'!E13+'[5]JAN 2020'!E13+'[5]FEB 2020'!E13+'[5]MAR 2020'!E13+'[5]APR 2020'!E13+'[5]MAY 2020'!E13+'[5]JUN 2020'!E13+'[5]JULY 2020'!E13+'[5]AUG 2020'!E13+'[5]EOY 2020'!E13+'[5]DEC S&amp;E 2019'!E13+'[5]JAN S&amp;E 2020'!E13+'[5]MAR S&amp;E 2020'!E13+'[5]MAY S&amp;E 2020'!E13+'[5]JUN S&amp;E 2020'!E13+'[5]JUL S&amp;E 2020'!E13+'[5]AUG S&amp;E 2020'!E13</f>
        <v>34939.300000000003</v>
      </c>
      <c r="F13" s="90">
        <f>'[5]SEPT 2019'!F13+'[5]OCT 2019'!F13+'[5]NOV 2019'!F13+'[5]DEC 2019'!F13+'[5]JAN 2020'!F13+'[5]FEB 2020'!F13+'[5]MAR 2020'!F13+'[5]APR 2020'!F13+'[5]MAY 2020'!F13+'[5]JUN 2020'!F13+'[5]JULY 2020'!F13+'[5]AUG 2020'!F13+'[5]EOY 2020'!F13+'[5]DEC S&amp;E 2019'!F13+'[5]JAN S&amp;E 2020'!F13+'[5]MAR S&amp;E 2020'!F13+'[5]MAY S&amp;E 2020'!F13+'[5]JUN S&amp;E 2020'!F13+'[5]JUL S&amp;E 2020'!F13+'[5]AUG S&amp;E 2020'!F13</f>
        <v>8764</v>
      </c>
      <c r="G13" s="90">
        <f>'[5]SEPT 2019'!G13+'[5]OCT 2019'!G13+'[5]NOV 2019'!G13+'[5]DEC 2019'!G13+'[5]JAN 2020'!G13+'[5]FEB 2020'!G13+'[5]MAR 2020'!G13+'[5]APR 2020'!G13+'[5]MAY 2020'!G13+'[5]JUN 2020'!G13+'[5]JULY 2020'!G13+'[5]AUG 2020'!G13+'[5]EOY 2020'!G13+'[5]DEC S&amp;E 2019'!G13+'[5]JAN S&amp;E 2020'!G13+'[5]MAR S&amp;E 2020'!G13+'[5]MAY S&amp;E 2020'!G13+'[5]JUN S&amp;E 2020'!G13+'[5]JUL S&amp;E 2020'!G13+'[5]AUG S&amp;E 2020'!G13</f>
        <v>10210</v>
      </c>
      <c r="H13" s="90">
        <f>'[5]SEPT 2019'!H13+'[5]OCT 2019'!H13+'[5]NOV 2019'!H13+'[5]DEC 2019'!H13+'[5]JAN 2020'!H13+'[5]FEB 2020'!H13+'[5]MAR 2020'!H13+'[5]APR 2020'!H13+'[5]MAY 2020'!H13+'[5]JUN 2020'!H13+'[5]JULY 2020'!H13+'[5]AUG 2020'!H13+'[5]EOY 2020'!H13</f>
        <v>0</v>
      </c>
      <c r="I13" s="90">
        <f>'[5]DEC 2019'!I13+'[5]JAN 2020'!I13+'[5]FEB 2020'!I13+'[5]MAR 2020'!I13+'[5]APR 2020'!I13+'[5]MAY 2020'!I13+'[5]JUN 2020'!I13+'[5]JULY 2020'!I13+'[5]AUG 2020'!I13+'[5]EOY 2020'!I13</f>
        <v>0</v>
      </c>
      <c r="J13" s="90">
        <f>'[5]SEPT 2019'!I13+'[5]OCT 2019'!I13+'[5]NOV 2019'!I13+'[5]DEC 2019'!J13+'[5]JAN 2020'!J13+'[5]FEB 2020'!J13+'[5]MAR 2020'!J13+'[5]APR 2020'!J13+'[5]MAY 2020'!J13+'[5]JUN 2020'!J13+'[5]JULY 2020'!J13+'[5]AUG 2020'!J13+'[5]EOY 2020'!J13</f>
        <v>0</v>
      </c>
      <c r="K13" s="90">
        <f>'[5]SEPT 2019'!J13+'[5]OCT 2019'!J13+'[5]NOV 2019'!J13+'[5]DEC 2019'!K13+'[5]JAN 2020'!K13+'[5]FEB 2020'!K13+'[5]MAR 2020'!K13+'[5]APR 2020'!K13+'[5]MAY 2020'!K13+'[5]JUN 2020'!K13+'[5]JULY 2020'!K13+'[5]AUG 2020'!K13+'[5]EOY 2020'!K13</f>
        <v>0</v>
      </c>
      <c r="L13" s="90">
        <f>'[5]SEPT 2019'!K13+'[5]OCT 2019'!K13+'[5]NOV 2019'!K13+'[5]DEC 2019'!L13+'[5]JAN 2020'!L13+'[5]FEB 2020'!L13+'[5]MAR 2020'!L13+'[5]APR 2020'!L13+'[5]MAY 2020'!L13+'[5]JUN 2020'!L13+'[5]JULY 2020'!L13+'[5]AUG 2020'!L13+'[5]EOY 2020'!L13</f>
        <v>0</v>
      </c>
      <c r="M13" s="90">
        <f>'[5]SEPT 2019'!L13+'[5]OCT 2019'!L13+'[5]NOV 2019'!L13+'[5]DEC 2019'!M13+'[5]JAN 2020'!M13+'[5]FEB 2020'!M13+'[5]MAR 2020'!M13+'[5]APR 2020'!M13+'[5]MAY 2020'!M13+'[5]JUN 2020'!M13+'[5]JULY 2020'!M13+'[5]AUG 2020'!M13+'[5]EOY 2020'!M13</f>
        <v>0</v>
      </c>
      <c r="N13" s="90">
        <f>'[5]SEPT 2019'!M13+'[5]OCT 2019'!M13+'[5]NOV 2019'!M13+'[5]DEC 2019'!N13+'[5]JAN 2020'!N13+'[5]FEB 2020'!N13+'[5]MAR 2020'!N13+'[5]APR 2020'!N13+'[5]MAY 2020'!N13+'[5]JUN 2020'!N13+'[5]JULY 2020'!N13+'[5]AUG 2020'!N13+'[5]EOY 2020'!N13</f>
        <v>0</v>
      </c>
      <c r="O13" s="90">
        <f>'[5]SEPT 2019'!N13+'[5]OCT 2019'!N13+'[5]NOV 2019'!N13+'[5]DEC 2019'!O13+'[5]JAN 2020'!O13+'[5]FEB 2020'!O13+'[5]MAR 2020'!O13+'[5]APR 2020'!O13+'[5]MAY 2020'!O13+'[5]JUN 2020'!O13+'[5]JULY 2020'!O13+'[5]AUG 2020'!O13+'[5]EOY 2020'!O13</f>
        <v>0</v>
      </c>
      <c r="P13" s="90">
        <f>'[5]SEPT 2019'!O13+'[5]OCT 2019'!O13+'[5]NOV 2019'!O13+'[5]DEC 2019'!P13+'[5]JAN 2020'!P13+'[5]FEB 2020'!P13+'[5]MAR 2020'!P13+'[5]APR 2020'!P13+'[5]MAY 2020'!P13+'[5]JUN 2020'!P13+'[5]JULY 2020'!P13+'[5]AUG 2020'!P13+'[5]EOY 2020'!P13</f>
        <v>0</v>
      </c>
      <c r="Q13" s="90">
        <f>'[5]SEPT 2019'!P13+'[5]OCT 2019'!P13+'[5]NOV 2019'!P13+'[5]DEC 2019'!Q13+'[5]JAN 2020'!Q13+'[5]FEB 2020'!Q13+'[5]MAR 2020'!Q13+'[5]APR 2020'!Q13+'[5]MAY 2020'!Q13+'[5]JUN 2020'!Q13+'[5]JULY 2020'!Q13+'[5]AUG 2020'!Q13+'[5]EOY 2020'!Q13</f>
        <v>881.1</v>
      </c>
      <c r="R13" s="90">
        <f>'[5]SEPT 2019'!Q13+'[5]OCT 2019'!Q13+'[5]NOV 2019'!Q13+'[5]DEC 2019'!R13+'[5]JAN 2020'!R13+'[5]FEB 2020'!R13+'[5]MAR 2020'!R13+'[5]APR 2020'!R13+'[5]MAY 2020'!R13+'[5]JUN 2020'!R13+'[5]JULY 2020'!R13+'[5]AUG 2020'!R13+'[5]EOY 2020'!R13</f>
        <v>0</v>
      </c>
      <c r="S13" s="90">
        <f>'[5]SEPT 2019'!R13+'[5]OCT 2019'!R13+'[5]NOV 2019'!R13+'[5]DEC 2019'!S13+'[5]JAN 2020'!S13+'[5]FEB 2020'!S13+'[5]MAR 2020'!S13+'[5]APR 2020'!S13+'[5]MAY 2020'!S13+'[5]JUN 2020'!S13+'[5]JULY 2020'!S13+'[5]AUG 2020'!S13+'[5]EOY 2020'!S13</f>
        <v>0</v>
      </c>
      <c r="T13" s="90">
        <f>'[5]SEPT 2019'!S13+'[5]OCT 2019'!S13+'[5]NOV 2019'!S13+'[5]DEC 2019'!T13+'[5]JAN 2020'!T13+'[5]FEB 2020'!T13+'[5]MAR 2020'!T13+'[5]APR 2020'!T13+'[5]MAY 2020'!T13+'[5]JUN 2020'!T13+'[5]JULY 2020'!T13+'[5]AUG 2020'!T13+'[5]EOY 2020'!T13</f>
        <v>0</v>
      </c>
      <c r="U13" s="90">
        <f>'[5]SEPT 2019'!T13+'[5]OCT 2019'!T13+'[5]NOV 2019'!T13+'[5]DEC 2019'!U13+'[5]JAN 2020'!U13+'[5]FEB 2020'!U13+'[5]MAR 2020'!U13+'[5]APR 2020'!U13+'[5]MAY 2020'!U13+'[5]JUN 2020'!U13+'[5]JULY 2020'!U13+'[5]AUG 2020'!U13+'[5]EOY 2020'!U13</f>
        <v>0</v>
      </c>
      <c r="V13" s="90">
        <f>'[5]SEPT 2019'!U13+'[5]OCT 2019'!U13+'[5]NOV 2019'!U13+'[5]DEC 2019'!V13+'[5]JAN 2020'!V13+'[5]FEB 2020'!V13+'[5]MAR 2020'!V13+'[5]APR 2020'!V13+'[5]MAY 2020'!V13+'[5]JUN 2020'!V13+'[5]JULY 2020'!V13+'[5]AUG 2020'!V13+'[5]EOY 2020'!V13</f>
        <v>0</v>
      </c>
      <c r="W13" s="90">
        <f>'[5]SEPT 2019'!V13+'[5]OCT 2019'!V13+'[5]NOV 2019'!V13+'[5]DEC 2019'!W13+'[5]JAN 2020'!W13+'[5]FEB 2020'!W13+'[5]MAR 2020'!W13+'[5]APR 2020'!W13+'[5]MAY 2020'!W13+'[5]JUN 2020'!W13+'[5]JULY 2020'!W13+'[5]AUG 2020'!W13+'[5]EOY 2020'!W13</f>
        <v>0</v>
      </c>
      <c r="X13" s="90">
        <f>'[5]SEPT 2019'!W13+'[5]OCT 2019'!W13+'[5]NOV 2019'!W13+'[5]DEC 2019'!X13+'[5]JAN 2020'!X13+'[5]FEB 2020'!X13+'[5]MAR 2020'!X13+'[5]APR 2020'!X13+'[5]MAY 2020'!X13+'[5]JUN 2020'!X13+'[5]JULY 2020'!X13+'[5]AUG 2020'!X13+'[5]EOY 2020'!X13</f>
        <v>52800</v>
      </c>
      <c r="Y13" s="90">
        <f>'[5]SEPT 2019'!X13+'[5]OCT 2019'!X13+'[5]NOV 2019'!X13+'[5]DEC 2019'!Y13+'[5]JAN 2020'!Y13+'[5]FEB 2020'!Y13+'[5]MAR 2020'!Y13+'[5]APR 2020'!Y13+'[5]MAY 2020'!Y13+'[5]JUN 2020'!Y13+'[5]JULY 2020'!Y13+'[5]AUG 2020'!Y13+'[5]EOY 2020'!Y13</f>
        <v>0</v>
      </c>
      <c r="Z13" s="90">
        <f>'[5]SEPT 2019'!Y13+'[5]OCT 2019'!Y13+'[5]NOV 2019'!Y13+'[5]DEC 2019'!Z13+'[5]JAN 2020'!Z13+'[5]FEB 2020'!Z13+'[5]MAR 2020'!Z13+'[5]APR 2020'!Z13+'[5]MAY 2020'!Z13+'[5]JUN 2020'!Z13+'[5]JULY 2020'!Z13+'[5]AUG 2020'!Z13+'[5]EOY 2020'!Z13</f>
        <v>0</v>
      </c>
      <c r="AA13" s="113">
        <f t="shared" si="0"/>
        <v>177967.40000000002</v>
      </c>
    </row>
    <row r="14" spans="1:27" x14ac:dyDescent="0.25">
      <c r="A14" s="62" t="s">
        <v>74</v>
      </c>
      <c r="B14" s="63" t="s">
        <v>75</v>
      </c>
      <c r="C14" s="90">
        <f>'[5]SEPT 2019'!C14+'[5]OCT 2019'!C14+'[5]NOV 2019'!C14+'[5]DEC 2019'!C14+'[5]JAN 2020'!C14+'[5]FEB 2020'!C14+'[5]MAR 2020'!C14+'[5]APR 2020'!C14+'[5]MAY 2020'!C14+'[5]JUN 2020'!C14+'[5]JULY 2020'!C14+'[5]AUG 2020'!C14+'[5]EOY 2020'!C14+'[5]DEC S&amp;E 2019'!C14+'[5]JAN S&amp;E 2020'!C14+'[5]MAR S&amp;E 2020'!C14+'[5]MAY S&amp;E 2020'!C14+'[5]JUN S&amp;E 2020'!C14+'[5]JUL S&amp;E 2020'!C14+'[5]AUG S&amp;E 2020'!C14</f>
        <v>145085</v>
      </c>
      <c r="D14" s="90">
        <f>'[5]SEPT 2019'!D14+'[5]OCT 2019'!D14+'[5]NOV 2019'!D14+'[5]DEC 2019'!D14+'[5]JAN 2020'!D14+'[5]FEB 2020'!D14+'[5]MAR 2020'!D14+'[5]APR 2020'!D14+'[5]MAY 2020'!D14+'[5]JUN 2020'!D14+'[5]JULY 2020'!D14+'[5]AUG 2020'!D14+'[5]EOY 2020'!D14+'[5]DEC S&amp;E 2019'!D14+'[5]JAN S&amp;E 2020'!D14+'[5]MAR S&amp;E 2020'!D14+'[5]MAY S&amp;E 2020'!D14+'[5]JUN S&amp;E 2020'!D14+'[5]JUL S&amp;E 2020'!D14+'[5]AUG S&amp;E 2020'!D14</f>
        <v>264742</v>
      </c>
      <c r="E14" s="90">
        <f>'[5]SEPT 2019'!E14+'[5]OCT 2019'!E14+'[5]NOV 2019'!E14+'[5]DEC 2019'!E14+'[5]JAN 2020'!E14+'[5]FEB 2020'!E14+'[5]MAR 2020'!E14+'[5]APR 2020'!E14+'[5]MAY 2020'!E14+'[5]JUN 2020'!E14+'[5]JULY 2020'!E14+'[5]AUG 2020'!E14+'[5]EOY 2020'!E14+'[5]DEC S&amp;E 2019'!E14+'[5]JAN S&amp;E 2020'!E14+'[5]MAR S&amp;E 2020'!E14+'[5]MAY S&amp;E 2020'!E14+'[5]JUN S&amp;E 2020'!E14+'[5]JUL S&amp;E 2020'!E14+'[5]AUG S&amp;E 2020'!E14</f>
        <v>101396</v>
      </c>
      <c r="F14" s="90">
        <f>'[5]SEPT 2019'!F14+'[5]OCT 2019'!F14+'[5]NOV 2019'!F14+'[5]DEC 2019'!F14+'[5]JAN 2020'!F14+'[5]FEB 2020'!F14+'[5]MAR 2020'!F14+'[5]APR 2020'!F14+'[5]MAY 2020'!F14+'[5]JUN 2020'!F14+'[5]JULY 2020'!F14+'[5]AUG 2020'!F14+'[5]EOY 2020'!F14+'[5]DEC S&amp;E 2019'!F14+'[5]JAN S&amp;E 2020'!F14+'[5]MAR S&amp;E 2020'!F14+'[5]MAY S&amp;E 2020'!F14+'[5]JUN S&amp;E 2020'!F14+'[5]JUL S&amp;E 2020'!F14+'[5]AUG S&amp;E 2020'!F14</f>
        <v>7322</v>
      </c>
      <c r="G14" s="90">
        <f>'[5]SEPT 2019'!G14+'[5]OCT 2019'!G14+'[5]NOV 2019'!G14+'[5]DEC 2019'!G14+'[5]JAN 2020'!G14+'[5]FEB 2020'!G14+'[5]MAR 2020'!G14+'[5]APR 2020'!G14+'[5]MAY 2020'!G14+'[5]JUN 2020'!G14+'[5]JULY 2020'!G14+'[5]AUG 2020'!G14+'[5]EOY 2020'!G14+'[5]DEC S&amp;E 2019'!G14+'[5]JAN S&amp;E 2020'!G14+'[5]MAR S&amp;E 2020'!G14+'[5]MAY S&amp;E 2020'!G14+'[5]JUN S&amp;E 2020'!G14+'[5]JUL S&amp;E 2020'!G14+'[5]AUG S&amp;E 2020'!G14</f>
        <v>43034</v>
      </c>
      <c r="H14" s="90">
        <f>'[5]SEPT 2019'!H14+'[5]OCT 2019'!H14+'[5]NOV 2019'!H14+'[5]DEC 2019'!H14+'[5]JAN 2020'!H14+'[5]FEB 2020'!H14+'[5]MAR 2020'!H14+'[5]APR 2020'!H14+'[5]MAY 2020'!H14+'[5]JUN 2020'!H14+'[5]JULY 2020'!H14+'[5]AUG 2020'!H14+'[5]EOY 2020'!H14</f>
        <v>0</v>
      </c>
      <c r="I14" s="90">
        <f>'[5]DEC 2019'!I14+'[5]JAN 2020'!I14+'[5]FEB 2020'!I14+'[5]MAR 2020'!I14+'[5]APR 2020'!I14+'[5]MAY 2020'!I14+'[5]JUN 2020'!I14+'[5]JULY 2020'!I14+'[5]AUG 2020'!I14+'[5]EOY 2020'!I14</f>
        <v>0</v>
      </c>
      <c r="J14" s="90">
        <f>'[5]SEPT 2019'!I14+'[5]OCT 2019'!I14+'[5]NOV 2019'!I14+'[5]DEC 2019'!J14+'[5]JAN 2020'!J14+'[5]FEB 2020'!J14+'[5]MAR 2020'!J14+'[5]APR 2020'!J14+'[5]MAY 2020'!J14+'[5]JUN 2020'!J14+'[5]JULY 2020'!J14+'[5]AUG 2020'!J14+'[5]EOY 2020'!J14</f>
        <v>0</v>
      </c>
      <c r="K14" s="90">
        <f>'[5]SEPT 2019'!J14+'[5]OCT 2019'!J14+'[5]NOV 2019'!J14+'[5]DEC 2019'!K14+'[5]JAN 2020'!K14+'[5]FEB 2020'!K14+'[5]MAR 2020'!K14+'[5]APR 2020'!K14+'[5]MAY 2020'!K14+'[5]JUN 2020'!K14+'[5]JULY 2020'!K14+'[5]AUG 2020'!K14+'[5]EOY 2020'!K14</f>
        <v>0</v>
      </c>
      <c r="L14" s="90">
        <f>'[5]SEPT 2019'!K14+'[5]OCT 2019'!K14+'[5]NOV 2019'!K14+'[5]DEC 2019'!L14+'[5]JAN 2020'!L14+'[5]FEB 2020'!L14+'[5]MAR 2020'!L14+'[5]APR 2020'!L14+'[5]MAY 2020'!L14+'[5]JUN 2020'!L14+'[5]JULY 2020'!L14+'[5]AUG 2020'!L14+'[5]EOY 2020'!L14</f>
        <v>0</v>
      </c>
      <c r="M14" s="90">
        <f>'[5]SEPT 2019'!L14+'[5]OCT 2019'!L14+'[5]NOV 2019'!L14+'[5]DEC 2019'!M14+'[5]JAN 2020'!M14+'[5]FEB 2020'!M14+'[5]MAR 2020'!M14+'[5]APR 2020'!M14+'[5]MAY 2020'!M14+'[5]JUN 2020'!M14+'[5]JULY 2020'!M14+'[5]AUG 2020'!M14+'[5]EOY 2020'!M14</f>
        <v>0</v>
      </c>
      <c r="N14" s="90">
        <f>'[5]SEPT 2019'!M14+'[5]OCT 2019'!M14+'[5]NOV 2019'!M14+'[5]DEC 2019'!N14+'[5]JAN 2020'!N14+'[5]FEB 2020'!N14+'[5]MAR 2020'!N14+'[5]APR 2020'!N14+'[5]MAY 2020'!N14+'[5]JUN 2020'!N14+'[5]JULY 2020'!N14+'[5]AUG 2020'!N14+'[5]EOY 2020'!N14</f>
        <v>0</v>
      </c>
      <c r="O14" s="90">
        <f>'[5]SEPT 2019'!N14+'[5]OCT 2019'!N14+'[5]NOV 2019'!N14+'[5]DEC 2019'!O14+'[5]JAN 2020'!O14+'[5]FEB 2020'!O14+'[5]MAR 2020'!O14+'[5]APR 2020'!O14+'[5]MAY 2020'!O14+'[5]JUN 2020'!O14+'[5]JULY 2020'!O14+'[5]AUG 2020'!O14+'[5]EOY 2020'!O14</f>
        <v>0</v>
      </c>
      <c r="P14" s="90">
        <f>'[5]SEPT 2019'!O14+'[5]OCT 2019'!O14+'[5]NOV 2019'!O14+'[5]DEC 2019'!P14+'[5]JAN 2020'!P14+'[5]FEB 2020'!P14+'[5]MAR 2020'!P14+'[5]APR 2020'!P14+'[5]MAY 2020'!P14+'[5]JUN 2020'!P14+'[5]JULY 2020'!P14+'[5]AUG 2020'!P14+'[5]EOY 2020'!P14</f>
        <v>0</v>
      </c>
      <c r="Q14" s="90">
        <f>'[5]SEPT 2019'!P14+'[5]OCT 2019'!P14+'[5]NOV 2019'!P14+'[5]DEC 2019'!Q14+'[5]JAN 2020'!Q14+'[5]FEB 2020'!Q14+'[5]MAR 2020'!Q14+'[5]APR 2020'!Q14+'[5]MAY 2020'!Q14+'[5]JUN 2020'!Q14+'[5]JULY 2020'!Q14+'[5]AUG 2020'!Q14+'[5]EOY 2020'!Q14</f>
        <v>0</v>
      </c>
      <c r="R14" s="90">
        <f>'[5]SEPT 2019'!Q14+'[5]OCT 2019'!Q14+'[5]NOV 2019'!Q14+'[5]DEC 2019'!R14+'[5]JAN 2020'!R14+'[5]FEB 2020'!R14+'[5]MAR 2020'!R14+'[5]APR 2020'!R14+'[5]MAY 2020'!R14+'[5]JUN 2020'!R14+'[5]JULY 2020'!R14+'[5]AUG 2020'!R14+'[5]EOY 2020'!R14</f>
        <v>0</v>
      </c>
      <c r="S14" s="90">
        <f>'[5]SEPT 2019'!R14+'[5]OCT 2019'!R14+'[5]NOV 2019'!R14+'[5]DEC 2019'!S14+'[5]JAN 2020'!S14+'[5]FEB 2020'!S14+'[5]MAR 2020'!S14+'[5]APR 2020'!S14+'[5]MAY 2020'!S14+'[5]JUN 2020'!S14+'[5]JULY 2020'!S14+'[5]AUG 2020'!S14+'[5]EOY 2020'!S14</f>
        <v>0</v>
      </c>
      <c r="T14" s="90">
        <f>'[5]SEPT 2019'!S14+'[5]OCT 2019'!S14+'[5]NOV 2019'!S14+'[5]DEC 2019'!T14+'[5]JAN 2020'!T14+'[5]FEB 2020'!T14+'[5]MAR 2020'!T14+'[5]APR 2020'!T14+'[5]MAY 2020'!T14+'[5]JUN 2020'!T14+'[5]JULY 2020'!T14+'[5]AUG 2020'!T14+'[5]EOY 2020'!T14</f>
        <v>0</v>
      </c>
      <c r="U14" s="90">
        <f>'[5]SEPT 2019'!T14+'[5]OCT 2019'!T14+'[5]NOV 2019'!T14+'[5]DEC 2019'!U14+'[5]JAN 2020'!U14+'[5]FEB 2020'!U14+'[5]MAR 2020'!U14+'[5]APR 2020'!U14+'[5]MAY 2020'!U14+'[5]JUN 2020'!U14+'[5]JULY 2020'!U14+'[5]AUG 2020'!U14+'[5]EOY 2020'!U14</f>
        <v>0</v>
      </c>
      <c r="V14" s="90">
        <f>'[5]SEPT 2019'!U14+'[5]OCT 2019'!U14+'[5]NOV 2019'!U14+'[5]DEC 2019'!V14+'[5]JAN 2020'!V14+'[5]FEB 2020'!V14+'[5]MAR 2020'!V14+'[5]APR 2020'!V14+'[5]MAY 2020'!V14+'[5]JUN 2020'!V14+'[5]JULY 2020'!V14+'[5]AUG 2020'!V14+'[5]EOY 2020'!V14</f>
        <v>0</v>
      </c>
      <c r="W14" s="90">
        <f>'[5]SEPT 2019'!V14+'[5]OCT 2019'!V14+'[5]NOV 2019'!V14+'[5]DEC 2019'!W14+'[5]JAN 2020'!W14+'[5]FEB 2020'!W14+'[5]MAR 2020'!W14+'[5]APR 2020'!W14+'[5]MAY 2020'!W14+'[5]JUN 2020'!W14+'[5]JULY 2020'!W14+'[5]AUG 2020'!W14+'[5]EOY 2020'!W14</f>
        <v>0</v>
      </c>
      <c r="X14" s="90">
        <f>'[5]SEPT 2019'!W14+'[5]OCT 2019'!W14+'[5]NOV 2019'!W14+'[5]DEC 2019'!X14+'[5]JAN 2020'!X14+'[5]FEB 2020'!X14+'[5]MAR 2020'!X14+'[5]APR 2020'!X14+'[5]MAY 2020'!X14+'[5]JUN 2020'!X14+'[5]JULY 2020'!X14+'[5]AUG 2020'!X14+'[5]EOY 2020'!X14</f>
        <v>13843</v>
      </c>
      <c r="Y14" s="90">
        <f>'[5]SEPT 2019'!X14+'[5]OCT 2019'!X14+'[5]NOV 2019'!X14+'[5]DEC 2019'!Y14+'[5]JAN 2020'!Y14+'[5]FEB 2020'!Y14+'[5]MAR 2020'!Y14+'[5]APR 2020'!Y14+'[5]MAY 2020'!Y14+'[5]JUN 2020'!Y14+'[5]JULY 2020'!Y14+'[5]AUG 2020'!Y14+'[5]EOY 2020'!Y14</f>
        <v>0</v>
      </c>
      <c r="Z14" s="90">
        <f>'[5]SEPT 2019'!Y14+'[5]OCT 2019'!Y14+'[5]NOV 2019'!Y14+'[5]DEC 2019'!Z14+'[5]JAN 2020'!Z14+'[5]FEB 2020'!Z14+'[5]MAR 2020'!Z14+'[5]APR 2020'!Z14+'[5]MAY 2020'!Z14+'[5]JUN 2020'!Z14+'[5]JULY 2020'!Z14+'[5]AUG 2020'!Z14+'[5]EOY 2020'!Z14</f>
        <v>0</v>
      </c>
      <c r="AA14" s="113">
        <f t="shared" si="0"/>
        <v>575422</v>
      </c>
    </row>
    <row r="15" spans="1:27" x14ac:dyDescent="0.25">
      <c r="A15" s="62" t="s">
        <v>76</v>
      </c>
      <c r="B15" s="63" t="s">
        <v>77</v>
      </c>
      <c r="C15" s="90">
        <f>'[5]SEPT 2019'!C15+'[5]OCT 2019'!C15+'[5]NOV 2019'!C15+'[5]DEC 2019'!C15+'[5]JAN 2020'!C15+'[5]FEB 2020'!C15+'[5]MAR 2020'!C15+'[5]APR 2020'!C15+'[5]MAY 2020'!C15+'[5]JUN 2020'!C15+'[5]JULY 2020'!C15+'[5]AUG 2020'!C15+'[5]EOY 2020'!C15+'[5]DEC S&amp;E 2019'!C15+'[5]JAN S&amp;E 2020'!C15+'[5]MAR S&amp;E 2020'!C15+'[5]MAY S&amp;E 2020'!C15+'[5]JUN S&amp;E 2020'!C15+'[5]JUL S&amp;E 2020'!C15+'[5]AUG S&amp;E 2020'!C15</f>
        <v>164650</v>
      </c>
      <c r="D15" s="90">
        <f>'[5]SEPT 2019'!D15+'[5]OCT 2019'!D15+'[5]NOV 2019'!D15+'[5]DEC 2019'!D15+'[5]JAN 2020'!D15+'[5]FEB 2020'!D15+'[5]MAR 2020'!D15+'[5]APR 2020'!D15+'[5]MAY 2020'!D15+'[5]JUN 2020'!D15+'[5]JULY 2020'!D15+'[5]AUG 2020'!D15+'[5]EOY 2020'!D15+'[5]DEC S&amp;E 2019'!D15+'[5]JAN S&amp;E 2020'!D15+'[5]MAR S&amp;E 2020'!D15+'[5]MAY S&amp;E 2020'!D15+'[5]JUN S&amp;E 2020'!D15+'[5]JUL S&amp;E 2020'!D15+'[5]AUG S&amp;E 2020'!D15</f>
        <v>106885</v>
      </c>
      <c r="E15" s="90">
        <f>'[5]SEPT 2019'!E15+'[5]OCT 2019'!E15+'[5]NOV 2019'!E15+'[5]DEC 2019'!E15+'[5]JAN 2020'!E15+'[5]FEB 2020'!E15+'[5]MAR 2020'!E15+'[5]APR 2020'!E15+'[5]MAY 2020'!E15+'[5]JUN 2020'!E15+'[5]JULY 2020'!E15+'[5]AUG 2020'!E15+'[5]EOY 2020'!E15+'[5]DEC S&amp;E 2019'!E15+'[5]JAN S&amp;E 2020'!E15+'[5]MAR S&amp;E 2020'!E15+'[5]MAY S&amp;E 2020'!E15+'[5]JUN S&amp;E 2020'!E15+'[5]JUL S&amp;E 2020'!E15+'[5]AUG S&amp;E 2020'!E15</f>
        <v>66383</v>
      </c>
      <c r="F15" s="90">
        <f>'[5]SEPT 2019'!F15+'[5]OCT 2019'!F15+'[5]NOV 2019'!F15+'[5]DEC 2019'!F15+'[5]JAN 2020'!F15+'[5]FEB 2020'!F15+'[5]MAR 2020'!F15+'[5]APR 2020'!F15+'[5]MAY 2020'!F15+'[5]JUN 2020'!F15+'[5]JULY 2020'!F15+'[5]AUG 2020'!F15+'[5]EOY 2020'!F15+'[5]DEC S&amp;E 2019'!F15+'[5]JAN S&amp;E 2020'!F15+'[5]MAR S&amp;E 2020'!F15+'[5]MAY S&amp;E 2020'!F15+'[5]JUN S&amp;E 2020'!F15+'[5]JUL S&amp;E 2020'!F15+'[5]AUG S&amp;E 2020'!F15</f>
        <v>38206</v>
      </c>
      <c r="G15" s="90">
        <f>'[5]SEPT 2019'!G15+'[5]OCT 2019'!G15+'[5]NOV 2019'!G15+'[5]DEC 2019'!G15+'[5]JAN 2020'!G15+'[5]FEB 2020'!G15+'[5]MAR 2020'!G15+'[5]APR 2020'!G15+'[5]MAY 2020'!G15+'[5]JUN 2020'!G15+'[5]JULY 2020'!G15+'[5]AUG 2020'!G15+'[5]EOY 2020'!G15+'[5]DEC S&amp;E 2019'!G15+'[5]JAN S&amp;E 2020'!G15+'[5]MAR S&amp;E 2020'!G15+'[5]MAY S&amp;E 2020'!G15+'[5]JUN S&amp;E 2020'!G15+'[5]JUL S&amp;E 2020'!G15+'[5]AUG S&amp;E 2020'!G15</f>
        <v>20000</v>
      </c>
      <c r="H15" s="90">
        <f>'[5]SEPT 2019'!H15+'[5]OCT 2019'!H15+'[5]NOV 2019'!H15+'[5]DEC 2019'!H15+'[5]JAN 2020'!H15+'[5]FEB 2020'!H15+'[5]MAR 2020'!H15+'[5]APR 2020'!H15+'[5]MAY 2020'!H15+'[5]JUN 2020'!H15+'[5]JULY 2020'!H15+'[5]AUG 2020'!H15+'[5]EOY 2020'!H15</f>
        <v>0</v>
      </c>
      <c r="I15" s="90">
        <f>'[5]DEC 2019'!I15+'[5]JAN 2020'!I15+'[5]FEB 2020'!I15+'[5]MAR 2020'!I15+'[5]APR 2020'!I15+'[5]MAY 2020'!I15+'[5]JUN 2020'!I15+'[5]JULY 2020'!I15+'[5]AUG 2020'!I15+'[5]EOY 2020'!I15</f>
        <v>0</v>
      </c>
      <c r="J15" s="90">
        <f>'[5]SEPT 2019'!I15+'[5]OCT 2019'!I15+'[5]NOV 2019'!I15+'[5]DEC 2019'!J15+'[5]JAN 2020'!J15+'[5]FEB 2020'!J15+'[5]MAR 2020'!J15+'[5]APR 2020'!J15+'[5]MAY 2020'!J15+'[5]JUN 2020'!J15+'[5]JULY 2020'!J15+'[5]AUG 2020'!J15+'[5]EOY 2020'!J15</f>
        <v>0</v>
      </c>
      <c r="K15" s="90">
        <f>'[5]SEPT 2019'!J15+'[5]OCT 2019'!J15+'[5]NOV 2019'!J15+'[5]DEC 2019'!K15+'[5]JAN 2020'!K15+'[5]FEB 2020'!K15+'[5]MAR 2020'!K15+'[5]APR 2020'!K15+'[5]MAY 2020'!K15+'[5]JUN 2020'!K15+'[5]JULY 2020'!K15+'[5]AUG 2020'!K15+'[5]EOY 2020'!K15</f>
        <v>0</v>
      </c>
      <c r="L15" s="90">
        <f>'[5]SEPT 2019'!K15+'[5]OCT 2019'!K15+'[5]NOV 2019'!K15+'[5]DEC 2019'!L15+'[5]JAN 2020'!L15+'[5]FEB 2020'!L15+'[5]MAR 2020'!L15+'[5]APR 2020'!L15+'[5]MAY 2020'!L15+'[5]JUN 2020'!L15+'[5]JULY 2020'!L15+'[5]AUG 2020'!L15+'[5]EOY 2020'!L15</f>
        <v>0</v>
      </c>
      <c r="M15" s="90">
        <f>'[5]SEPT 2019'!L15+'[5]OCT 2019'!L15+'[5]NOV 2019'!L15+'[5]DEC 2019'!M15+'[5]JAN 2020'!M15+'[5]FEB 2020'!M15+'[5]MAR 2020'!M15+'[5]APR 2020'!M15+'[5]MAY 2020'!M15+'[5]JUN 2020'!M15+'[5]JULY 2020'!M15+'[5]AUG 2020'!M15+'[5]EOY 2020'!M15</f>
        <v>0</v>
      </c>
      <c r="N15" s="90">
        <f>'[5]SEPT 2019'!M15+'[5]OCT 2019'!M15+'[5]NOV 2019'!M15+'[5]DEC 2019'!N15+'[5]JAN 2020'!N15+'[5]FEB 2020'!N15+'[5]MAR 2020'!N15+'[5]APR 2020'!N15+'[5]MAY 2020'!N15+'[5]JUN 2020'!N15+'[5]JULY 2020'!N15+'[5]AUG 2020'!N15+'[5]EOY 2020'!N15</f>
        <v>125000</v>
      </c>
      <c r="O15" s="90">
        <f>'[5]SEPT 2019'!N15+'[5]OCT 2019'!N15+'[5]NOV 2019'!N15+'[5]DEC 2019'!O15+'[5]JAN 2020'!O15+'[5]FEB 2020'!O15+'[5]MAR 2020'!O15+'[5]APR 2020'!O15+'[5]MAY 2020'!O15+'[5]JUN 2020'!O15+'[5]JULY 2020'!O15+'[5]AUG 2020'!O15+'[5]EOY 2020'!O15</f>
        <v>0</v>
      </c>
      <c r="P15" s="90">
        <f>'[5]SEPT 2019'!O15+'[5]OCT 2019'!O15+'[5]NOV 2019'!O15+'[5]DEC 2019'!P15+'[5]JAN 2020'!P15+'[5]FEB 2020'!P15+'[5]MAR 2020'!P15+'[5]APR 2020'!P15+'[5]MAY 2020'!P15+'[5]JUN 2020'!P15+'[5]JULY 2020'!P15+'[5]AUG 2020'!P15+'[5]EOY 2020'!P15</f>
        <v>13000</v>
      </c>
      <c r="Q15" s="90">
        <f>'[5]SEPT 2019'!P15+'[5]OCT 2019'!P15+'[5]NOV 2019'!P15+'[5]DEC 2019'!Q15+'[5]JAN 2020'!Q15+'[5]FEB 2020'!Q15+'[5]MAR 2020'!Q15+'[5]APR 2020'!Q15+'[5]MAY 2020'!Q15+'[5]JUN 2020'!Q15+'[5]JULY 2020'!Q15+'[5]AUG 2020'!Q15+'[5]EOY 2020'!Q15</f>
        <v>4960</v>
      </c>
      <c r="R15" s="90">
        <f>'[5]SEPT 2019'!Q15+'[5]OCT 2019'!Q15+'[5]NOV 2019'!Q15+'[5]DEC 2019'!R15+'[5]JAN 2020'!R15+'[5]FEB 2020'!R15+'[5]MAR 2020'!R15+'[5]APR 2020'!R15+'[5]MAY 2020'!R15+'[5]JUN 2020'!R15+'[5]JULY 2020'!R15+'[5]AUG 2020'!R15+'[5]EOY 2020'!R15</f>
        <v>0</v>
      </c>
      <c r="S15" s="90">
        <f>'[5]SEPT 2019'!R15+'[5]OCT 2019'!R15+'[5]NOV 2019'!R15+'[5]DEC 2019'!S15+'[5]JAN 2020'!S15+'[5]FEB 2020'!S15+'[5]MAR 2020'!S15+'[5]APR 2020'!S15+'[5]MAY 2020'!S15+'[5]JUN 2020'!S15+'[5]JULY 2020'!S15+'[5]AUG 2020'!S15+'[5]EOY 2020'!S15</f>
        <v>0</v>
      </c>
      <c r="T15" s="90">
        <f>'[5]SEPT 2019'!S15+'[5]OCT 2019'!S15+'[5]NOV 2019'!S15+'[5]DEC 2019'!T15+'[5]JAN 2020'!T15+'[5]FEB 2020'!T15+'[5]MAR 2020'!T15+'[5]APR 2020'!T15+'[5]MAY 2020'!T15+'[5]JUN 2020'!T15+'[5]JULY 2020'!T15+'[5]AUG 2020'!T15+'[5]EOY 2020'!T15</f>
        <v>0</v>
      </c>
      <c r="U15" s="90">
        <f>'[5]SEPT 2019'!T15+'[5]OCT 2019'!T15+'[5]NOV 2019'!T15+'[5]DEC 2019'!U15+'[5]JAN 2020'!U15+'[5]FEB 2020'!U15+'[5]MAR 2020'!U15+'[5]APR 2020'!U15+'[5]MAY 2020'!U15+'[5]JUN 2020'!U15+'[5]JULY 2020'!U15+'[5]AUG 2020'!U15+'[5]EOY 2020'!U15</f>
        <v>0</v>
      </c>
      <c r="V15" s="90">
        <f>'[5]SEPT 2019'!U15+'[5]OCT 2019'!U15+'[5]NOV 2019'!U15+'[5]DEC 2019'!V15+'[5]JAN 2020'!V15+'[5]FEB 2020'!V15+'[5]MAR 2020'!V15+'[5]APR 2020'!V15+'[5]MAY 2020'!V15+'[5]JUN 2020'!V15+'[5]JULY 2020'!V15+'[5]AUG 2020'!V15+'[5]EOY 2020'!V15</f>
        <v>0</v>
      </c>
      <c r="W15" s="90">
        <f>'[5]SEPT 2019'!V15+'[5]OCT 2019'!V15+'[5]NOV 2019'!V15+'[5]DEC 2019'!W15+'[5]JAN 2020'!W15+'[5]FEB 2020'!W15+'[5]MAR 2020'!W15+'[5]APR 2020'!W15+'[5]MAY 2020'!W15+'[5]JUN 2020'!W15+'[5]JULY 2020'!W15+'[5]AUG 2020'!W15+'[5]EOY 2020'!W15</f>
        <v>0</v>
      </c>
      <c r="X15" s="90">
        <f>'[5]SEPT 2019'!W15+'[5]OCT 2019'!W15+'[5]NOV 2019'!W15+'[5]DEC 2019'!X15+'[5]JAN 2020'!X15+'[5]FEB 2020'!X15+'[5]MAR 2020'!X15+'[5]APR 2020'!X15+'[5]MAY 2020'!X15+'[5]JUN 2020'!X15+'[5]JULY 2020'!X15+'[5]AUG 2020'!X15+'[5]EOY 2020'!X15</f>
        <v>0</v>
      </c>
      <c r="Y15" s="90">
        <f>'[5]SEPT 2019'!X15+'[5]OCT 2019'!X15+'[5]NOV 2019'!X15+'[5]DEC 2019'!Y15+'[5]JAN 2020'!Y15+'[5]FEB 2020'!Y15+'[5]MAR 2020'!Y15+'[5]APR 2020'!Y15+'[5]MAY 2020'!Y15+'[5]JUN 2020'!Y15+'[5]JULY 2020'!Y15+'[5]AUG 2020'!Y15+'[5]EOY 2020'!Y15</f>
        <v>0</v>
      </c>
      <c r="Z15" s="90">
        <f>'[5]SEPT 2019'!Y15+'[5]OCT 2019'!Y15+'[5]NOV 2019'!Y15+'[5]DEC 2019'!Z15+'[5]JAN 2020'!Z15+'[5]FEB 2020'!Z15+'[5]MAR 2020'!Z15+'[5]APR 2020'!Z15+'[5]MAY 2020'!Z15+'[5]JUN 2020'!Z15+'[5]JULY 2020'!Z15+'[5]AUG 2020'!Z15+'[5]EOY 2020'!Z15</f>
        <v>0</v>
      </c>
      <c r="AA15" s="113">
        <f t="shared" si="0"/>
        <v>539084</v>
      </c>
    </row>
    <row r="16" spans="1:27" x14ac:dyDescent="0.25">
      <c r="A16" s="62" t="s">
        <v>78</v>
      </c>
      <c r="B16" s="63" t="s">
        <v>79</v>
      </c>
      <c r="C16" s="90">
        <f>'[5]SEPT 2019'!C16+'[5]OCT 2019'!C16+'[5]NOV 2019'!C16+'[5]DEC 2019'!C16+'[5]JAN 2020'!C16+'[5]FEB 2020'!C16+'[5]MAR 2020'!C16+'[5]APR 2020'!C16+'[5]MAY 2020'!C16+'[5]JUN 2020'!C16+'[5]JULY 2020'!C16+'[5]AUG 2020'!C16+'[5]EOY 2020'!C16+'[5]DEC S&amp;E 2019'!C16+'[5]JAN S&amp;E 2020'!C16+'[5]MAR S&amp;E 2020'!C16+'[5]MAY S&amp;E 2020'!C16+'[5]JUN S&amp;E 2020'!C16+'[5]JUL S&amp;E 2020'!C16+'[5]AUG S&amp;E 2020'!C16</f>
        <v>82326</v>
      </c>
      <c r="D16" s="90">
        <f>'[5]SEPT 2019'!D16+'[5]OCT 2019'!D16+'[5]NOV 2019'!D16+'[5]DEC 2019'!D16+'[5]JAN 2020'!D16+'[5]FEB 2020'!D16+'[5]MAR 2020'!D16+'[5]APR 2020'!D16+'[5]MAY 2020'!D16+'[5]JUN 2020'!D16+'[5]JULY 2020'!D16+'[5]AUG 2020'!D16+'[5]EOY 2020'!D16+'[5]DEC S&amp;E 2019'!D16+'[5]JAN S&amp;E 2020'!D16+'[5]MAR S&amp;E 2020'!D16+'[5]MAY S&amp;E 2020'!D16+'[5]JUN S&amp;E 2020'!D16+'[5]JUL S&amp;E 2020'!D16+'[5]AUG S&amp;E 2020'!D16</f>
        <v>69833</v>
      </c>
      <c r="E16" s="90">
        <f>'[5]SEPT 2019'!E16+'[5]OCT 2019'!E16+'[5]NOV 2019'!E16+'[5]DEC 2019'!E16+'[5]JAN 2020'!E16+'[5]FEB 2020'!E16+'[5]MAR 2020'!E16+'[5]APR 2020'!E16+'[5]MAY 2020'!E16+'[5]JUN 2020'!E16+'[5]JULY 2020'!E16+'[5]AUG 2020'!E16+'[5]EOY 2020'!E16+'[5]DEC S&amp;E 2019'!E16+'[5]JAN S&amp;E 2020'!E16+'[5]MAR S&amp;E 2020'!E16+'[5]MAY S&amp;E 2020'!E16+'[5]JUN S&amp;E 2020'!E16+'[5]JUL S&amp;E 2020'!E16+'[5]AUG S&amp;E 2020'!E16</f>
        <v>40638</v>
      </c>
      <c r="F16" s="90">
        <f>'[5]SEPT 2019'!F16+'[5]OCT 2019'!F16+'[5]NOV 2019'!F16+'[5]DEC 2019'!F16+'[5]JAN 2020'!F16+'[5]FEB 2020'!F16+'[5]MAR 2020'!F16+'[5]APR 2020'!F16+'[5]MAY 2020'!F16+'[5]JUN 2020'!F16+'[5]JULY 2020'!F16+'[5]AUG 2020'!F16+'[5]EOY 2020'!F16+'[5]DEC S&amp;E 2019'!F16+'[5]JAN S&amp;E 2020'!F16+'[5]MAR S&amp;E 2020'!F16+'[5]MAY S&amp;E 2020'!F16+'[5]JUN S&amp;E 2020'!F16+'[5]JUL S&amp;E 2020'!F16+'[5]AUG S&amp;E 2020'!F16</f>
        <v>25046</v>
      </c>
      <c r="G16" s="90">
        <f>'[5]SEPT 2019'!G16+'[5]OCT 2019'!G16+'[5]NOV 2019'!G16+'[5]DEC 2019'!G16+'[5]JAN 2020'!G16+'[5]FEB 2020'!G16+'[5]MAR 2020'!G16+'[5]APR 2020'!G16+'[5]MAY 2020'!G16+'[5]JUN 2020'!G16+'[5]JULY 2020'!G16+'[5]AUG 2020'!G16+'[5]EOY 2020'!G16+'[5]DEC S&amp;E 2019'!G16+'[5]JAN S&amp;E 2020'!G16+'[5]MAR S&amp;E 2020'!G16+'[5]MAY S&amp;E 2020'!G16+'[5]JUN S&amp;E 2020'!G16+'[5]JUL S&amp;E 2020'!G16+'[5]AUG S&amp;E 2020'!G16</f>
        <v>23055</v>
      </c>
      <c r="H16" s="90">
        <f>'[5]SEPT 2019'!H16+'[5]OCT 2019'!H16+'[5]NOV 2019'!H16+'[5]DEC 2019'!H16+'[5]JAN 2020'!H16+'[5]FEB 2020'!H16+'[5]MAR 2020'!H16+'[5]APR 2020'!H16+'[5]MAY 2020'!H16+'[5]JUN 2020'!H16+'[5]JULY 2020'!H16+'[5]AUG 2020'!H16+'[5]EOY 2020'!H16</f>
        <v>0</v>
      </c>
      <c r="I16" s="90">
        <f>'[5]DEC 2019'!I16+'[5]JAN 2020'!I16+'[5]FEB 2020'!I16+'[5]MAR 2020'!I16+'[5]APR 2020'!I16+'[5]MAY 2020'!I16+'[5]JUN 2020'!I16+'[5]JULY 2020'!I16+'[5]AUG 2020'!I16+'[5]EOY 2020'!I16</f>
        <v>0</v>
      </c>
      <c r="J16" s="90">
        <f>'[5]SEPT 2019'!I16+'[5]OCT 2019'!I16+'[5]NOV 2019'!I16+'[5]DEC 2019'!J16+'[5]JAN 2020'!J16+'[5]FEB 2020'!J16+'[5]MAR 2020'!J16+'[5]APR 2020'!J16+'[5]MAY 2020'!J16+'[5]JUN 2020'!J16+'[5]JULY 2020'!J16+'[5]AUG 2020'!J16+'[5]EOY 2020'!J16</f>
        <v>0</v>
      </c>
      <c r="K16" s="90">
        <f>'[5]SEPT 2019'!J16+'[5]OCT 2019'!J16+'[5]NOV 2019'!J16+'[5]DEC 2019'!K16+'[5]JAN 2020'!K16+'[5]FEB 2020'!K16+'[5]MAR 2020'!K16+'[5]APR 2020'!K16+'[5]MAY 2020'!K16+'[5]JUN 2020'!K16+'[5]JULY 2020'!K16+'[5]AUG 2020'!K16+'[5]EOY 2020'!K16</f>
        <v>0</v>
      </c>
      <c r="L16" s="90">
        <f>'[5]SEPT 2019'!K16+'[5]OCT 2019'!K16+'[5]NOV 2019'!K16+'[5]DEC 2019'!L16+'[5]JAN 2020'!L16+'[5]FEB 2020'!L16+'[5]MAR 2020'!L16+'[5]APR 2020'!L16+'[5]MAY 2020'!L16+'[5]JUN 2020'!L16+'[5]JULY 2020'!L16+'[5]AUG 2020'!L16+'[5]EOY 2020'!L16</f>
        <v>0</v>
      </c>
      <c r="M16" s="90">
        <f>'[5]SEPT 2019'!L16+'[5]OCT 2019'!L16+'[5]NOV 2019'!L16+'[5]DEC 2019'!M16+'[5]JAN 2020'!M16+'[5]FEB 2020'!M16+'[5]MAR 2020'!M16+'[5]APR 2020'!M16+'[5]MAY 2020'!M16+'[5]JUN 2020'!M16+'[5]JULY 2020'!M16+'[5]AUG 2020'!M16+'[5]EOY 2020'!M16</f>
        <v>0</v>
      </c>
      <c r="N16" s="90">
        <f>'[5]SEPT 2019'!M16+'[5]OCT 2019'!M16+'[5]NOV 2019'!M16+'[5]DEC 2019'!N16+'[5]JAN 2020'!N16+'[5]FEB 2020'!N16+'[5]MAR 2020'!N16+'[5]APR 2020'!N16+'[5]MAY 2020'!N16+'[5]JUN 2020'!N16+'[5]JULY 2020'!N16+'[5]AUG 2020'!N16+'[5]EOY 2020'!N16</f>
        <v>0</v>
      </c>
      <c r="O16" s="90">
        <f>'[5]SEPT 2019'!N16+'[5]OCT 2019'!N16+'[5]NOV 2019'!N16+'[5]DEC 2019'!O16+'[5]JAN 2020'!O16+'[5]FEB 2020'!O16+'[5]MAR 2020'!O16+'[5]APR 2020'!O16+'[5]MAY 2020'!O16+'[5]JUN 2020'!O16+'[5]JULY 2020'!O16+'[5]AUG 2020'!O16+'[5]EOY 2020'!O16</f>
        <v>0</v>
      </c>
      <c r="P16" s="90">
        <f>'[5]SEPT 2019'!O16+'[5]OCT 2019'!O16+'[5]NOV 2019'!O16+'[5]DEC 2019'!P16+'[5]JAN 2020'!P16+'[5]FEB 2020'!P16+'[5]MAR 2020'!P16+'[5]APR 2020'!P16+'[5]MAY 2020'!P16+'[5]JUN 2020'!P16+'[5]JULY 2020'!P16+'[5]AUG 2020'!P16+'[5]EOY 2020'!P16</f>
        <v>56000</v>
      </c>
      <c r="Q16" s="90">
        <f>'[5]SEPT 2019'!P16+'[5]OCT 2019'!P16+'[5]NOV 2019'!P16+'[5]DEC 2019'!Q16+'[5]JAN 2020'!Q16+'[5]FEB 2020'!Q16+'[5]MAR 2020'!Q16+'[5]APR 2020'!Q16+'[5]MAY 2020'!Q16+'[5]JUN 2020'!Q16+'[5]JULY 2020'!Q16+'[5]AUG 2020'!Q16+'[5]EOY 2020'!Q16</f>
        <v>1327.11</v>
      </c>
      <c r="R16" s="90">
        <f>'[5]SEPT 2019'!Q16+'[5]OCT 2019'!Q16+'[5]NOV 2019'!Q16+'[5]DEC 2019'!R16+'[5]JAN 2020'!R16+'[5]FEB 2020'!R16+'[5]MAR 2020'!R16+'[5]APR 2020'!R16+'[5]MAY 2020'!R16+'[5]JUN 2020'!R16+'[5]JULY 2020'!R16+'[5]AUG 2020'!R16+'[5]EOY 2020'!R16</f>
        <v>0</v>
      </c>
      <c r="S16" s="90">
        <f>'[5]SEPT 2019'!R16+'[5]OCT 2019'!R16+'[5]NOV 2019'!R16+'[5]DEC 2019'!S16+'[5]JAN 2020'!S16+'[5]FEB 2020'!S16+'[5]MAR 2020'!S16+'[5]APR 2020'!S16+'[5]MAY 2020'!S16+'[5]JUN 2020'!S16+'[5]JULY 2020'!S16+'[5]AUG 2020'!S16+'[5]EOY 2020'!S16</f>
        <v>0</v>
      </c>
      <c r="T16" s="90">
        <f>'[5]SEPT 2019'!S16+'[5]OCT 2019'!S16+'[5]NOV 2019'!S16+'[5]DEC 2019'!T16+'[5]JAN 2020'!T16+'[5]FEB 2020'!T16+'[5]MAR 2020'!T16+'[5]APR 2020'!T16+'[5]MAY 2020'!T16+'[5]JUN 2020'!T16+'[5]JULY 2020'!T16+'[5]AUG 2020'!T16+'[5]EOY 2020'!T16</f>
        <v>0</v>
      </c>
      <c r="U16" s="90">
        <f>'[5]SEPT 2019'!T16+'[5]OCT 2019'!T16+'[5]NOV 2019'!T16+'[5]DEC 2019'!U16+'[5]JAN 2020'!U16+'[5]FEB 2020'!U16+'[5]MAR 2020'!U16+'[5]APR 2020'!U16+'[5]MAY 2020'!U16+'[5]JUN 2020'!U16+'[5]JULY 2020'!U16+'[5]AUG 2020'!U16+'[5]EOY 2020'!U16</f>
        <v>0</v>
      </c>
      <c r="V16" s="90">
        <f>'[5]SEPT 2019'!U16+'[5]OCT 2019'!U16+'[5]NOV 2019'!U16+'[5]DEC 2019'!V16+'[5]JAN 2020'!V16+'[5]FEB 2020'!V16+'[5]MAR 2020'!V16+'[5]APR 2020'!V16+'[5]MAY 2020'!V16+'[5]JUN 2020'!V16+'[5]JULY 2020'!V16+'[5]AUG 2020'!V16+'[5]EOY 2020'!V16</f>
        <v>0</v>
      </c>
      <c r="W16" s="90">
        <f>'[5]SEPT 2019'!V16+'[5]OCT 2019'!V16+'[5]NOV 2019'!V16+'[5]DEC 2019'!W16+'[5]JAN 2020'!W16+'[5]FEB 2020'!W16+'[5]MAR 2020'!W16+'[5]APR 2020'!W16+'[5]MAY 2020'!W16+'[5]JUN 2020'!W16+'[5]JULY 2020'!W16+'[5]AUG 2020'!W16+'[5]EOY 2020'!W16</f>
        <v>0</v>
      </c>
      <c r="X16" s="90">
        <f>'[5]SEPT 2019'!W16+'[5]OCT 2019'!W16+'[5]NOV 2019'!W16+'[5]DEC 2019'!X16+'[5]JAN 2020'!X16+'[5]FEB 2020'!X16+'[5]MAR 2020'!X16+'[5]APR 2020'!X16+'[5]MAY 2020'!X16+'[5]JUN 2020'!X16+'[5]JULY 2020'!X16+'[5]AUG 2020'!X16+'[5]EOY 2020'!X16</f>
        <v>0</v>
      </c>
      <c r="Y16" s="90">
        <f>'[5]SEPT 2019'!X16+'[5]OCT 2019'!X16+'[5]NOV 2019'!X16+'[5]DEC 2019'!Y16+'[5]JAN 2020'!Y16+'[5]FEB 2020'!Y16+'[5]MAR 2020'!Y16+'[5]APR 2020'!Y16+'[5]MAY 2020'!Y16+'[5]JUN 2020'!Y16+'[5]JULY 2020'!Y16+'[5]AUG 2020'!Y16+'[5]EOY 2020'!Y16</f>
        <v>0</v>
      </c>
      <c r="Z16" s="90">
        <f>'[5]SEPT 2019'!Y16+'[5]OCT 2019'!Y16+'[5]NOV 2019'!Y16+'[5]DEC 2019'!Z16+'[5]JAN 2020'!Z16+'[5]FEB 2020'!Z16+'[5]MAR 2020'!Z16+'[5]APR 2020'!Z16+'[5]MAY 2020'!Z16+'[5]JUN 2020'!Z16+'[5]JULY 2020'!Z16+'[5]AUG 2020'!Z16+'[5]EOY 2020'!Z16</f>
        <v>0</v>
      </c>
      <c r="AA16" s="113">
        <f t="shared" si="0"/>
        <v>298225.11</v>
      </c>
    </row>
    <row r="17" spans="1:27" x14ac:dyDescent="0.25">
      <c r="A17" s="62" t="s">
        <v>82</v>
      </c>
      <c r="B17" s="63" t="s">
        <v>83</v>
      </c>
      <c r="C17" s="90">
        <f>'[5]SEPT 2019'!C17+'[5]OCT 2019'!C17+'[5]NOV 2019'!C17+'[5]DEC 2019'!C17+'[5]JAN 2020'!C17+'[5]FEB 2020'!C17+'[5]MAR 2020'!C17+'[5]APR 2020'!C17+'[5]MAY 2020'!C17+'[5]JUN 2020'!C17+'[5]JULY 2020'!C17+'[5]AUG 2020'!C17+'[5]EOY 2020'!C17+'[5]DEC S&amp;E 2019'!C17+'[5]JAN S&amp;E 2020'!C17+'[5]MAR S&amp;E 2020'!C17+'[5]MAY S&amp;E 2020'!C17+'[5]JUN S&amp;E 2020'!C17+'[5]JUL S&amp;E 2020'!C17+'[5]AUG S&amp;E 2020'!C17</f>
        <v>523214</v>
      </c>
      <c r="D17" s="90">
        <f>'[5]SEPT 2019'!D17+'[5]OCT 2019'!D17+'[5]NOV 2019'!D17+'[5]DEC 2019'!D17+'[5]JAN 2020'!D17+'[5]FEB 2020'!D17+'[5]MAR 2020'!D17+'[5]APR 2020'!D17+'[5]MAY 2020'!D17+'[5]JUN 2020'!D17+'[5]JULY 2020'!D17+'[5]AUG 2020'!D17+'[5]EOY 2020'!D17+'[5]DEC S&amp;E 2019'!D17+'[5]JAN S&amp;E 2020'!D17+'[5]MAR S&amp;E 2020'!D17+'[5]MAY S&amp;E 2020'!D17+'[5]JUN S&amp;E 2020'!D17+'[5]JUL S&amp;E 2020'!D17+'[5]AUG S&amp;E 2020'!D17</f>
        <v>549286</v>
      </c>
      <c r="E17" s="90">
        <f>'[5]SEPT 2019'!E17+'[5]OCT 2019'!E17+'[5]NOV 2019'!E17+'[5]DEC 2019'!E17+'[5]JAN 2020'!E17+'[5]FEB 2020'!E17+'[5]MAR 2020'!E17+'[5]APR 2020'!E17+'[5]MAY 2020'!E17+'[5]JUN 2020'!E17+'[5]JULY 2020'!E17+'[5]AUG 2020'!E17+'[5]EOY 2020'!E17+'[5]DEC S&amp;E 2019'!E17+'[5]JAN S&amp;E 2020'!E17+'[5]MAR S&amp;E 2020'!E17+'[5]MAY S&amp;E 2020'!E17+'[5]JUN S&amp;E 2020'!E17+'[5]JUL S&amp;E 2020'!E17+'[5]AUG S&amp;E 2020'!E17</f>
        <v>1115328</v>
      </c>
      <c r="F17" s="90">
        <f>'[5]SEPT 2019'!F17+'[5]OCT 2019'!F17+'[5]NOV 2019'!F17+'[5]DEC 2019'!F17+'[5]JAN 2020'!F17+'[5]FEB 2020'!F17+'[5]MAR 2020'!F17+'[5]APR 2020'!F17+'[5]MAY 2020'!F17+'[5]JUN 2020'!F17+'[5]JULY 2020'!F17+'[5]AUG 2020'!F17+'[5]EOY 2020'!F17+'[5]DEC S&amp;E 2019'!F17+'[5]JAN S&amp;E 2020'!F17+'[5]MAR S&amp;E 2020'!F17+'[5]MAY S&amp;E 2020'!F17+'[5]JUN S&amp;E 2020'!F17+'[5]JUL S&amp;E 2020'!F17+'[5]AUG S&amp;E 2020'!F17</f>
        <v>272808</v>
      </c>
      <c r="G17" s="90">
        <f>'[5]SEPT 2019'!G17+'[5]OCT 2019'!G17+'[5]NOV 2019'!G17+'[5]DEC 2019'!G17+'[5]JAN 2020'!G17+'[5]FEB 2020'!G17+'[5]MAR 2020'!G17+'[5]APR 2020'!G17+'[5]MAY 2020'!G17+'[5]JUN 2020'!G17+'[5]JULY 2020'!G17+'[5]AUG 2020'!G17+'[5]EOY 2020'!G17+'[5]DEC S&amp;E 2019'!G17+'[5]JAN S&amp;E 2020'!G17+'[5]MAR S&amp;E 2020'!G17+'[5]MAY S&amp;E 2020'!G17+'[5]JUN S&amp;E 2020'!G17+'[5]JUL S&amp;E 2020'!G17+'[5]AUG S&amp;E 2020'!G17</f>
        <v>196132</v>
      </c>
      <c r="H17" s="90">
        <f>'[5]SEPT 2019'!H17+'[5]OCT 2019'!H17+'[5]NOV 2019'!H17+'[5]DEC 2019'!H17+'[5]JAN 2020'!H17+'[5]FEB 2020'!H17+'[5]MAR 2020'!H17+'[5]APR 2020'!H17+'[5]MAY 2020'!H17+'[5]JUN 2020'!H17+'[5]JULY 2020'!H17+'[5]AUG 2020'!H17+'[5]EOY 2020'!H17</f>
        <v>7500</v>
      </c>
      <c r="I17" s="90">
        <f>'[5]DEC 2019'!I17+'[5]JAN 2020'!I17+'[5]FEB 2020'!I17+'[5]MAR 2020'!I17+'[5]APR 2020'!I17+'[5]MAY 2020'!I17+'[5]JUN 2020'!I17+'[5]JULY 2020'!I17+'[5]AUG 2020'!I17+'[5]EOY 2020'!I17</f>
        <v>95626.43</v>
      </c>
      <c r="J17" s="90">
        <f>'[5]SEPT 2019'!I17+'[5]OCT 2019'!I17+'[5]NOV 2019'!I17+'[5]DEC 2019'!J17+'[5]JAN 2020'!J17+'[5]FEB 2020'!J17+'[5]MAR 2020'!J17+'[5]APR 2020'!J17+'[5]MAY 2020'!J17+'[5]JUN 2020'!J17+'[5]JULY 2020'!J17+'[5]AUG 2020'!J17+'[5]EOY 2020'!J17</f>
        <v>24954</v>
      </c>
      <c r="K17" s="90">
        <f>'[5]SEPT 2019'!J17+'[5]OCT 2019'!J17+'[5]NOV 2019'!J17+'[5]DEC 2019'!K17+'[5]JAN 2020'!K17+'[5]FEB 2020'!K17+'[5]MAR 2020'!K17+'[5]APR 2020'!K17+'[5]MAY 2020'!K17+'[5]JUN 2020'!K17+'[5]JULY 2020'!K17+'[5]AUG 2020'!K17+'[5]EOY 2020'!K17</f>
        <v>0</v>
      </c>
      <c r="L17" s="90">
        <f>'[5]SEPT 2019'!K17+'[5]OCT 2019'!K17+'[5]NOV 2019'!K17+'[5]DEC 2019'!L17+'[5]JAN 2020'!L17+'[5]FEB 2020'!L17+'[5]MAR 2020'!L17+'[5]APR 2020'!L17+'[5]MAY 2020'!L17+'[5]JUN 2020'!L17+'[5]JULY 2020'!L17+'[5]AUG 2020'!L17+'[5]EOY 2020'!L17</f>
        <v>107163</v>
      </c>
      <c r="M17" s="90">
        <f>'[5]SEPT 2019'!L17+'[5]OCT 2019'!L17+'[5]NOV 2019'!L17+'[5]DEC 2019'!M17+'[5]JAN 2020'!M17+'[5]FEB 2020'!M17+'[5]MAR 2020'!M17+'[5]APR 2020'!M17+'[5]MAY 2020'!M17+'[5]JUN 2020'!M17+'[5]JULY 2020'!M17+'[5]AUG 2020'!M17+'[5]EOY 2020'!M17</f>
        <v>884505</v>
      </c>
      <c r="N17" s="90">
        <f>'[5]SEPT 2019'!M17+'[5]OCT 2019'!M17+'[5]NOV 2019'!M17+'[5]DEC 2019'!N17+'[5]JAN 2020'!N17+'[5]FEB 2020'!N17+'[5]MAR 2020'!N17+'[5]APR 2020'!N17+'[5]MAY 2020'!N17+'[5]JUN 2020'!N17+'[5]JULY 2020'!N17+'[5]AUG 2020'!N17+'[5]EOY 2020'!N17</f>
        <v>0</v>
      </c>
      <c r="O17" s="90">
        <f>'[5]SEPT 2019'!N17+'[5]OCT 2019'!N17+'[5]NOV 2019'!N17+'[5]DEC 2019'!O17+'[5]JAN 2020'!O17+'[5]FEB 2020'!O17+'[5]MAR 2020'!O17+'[5]APR 2020'!O17+'[5]MAY 2020'!O17+'[5]JUN 2020'!O17+'[5]JULY 2020'!O17+'[5]AUG 2020'!O17+'[5]EOY 2020'!O17</f>
        <v>0</v>
      </c>
      <c r="P17" s="90">
        <f>'[5]SEPT 2019'!O17+'[5]OCT 2019'!O17+'[5]NOV 2019'!O17+'[5]DEC 2019'!P17+'[5]JAN 2020'!P17+'[5]FEB 2020'!P17+'[5]MAR 2020'!P17+'[5]APR 2020'!P17+'[5]MAY 2020'!P17+'[5]JUN 2020'!P17+'[5]JULY 2020'!P17+'[5]AUG 2020'!P17+'[5]EOY 2020'!P17</f>
        <v>0</v>
      </c>
      <c r="Q17" s="90">
        <f>'[5]SEPT 2019'!P17+'[5]OCT 2019'!P17+'[5]NOV 2019'!P17+'[5]DEC 2019'!Q17+'[5]JAN 2020'!Q17+'[5]FEB 2020'!Q17+'[5]MAR 2020'!Q17+'[5]APR 2020'!Q17+'[5]MAY 2020'!Q17+'[5]JUN 2020'!Q17+'[5]JULY 2020'!Q17+'[5]AUG 2020'!Q17+'[5]EOY 2020'!Q17</f>
        <v>22118.48</v>
      </c>
      <c r="R17" s="90">
        <f>'[5]SEPT 2019'!Q17+'[5]OCT 2019'!Q17+'[5]NOV 2019'!Q17+'[5]DEC 2019'!R17+'[5]JAN 2020'!R17+'[5]FEB 2020'!R17+'[5]MAR 2020'!R17+'[5]APR 2020'!R17+'[5]MAY 2020'!R17+'[5]JUN 2020'!R17+'[5]JULY 2020'!R17+'[5]AUG 2020'!R17+'[5]EOY 2020'!R17</f>
        <v>412649.33</v>
      </c>
      <c r="S17" s="90">
        <f>'[5]SEPT 2019'!R17+'[5]OCT 2019'!R17+'[5]NOV 2019'!R17+'[5]DEC 2019'!S17+'[5]JAN 2020'!S17+'[5]FEB 2020'!S17+'[5]MAR 2020'!S17+'[5]APR 2020'!S17+'[5]MAY 2020'!S17+'[5]JUN 2020'!S17+'[5]JULY 2020'!S17+'[5]AUG 2020'!S17+'[5]EOY 2020'!S17</f>
        <v>0</v>
      </c>
      <c r="T17" s="90">
        <f>'[5]SEPT 2019'!S17+'[5]OCT 2019'!S17+'[5]NOV 2019'!S17+'[5]DEC 2019'!T17+'[5]JAN 2020'!T17+'[5]FEB 2020'!T17+'[5]MAR 2020'!T17+'[5]APR 2020'!T17+'[5]MAY 2020'!T17+'[5]JUN 2020'!T17+'[5]JULY 2020'!T17+'[5]AUG 2020'!T17+'[5]EOY 2020'!T17</f>
        <v>0</v>
      </c>
      <c r="U17" s="90">
        <f>'[5]SEPT 2019'!T17+'[5]OCT 2019'!T17+'[5]NOV 2019'!T17+'[5]DEC 2019'!U17+'[5]JAN 2020'!U17+'[5]FEB 2020'!U17+'[5]MAR 2020'!U17+'[5]APR 2020'!U17+'[5]MAY 2020'!U17+'[5]JUN 2020'!U17+'[5]JULY 2020'!U17+'[5]AUG 2020'!U17+'[5]EOY 2020'!U17</f>
        <v>0</v>
      </c>
      <c r="V17" s="90">
        <f>'[5]SEPT 2019'!U17+'[5]OCT 2019'!U17+'[5]NOV 2019'!U17+'[5]DEC 2019'!V17+'[5]JAN 2020'!V17+'[5]FEB 2020'!V17+'[5]MAR 2020'!V17+'[5]APR 2020'!V17+'[5]MAY 2020'!V17+'[5]JUN 2020'!V17+'[5]JULY 2020'!V17+'[5]AUG 2020'!V17+'[5]EOY 2020'!V17</f>
        <v>0</v>
      </c>
      <c r="W17" s="90">
        <f>'[5]SEPT 2019'!V17+'[5]OCT 2019'!V17+'[5]NOV 2019'!V17+'[5]DEC 2019'!W17+'[5]JAN 2020'!W17+'[5]FEB 2020'!W17+'[5]MAR 2020'!W17+'[5]APR 2020'!W17+'[5]MAY 2020'!W17+'[5]JUN 2020'!W17+'[5]JULY 2020'!W17+'[5]AUG 2020'!W17+'[5]EOY 2020'!W17</f>
        <v>0</v>
      </c>
      <c r="X17" s="90">
        <f>'[5]SEPT 2019'!W17+'[5]OCT 2019'!W17+'[5]NOV 2019'!W17+'[5]DEC 2019'!X17+'[5]JAN 2020'!X17+'[5]FEB 2020'!X17+'[5]MAR 2020'!X17+'[5]APR 2020'!X17+'[5]MAY 2020'!X17+'[5]JUN 2020'!X17+'[5]JULY 2020'!X17+'[5]AUG 2020'!X17+'[5]EOY 2020'!X17</f>
        <v>121848</v>
      </c>
      <c r="Y17" s="90">
        <f>'[5]SEPT 2019'!X17+'[5]OCT 2019'!X17+'[5]NOV 2019'!X17+'[5]DEC 2019'!Y17+'[5]JAN 2020'!Y17+'[5]FEB 2020'!Y17+'[5]MAR 2020'!Y17+'[5]APR 2020'!Y17+'[5]MAY 2020'!Y17+'[5]JUN 2020'!Y17+'[5]JULY 2020'!Y17+'[5]AUG 2020'!Y17+'[5]EOY 2020'!Y17</f>
        <v>0</v>
      </c>
      <c r="Z17" s="90">
        <f>'[5]SEPT 2019'!Y17+'[5]OCT 2019'!Y17+'[5]NOV 2019'!Y17+'[5]DEC 2019'!Z17+'[5]JAN 2020'!Z17+'[5]FEB 2020'!Z17+'[5]MAR 2020'!Z17+'[5]APR 2020'!Z17+'[5]MAY 2020'!Z17+'[5]JUN 2020'!Z17+'[5]JULY 2020'!Z17+'[5]AUG 2020'!Z17+'[5]EOY 2020'!Z17</f>
        <v>0</v>
      </c>
      <c r="AA17" s="113">
        <f t="shared" si="0"/>
        <v>4333132.24</v>
      </c>
    </row>
    <row r="18" spans="1:27" x14ac:dyDescent="0.25">
      <c r="A18" s="62" t="s">
        <v>84</v>
      </c>
      <c r="B18" s="63" t="s">
        <v>85</v>
      </c>
      <c r="C18" s="90">
        <f>'[5]SEPT 2019'!C18+'[5]OCT 2019'!C18+'[5]NOV 2019'!C18+'[5]DEC 2019'!C18+'[5]JAN 2020'!C18+'[5]FEB 2020'!C18+'[5]MAR 2020'!C18+'[5]APR 2020'!C18+'[5]MAY 2020'!C18+'[5]JUN 2020'!C18+'[5]JULY 2020'!C18+'[5]AUG 2020'!C18+'[5]EOY 2020'!C18+'[5]DEC S&amp;E 2019'!C18+'[5]JAN S&amp;E 2020'!C18+'[5]MAR S&amp;E 2020'!C18+'[5]MAY S&amp;E 2020'!C18+'[5]JUN S&amp;E 2020'!C18+'[5]JUL S&amp;E 2020'!C18+'[5]AUG S&amp;E 2020'!C18</f>
        <v>157743</v>
      </c>
      <c r="D18" s="90">
        <f>'[5]SEPT 2019'!D18+'[5]OCT 2019'!D18+'[5]NOV 2019'!D18+'[5]DEC 2019'!D18+'[5]JAN 2020'!D18+'[5]FEB 2020'!D18+'[5]MAR 2020'!D18+'[5]APR 2020'!D18+'[5]MAY 2020'!D18+'[5]JUN 2020'!D18+'[5]JULY 2020'!D18+'[5]AUG 2020'!D18+'[5]EOY 2020'!D18+'[5]DEC S&amp;E 2019'!D18+'[5]JAN S&amp;E 2020'!D18+'[5]MAR S&amp;E 2020'!D18+'[5]MAY S&amp;E 2020'!D18+'[5]JUN S&amp;E 2020'!D18+'[5]JUL S&amp;E 2020'!D18+'[5]AUG S&amp;E 2020'!D18</f>
        <v>115622.33</v>
      </c>
      <c r="E18" s="90">
        <f>'[5]SEPT 2019'!E18+'[5]OCT 2019'!E18+'[5]NOV 2019'!E18+'[5]DEC 2019'!E18+'[5]JAN 2020'!E18+'[5]FEB 2020'!E18+'[5]MAR 2020'!E18+'[5]APR 2020'!E18+'[5]MAY 2020'!E18+'[5]JUN 2020'!E18+'[5]JULY 2020'!E18+'[5]AUG 2020'!E18+'[5]EOY 2020'!E18+'[5]DEC S&amp;E 2019'!E18+'[5]JAN S&amp;E 2020'!E18+'[5]MAR S&amp;E 2020'!E18+'[5]MAY S&amp;E 2020'!E18+'[5]JUN S&amp;E 2020'!E18+'[5]JUL S&amp;E 2020'!E18+'[5]AUG S&amp;E 2020'!E18</f>
        <v>3552</v>
      </c>
      <c r="F18" s="90">
        <f>'[5]SEPT 2019'!F18+'[5]OCT 2019'!F18+'[5]NOV 2019'!F18+'[5]DEC 2019'!F18+'[5]JAN 2020'!F18+'[5]FEB 2020'!F18+'[5]MAR 2020'!F18+'[5]APR 2020'!F18+'[5]MAY 2020'!F18+'[5]JUN 2020'!F18+'[5]JULY 2020'!F18+'[5]AUG 2020'!F18+'[5]EOY 2020'!F18+'[5]DEC S&amp;E 2019'!F18+'[5]JAN S&amp;E 2020'!F18+'[5]MAR S&amp;E 2020'!F18+'[5]MAY S&amp;E 2020'!F18+'[5]JUN S&amp;E 2020'!F18+'[5]JUL S&amp;E 2020'!F18+'[5]AUG S&amp;E 2020'!F18</f>
        <v>8437</v>
      </c>
      <c r="G18" s="90">
        <f>'[5]SEPT 2019'!G18+'[5]OCT 2019'!G18+'[5]NOV 2019'!G18+'[5]DEC 2019'!G18+'[5]JAN 2020'!G18+'[5]FEB 2020'!G18+'[5]MAR 2020'!G18+'[5]APR 2020'!G18+'[5]MAY 2020'!G18+'[5]JUN 2020'!G18+'[5]JULY 2020'!G18+'[5]AUG 2020'!G18+'[5]EOY 2020'!G18+'[5]DEC S&amp;E 2019'!G18+'[5]JAN S&amp;E 2020'!G18+'[5]MAR S&amp;E 2020'!G18+'[5]MAY S&amp;E 2020'!G18+'[5]JUN S&amp;E 2020'!G18+'[5]JUL S&amp;E 2020'!G18+'[5]AUG S&amp;E 2020'!G18</f>
        <v>5288</v>
      </c>
      <c r="H18" s="90">
        <f>'[5]SEPT 2019'!H18+'[5]OCT 2019'!H18+'[5]NOV 2019'!H18+'[5]DEC 2019'!H18+'[5]JAN 2020'!H18+'[5]FEB 2020'!H18+'[5]MAR 2020'!H18+'[5]APR 2020'!H18+'[5]MAY 2020'!H18+'[5]JUN 2020'!H18+'[5]JULY 2020'!H18+'[5]AUG 2020'!H18+'[5]EOY 2020'!H18</f>
        <v>0</v>
      </c>
      <c r="I18" s="90">
        <f>'[5]DEC 2019'!I18+'[5]JAN 2020'!I18+'[5]FEB 2020'!I18+'[5]MAR 2020'!I18+'[5]APR 2020'!I18+'[5]MAY 2020'!I18+'[5]JUN 2020'!I18+'[5]JULY 2020'!I18+'[5]AUG 2020'!I18+'[5]EOY 2020'!I18</f>
        <v>0</v>
      </c>
      <c r="J18" s="90">
        <f>'[5]SEPT 2019'!I18+'[5]OCT 2019'!I18+'[5]NOV 2019'!I18+'[5]DEC 2019'!J18+'[5]JAN 2020'!J18+'[5]FEB 2020'!J18+'[5]MAR 2020'!J18+'[5]APR 2020'!J18+'[5]MAY 2020'!J18+'[5]JUN 2020'!J18+'[5]JULY 2020'!J18+'[5]AUG 2020'!J18+'[5]EOY 2020'!J18</f>
        <v>0</v>
      </c>
      <c r="K18" s="90">
        <f>'[5]SEPT 2019'!J18+'[5]OCT 2019'!J18+'[5]NOV 2019'!J18+'[5]DEC 2019'!K18+'[5]JAN 2020'!K18+'[5]FEB 2020'!K18+'[5]MAR 2020'!K18+'[5]APR 2020'!K18+'[5]MAY 2020'!K18+'[5]JUN 2020'!K18+'[5]JULY 2020'!K18+'[5]AUG 2020'!K18+'[5]EOY 2020'!K18</f>
        <v>0</v>
      </c>
      <c r="L18" s="90">
        <f>'[5]SEPT 2019'!K18+'[5]OCT 2019'!K18+'[5]NOV 2019'!K18+'[5]DEC 2019'!L18+'[5]JAN 2020'!L18+'[5]FEB 2020'!L18+'[5]MAR 2020'!L18+'[5]APR 2020'!L18+'[5]MAY 2020'!L18+'[5]JUN 2020'!L18+'[5]JULY 2020'!L18+'[5]AUG 2020'!L18+'[5]EOY 2020'!L18</f>
        <v>0</v>
      </c>
      <c r="M18" s="90">
        <f>'[5]SEPT 2019'!L18+'[5]OCT 2019'!L18+'[5]NOV 2019'!L18+'[5]DEC 2019'!M18+'[5]JAN 2020'!M18+'[5]FEB 2020'!M18+'[5]MAR 2020'!M18+'[5]APR 2020'!M18+'[5]MAY 2020'!M18+'[5]JUN 2020'!M18+'[5]JULY 2020'!M18+'[5]AUG 2020'!M18+'[5]EOY 2020'!M18</f>
        <v>0</v>
      </c>
      <c r="N18" s="90">
        <f>'[5]SEPT 2019'!M18+'[5]OCT 2019'!M18+'[5]NOV 2019'!M18+'[5]DEC 2019'!N18+'[5]JAN 2020'!N18+'[5]FEB 2020'!N18+'[5]MAR 2020'!N18+'[5]APR 2020'!N18+'[5]MAY 2020'!N18+'[5]JUN 2020'!N18+'[5]JULY 2020'!N18+'[5]AUG 2020'!N18+'[5]EOY 2020'!N18</f>
        <v>7812.5</v>
      </c>
      <c r="O18" s="90">
        <f>'[5]SEPT 2019'!N18+'[5]OCT 2019'!N18+'[5]NOV 2019'!N18+'[5]DEC 2019'!O18+'[5]JAN 2020'!O18+'[5]FEB 2020'!O18+'[5]MAR 2020'!O18+'[5]APR 2020'!O18+'[5]MAY 2020'!O18+'[5]JUN 2020'!O18+'[5]JULY 2020'!O18+'[5]AUG 2020'!O18+'[5]EOY 2020'!O18</f>
        <v>0</v>
      </c>
      <c r="P18" s="90">
        <f>'[5]SEPT 2019'!O18+'[5]OCT 2019'!O18+'[5]NOV 2019'!O18+'[5]DEC 2019'!P18+'[5]JAN 2020'!P18+'[5]FEB 2020'!P18+'[5]MAR 2020'!P18+'[5]APR 2020'!P18+'[5]MAY 2020'!P18+'[5]JUN 2020'!P18+'[5]JULY 2020'!P18+'[5]AUG 2020'!P18+'[5]EOY 2020'!P18</f>
        <v>0</v>
      </c>
      <c r="Q18" s="90">
        <f>'[5]SEPT 2019'!P18+'[5]OCT 2019'!P18+'[5]NOV 2019'!P18+'[5]DEC 2019'!Q18+'[5]JAN 2020'!Q18+'[5]FEB 2020'!Q18+'[5]MAR 2020'!Q18+'[5]APR 2020'!Q18+'[5]MAY 2020'!Q18+'[5]JUN 2020'!Q18+'[5]JULY 2020'!Q18+'[5]AUG 2020'!Q18+'[5]EOY 2020'!Q18</f>
        <v>3000</v>
      </c>
      <c r="R18" s="90">
        <f>'[5]SEPT 2019'!Q18+'[5]OCT 2019'!Q18+'[5]NOV 2019'!Q18+'[5]DEC 2019'!R18+'[5]JAN 2020'!R18+'[5]FEB 2020'!R18+'[5]MAR 2020'!R18+'[5]APR 2020'!R18+'[5]MAY 2020'!R18+'[5]JUN 2020'!R18+'[5]JULY 2020'!R18+'[5]AUG 2020'!R18+'[5]EOY 2020'!R18</f>
        <v>0</v>
      </c>
      <c r="S18" s="90">
        <f>'[5]SEPT 2019'!R18+'[5]OCT 2019'!R18+'[5]NOV 2019'!R18+'[5]DEC 2019'!S18+'[5]JAN 2020'!S18+'[5]FEB 2020'!S18+'[5]MAR 2020'!S18+'[5]APR 2020'!S18+'[5]MAY 2020'!S18+'[5]JUN 2020'!S18+'[5]JULY 2020'!S18+'[5]AUG 2020'!S18+'[5]EOY 2020'!S18</f>
        <v>0</v>
      </c>
      <c r="T18" s="90">
        <f>'[5]SEPT 2019'!S18+'[5]OCT 2019'!S18+'[5]NOV 2019'!S18+'[5]DEC 2019'!T18+'[5]JAN 2020'!T18+'[5]FEB 2020'!T18+'[5]MAR 2020'!T18+'[5]APR 2020'!T18+'[5]MAY 2020'!T18+'[5]JUN 2020'!T18+'[5]JULY 2020'!T18+'[5]AUG 2020'!T18+'[5]EOY 2020'!T18</f>
        <v>0</v>
      </c>
      <c r="U18" s="90">
        <f>'[5]SEPT 2019'!T18+'[5]OCT 2019'!T18+'[5]NOV 2019'!T18+'[5]DEC 2019'!U18+'[5]JAN 2020'!U18+'[5]FEB 2020'!U18+'[5]MAR 2020'!U18+'[5]APR 2020'!U18+'[5]MAY 2020'!U18+'[5]JUN 2020'!U18+'[5]JULY 2020'!U18+'[5]AUG 2020'!U18+'[5]EOY 2020'!U18</f>
        <v>0</v>
      </c>
      <c r="V18" s="90">
        <f>'[5]SEPT 2019'!U18+'[5]OCT 2019'!U18+'[5]NOV 2019'!U18+'[5]DEC 2019'!V18+'[5]JAN 2020'!V18+'[5]FEB 2020'!V18+'[5]MAR 2020'!V18+'[5]APR 2020'!V18+'[5]MAY 2020'!V18+'[5]JUN 2020'!V18+'[5]JULY 2020'!V18+'[5]AUG 2020'!V18+'[5]EOY 2020'!V18</f>
        <v>0</v>
      </c>
      <c r="W18" s="90">
        <f>'[5]SEPT 2019'!V18+'[5]OCT 2019'!V18+'[5]NOV 2019'!V18+'[5]DEC 2019'!W18+'[5]JAN 2020'!W18+'[5]FEB 2020'!W18+'[5]MAR 2020'!W18+'[5]APR 2020'!W18+'[5]MAY 2020'!W18+'[5]JUN 2020'!W18+'[5]JULY 2020'!W18+'[5]AUG 2020'!W18+'[5]EOY 2020'!W18</f>
        <v>0</v>
      </c>
      <c r="X18" s="90">
        <f>'[5]SEPT 2019'!W18+'[5]OCT 2019'!W18+'[5]NOV 2019'!W18+'[5]DEC 2019'!X18+'[5]JAN 2020'!X18+'[5]FEB 2020'!X18+'[5]MAR 2020'!X18+'[5]APR 2020'!X18+'[5]MAY 2020'!X18+'[5]JUN 2020'!X18+'[5]JULY 2020'!X18+'[5]AUG 2020'!X18+'[5]EOY 2020'!X18</f>
        <v>0</v>
      </c>
      <c r="Y18" s="90">
        <f>'[5]SEPT 2019'!X18+'[5]OCT 2019'!X18+'[5]NOV 2019'!X18+'[5]DEC 2019'!Y18+'[5]JAN 2020'!Y18+'[5]FEB 2020'!Y18+'[5]MAR 2020'!Y18+'[5]APR 2020'!Y18+'[5]MAY 2020'!Y18+'[5]JUN 2020'!Y18+'[5]JULY 2020'!Y18+'[5]AUG 2020'!Y18+'[5]EOY 2020'!Y18</f>
        <v>0</v>
      </c>
      <c r="Z18" s="90">
        <f>'[5]SEPT 2019'!Y18+'[5]OCT 2019'!Y18+'[5]NOV 2019'!Y18+'[5]DEC 2019'!Z18+'[5]JAN 2020'!Z18+'[5]FEB 2020'!Z18+'[5]MAR 2020'!Z18+'[5]APR 2020'!Z18+'[5]MAY 2020'!Z18+'[5]JUN 2020'!Z18+'[5]JULY 2020'!Z18+'[5]AUG 2020'!Z18+'[5]EOY 2020'!Z18</f>
        <v>0</v>
      </c>
      <c r="AA18" s="113">
        <f t="shared" si="0"/>
        <v>301454.83</v>
      </c>
    </row>
    <row r="19" spans="1:27" x14ac:dyDescent="0.25">
      <c r="A19" s="62" t="s">
        <v>86</v>
      </c>
      <c r="B19" s="63" t="s">
        <v>87</v>
      </c>
      <c r="C19" s="90">
        <f>'[5]SEPT 2019'!C19+'[5]OCT 2019'!C19+'[5]NOV 2019'!C19+'[5]DEC 2019'!C19+'[5]JAN 2020'!C19+'[5]FEB 2020'!C19+'[5]MAR 2020'!C19+'[5]APR 2020'!C19+'[5]MAY 2020'!C19+'[5]JUN 2020'!C19+'[5]JULY 2020'!C19+'[5]AUG 2020'!C19+'[5]EOY 2020'!C19+'[5]DEC S&amp;E 2019'!C19+'[5]JAN S&amp;E 2020'!C19+'[5]MAR S&amp;E 2020'!C19+'[5]MAY S&amp;E 2020'!C19+'[5]JUN S&amp;E 2020'!C19+'[5]JUL S&amp;E 2020'!C19+'[5]AUG S&amp;E 2020'!C19</f>
        <v>111192</v>
      </c>
      <c r="D19" s="90">
        <f>'[5]SEPT 2019'!D19+'[5]OCT 2019'!D19+'[5]NOV 2019'!D19+'[5]DEC 2019'!D19+'[5]JAN 2020'!D19+'[5]FEB 2020'!D19+'[5]MAR 2020'!D19+'[5]APR 2020'!D19+'[5]MAY 2020'!D19+'[5]JUN 2020'!D19+'[5]JULY 2020'!D19+'[5]AUG 2020'!D19+'[5]EOY 2020'!D19+'[5]DEC S&amp;E 2019'!D19+'[5]JAN S&amp;E 2020'!D19+'[5]MAR S&amp;E 2020'!D19+'[5]MAY S&amp;E 2020'!D19+'[5]JUN S&amp;E 2020'!D19+'[5]JUL S&amp;E 2020'!D19+'[5]AUG S&amp;E 2020'!D19</f>
        <v>64387</v>
      </c>
      <c r="E19" s="90">
        <f>'[5]SEPT 2019'!E19+'[5]OCT 2019'!E19+'[5]NOV 2019'!E19+'[5]DEC 2019'!E19+'[5]JAN 2020'!E19+'[5]FEB 2020'!E19+'[5]MAR 2020'!E19+'[5]APR 2020'!E19+'[5]MAY 2020'!E19+'[5]JUN 2020'!E19+'[5]JULY 2020'!E19+'[5]AUG 2020'!E19+'[5]EOY 2020'!E19+'[5]DEC S&amp;E 2019'!E19+'[5]JAN S&amp;E 2020'!E19+'[5]MAR S&amp;E 2020'!E19+'[5]MAY S&amp;E 2020'!E19+'[5]JUN S&amp;E 2020'!E19+'[5]JUL S&amp;E 2020'!E19+'[5]AUG S&amp;E 2020'!E19</f>
        <v>0</v>
      </c>
      <c r="F19" s="90">
        <f>'[5]SEPT 2019'!F19+'[5]OCT 2019'!F19+'[5]NOV 2019'!F19+'[5]DEC 2019'!F19+'[5]JAN 2020'!F19+'[5]FEB 2020'!F19+'[5]MAR 2020'!F19+'[5]APR 2020'!F19+'[5]MAY 2020'!F19+'[5]JUN 2020'!F19+'[5]JULY 2020'!F19+'[5]AUG 2020'!F19+'[5]EOY 2020'!F19+'[5]DEC S&amp;E 2019'!F19+'[5]JAN S&amp;E 2020'!F19+'[5]MAR S&amp;E 2020'!F19+'[5]MAY S&amp;E 2020'!F19+'[5]JUN S&amp;E 2020'!F19+'[5]JUL S&amp;E 2020'!F19+'[5]AUG S&amp;E 2020'!F19</f>
        <v>0</v>
      </c>
      <c r="G19" s="90">
        <f>'[5]SEPT 2019'!G19+'[5]OCT 2019'!G19+'[5]NOV 2019'!G19+'[5]DEC 2019'!G19+'[5]JAN 2020'!G19+'[5]FEB 2020'!G19+'[5]MAR 2020'!G19+'[5]APR 2020'!G19+'[5]MAY 2020'!G19+'[5]JUN 2020'!G19+'[5]JULY 2020'!G19+'[5]AUG 2020'!G19+'[5]EOY 2020'!G19+'[5]DEC S&amp;E 2019'!G19+'[5]JAN S&amp;E 2020'!G19+'[5]MAR S&amp;E 2020'!G19+'[5]MAY S&amp;E 2020'!G19+'[5]JUN S&amp;E 2020'!G19+'[5]JUL S&amp;E 2020'!G19+'[5]AUG S&amp;E 2020'!G19</f>
        <v>2740</v>
      </c>
      <c r="H19" s="90">
        <f>'[5]SEPT 2019'!H19+'[5]OCT 2019'!H19+'[5]NOV 2019'!H19+'[5]DEC 2019'!H19+'[5]JAN 2020'!H19+'[5]FEB 2020'!H19+'[5]MAR 2020'!H19+'[5]APR 2020'!H19+'[5]MAY 2020'!H19+'[5]JUN 2020'!H19+'[5]JULY 2020'!H19+'[5]AUG 2020'!H19+'[5]EOY 2020'!H19</f>
        <v>0</v>
      </c>
      <c r="I19" s="90">
        <f>'[5]DEC 2019'!I19+'[5]JAN 2020'!I19+'[5]FEB 2020'!I19+'[5]MAR 2020'!I19+'[5]APR 2020'!I19+'[5]MAY 2020'!I19+'[5]JUN 2020'!I19+'[5]JULY 2020'!I19+'[5]AUG 2020'!I19+'[5]EOY 2020'!I19</f>
        <v>0</v>
      </c>
      <c r="J19" s="90">
        <f>'[5]SEPT 2019'!I19+'[5]OCT 2019'!I19+'[5]NOV 2019'!I19+'[5]DEC 2019'!J19+'[5]JAN 2020'!J19+'[5]FEB 2020'!J19+'[5]MAR 2020'!J19+'[5]APR 2020'!J19+'[5]MAY 2020'!J19+'[5]JUN 2020'!J19+'[5]JULY 2020'!J19+'[5]AUG 2020'!J19+'[5]EOY 2020'!J19</f>
        <v>0</v>
      </c>
      <c r="K19" s="90">
        <f>'[5]SEPT 2019'!J19+'[5]OCT 2019'!J19+'[5]NOV 2019'!J19+'[5]DEC 2019'!K19+'[5]JAN 2020'!K19+'[5]FEB 2020'!K19+'[5]MAR 2020'!K19+'[5]APR 2020'!K19+'[5]MAY 2020'!K19+'[5]JUN 2020'!K19+'[5]JULY 2020'!K19+'[5]AUG 2020'!K19+'[5]EOY 2020'!K19</f>
        <v>0</v>
      </c>
      <c r="L19" s="90">
        <f>'[5]SEPT 2019'!K19+'[5]OCT 2019'!K19+'[5]NOV 2019'!K19+'[5]DEC 2019'!L19+'[5]JAN 2020'!L19+'[5]FEB 2020'!L19+'[5]MAR 2020'!L19+'[5]APR 2020'!L19+'[5]MAY 2020'!L19+'[5]JUN 2020'!L19+'[5]JULY 2020'!L19+'[5]AUG 2020'!L19+'[5]EOY 2020'!L19</f>
        <v>0</v>
      </c>
      <c r="M19" s="90">
        <f>'[5]SEPT 2019'!L19+'[5]OCT 2019'!L19+'[5]NOV 2019'!L19+'[5]DEC 2019'!M19+'[5]JAN 2020'!M19+'[5]FEB 2020'!M19+'[5]MAR 2020'!M19+'[5]APR 2020'!M19+'[5]MAY 2020'!M19+'[5]JUN 2020'!M19+'[5]JULY 2020'!M19+'[5]AUG 2020'!M19+'[5]EOY 2020'!M19</f>
        <v>0</v>
      </c>
      <c r="N19" s="90">
        <f>'[5]SEPT 2019'!M19+'[5]OCT 2019'!M19+'[5]NOV 2019'!M19+'[5]DEC 2019'!N19+'[5]JAN 2020'!N19+'[5]FEB 2020'!N19+'[5]MAR 2020'!N19+'[5]APR 2020'!N19+'[5]MAY 2020'!N19+'[5]JUN 2020'!N19+'[5]JULY 2020'!N19+'[5]AUG 2020'!N19+'[5]EOY 2020'!N19</f>
        <v>0</v>
      </c>
      <c r="O19" s="90">
        <f>'[5]SEPT 2019'!N19+'[5]OCT 2019'!N19+'[5]NOV 2019'!N19+'[5]DEC 2019'!O19+'[5]JAN 2020'!O19+'[5]FEB 2020'!O19+'[5]MAR 2020'!O19+'[5]APR 2020'!O19+'[5]MAY 2020'!O19+'[5]JUN 2020'!O19+'[5]JULY 2020'!O19+'[5]AUG 2020'!O19+'[5]EOY 2020'!O19</f>
        <v>0</v>
      </c>
      <c r="P19" s="90">
        <f>'[5]SEPT 2019'!O19+'[5]OCT 2019'!O19+'[5]NOV 2019'!O19+'[5]DEC 2019'!P19+'[5]JAN 2020'!P19+'[5]FEB 2020'!P19+'[5]MAR 2020'!P19+'[5]APR 2020'!P19+'[5]MAY 2020'!P19+'[5]JUN 2020'!P19+'[5]JULY 2020'!P19+'[5]AUG 2020'!P19+'[5]EOY 2020'!P19</f>
        <v>0</v>
      </c>
      <c r="Q19" s="90">
        <f>'[5]SEPT 2019'!P19+'[5]OCT 2019'!P19+'[5]NOV 2019'!P19+'[5]DEC 2019'!Q19+'[5]JAN 2020'!Q19+'[5]FEB 2020'!Q19+'[5]MAR 2020'!Q19+'[5]APR 2020'!Q19+'[5]MAY 2020'!Q19+'[5]JUN 2020'!Q19+'[5]JULY 2020'!Q19+'[5]AUG 2020'!Q19+'[5]EOY 2020'!Q19</f>
        <v>0</v>
      </c>
      <c r="R19" s="90">
        <f>'[5]SEPT 2019'!Q19+'[5]OCT 2019'!Q19+'[5]NOV 2019'!Q19+'[5]DEC 2019'!R19+'[5]JAN 2020'!R19+'[5]FEB 2020'!R19+'[5]MAR 2020'!R19+'[5]APR 2020'!R19+'[5]MAY 2020'!R19+'[5]JUN 2020'!R19+'[5]JULY 2020'!R19+'[5]AUG 2020'!R19+'[5]EOY 2020'!R19</f>
        <v>0</v>
      </c>
      <c r="S19" s="90">
        <f>'[5]SEPT 2019'!R19+'[5]OCT 2019'!R19+'[5]NOV 2019'!R19+'[5]DEC 2019'!S19+'[5]JAN 2020'!S19+'[5]FEB 2020'!S19+'[5]MAR 2020'!S19+'[5]APR 2020'!S19+'[5]MAY 2020'!S19+'[5]JUN 2020'!S19+'[5]JULY 2020'!S19+'[5]AUG 2020'!S19+'[5]EOY 2020'!S19</f>
        <v>0</v>
      </c>
      <c r="T19" s="90">
        <f>'[5]SEPT 2019'!S19+'[5]OCT 2019'!S19+'[5]NOV 2019'!S19+'[5]DEC 2019'!T19+'[5]JAN 2020'!T19+'[5]FEB 2020'!T19+'[5]MAR 2020'!T19+'[5]APR 2020'!T19+'[5]MAY 2020'!T19+'[5]JUN 2020'!T19+'[5]JULY 2020'!T19+'[5]AUG 2020'!T19+'[5]EOY 2020'!T19</f>
        <v>0</v>
      </c>
      <c r="U19" s="90">
        <f>'[5]SEPT 2019'!T19+'[5]OCT 2019'!T19+'[5]NOV 2019'!T19+'[5]DEC 2019'!U19+'[5]JAN 2020'!U19+'[5]FEB 2020'!U19+'[5]MAR 2020'!U19+'[5]APR 2020'!U19+'[5]MAY 2020'!U19+'[5]JUN 2020'!U19+'[5]JULY 2020'!U19+'[5]AUG 2020'!U19+'[5]EOY 2020'!U19</f>
        <v>0</v>
      </c>
      <c r="V19" s="90">
        <f>'[5]SEPT 2019'!U19+'[5]OCT 2019'!U19+'[5]NOV 2019'!U19+'[5]DEC 2019'!V19+'[5]JAN 2020'!V19+'[5]FEB 2020'!V19+'[5]MAR 2020'!V19+'[5]APR 2020'!V19+'[5]MAY 2020'!V19+'[5]JUN 2020'!V19+'[5]JULY 2020'!V19+'[5]AUG 2020'!V19+'[5]EOY 2020'!V19</f>
        <v>0</v>
      </c>
      <c r="W19" s="90">
        <f>'[5]SEPT 2019'!V19+'[5]OCT 2019'!V19+'[5]NOV 2019'!V19+'[5]DEC 2019'!W19+'[5]JAN 2020'!W19+'[5]FEB 2020'!W19+'[5]MAR 2020'!W19+'[5]APR 2020'!W19+'[5]MAY 2020'!W19+'[5]JUN 2020'!W19+'[5]JULY 2020'!W19+'[5]AUG 2020'!W19+'[5]EOY 2020'!W19</f>
        <v>0</v>
      </c>
      <c r="X19" s="90">
        <f>'[5]SEPT 2019'!W19+'[5]OCT 2019'!W19+'[5]NOV 2019'!W19+'[5]DEC 2019'!X19+'[5]JAN 2020'!X19+'[5]FEB 2020'!X19+'[5]MAR 2020'!X19+'[5]APR 2020'!X19+'[5]MAY 2020'!X19+'[5]JUN 2020'!X19+'[5]JULY 2020'!X19+'[5]AUG 2020'!X19+'[5]EOY 2020'!X19</f>
        <v>0</v>
      </c>
      <c r="Y19" s="90">
        <f>'[5]SEPT 2019'!X19+'[5]OCT 2019'!X19+'[5]NOV 2019'!X19+'[5]DEC 2019'!Y19+'[5]JAN 2020'!Y19+'[5]FEB 2020'!Y19+'[5]MAR 2020'!Y19+'[5]APR 2020'!Y19+'[5]MAY 2020'!Y19+'[5]JUN 2020'!Y19+'[5]JULY 2020'!Y19+'[5]AUG 2020'!Y19+'[5]EOY 2020'!Y19</f>
        <v>0</v>
      </c>
      <c r="Z19" s="90">
        <f>'[5]SEPT 2019'!Y19+'[5]OCT 2019'!Y19+'[5]NOV 2019'!Y19+'[5]DEC 2019'!Z19+'[5]JAN 2020'!Z19+'[5]FEB 2020'!Z19+'[5]MAR 2020'!Z19+'[5]APR 2020'!Z19+'[5]MAY 2020'!Z19+'[5]JUN 2020'!Z19+'[5]JULY 2020'!Z19+'[5]AUG 2020'!Z19+'[5]EOY 2020'!Z19</f>
        <v>0</v>
      </c>
      <c r="AA19" s="113">
        <f t="shared" si="0"/>
        <v>178319</v>
      </c>
    </row>
    <row r="20" spans="1:27" x14ac:dyDescent="0.25">
      <c r="A20" s="62" t="s">
        <v>88</v>
      </c>
      <c r="B20" s="63" t="s">
        <v>89</v>
      </c>
      <c r="C20" s="90">
        <f>'[5]SEPT 2019'!C20+'[5]OCT 2019'!C20+'[5]NOV 2019'!C20+'[5]DEC 2019'!C20+'[5]JAN 2020'!C20+'[5]FEB 2020'!C20+'[5]MAR 2020'!C20+'[5]APR 2020'!C20+'[5]MAY 2020'!C20+'[5]JUN 2020'!C20+'[5]JULY 2020'!C20+'[5]AUG 2020'!C20+'[5]EOY 2020'!C20+'[5]DEC S&amp;E 2019'!C20+'[5]JAN S&amp;E 2020'!C20+'[5]MAR S&amp;E 2020'!C20+'[5]MAY S&amp;E 2020'!C20+'[5]JUN S&amp;E 2020'!C20+'[5]JUL S&amp;E 2020'!C20+'[5]AUG S&amp;E 2020'!C20</f>
        <v>223507</v>
      </c>
      <c r="D20" s="90">
        <f>'[5]SEPT 2019'!D20+'[5]OCT 2019'!D20+'[5]NOV 2019'!D20+'[5]DEC 2019'!D20+'[5]JAN 2020'!D20+'[5]FEB 2020'!D20+'[5]MAR 2020'!D20+'[5]APR 2020'!D20+'[5]MAY 2020'!D20+'[5]JUN 2020'!D20+'[5]JULY 2020'!D20+'[5]AUG 2020'!D20+'[5]EOY 2020'!D20+'[5]DEC S&amp;E 2019'!D20+'[5]JAN S&amp;E 2020'!D20+'[5]MAR S&amp;E 2020'!D20+'[5]MAY S&amp;E 2020'!D20+'[5]JUN S&amp;E 2020'!D20+'[5]JUL S&amp;E 2020'!D20+'[5]AUG S&amp;E 2020'!D20</f>
        <v>209248.79</v>
      </c>
      <c r="E20" s="90">
        <f>'[5]SEPT 2019'!E20+'[5]OCT 2019'!E20+'[5]NOV 2019'!E20+'[5]DEC 2019'!E20+'[5]JAN 2020'!E20+'[5]FEB 2020'!E20+'[5]MAR 2020'!E20+'[5]APR 2020'!E20+'[5]MAY 2020'!E20+'[5]JUN 2020'!E20+'[5]JULY 2020'!E20+'[5]AUG 2020'!E20+'[5]EOY 2020'!E20+'[5]DEC S&amp;E 2019'!E20+'[5]JAN S&amp;E 2020'!E20+'[5]MAR S&amp;E 2020'!E20+'[5]MAY S&amp;E 2020'!E20+'[5]JUN S&amp;E 2020'!E20+'[5]JUL S&amp;E 2020'!E20+'[5]AUG S&amp;E 2020'!E20</f>
        <v>1458</v>
      </c>
      <c r="F20" s="90">
        <f>'[5]SEPT 2019'!F20+'[5]OCT 2019'!F20+'[5]NOV 2019'!F20+'[5]DEC 2019'!F20+'[5]JAN 2020'!F20+'[5]FEB 2020'!F20+'[5]MAR 2020'!F20+'[5]APR 2020'!F20+'[5]MAY 2020'!F20+'[5]JUN 2020'!F20+'[5]JULY 2020'!F20+'[5]AUG 2020'!F20+'[5]EOY 2020'!F20+'[5]DEC S&amp;E 2019'!F20+'[5]JAN S&amp;E 2020'!F20+'[5]MAR S&amp;E 2020'!F20+'[5]MAY S&amp;E 2020'!F20+'[5]JUN S&amp;E 2020'!F20+'[5]JUL S&amp;E 2020'!F20+'[5]AUG S&amp;E 2020'!F20</f>
        <v>37477</v>
      </c>
      <c r="G20" s="90">
        <f>'[5]SEPT 2019'!G20+'[5]OCT 2019'!G20+'[5]NOV 2019'!G20+'[5]DEC 2019'!G20+'[5]JAN 2020'!G20+'[5]FEB 2020'!G20+'[5]MAR 2020'!G20+'[5]APR 2020'!G20+'[5]MAY 2020'!G20+'[5]JUN 2020'!G20+'[5]JULY 2020'!G20+'[5]AUG 2020'!G20+'[5]EOY 2020'!G20+'[5]DEC S&amp;E 2019'!G20+'[5]JAN S&amp;E 2020'!G20+'[5]MAR S&amp;E 2020'!G20+'[5]MAY S&amp;E 2020'!G20+'[5]JUN S&amp;E 2020'!G20+'[5]JUL S&amp;E 2020'!G20+'[5]AUG S&amp;E 2020'!G20</f>
        <v>37562</v>
      </c>
      <c r="H20" s="90">
        <f>'[5]SEPT 2019'!H20+'[5]OCT 2019'!H20+'[5]NOV 2019'!H20+'[5]DEC 2019'!H20+'[5]JAN 2020'!H20+'[5]FEB 2020'!H20+'[5]MAR 2020'!H20+'[5]APR 2020'!H20+'[5]MAY 2020'!H20+'[5]JUN 2020'!H20+'[5]JULY 2020'!H20+'[5]AUG 2020'!H20+'[5]EOY 2020'!H20</f>
        <v>0</v>
      </c>
      <c r="I20" s="90">
        <f>'[5]DEC 2019'!I20+'[5]JAN 2020'!I20+'[5]FEB 2020'!I20+'[5]MAR 2020'!I20+'[5]APR 2020'!I20+'[5]MAY 2020'!I20+'[5]JUN 2020'!I20+'[5]JULY 2020'!I20+'[5]AUG 2020'!I20+'[5]EOY 2020'!I20</f>
        <v>0</v>
      </c>
      <c r="J20" s="90">
        <f>'[5]SEPT 2019'!I20+'[5]OCT 2019'!I20+'[5]NOV 2019'!I20+'[5]DEC 2019'!J20+'[5]JAN 2020'!J20+'[5]FEB 2020'!J20+'[5]MAR 2020'!J20+'[5]APR 2020'!J20+'[5]MAY 2020'!J20+'[5]JUN 2020'!J20+'[5]JULY 2020'!J20+'[5]AUG 2020'!J20+'[5]EOY 2020'!J20</f>
        <v>0</v>
      </c>
      <c r="K20" s="90">
        <f>'[5]SEPT 2019'!J20+'[5]OCT 2019'!J20+'[5]NOV 2019'!J20+'[5]DEC 2019'!K20+'[5]JAN 2020'!K20+'[5]FEB 2020'!K20+'[5]MAR 2020'!K20+'[5]APR 2020'!K20+'[5]MAY 2020'!K20+'[5]JUN 2020'!K20+'[5]JULY 2020'!K20+'[5]AUG 2020'!K20+'[5]EOY 2020'!K20</f>
        <v>0</v>
      </c>
      <c r="L20" s="90">
        <f>'[5]SEPT 2019'!K20+'[5]OCT 2019'!K20+'[5]NOV 2019'!K20+'[5]DEC 2019'!L20+'[5]JAN 2020'!L20+'[5]FEB 2020'!L20+'[5]MAR 2020'!L20+'[5]APR 2020'!L20+'[5]MAY 2020'!L20+'[5]JUN 2020'!L20+'[5]JULY 2020'!L20+'[5]AUG 2020'!L20+'[5]EOY 2020'!L20</f>
        <v>0</v>
      </c>
      <c r="M20" s="90">
        <f>'[5]SEPT 2019'!L20+'[5]OCT 2019'!L20+'[5]NOV 2019'!L20+'[5]DEC 2019'!M20+'[5]JAN 2020'!M20+'[5]FEB 2020'!M20+'[5]MAR 2020'!M20+'[5]APR 2020'!M20+'[5]MAY 2020'!M20+'[5]JUN 2020'!M20+'[5]JULY 2020'!M20+'[5]AUG 2020'!M20+'[5]EOY 2020'!M20</f>
        <v>0</v>
      </c>
      <c r="N20" s="90">
        <f>'[5]SEPT 2019'!M20+'[5]OCT 2019'!M20+'[5]NOV 2019'!M20+'[5]DEC 2019'!N20+'[5]JAN 2020'!N20+'[5]FEB 2020'!N20+'[5]MAR 2020'!N20+'[5]APR 2020'!N20+'[5]MAY 2020'!N20+'[5]JUN 2020'!N20+'[5]JULY 2020'!N20+'[5]AUG 2020'!N20+'[5]EOY 2020'!N20</f>
        <v>0</v>
      </c>
      <c r="O20" s="90">
        <f>'[5]SEPT 2019'!N20+'[5]OCT 2019'!N20+'[5]NOV 2019'!N20+'[5]DEC 2019'!O20+'[5]JAN 2020'!O20+'[5]FEB 2020'!O20+'[5]MAR 2020'!O20+'[5]APR 2020'!O20+'[5]MAY 2020'!O20+'[5]JUN 2020'!O20+'[5]JULY 2020'!O20+'[5]AUG 2020'!O20+'[5]EOY 2020'!O20</f>
        <v>0</v>
      </c>
      <c r="P20" s="90">
        <f>'[5]SEPT 2019'!O20+'[5]OCT 2019'!O20+'[5]NOV 2019'!O20+'[5]DEC 2019'!P20+'[5]JAN 2020'!P20+'[5]FEB 2020'!P20+'[5]MAR 2020'!P20+'[5]APR 2020'!P20+'[5]MAY 2020'!P20+'[5]JUN 2020'!P20+'[5]JULY 2020'!P20+'[5]AUG 2020'!P20+'[5]EOY 2020'!P20</f>
        <v>0</v>
      </c>
      <c r="Q20" s="90">
        <f>'[5]SEPT 2019'!P20+'[5]OCT 2019'!P20+'[5]NOV 2019'!P20+'[5]DEC 2019'!Q20+'[5]JAN 2020'!Q20+'[5]FEB 2020'!Q20+'[5]MAR 2020'!Q20+'[5]APR 2020'!Q20+'[5]MAY 2020'!Q20+'[5]JUN 2020'!Q20+'[5]JULY 2020'!Q20+'[5]AUG 2020'!Q20+'[5]EOY 2020'!Q20</f>
        <v>3720</v>
      </c>
      <c r="R20" s="90">
        <f>'[5]SEPT 2019'!Q20+'[5]OCT 2019'!Q20+'[5]NOV 2019'!Q20+'[5]DEC 2019'!R20+'[5]JAN 2020'!R20+'[5]FEB 2020'!R20+'[5]MAR 2020'!R20+'[5]APR 2020'!R20+'[5]MAY 2020'!R20+'[5]JUN 2020'!R20+'[5]JULY 2020'!R20+'[5]AUG 2020'!R20+'[5]EOY 2020'!R20</f>
        <v>0</v>
      </c>
      <c r="S20" s="90">
        <f>'[5]SEPT 2019'!R20+'[5]OCT 2019'!R20+'[5]NOV 2019'!R20+'[5]DEC 2019'!S20+'[5]JAN 2020'!S20+'[5]FEB 2020'!S20+'[5]MAR 2020'!S20+'[5]APR 2020'!S20+'[5]MAY 2020'!S20+'[5]JUN 2020'!S20+'[5]JULY 2020'!S20+'[5]AUG 2020'!S20+'[5]EOY 2020'!S20</f>
        <v>0</v>
      </c>
      <c r="T20" s="90">
        <f>'[5]SEPT 2019'!S20+'[5]OCT 2019'!S20+'[5]NOV 2019'!S20+'[5]DEC 2019'!T20+'[5]JAN 2020'!T20+'[5]FEB 2020'!T20+'[5]MAR 2020'!T20+'[5]APR 2020'!T20+'[5]MAY 2020'!T20+'[5]JUN 2020'!T20+'[5]JULY 2020'!T20+'[5]AUG 2020'!T20+'[5]EOY 2020'!T20</f>
        <v>0</v>
      </c>
      <c r="U20" s="90">
        <f>'[5]SEPT 2019'!T20+'[5]OCT 2019'!T20+'[5]NOV 2019'!T20+'[5]DEC 2019'!U20+'[5]JAN 2020'!U20+'[5]FEB 2020'!U20+'[5]MAR 2020'!U20+'[5]APR 2020'!U20+'[5]MAY 2020'!U20+'[5]JUN 2020'!U20+'[5]JULY 2020'!U20+'[5]AUG 2020'!U20+'[5]EOY 2020'!U20</f>
        <v>0</v>
      </c>
      <c r="V20" s="90">
        <f>'[5]SEPT 2019'!U20+'[5]OCT 2019'!U20+'[5]NOV 2019'!U20+'[5]DEC 2019'!V20+'[5]JAN 2020'!V20+'[5]FEB 2020'!V20+'[5]MAR 2020'!V20+'[5]APR 2020'!V20+'[5]MAY 2020'!V20+'[5]JUN 2020'!V20+'[5]JULY 2020'!V20+'[5]AUG 2020'!V20+'[5]EOY 2020'!V20</f>
        <v>0</v>
      </c>
      <c r="W20" s="90">
        <f>'[5]SEPT 2019'!V20+'[5]OCT 2019'!V20+'[5]NOV 2019'!V20+'[5]DEC 2019'!W20+'[5]JAN 2020'!W20+'[5]FEB 2020'!W20+'[5]MAR 2020'!W20+'[5]APR 2020'!W20+'[5]MAY 2020'!W20+'[5]JUN 2020'!W20+'[5]JULY 2020'!W20+'[5]AUG 2020'!W20+'[5]EOY 2020'!W20</f>
        <v>0</v>
      </c>
      <c r="X20" s="90">
        <f>'[5]SEPT 2019'!W20+'[5]OCT 2019'!W20+'[5]NOV 2019'!W20+'[5]DEC 2019'!X20+'[5]JAN 2020'!X20+'[5]FEB 2020'!X20+'[5]MAR 2020'!X20+'[5]APR 2020'!X20+'[5]MAY 2020'!X20+'[5]JUN 2020'!X20+'[5]JULY 2020'!X20+'[5]AUG 2020'!X20+'[5]EOY 2020'!X20</f>
        <v>0</v>
      </c>
      <c r="Y20" s="90">
        <f>'[5]SEPT 2019'!X20+'[5]OCT 2019'!X20+'[5]NOV 2019'!X20+'[5]DEC 2019'!Y20+'[5]JAN 2020'!Y20+'[5]FEB 2020'!Y20+'[5]MAR 2020'!Y20+'[5]APR 2020'!Y20+'[5]MAY 2020'!Y20+'[5]JUN 2020'!Y20+'[5]JULY 2020'!Y20+'[5]AUG 2020'!Y20+'[5]EOY 2020'!Y20</f>
        <v>0</v>
      </c>
      <c r="Z20" s="90">
        <f>'[5]SEPT 2019'!Y20+'[5]OCT 2019'!Y20+'[5]NOV 2019'!Y20+'[5]DEC 2019'!Z20+'[5]JAN 2020'!Z20+'[5]FEB 2020'!Z20+'[5]MAR 2020'!Z20+'[5]APR 2020'!Z20+'[5]MAY 2020'!Z20+'[5]JUN 2020'!Z20+'[5]JULY 2020'!Z20+'[5]AUG 2020'!Z20+'[5]EOY 2020'!Z20</f>
        <v>0</v>
      </c>
      <c r="AA20" s="113">
        <f t="shared" si="0"/>
        <v>512972.79000000004</v>
      </c>
    </row>
    <row r="21" spans="1:27" x14ac:dyDescent="0.25">
      <c r="A21" s="62" t="s">
        <v>101</v>
      </c>
      <c r="B21" s="63" t="s">
        <v>102</v>
      </c>
      <c r="C21" s="90">
        <f>'[5]SEPT 2019'!C21+'[5]OCT 2019'!C21+'[5]NOV 2019'!C21+'[5]DEC 2019'!C21+'[5]JAN 2020'!C21+'[5]FEB 2020'!C21+'[5]MAR 2020'!C21+'[5]APR 2020'!C21+'[5]MAY 2020'!C21+'[5]JUN 2020'!C21+'[5]JULY 2020'!C21+'[5]AUG 2020'!C21+'[5]EOY 2020'!C21+'[5]DEC S&amp;E 2019'!C21+'[5]JAN S&amp;E 2020'!C21+'[5]MAR S&amp;E 2020'!C21+'[5]MAY S&amp;E 2020'!C21+'[5]JUN S&amp;E 2020'!C21+'[5]JUL S&amp;E 2020'!C21+'[5]AUG S&amp;E 2020'!C21</f>
        <v>206289</v>
      </c>
      <c r="D21" s="90">
        <f>'[5]SEPT 2019'!D21+'[5]OCT 2019'!D21+'[5]NOV 2019'!D21+'[5]DEC 2019'!D21+'[5]JAN 2020'!D21+'[5]FEB 2020'!D21+'[5]MAR 2020'!D21+'[5]APR 2020'!D21+'[5]MAY 2020'!D21+'[5]JUN 2020'!D21+'[5]JULY 2020'!D21+'[5]AUG 2020'!D21+'[5]EOY 2020'!D21+'[5]DEC S&amp;E 2019'!D21+'[5]JAN S&amp;E 2020'!D21+'[5]MAR S&amp;E 2020'!D21+'[5]MAY S&amp;E 2020'!D21+'[5]JUN S&amp;E 2020'!D21+'[5]JUL S&amp;E 2020'!D21+'[5]AUG S&amp;E 2020'!D21</f>
        <v>181001</v>
      </c>
      <c r="E21" s="90">
        <f>'[5]SEPT 2019'!E21+'[5]OCT 2019'!E21+'[5]NOV 2019'!E21+'[5]DEC 2019'!E21+'[5]JAN 2020'!E21+'[5]FEB 2020'!E21+'[5]MAR 2020'!E21+'[5]APR 2020'!E21+'[5]MAY 2020'!E21+'[5]JUN 2020'!E21+'[5]JULY 2020'!E21+'[5]AUG 2020'!E21+'[5]EOY 2020'!E21+'[5]DEC S&amp;E 2019'!E21+'[5]JAN S&amp;E 2020'!E21+'[5]MAR S&amp;E 2020'!E21+'[5]MAY S&amp;E 2020'!E21+'[5]JUN S&amp;E 2020'!E21+'[5]JUL S&amp;E 2020'!E21+'[5]AUG S&amp;E 2020'!E21</f>
        <v>138881</v>
      </c>
      <c r="F21" s="90">
        <f>'[5]SEPT 2019'!F21+'[5]OCT 2019'!F21+'[5]NOV 2019'!F21+'[5]DEC 2019'!F21+'[5]JAN 2020'!F21+'[5]FEB 2020'!F21+'[5]MAR 2020'!F21+'[5]APR 2020'!F21+'[5]MAY 2020'!F21+'[5]JUN 2020'!F21+'[5]JULY 2020'!F21+'[5]AUG 2020'!F21+'[5]EOY 2020'!F21+'[5]DEC S&amp;E 2019'!F21+'[5]JAN S&amp;E 2020'!F21+'[5]MAR S&amp;E 2020'!F21+'[5]MAY S&amp;E 2020'!F21+'[5]JUN S&amp;E 2020'!F21+'[5]JUL S&amp;E 2020'!F21+'[5]AUG S&amp;E 2020'!F21</f>
        <v>50970</v>
      </c>
      <c r="G21" s="90">
        <f>'[5]SEPT 2019'!G21+'[5]OCT 2019'!G21+'[5]NOV 2019'!G21+'[5]DEC 2019'!G21+'[5]JAN 2020'!G21+'[5]FEB 2020'!G21+'[5]MAR 2020'!G21+'[5]APR 2020'!G21+'[5]MAY 2020'!G21+'[5]JUN 2020'!G21+'[5]JULY 2020'!G21+'[5]AUG 2020'!G21+'[5]EOY 2020'!G21+'[5]DEC S&amp;E 2019'!G21+'[5]JAN S&amp;E 2020'!G21+'[5]MAR S&amp;E 2020'!G21+'[5]MAY S&amp;E 2020'!G21+'[5]JUN S&amp;E 2020'!G21+'[5]JUL S&amp;E 2020'!G21+'[5]AUG S&amp;E 2020'!G21</f>
        <v>19400</v>
      </c>
      <c r="H21" s="90">
        <f>'[5]SEPT 2019'!H21+'[5]OCT 2019'!H21+'[5]NOV 2019'!H21+'[5]DEC 2019'!H21+'[5]JAN 2020'!H21+'[5]FEB 2020'!H21+'[5]MAR 2020'!H21+'[5]APR 2020'!H21+'[5]MAY 2020'!H21+'[5]JUN 2020'!H21+'[5]JULY 2020'!H21+'[5]AUG 2020'!H21+'[5]EOY 2020'!H21</f>
        <v>0</v>
      </c>
      <c r="I21" s="90">
        <f>'[5]DEC 2019'!I21+'[5]JAN 2020'!I21+'[5]FEB 2020'!I21+'[5]MAR 2020'!I21+'[5]APR 2020'!I21+'[5]MAY 2020'!I21+'[5]JUN 2020'!I21+'[5]JULY 2020'!I21+'[5]AUG 2020'!I21+'[5]EOY 2020'!I21</f>
        <v>0</v>
      </c>
      <c r="J21" s="90">
        <f>'[5]SEPT 2019'!I21+'[5]OCT 2019'!I21+'[5]NOV 2019'!I21+'[5]DEC 2019'!J21+'[5]JAN 2020'!J21+'[5]FEB 2020'!J21+'[5]MAR 2020'!J21+'[5]APR 2020'!J21+'[5]MAY 2020'!J21+'[5]JUN 2020'!J21+'[5]JULY 2020'!J21+'[5]AUG 2020'!J21+'[5]EOY 2020'!J21</f>
        <v>0</v>
      </c>
      <c r="K21" s="90">
        <f>'[5]SEPT 2019'!J21+'[5]OCT 2019'!J21+'[5]NOV 2019'!J21+'[5]DEC 2019'!K21+'[5]JAN 2020'!K21+'[5]FEB 2020'!K21+'[5]MAR 2020'!K21+'[5]APR 2020'!K21+'[5]MAY 2020'!K21+'[5]JUN 2020'!K21+'[5]JULY 2020'!K21+'[5]AUG 2020'!K21+'[5]EOY 2020'!K21</f>
        <v>0</v>
      </c>
      <c r="L21" s="90">
        <f>'[5]SEPT 2019'!K21+'[5]OCT 2019'!K21+'[5]NOV 2019'!K21+'[5]DEC 2019'!L21+'[5]JAN 2020'!L21+'[5]FEB 2020'!L21+'[5]MAR 2020'!L21+'[5]APR 2020'!L21+'[5]MAY 2020'!L21+'[5]JUN 2020'!L21+'[5]JULY 2020'!L21+'[5]AUG 2020'!L21+'[5]EOY 2020'!L21</f>
        <v>0</v>
      </c>
      <c r="M21" s="90">
        <f>'[5]SEPT 2019'!L21+'[5]OCT 2019'!L21+'[5]NOV 2019'!L21+'[5]DEC 2019'!M21+'[5]JAN 2020'!M21+'[5]FEB 2020'!M21+'[5]MAR 2020'!M21+'[5]APR 2020'!M21+'[5]MAY 2020'!M21+'[5]JUN 2020'!M21+'[5]JULY 2020'!M21+'[5]AUG 2020'!M21+'[5]EOY 2020'!M21</f>
        <v>0</v>
      </c>
      <c r="N21" s="90">
        <f>'[5]SEPT 2019'!M21+'[5]OCT 2019'!M21+'[5]NOV 2019'!M21+'[5]DEC 2019'!N21+'[5]JAN 2020'!N21+'[5]FEB 2020'!N21+'[5]MAR 2020'!N21+'[5]APR 2020'!N21+'[5]MAY 2020'!N21+'[5]JUN 2020'!N21+'[5]JULY 2020'!N21+'[5]AUG 2020'!N21+'[5]EOY 2020'!N21</f>
        <v>0</v>
      </c>
      <c r="O21" s="90">
        <f>'[5]SEPT 2019'!N21+'[5]OCT 2019'!N21+'[5]NOV 2019'!N21+'[5]DEC 2019'!O21+'[5]JAN 2020'!O21+'[5]FEB 2020'!O21+'[5]MAR 2020'!O21+'[5]APR 2020'!O21+'[5]MAY 2020'!O21+'[5]JUN 2020'!O21+'[5]JULY 2020'!O21+'[5]AUG 2020'!O21+'[5]EOY 2020'!O21</f>
        <v>0</v>
      </c>
      <c r="P21" s="90">
        <f>'[5]SEPT 2019'!O21+'[5]OCT 2019'!O21+'[5]NOV 2019'!O21+'[5]DEC 2019'!P21+'[5]JAN 2020'!P21+'[5]FEB 2020'!P21+'[5]MAR 2020'!P21+'[5]APR 2020'!P21+'[5]MAY 2020'!P21+'[5]JUN 2020'!P21+'[5]JULY 2020'!P21+'[5]AUG 2020'!P21+'[5]EOY 2020'!P21</f>
        <v>0</v>
      </c>
      <c r="Q21" s="90">
        <f>'[5]SEPT 2019'!P21+'[5]OCT 2019'!P21+'[5]NOV 2019'!P21+'[5]DEC 2019'!Q21+'[5]JAN 2020'!Q21+'[5]FEB 2020'!Q21+'[5]MAR 2020'!Q21+'[5]APR 2020'!Q21+'[5]MAY 2020'!Q21+'[5]JUN 2020'!Q21+'[5]JULY 2020'!Q21+'[5]AUG 2020'!Q21+'[5]EOY 2020'!Q21</f>
        <v>6169</v>
      </c>
      <c r="R21" s="90">
        <f>'[5]SEPT 2019'!Q21+'[5]OCT 2019'!Q21+'[5]NOV 2019'!Q21+'[5]DEC 2019'!R21+'[5]JAN 2020'!R21+'[5]FEB 2020'!R21+'[5]MAR 2020'!R21+'[5]APR 2020'!R21+'[5]MAY 2020'!R21+'[5]JUN 2020'!R21+'[5]JULY 2020'!R21+'[5]AUG 2020'!R21+'[5]EOY 2020'!R21</f>
        <v>0</v>
      </c>
      <c r="S21" s="90">
        <f>'[5]SEPT 2019'!R21+'[5]OCT 2019'!R21+'[5]NOV 2019'!R21+'[5]DEC 2019'!S21+'[5]JAN 2020'!S21+'[5]FEB 2020'!S21+'[5]MAR 2020'!S21+'[5]APR 2020'!S21+'[5]MAY 2020'!S21+'[5]JUN 2020'!S21+'[5]JULY 2020'!S21+'[5]AUG 2020'!S21+'[5]EOY 2020'!S21</f>
        <v>0</v>
      </c>
      <c r="T21" s="90">
        <f>'[5]SEPT 2019'!S21+'[5]OCT 2019'!S21+'[5]NOV 2019'!S21+'[5]DEC 2019'!T21+'[5]JAN 2020'!T21+'[5]FEB 2020'!T21+'[5]MAR 2020'!T21+'[5]APR 2020'!T21+'[5]MAY 2020'!T21+'[5]JUN 2020'!T21+'[5]JULY 2020'!T21+'[5]AUG 2020'!T21+'[5]EOY 2020'!T21</f>
        <v>0</v>
      </c>
      <c r="U21" s="90">
        <f>'[5]SEPT 2019'!T21+'[5]OCT 2019'!T21+'[5]NOV 2019'!T21+'[5]DEC 2019'!U21+'[5]JAN 2020'!U21+'[5]FEB 2020'!U21+'[5]MAR 2020'!U21+'[5]APR 2020'!U21+'[5]MAY 2020'!U21+'[5]JUN 2020'!U21+'[5]JULY 2020'!U21+'[5]AUG 2020'!U21+'[5]EOY 2020'!U21</f>
        <v>0</v>
      </c>
      <c r="V21" s="90">
        <f>'[5]SEPT 2019'!U21+'[5]OCT 2019'!U21+'[5]NOV 2019'!U21+'[5]DEC 2019'!V21+'[5]JAN 2020'!V21+'[5]FEB 2020'!V21+'[5]MAR 2020'!V21+'[5]APR 2020'!V21+'[5]MAY 2020'!V21+'[5]JUN 2020'!V21+'[5]JULY 2020'!V21+'[5]AUG 2020'!V21+'[5]EOY 2020'!V21</f>
        <v>0</v>
      </c>
      <c r="W21" s="90">
        <f>'[5]SEPT 2019'!V21+'[5]OCT 2019'!V21+'[5]NOV 2019'!V21+'[5]DEC 2019'!W21+'[5]JAN 2020'!W21+'[5]FEB 2020'!W21+'[5]MAR 2020'!W21+'[5]APR 2020'!W21+'[5]MAY 2020'!W21+'[5]JUN 2020'!W21+'[5]JULY 2020'!W21+'[5]AUG 2020'!W21+'[5]EOY 2020'!W21</f>
        <v>0</v>
      </c>
      <c r="X21" s="90">
        <f>'[5]SEPT 2019'!W21+'[5]OCT 2019'!W21+'[5]NOV 2019'!W21+'[5]DEC 2019'!X21+'[5]JAN 2020'!X21+'[5]FEB 2020'!X21+'[5]MAR 2020'!X21+'[5]APR 2020'!X21+'[5]MAY 2020'!X21+'[5]JUN 2020'!X21+'[5]JULY 2020'!X21+'[5]AUG 2020'!X21+'[5]EOY 2020'!X21</f>
        <v>0</v>
      </c>
      <c r="Y21" s="90">
        <f>'[5]SEPT 2019'!X21+'[5]OCT 2019'!X21+'[5]NOV 2019'!X21+'[5]DEC 2019'!Y21+'[5]JAN 2020'!Y21+'[5]FEB 2020'!Y21+'[5]MAR 2020'!Y21+'[5]APR 2020'!Y21+'[5]MAY 2020'!Y21+'[5]JUN 2020'!Y21+'[5]JULY 2020'!Y21+'[5]AUG 2020'!Y21+'[5]EOY 2020'!Y21</f>
        <v>52558</v>
      </c>
      <c r="Z21" s="90">
        <f>'[5]SEPT 2019'!Y21+'[5]OCT 2019'!Y21+'[5]NOV 2019'!Y21+'[5]DEC 2019'!Z21+'[5]JAN 2020'!Z21+'[5]FEB 2020'!Z21+'[5]MAR 2020'!Z21+'[5]APR 2020'!Z21+'[5]MAY 2020'!Z21+'[5]JUN 2020'!Z21+'[5]JULY 2020'!Z21+'[5]AUG 2020'!Z21+'[5]EOY 2020'!Z21</f>
        <v>0</v>
      </c>
      <c r="AA21" s="113">
        <f t="shared" si="0"/>
        <v>655268</v>
      </c>
    </row>
    <row r="22" spans="1:27" x14ac:dyDescent="0.25">
      <c r="A22" s="62" t="s">
        <v>103</v>
      </c>
      <c r="B22" s="63" t="s">
        <v>104</v>
      </c>
      <c r="C22" s="90">
        <f>'[5]SEPT 2019'!C22+'[5]OCT 2019'!C22+'[5]NOV 2019'!C22+'[5]DEC 2019'!C22+'[5]JAN 2020'!C22+'[5]FEB 2020'!C22+'[5]MAR 2020'!C22+'[5]APR 2020'!C22+'[5]MAY 2020'!C22+'[5]JUN 2020'!C22+'[5]JULY 2020'!C22+'[5]AUG 2020'!C22+'[5]EOY 2020'!C22+'[5]DEC S&amp;E 2019'!C22+'[5]JAN S&amp;E 2020'!C22+'[5]MAR S&amp;E 2020'!C22+'[5]MAY S&amp;E 2020'!C22+'[5]JUN S&amp;E 2020'!C22+'[5]JUL S&amp;E 2020'!C22+'[5]AUG S&amp;E 2020'!C22</f>
        <v>189749</v>
      </c>
      <c r="D22" s="90">
        <f>'[5]SEPT 2019'!D22+'[5]OCT 2019'!D22+'[5]NOV 2019'!D22+'[5]DEC 2019'!D22+'[5]JAN 2020'!D22+'[5]FEB 2020'!D22+'[5]MAR 2020'!D22+'[5]APR 2020'!D22+'[5]MAY 2020'!D22+'[5]JUN 2020'!D22+'[5]JULY 2020'!D22+'[5]AUG 2020'!D22+'[5]EOY 2020'!D22+'[5]DEC S&amp;E 2019'!D22+'[5]JAN S&amp;E 2020'!D22+'[5]MAR S&amp;E 2020'!D22+'[5]MAY S&amp;E 2020'!D22+'[5]JUN S&amp;E 2020'!D22+'[5]JUL S&amp;E 2020'!D22+'[5]AUG S&amp;E 2020'!D22</f>
        <v>96281</v>
      </c>
      <c r="E22" s="90">
        <f>'[5]SEPT 2019'!E22+'[5]OCT 2019'!E22+'[5]NOV 2019'!E22+'[5]DEC 2019'!E22+'[5]JAN 2020'!E22+'[5]FEB 2020'!E22+'[5]MAR 2020'!E22+'[5]APR 2020'!E22+'[5]MAY 2020'!E22+'[5]JUN 2020'!E22+'[5]JULY 2020'!E22+'[5]AUG 2020'!E22+'[5]EOY 2020'!E22+'[5]DEC S&amp;E 2019'!E22+'[5]JAN S&amp;E 2020'!E22+'[5]MAR S&amp;E 2020'!E22+'[5]MAY S&amp;E 2020'!E22+'[5]JUN S&amp;E 2020'!E22+'[5]JUL S&amp;E 2020'!E22+'[5]AUG S&amp;E 2020'!E22</f>
        <v>3236</v>
      </c>
      <c r="F22" s="90">
        <f>'[5]SEPT 2019'!F22+'[5]OCT 2019'!F22+'[5]NOV 2019'!F22+'[5]DEC 2019'!F22+'[5]JAN 2020'!F22+'[5]FEB 2020'!F22+'[5]MAR 2020'!F22+'[5]APR 2020'!F22+'[5]MAY 2020'!F22+'[5]JUN 2020'!F22+'[5]JULY 2020'!F22+'[5]AUG 2020'!F22+'[5]EOY 2020'!F22+'[5]DEC S&amp;E 2019'!F22+'[5]JAN S&amp;E 2020'!F22+'[5]MAR S&amp;E 2020'!F22+'[5]MAY S&amp;E 2020'!F22+'[5]JUN S&amp;E 2020'!F22+'[5]JUL S&amp;E 2020'!F22+'[5]AUG S&amp;E 2020'!F22</f>
        <v>8606</v>
      </c>
      <c r="G22" s="90">
        <f>'[5]SEPT 2019'!G22+'[5]OCT 2019'!G22+'[5]NOV 2019'!G22+'[5]DEC 2019'!G22+'[5]JAN 2020'!G22+'[5]FEB 2020'!G22+'[5]MAR 2020'!G22+'[5]APR 2020'!G22+'[5]MAY 2020'!G22+'[5]JUN 2020'!G22+'[5]JULY 2020'!G22+'[5]AUG 2020'!G22+'[5]EOY 2020'!G22+'[5]DEC S&amp;E 2019'!G22+'[5]JAN S&amp;E 2020'!G22+'[5]MAR S&amp;E 2020'!G22+'[5]MAY S&amp;E 2020'!G22+'[5]JUN S&amp;E 2020'!G22+'[5]JUL S&amp;E 2020'!G22+'[5]AUG S&amp;E 2020'!G22</f>
        <v>4667</v>
      </c>
      <c r="H22" s="90">
        <f>'[5]SEPT 2019'!H22+'[5]OCT 2019'!H22+'[5]NOV 2019'!H22+'[5]DEC 2019'!H22+'[5]JAN 2020'!H22+'[5]FEB 2020'!H22+'[5]MAR 2020'!H22+'[5]APR 2020'!H22+'[5]MAY 2020'!H22+'[5]JUN 2020'!H22+'[5]JULY 2020'!H22+'[5]AUG 2020'!H22+'[5]EOY 2020'!H22</f>
        <v>0</v>
      </c>
      <c r="I22" s="90">
        <f>'[5]DEC 2019'!I22+'[5]JAN 2020'!I22+'[5]FEB 2020'!I22+'[5]MAR 2020'!I22+'[5]APR 2020'!I22+'[5]MAY 2020'!I22+'[5]JUN 2020'!I22+'[5]JULY 2020'!I22+'[5]AUG 2020'!I22+'[5]EOY 2020'!I22</f>
        <v>0</v>
      </c>
      <c r="J22" s="90">
        <f>'[5]SEPT 2019'!I22+'[5]OCT 2019'!I22+'[5]NOV 2019'!I22+'[5]DEC 2019'!J22+'[5]JAN 2020'!J22+'[5]FEB 2020'!J22+'[5]MAR 2020'!J22+'[5]APR 2020'!J22+'[5]MAY 2020'!J22+'[5]JUN 2020'!J22+'[5]JULY 2020'!J22+'[5]AUG 2020'!J22+'[5]EOY 2020'!J22</f>
        <v>0</v>
      </c>
      <c r="K22" s="90">
        <f>'[5]SEPT 2019'!J22+'[5]OCT 2019'!J22+'[5]NOV 2019'!J22+'[5]DEC 2019'!K22+'[5]JAN 2020'!K22+'[5]FEB 2020'!K22+'[5]MAR 2020'!K22+'[5]APR 2020'!K22+'[5]MAY 2020'!K22+'[5]JUN 2020'!K22+'[5]JULY 2020'!K22+'[5]AUG 2020'!K22+'[5]EOY 2020'!K22</f>
        <v>0</v>
      </c>
      <c r="L22" s="90">
        <f>'[5]SEPT 2019'!K22+'[5]OCT 2019'!K22+'[5]NOV 2019'!K22+'[5]DEC 2019'!L22+'[5]JAN 2020'!L22+'[5]FEB 2020'!L22+'[5]MAR 2020'!L22+'[5]APR 2020'!L22+'[5]MAY 2020'!L22+'[5]JUN 2020'!L22+'[5]JULY 2020'!L22+'[5]AUG 2020'!L22+'[5]EOY 2020'!L22</f>
        <v>0</v>
      </c>
      <c r="M22" s="90">
        <f>'[5]SEPT 2019'!L22+'[5]OCT 2019'!L22+'[5]NOV 2019'!L22+'[5]DEC 2019'!M22+'[5]JAN 2020'!M22+'[5]FEB 2020'!M22+'[5]MAR 2020'!M22+'[5]APR 2020'!M22+'[5]MAY 2020'!M22+'[5]JUN 2020'!M22+'[5]JULY 2020'!M22+'[5]AUG 2020'!M22+'[5]EOY 2020'!M22</f>
        <v>0</v>
      </c>
      <c r="N22" s="90">
        <f>'[5]SEPT 2019'!M22+'[5]OCT 2019'!M22+'[5]NOV 2019'!M22+'[5]DEC 2019'!N22+'[5]JAN 2020'!N22+'[5]FEB 2020'!N22+'[5]MAR 2020'!N22+'[5]APR 2020'!N22+'[5]MAY 2020'!N22+'[5]JUN 2020'!N22+'[5]JULY 2020'!N22+'[5]AUG 2020'!N22+'[5]EOY 2020'!N22</f>
        <v>0</v>
      </c>
      <c r="O22" s="90">
        <f>'[5]SEPT 2019'!N22+'[5]OCT 2019'!N22+'[5]NOV 2019'!N22+'[5]DEC 2019'!O22+'[5]JAN 2020'!O22+'[5]FEB 2020'!O22+'[5]MAR 2020'!O22+'[5]APR 2020'!O22+'[5]MAY 2020'!O22+'[5]JUN 2020'!O22+'[5]JULY 2020'!O22+'[5]AUG 2020'!O22+'[5]EOY 2020'!O22</f>
        <v>0</v>
      </c>
      <c r="P22" s="90">
        <f>'[5]SEPT 2019'!O22+'[5]OCT 2019'!O22+'[5]NOV 2019'!O22+'[5]DEC 2019'!P22+'[5]JAN 2020'!P22+'[5]FEB 2020'!P22+'[5]MAR 2020'!P22+'[5]APR 2020'!P22+'[5]MAY 2020'!P22+'[5]JUN 2020'!P22+'[5]JULY 2020'!P22+'[5]AUG 2020'!P22+'[5]EOY 2020'!P22</f>
        <v>0</v>
      </c>
      <c r="Q22" s="90">
        <f>'[5]SEPT 2019'!P22+'[5]OCT 2019'!P22+'[5]NOV 2019'!P22+'[5]DEC 2019'!Q22+'[5]JAN 2020'!Q22+'[5]FEB 2020'!Q22+'[5]MAR 2020'!Q22+'[5]APR 2020'!Q22+'[5]MAY 2020'!Q22+'[5]JUN 2020'!Q22+'[5]JULY 2020'!Q22+'[5]AUG 2020'!Q22+'[5]EOY 2020'!Q22</f>
        <v>3100</v>
      </c>
      <c r="R22" s="90">
        <f>'[5]SEPT 2019'!Q22+'[5]OCT 2019'!Q22+'[5]NOV 2019'!Q22+'[5]DEC 2019'!R22+'[5]JAN 2020'!R22+'[5]FEB 2020'!R22+'[5]MAR 2020'!R22+'[5]APR 2020'!R22+'[5]MAY 2020'!R22+'[5]JUN 2020'!R22+'[5]JULY 2020'!R22+'[5]AUG 2020'!R22+'[5]EOY 2020'!R22</f>
        <v>0</v>
      </c>
      <c r="S22" s="90">
        <f>'[5]SEPT 2019'!R22+'[5]OCT 2019'!R22+'[5]NOV 2019'!R22+'[5]DEC 2019'!S22+'[5]JAN 2020'!S22+'[5]FEB 2020'!S22+'[5]MAR 2020'!S22+'[5]APR 2020'!S22+'[5]MAY 2020'!S22+'[5]JUN 2020'!S22+'[5]JULY 2020'!S22+'[5]AUG 2020'!S22+'[5]EOY 2020'!S22</f>
        <v>0</v>
      </c>
      <c r="T22" s="90">
        <f>'[5]SEPT 2019'!S22+'[5]OCT 2019'!S22+'[5]NOV 2019'!S22+'[5]DEC 2019'!T22+'[5]JAN 2020'!T22+'[5]FEB 2020'!T22+'[5]MAR 2020'!T22+'[5]APR 2020'!T22+'[5]MAY 2020'!T22+'[5]JUN 2020'!T22+'[5]JULY 2020'!T22+'[5]AUG 2020'!T22+'[5]EOY 2020'!T22</f>
        <v>0</v>
      </c>
      <c r="U22" s="90">
        <f>'[5]SEPT 2019'!T22+'[5]OCT 2019'!T22+'[5]NOV 2019'!T22+'[5]DEC 2019'!U22+'[5]JAN 2020'!U22+'[5]FEB 2020'!U22+'[5]MAR 2020'!U22+'[5]APR 2020'!U22+'[5]MAY 2020'!U22+'[5]JUN 2020'!U22+'[5]JULY 2020'!U22+'[5]AUG 2020'!U22+'[5]EOY 2020'!U22</f>
        <v>0</v>
      </c>
      <c r="V22" s="90">
        <f>'[5]SEPT 2019'!U22+'[5]OCT 2019'!U22+'[5]NOV 2019'!U22+'[5]DEC 2019'!V22+'[5]JAN 2020'!V22+'[5]FEB 2020'!V22+'[5]MAR 2020'!V22+'[5]APR 2020'!V22+'[5]MAY 2020'!V22+'[5]JUN 2020'!V22+'[5]JULY 2020'!V22+'[5]AUG 2020'!V22+'[5]EOY 2020'!V22</f>
        <v>0</v>
      </c>
      <c r="W22" s="90">
        <f>'[5]SEPT 2019'!V22+'[5]OCT 2019'!V22+'[5]NOV 2019'!V22+'[5]DEC 2019'!W22+'[5]JAN 2020'!W22+'[5]FEB 2020'!W22+'[5]MAR 2020'!W22+'[5]APR 2020'!W22+'[5]MAY 2020'!W22+'[5]JUN 2020'!W22+'[5]JULY 2020'!W22+'[5]AUG 2020'!W22+'[5]EOY 2020'!W22</f>
        <v>0</v>
      </c>
      <c r="X22" s="90">
        <f>'[5]SEPT 2019'!W22+'[5]OCT 2019'!W22+'[5]NOV 2019'!W22+'[5]DEC 2019'!X22+'[5]JAN 2020'!X22+'[5]FEB 2020'!X22+'[5]MAR 2020'!X22+'[5]APR 2020'!X22+'[5]MAY 2020'!X22+'[5]JUN 2020'!X22+'[5]JULY 2020'!X22+'[5]AUG 2020'!X22+'[5]EOY 2020'!X22</f>
        <v>0</v>
      </c>
      <c r="Y22" s="90">
        <f>'[5]SEPT 2019'!X22+'[5]OCT 2019'!X22+'[5]NOV 2019'!X22+'[5]DEC 2019'!Y22+'[5]JAN 2020'!Y22+'[5]FEB 2020'!Y22+'[5]MAR 2020'!Y22+'[5]APR 2020'!Y22+'[5]MAY 2020'!Y22+'[5]JUN 2020'!Y22+'[5]JULY 2020'!Y22+'[5]AUG 2020'!Y22+'[5]EOY 2020'!Y22</f>
        <v>0</v>
      </c>
      <c r="Z22" s="90">
        <f>'[5]SEPT 2019'!Y22+'[5]OCT 2019'!Y22+'[5]NOV 2019'!Y22+'[5]DEC 2019'!Z22+'[5]JAN 2020'!Z22+'[5]FEB 2020'!Z22+'[5]MAR 2020'!Z22+'[5]APR 2020'!Z22+'[5]MAY 2020'!Z22+'[5]JUN 2020'!Z22+'[5]JULY 2020'!Z22+'[5]AUG 2020'!Z22+'[5]EOY 2020'!Z22</f>
        <v>0</v>
      </c>
      <c r="AA22" s="113">
        <f t="shared" si="0"/>
        <v>305639</v>
      </c>
    </row>
    <row r="23" spans="1:27" x14ac:dyDescent="0.25">
      <c r="A23" s="62" t="s">
        <v>107</v>
      </c>
      <c r="B23" s="63" t="s">
        <v>108</v>
      </c>
      <c r="C23" s="90">
        <f>'[5]SEPT 2019'!C23+'[5]OCT 2019'!C23+'[5]NOV 2019'!C23+'[5]DEC 2019'!C23+'[5]JAN 2020'!C23+'[5]FEB 2020'!C23+'[5]MAR 2020'!C23+'[5]APR 2020'!C23+'[5]MAY 2020'!C23+'[5]JUN 2020'!C23+'[5]JULY 2020'!C23+'[5]AUG 2020'!C23+'[5]EOY 2020'!C23+'[5]DEC S&amp;E 2019'!C23+'[5]JAN S&amp;E 2020'!C23+'[5]MAR S&amp;E 2020'!C23+'[5]MAY S&amp;E 2020'!C23+'[5]JUN S&amp;E 2020'!C23+'[5]JUL S&amp;E 2020'!C23+'[5]AUG S&amp;E 2020'!C23</f>
        <v>323360</v>
      </c>
      <c r="D23" s="90">
        <f>'[5]SEPT 2019'!D23+'[5]OCT 2019'!D23+'[5]NOV 2019'!D23+'[5]DEC 2019'!D23+'[5]JAN 2020'!D23+'[5]FEB 2020'!D23+'[5]MAR 2020'!D23+'[5]APR 2020'!D23+'[5]MAY 2020'!D23+'[5]JUN 2020'!D23+'[5]JULY 2020'!D23+'[5]AUG 2020'!D23+'[5]EOY 2020'!D23+'[5]DEC S&amp;E 2019'!D23+'[5]JAN S&amp;E 2020'!D23+'[5]MAR S&amp;E 2020'!D23+'[5]MAY S&amp;E 2020'!D23+'[5]JUN S&amp;E 2020'!D23+'[5]JUL S&amp;E 2020'!D23+'[5]AUG S&amp;E 2020'!D23</f>
        <v>66019</v>
      </c>
      <c r="E23" s="90">
        <f>'[5]SEPT 2019'!E23+'[5]OCT 2019'!E23+'[5]NOV 2019'!E23+'[5]DEC 2019'!E23+'[5]JAN 2020'!E23+'[5]FEB 2020'!E23+'[5]MAR 2020'!E23+'[5]APR 2020'!E23+'[5]MAY 2020'!E23+'[5]JUN 2020'!E23+'[5]JULY 2020'!E23+'[5]AUG 2020'!E23+'[5]EOY 2020'!E23+'[5]DEC S&amp;E 2019'!E23+'[5]JAN S&amp;E 2020'!E23+'[5]MAR S&amp;E 2020'!E23+'[5]MAY S&amp;E 2020'!E23+'[5]JUN S&amp;E 2020'!E23+'[5]JUL S&amp;E 2020'!E23+'[5]AUG S&amp;E 2020'!E23</f>
        <v>99000</v>
      </c>
      <c r="F23" s="90">
        <f>'[5]SEPT 2019'!F23+'[5]OCT 2019'!F23+'[5]NOV 2019'!F23+'[5]DEC 2019'!F23+'[5]JAN 2020'!F23+'[5]FEB 2020'!F23+'[5]MAR 2020'!F23+'[5]APR 2020'!F23+'[5]MAY 2020'!F23+'[5]JUN 2020'!F23+'[5]JULY 2020'!F23+'[5]AUG 2020'!F23+'[5]EOY 2020'!F23+'[5]DEC S&amp;E 2019'!F23+'[5]JAN S&amp;E 2020'!F23+'[5]MAR S&amp;E 2020'!F23+'[5]MAY S&amp;E 2020'!F23+'[5]JUN S&amp;E 2020'!F23+'[5]JUL S&amp;E 2020'!F23+'[5]AUG S&amp;E 2020'!F23</f>
        <v>61983</v>
      </c>
      <c r="G23" s="90">
        <f>'[5]SEPT 2019'!G23+'[5]OCT 2019'!G23+'[5]NOV 2019'!G23+'[5]DEC 2019'!G23+'[5]JAN 2020'!G23+'[5]FEB 2020'!G23+'[5]MAR 2020'!G23+'[5]APR 2020'!G23+'[5]MAY 2020'!G23+'[5]JUN 2020'!G23+'[5]JULY 2020'!G23+'[5]AUG 2020'!G23+'[5]EOY 2020'!G23+'[5]DEC S&amp;E 2019'!G23+'[5]JAN S&amp;E 2020'!G23+'[5]MAR S&amp;E 2020'!G23+'[5]MAY S&amp;E 2020'!G23+'[5]JUN S&amp;E 2020'!G23+'[5]JUL S&amp;E 2020'!G23+'[5]AUG S&amp;E 2020'!G23</f>
        <v>26089</v>
      </c>
      <c r="H23" s="90">
        <f>'[5]SEPT 2019'!H23+'[5]OCT 2019'!H23+'[5]NOV 2019'!H23+'[5]DEC 2019'!H23+'[5]JAN 2020'!H23+'[5]FEB 2020'!H23+'[5]MAR 2020'!H23+'[5]APR 2020'!H23+'[5]MAY 2020'!H23+'[5]JUN 2020'!H23+'[5]JULY 2020'!H23+'[5]AUG 2020'!H23+'[5]EOY 2020'!H23</f>
        <v>0</v>
      </c>
      <c r="I23" s="90">
        <f>'[5]DEC 2019'!I23+'[5]JAN 2020'!I23+'[5]FEB 2020'!I23+'[5]MAR 2020'!I23+'[5]APR 2020'!I23+'[5]MAY 2020'!I23+'[5]JUN 2020'!I23+'[5]JULY 2020'!I23+'[5]AUG 2020'!I23+'[5]EOY 2020'!I23</f>
        <v>0</v>
      </c>
      <c r="J23" s="90">
        <f>'[5]SEPT 2019'!I23+'[5]OCT 2019'!I23+'[5]NOV 2019'!I23+'[5]DEC 2019'!J23+'[5]JAN 2020'!J23+'[5]FEB 2020'!J23+'[5]MAR 2020'!J23+'[5]APR 2020'!J23+'[5]MAY 2020'!J23+'[5]JUN 2020'!J23+'[5]JULY 2020'!J23+'[5]AUG 2020'!J23+'[5]EOY 2020'!J23</f>
        <v>0</v>
      </c>
      <c r="K23" s="90">
        <f>'[5]SEPT 2019'!J23+'[5]OCT 2019'!J23+'[5]NOV 2019'!J23+'[5]DEC 2019'!K23+'[5]JAN 2020'!K23+'[5]FEB 2020'!K23+'[5]MAR 2020'!K23+'[5]APR 2020'!K23+'[5]MAY 2020'!K23+'[5]JUN 2020'!K23+'[5]JULY 2020'!K23+'[5]AUG 2020'!K23+'[5]EOY 2020'!K23</f>
        <v>0</v>
      </c>
      <c r="L23" s="90">
        <f>'[5]SEPT 2019'!K23+'[5]OCT 2019'!K23+'[5]NOV 2019'!K23+'[5]DEC 2019'!L23+'[5]JAN 2020'!L23+'[5]FEB 2020'!L23+'[5]MAR 2020'!L23+'[5]APR 2020'!L23+'[5]MAY 2020'!L23+'[5]JUN 2020'!L23+'[5]JULY 2020'!L23+'[5]AUG 2020'!L23+'[5]EOY 2020'!L23</f>
        <v>0</v>
      </c>
      <c r="M23" s="90">
        <f>'[5]SEPT 2019'!L23+'[5]OCT 2019'!L23+'[5]NOV 2019'!L23+'[5]DEC 2019'!M23+'[5]JAN 2020'!M23+'[5]FEB 2020'!M23+'[5]MAR 2020'!M23+'[5]APR 2020'!M23+'[5]MAY 2020'!M23+'[5]JUN 2020'!M23+'[5]JULY 2020'!M23+'[5]AUG 2020'!M23+'[5]EOY 2020'!M23</f>
        <v>0</v>
      </c>
      <c r="N23" s="90">
        <f>'[5]SEPT 2019'!M23+'[5]OCT 2019'!M23+'[5]NOV 2019'!M23+'[5]DEC 2019'!N23+'[5]JAN 2020'!N23+'[5]FEB 2020'!N23+'[5]MAR 2020'!N23+'[5]APR 2020'!N23+'[5]MAY 2020'!N23+'[5]JUN 2020'!N23+'[5]JULY 2020'!N23+'[5]AUG 2020'!N23+'[5]EOY 2020'!N23</f>
        <v>0</v>
      </c>
      <c r="O23" s="90">
        <f>'[5]SEPT 2019'!N23+'[5]OCT 2019'!N23+'[5]NOV 2019'!N23+'[5]DEC 2019'!O23+'[5]JAN 2020'!O23+'[5]FEB 2020'!O23+'[5]MAR 2020'!O23+'[5]APR 2020'!O23+'[5]MAY 2020'!O23+'[5]JUN 2020'!O23+'[5]JULY 2020'!O23+'[5]AUG 2020'!O23+'[5]EOY 2020'!O23</f>
        <v>0</v>
      </c>
      <c r="P23" s="90">
        <f>'[5]SEPT 2019'!O23+'[5]OCT 2019'!O23+'[5]NOV 2019'!O23+'[5]DEC 2019'!P23+'[5]JAN 2020'!P23+'[5]FEB 2020'!P23+'[5]MAR 2020'!P23+'[5]APR 2020'!P23+'[5]MAY 2020'!P23+'[5]JUN 2020'!P23+'[5]JULY 2020'!P23+'[5]AUG 2020'!P23+'[5]EOY 2020'!P23</f>
        <v>0</v>
      </c>
      <c r="Q23" s="90">
        <f>'[5]SEPT 2019'!P23+'[5]OCT 2019'!P23+'[5]NOV 2019'!P23+'[5]DEC 2019'!Q23+'[5]JAN 2020'!Q23+'[5]FEB 2020'!Q23+'[5]MAR 2020'!Q23+'[5]APR 2020'!Q23+'[5]MAY 2020'!Q23+'[5]JUN 2020'!Q23+'[5]JULY 2020'!Q23+'[5]AUG 2020'!Q23+'[5]EOY 2020'!Q23</f>
        <v>5000</v>
      </c>
      <c r="R23" s="90">
        <f>'[5]SEPT 2019'!Q23+'[5]OCT 2019'!Q23+'[5]NOV 2019'!Q23+'[5]DEC 2019'!R23+'[5]JAN 2020'!R23+'[5]FEB 2020'!R23+'[5]MAR 2020'!R23+'[5]APR 2020'!R23+'[5]MAY 2020'!R23+'[5]JUN 2020'!R23+'[5]JULY 2020'!R23+'[5]AUG 2020'!R23+'[5]EOY 2020'!R23</f>
        <v>0</v>
      </c>
      <c r="S23" s="90">
        <f>'[5]SEPT 2019'!R23+'[5]OCT 2019'!R23+'[5]NOV 2019'!R23+'[5]DEC 2019'!S23+'[5]JAN 2020'!S23+'[5]FEB 2020'!S23+'[5]MAR 2020'!S23+'[5]APR 2020'!S23+'[5]MAY 2020'!S23+'[5]JUN 2020'!S23+'[5]JULY 2020'!S23+'[5]AUG 2020'!S23+'[5]EOY 2020'!S23</f>
        <v>0</v>
      </c>
      <c r="T23" s="90">
        <f>'[5]SEPT 2019'!S23+'[5]OCT 2019'!S23+'[5]NOV 2019'!S23+'[5]DEC 2019'!T23+'[5]JAN 2020'!T23+'[5]FEB 2020'!T23+'[5]MAR 2020'!T23+'[5]APR 2020'!T23+'[5]MAY 2020'!T23+'[5]JUN 2020'!T23+'[5]JULY 2020'!T23+'[5]AUG 2020'!T23+'[5]EOY 2020'!T23</f>
        <v>0</v>
      </c>
      <c r="U23" s="90">
        <f>'[5]SEPT 2019'!T23+'[5]OCT 2019'!T23+'[5]NOV 2019'!T23+'[5]DEC 2019'!U23+'[5]JAN 2020'!U23+'[5]FEB 2020'!U23+'[5]MAR 2020'!U23+'[5]APR 2020'!U23+'[5]MAY 2020'!U23+'[5]JUN 2020'!U23+'[5]JULY 2020'!U23+'[5]AUG 2020'!U23+'[5]EOY 2020'!U23</f>
        <v>0</v>
      </c>
      <c r="V23" s="90">
        <f>'[5]SEPT 2019'!U23+'[5]OCT 2019'!U23+'[5]NOV 2019'!U23+'[5]DEC 2019'!V23+'[5]JAN 2020'!V23+'[5]FEB 2020'!V23+'[5]MAR 2020'!V23+'[5]APR 2020'!V23+'[5]MAY 2020'!V23+'[5]JUN 2020'!V23+'[5]JULY 2020'!V23+'[5]AUG 2020'!V23+'[5]EOY 2020'!V23</f>
        <v>0</v>
      </c>
      <c r="W23" s="90">
        <f>'[5]SEPT 2019'!V23+'[5]OCT 2019'!V23+'[5]NOV 2019'!V23+'[5]DEC 2019'!W23+'[5]JAN 2020'!W23+'[5]FEB 2020'!W23+'[5]MAR 2020'!W23+'[5]APR 2020'!W23+'[5]MAY 2020'!W23+'[5]JUN 2020'!W23+'[5]JULY 2020'!W23+'[5]AUG 2020'!W23+'[5]EOY 2020'!W23</f>
        <v>0</v>
      </c>
      <c r="X23" s="90">
        <f>'[5]SEPT 2019'!W23+'[5]OCT 2019'!W23+'[5]NOV 2019'!W23+'[5]DEC 2019'!X23+'[5]JAN 2020'!X23+'[5]FEB 2020'!X23+'[5]MAR 2020'!X23+'[5]APR 2020'!X23+'[5]MAY 2020'!X23+'[5]JUN 2020'!X23+'[5]JULY 2020'!X23+'[5]AUG 2020'!X23+'[5]EOY 2020'!X23</f>
        <v>0</v>
      </c>
      <c r="Y23" s="90">
        <f>'[5]SEPT 2019'!X23+'[5]OCT 2019'!X23+'[5]NOV 2019'!X23+'[5]DEC 2019'!Y23+'[5]JAN 2020'!Y23+'[5]FEB 2020'!Y23+'[5]MAR 2020'!Y23+'[5]APR 2020'!Y23+'[5]MAY 2020'!Y23+'[5]JUN 2020'!Y23+'[5]JULY 2020'!Y23+'[5]AUG 2020'!Y23+'[5]EOY 2020'!Y23</f>
        <v>0</v>
      </c>
      <c r="Z23" s="90">
        <f>'[5]SEPT 2019'!Y23+'[5]OCT 2019'!Y23+'[5]NOV 2019'!Y23+'[5]DEC 2019'!Z23+'[5]JAN 2020'!Z23+'[5]FEB 2020'!Z23+'[5]MAR 2020'!Z23+'[5]APR 2020'!Z23+'[5]MAY 2020'!Z23+'[5]JUN 2020'!Z23+'[5]JULY 2020'!Z23+'[5]AUG 2020'!Z23+'[5]EOY 2020'!Z23</f>
        <v>0</v>
      </c>
      <c r="AA23" s="113">
        <f t="shared" si="0"/>
        <v>581451</v>
      </c>
    </row>
    <row r="24" spans="1:27" x14ac:dyDescent="0.25">
      <c r="A24" s="62" t="s">
        <v>125</v>
      </c>
      <c r="B24" s="63" t="s">
        <v>126</v>
      </c>
      <c r="C24" s="90">
        <f>'[5]SEPT 2019'!C24+'[5]OCT 2019'!C24+'[5]NOV 2019'!C24+'[5]DEC 2019'!C24+'[5]JAN 2020'!C24+'[5]FEB 2020'!C24+'[5]MAR 2020'!C24+'[5]APR 2020'!C24+'[5]MAY 2020'!C24+'[5]JUN 2020'!C24+'[5]JULY 2020'!C24+'[5]AUG 2020'!C24+'[5]EOY 2020'!C24+'[5]DEC S&amp;E 2019'!C24+'[5]JAN S&amp;E 2020'!C24+'[5]MAR S&amp;E 2020'!C24+'[5]MAY S&amp;E 2020'!C24+'[5]JUN S&amp;E 2020'!C24+'[5]JUL S&amp;E 2020'!C24+'[5]AUG S&amp;E 2020'!C24</f>
        <v>51000</v>
      </c>
      <c r="D24" s="90">
        <f>'[5]SEPT 2019'!D24+'[5]OCT 2019'!D24+'[5]NOV 2019'!D24+'[5]DEC 2019'!D24+'[5]JAN 2020'!D24+'[5]FEB 2020'!D24+'[5]MAR 2020'!D24+'[5]APR 2020'!D24+'[5]MAY 2020'!D24+'[5]JUN 2020'!D24+'[5]JULY 2020'!D24+'[5]AUG 2020'!D24+'[5]EOY 2020'!D24+'[5]DEC S&amp;E 2019'!D24+'[5]JAN S&amp;E 2020'!D24+'[5]MAR S&amp;E 2020'!D24+'[5]MAY S&amp;E 2020'!D24+'[5]JUN S&amp;E 2020'!D24+'[5]JUL S&amp;E 2020'!D24+'[5]AUG S&amp;E 2020'!D24</f>
        <v>67520</v>
      </c>
      <c r="E24" s="90">
        <f>'[5]SEPT 2019'!E24+'[5]OCT 2019'!E24+'[5]NOV 2019'!E24+'[5]DEC 2019'!E24+'[5]JAN 2020'!E24+'[5]FEB 2020'!E24+'[5]MAR 2020'!E24+'[5]APR 2020'!E24+'[5]MAY 2020'!E24+'[5]JUN 2020'!E24+'[5]JULY 2020'!E24+'[5]AUG 2020'!E24+'[5]EOY 2020'!E24+'[5]DEC S&amp;E 2019'!E24+'[5]JAN S&amp;E 2020'!E24+'[5]MAR S&amp;E 2020'!E24+'[5]MAY S&amp;E 2020'!E24+'[5]JUN S&amp;E 2020'!E24+'[5]JUL S&amp;E 2020'!E24+'[5]AUG S&amp;E 2020'!E24</f>
        <v>51150</v>
      </c>
      <c r="F24" s="90">
        <f>'[5]SEPT 2019'!F24+'[5]OCT 2019'!F24+'[5]NOV 2019'!F24+'[5]DEC 2019'!F24+'[5]JAN 2020'!F24+'[5]FEB 2020'!F24+'[5]MAR 2020'!F24+'[5]APR 2020'!F24+'[5]MAY 2020'!F24+'[5]JUN 2020'!F24+'[5]JULY 2020'!F24+'[5]AUG 2020'!F24+'[5]EOY 2020'!F24+'[5]DEC S&amp;E 2019'!F24+'[5]JAN S&amp;E 2020'!F24+'[5]MAR S&amp;E 2020'!F24+'[5]MAY S&amp;E 2020'!F24+'[5]JUN S&amp;E 2020'!F24+'[5]JUL S&amp;E 2020'!F24+'[5]AUG S&amp;E 2020'!F24</f>
        <v>43290</v>
      </c>
      <c r="G24" s="90">
        <f>'[5]SEPT 2019'!G24+'[5]OCT 2019'!G24+'[5]NOV 2019'!G24+'[5]DEC 2019'!G24+'[5]JAN 2020'!G24+'[5]FEB 2020'!G24+'[5]MAR 2020'!G24+'[5]APR 2020'!G24+'[5]MAY 2020'!G24+'[5]JUN 2020'!G24+'[5]JULY 2020'!G24+'[5]AUG 2020'!G24+'[5]EOY 2020'!G24+'[5]DEC S&amp;E 2019'!G24+'[5]JAN S&amp;E 2020'!G24+'[5]MAR S&amp;E 2020'!G24+'[5]MAY S&amp;E 2020'!G24+'[5]JUN S&amp;E 2020'!G24+'[5]JUL S&amp;E 2020'!G24+'[5]AUG S&amp;E 2020'!G24</f>
        <v>11860</v>
      </c>
      <c r="H24" s="90">
        <f>'[5]SEPT 2019'!H24+'[5]OCT 2019'!H24+'[5]NOV 2019'!H24+'[5]DEC 2019'!H24+'[5]JAN 2020'!H24+'[5]FEB 2020'!H24+'[5]MAR 2020'!H24+'[5]APR 2020'!H24+'[5]MAY 2020'!H24+'[5]JUN 2020'!H24+'[5]JULY 2020'!H24+'[5]AUG 2020'!H24+'[5]EOY 2020'!H24</f>
        <v>0</v>
      </c>
      <c r="I24" s="90">
        <f>'[5]DEC 2019'!I24+'[5]JAN 2020'!I24+'[5]FEB 2020'!I24+'[5]MAR 2020'!I24+'[5]APR 2020'!I24+'[5]MAY 2020'!I24+'[5]JUN 2020'!I24+'[5]JULY 2020'!I24+'[5]AUG 2020'!I24+'[5]EOY 2020'!I24</f>
        <v>0</v>
      </c>
      <c r="J24" s="90">
        <f>'[5]SEPT 2019'!I24+'[5]OCT 2019'!I24+'[5]NOV 2019'!I24+'[5]DEC 2019'!J24+'[5]JAN 2020'!J24+'[5]FEB 2020'!J24+'[5]MAR 2020'!J24+'[5]APR 2020'!J24+'[5]MAY 2020'!J24+'[5]JUN 2020'!J24+'[5]JULY 2020'!J24+'[5]AUG 2020'!J24+'[5]EOY 2020'!J24</f>
        <v>0</v>
      </c>
      <c r="K24" s="90">
        <f>'[5]SEPT 2019'!J24+'[5]OCT 2019'!J24+'[5]NOV 2019'!J24+'[5]DEC 2019'!K24+'[5]JAN 2020'!K24+'[5]FEB 2020'!K24+'[5]MAR 2020'!K24+'[5]APR 2020'!K24+'[5]MAY 2020'!K24+'[5]JUN 2020'!K24+'[5]JULY 2020'!K24+'[5]AUG 2020'!K24+'[5]EOY 2020'!K24</f>
        <v>0</v>
      </c>
      <c r="L24" s="90">
        <f>'[5]SEPT 2019'!K24+'[5]OCT 2019'!K24+'[5]NOV 2019'!K24+'[5]DEC 2019'!L24+'[5]JAN 2020'!L24+'[5]FEB 2020'!L24+'[5]MAR 2020'!L24+'[5]APR 2020'!L24+'[5]MAY 2020'!L24+'[5]JUN 2020'!L24+'[5]JULY 2020'!L24+'[5]AUG 2020'!L24+'[5]EOY 2020'!L24</f>
        <v>0</v>
      </c>
      <c r="M24" s="90">
        <f>'[5]SEPT 2019'!L24+'[5]OCT 2019'!L24+'[5]NOV 2019'!L24+'[5]DEC 2019'!M24+'[5]JAN 2020'!M24+'[5]FEB 2020'!M24+'[5]MAR 2020'!M24+'[5]APR 2020'!M24+'[5]MAY 2020'!M24+'[5]JUN 2020'!M24+'[5]JULY 2020'!M24+'[5]AUG 2020'!M24+'[5]EOY 2020'!M24</f>
        <v>0</v>
      </c>
      <c r="N24" s="90">
        <f>'[5]SEPT 2019'!M24+'[5]OCT 2019'!M24+'[5]NOV 2019'!M24+'[5]DEC 2019'!N24+'[5]JAN 2020'!N24+'[5]FEB 2020'!N24+'[5]MAR 2020'!N24+'[5]APR 2020'!N24+'[5]MAY 2020'!N24+'[5]JUN 2020'!N24+'[5]JULY 2020'!N24+'[5]AUG 2020'!N24+'[5]EOY 2020'!N24</f>
        <v>0</v>
      </c>
      <c r="O24" s="90">
        <f>'[5]SEPT 2019'!N24+'[5]OCT 2019'!N24+'[5]NOV 2019'!N24+'[5]DEC 2019'!O24+'[5]JAN 2020'!O24+'[5]FEB 2020'!O24+'[5]MAR 2020'!O24+'[5]APR 2020'!O24+'[5]MAY 2020'!O24+'[5]JUN 2020'!O24+'[5]JULY 2020'!O24+'[5]AUG 2020'!O24+'[5]EOY 2020'!O24</f>
        <v>0</v>
      </c>
      <c r="P24" s="90">
        <f>'[5]SEPT 2019'!O24+'[5]OCT 2019'!O24+'[5]NOV 2019'!O24+'[5]DEC 2019'!P24+'[5]JAN 2020'!P24+'[5]FEB 2020'!P24+'[5]MAR 2020'!P24+'[5]APR 2020'!P24+'[5]MAY 2020'!P24+'[5]JUN 2020'!P24+'[5]JULY 2020'!P24+'[5]AUG 2020'!P24+'[5]EOY 2020'!P24</f>
        <v>30000</v>
      </c>
      <c r="Q24" s="90">
        <f>'[5]SEPT 2019'!P24+'[5]OCT 2019'!P24+'[5]NOV 2019'!P24+'[5]DEC 2019'!Q24+'[5]JAN 2020'!Q24+'[5]FEB 2020'!Q24+'[5]MAR 2020'!Q24+'[5]APR 2020'!Q24+'[5]MAY 2020'!Q24+'[5]JUN 2020'!Q24+'[5]JULY 2020'!Q24+'[5]AUG 2020'!Q24+'[5]EOY 2020'!Q24</f>
        <v>1240</v>
      </c>
      <c r="R24" s="90">
        <f>'[5]SEPT 2019'!Q24+'[5]OCT 2019'!Q24+'[5]NOV 2019'!Q24+'[5]DEC 2019'!R24+'[5]JAN 2020'!R24+'[5]FEB 2020'!R24+'[5]MAR 2020'!R24+'[5]APR 2020'!R24+'[5]MAY 2020'!R24+'[5]JUN 2020'!R24+'[5]JULY 2020'!R24+'[5]AUG 2020'!R24+'[5]EOY 2020'!R24</f>
        <v>0</v>
      </c>
      <c r="S24" s="90">
        <f>'[5]SEPT 2019'!R24+'[5]OCT 2019'!R24+'[5]NOV 2019'!R24+'[5]DEC 2019'!S24+'[5]JAN 2020'!S24+'[5]FEB 2020'!S24+'[5]MAR 2020'!S24+'[5]APR 2020'!S24+'[5]MAY 2020'!S24+'[5]JUN 2020'!S24+'[5]JULY 2020'!S24+'[5]AUG 2020'!S24+'[5]EOY 2020'!S24</f>
        <v>0</v>
      </c>
      <c r="T24" s="90">
        <f>'[5]SEPT 2019'!S24+'[5]OCT 2019'!S24+'[5]NOV 2019'!S24+'[5]DEC 2019'!T24+'[5]JAN 2020'!T24+'[5]FEB 2020'!T24+'[5]MAR 2020'!T24+'[5]APR 2020'!T24+'[5]MAY 2020'!T24+'[5]JUN 2020'!T24+'[5]JULY 2020'!T24+'[5]AUG 2020'!T24+'[5]EOY 2020'!T24</f>
        <v>0</v>
      </c>
      <c r="U24" s="90">
        <f>'[5]SEPT 2019'!T24+'[5]OCT 2019'!T24+'[5]NOV 2019'!T24+'[5]DEC 2019'!U24+'[5]JAN 2020'!U24+'[5]FEB 2020'!U24+'[5]MAR 2020'!U24+'[5]APR 2020'!U24+'[5]MAY 2020'!U24+'[5]JUN 2020'!U24+'[5]JULY 2020'!U24+'[5]AUG 2020'!U24+'[5]EOY 2020'!U24</f>
        <v>0</v>
      </c>
      <c r="V24" s="90">
        <f>'[5]SEPT 2019'!U24+'[5]OCT 2019'!U24+'[5]NOV 2019'!U24+'[5]DEC 2019'!V24+'[5]JAN 2020'!V24+'[5]FEB 2020'!V24+'[5]MAR 2020'!V24+'[5]APR 2020'!V24+'[5]MAY 2020'!V24+'[5]JUN 2020'!V24+'[5]JULY 2020'!V24+'[5]AUG 2020'!V24+'[5]EOY 2020'!V24</f>
        <v>0</v>
      </c>
      <c r="W24" s="90">
        <f>'[5]SEPT 2019'!V24+'[5]OCT 2019'!V24+'[5]NOV 2019'!V24+'[5]DEC 2019'!W24+'[5]JAN 2020'!W24+'[5]FEB 2020'!W24+'[5]MAR 2020'!W24+'[5]APR 2020'!W24+'[5]MAY 2020'!W24+'[5]JUN 2020'!W24+'[5]JULY 2020'!W24+'[5]AUG 2020'!W24+'[5]EOY 2020'!W24</f>
        <v>0</v>
      </c>
      <c r="X24" s="90">
        <f>'[5]SEPT 2019'!W24+'[5]OCT 2019'!W24+'[5]NOV 2019'!W24+'[5]DEC 2019'!X24+'[5]JAN 2020'!X24+'[5]FEB 2020'!X24+'[5]MAR 2020'!X24+'[5]APR 2020'!X24+'[5]MAY 2020'!X24+'[5]JUN 2020'!X24+'[5]JULY 2020'!X24+'[5]AUG 2020'!X24+'[5]EOY 2020'!X24</f>
        <v>0</v>
      </c>
      <c r="Y24" s="90">
        <f>'[5]SEPT 2019'!X24+'[5]OCT 2019'!X24+'[5]NOV 2019'!X24+'[5]DEC 2019'!Y24+'[5]JAN 2020'!Y24+'[5]FEB 2020'!Y24+'[5]MAR 2020'!Y24+'[5]APR 2020'!Y24+'[5]MAY 2020'!Y24+'[5]JUN 2020'!Y24+'[5]JULY 2020'!Y24+'[5]AUG 2020'!Y24+'[5]EOY 2020'!Y24</f>
        <v>0</v>
      </c>
      <c r="Z24" s="90">
        <f>'[5]SEPT 2019'!Y24+'[5]OCT 2019'!Y24+'[5]NOV 2019'!Y24+'[5]DEC 2019'!Z24+'[5]JAN 2020'!Z24+'[5]FEB 2020'!Z24+'[5]MAR 2020'!Z24+'[5]APR 2020'!Z24+'[5]MAY 2020'!Z24+'[5]JUN 2020'!Z24+'[5]JULY 2020'!Z24+'[5]AUG 2020'!Z24+'[5]EOY 2020'!Z24</f>
        <v>0</v>
      </c>
      <c r="AA24" s="113">
        <f t="shared" si="0"/>
        <v>256060</v>
      </c>
    </row>
    <row r="25" spans="1:27" x14ac:dyDescent="0.25">
      <c r="A25" s="62" t="s">
        <v>127</v>
      </c>
      <c r="B25" s="63" t="s">
        <v>128</v>
      </c>
      <c r="C25" s="90">
        <f>'[5]SEPT 2019'!C25+'[5]OCT 2019'!C25+'[5]NOV 2019'!C25+'[5]DEC 2019'!C25+'[5]JAN 2020'!C25+'[5]FEB 2020'!C25+'[5]MAR 2020'!C25+'[5]APR 2020'!C25+'[5]MAY 2020'!C25+'[5]JUN 2020'!C25+'[5]JULY 2020'!C25+'[5]AUG 2020'!C25+'[5]EOY 2020'!C25+'[5]DEC S&amp;E 2019'!C25+'[5]JAN S&amp;E 2020'!C25+'[5]MAR S&amp;E 2020'!C25+'[5]MAY S&amp;E 2020'!C25+'[5]JUN S&amp;E 2020'!C25+'[5]JUL S&amp;E 2020'!C25+'[5]AUG S&amp;E 2020'!C25</f>
        <v>69221</v>
      </c>
      <c r="D25" s="90">
        <f>'[5]SEPT 2019'!D25+'[5]OCT 2019'!D25+'[5]NOV 2019'!D25+'[5]DEC 2019'!D25+'[5]JAN 2020'!D25+'[5]FEB 2020'!D25+'[5]MAR 2020'!D25+'[5]APR 2020'!D25+'[5]MAY 2020'!D25+'[5]JUN 2020'!D25+'[5]JULY 2020'!D25+'[5]AUG 2020'!D25+'[5]EOY 2020'!D25+'[5]DEC S&amp;E 2019'!D25+'[5]JAN S&amp;E 2020'!D25+'[5]MAR S&amp;E 2020'!D25+'[5]MAY S&amp;E 2020'!D25+'[5]JUN S&amp;E 2020'!D25+'[5]JUL S&amp;E 2020'!D25+'[5]AUG S&amp;E 2020'!D25</f>
        <v>79835</v>
      </c>
      <c r="E25" s="90">
        <f>'[5]SEPT 2019'!E25+'[5]OCT 2019'!E25+'[5]NOV 2019'!E25+'[5]DEC 2019'!E25+'[5]JAN 2020'!E25+'[5]FEB 2020'!E25+'[5]MAR 2020'!E25+'[5]APR 2020'!E25+'[5]MAY 2020'!E25+'[5]JUN 2020'!E25+'[5]JULY 2020'!E25+'[5]AUG 2020'!E25+'[5]EOY 2020'!E25+'[5]DEC S&amp;E 2019'!E25+'[5]JAN S&amp;E 2020'!E25+'[5]MAR S&amp;E 2020'!E25+'[5]MAY S&amp;E 2020'!E25+'[5]JUN S&amp;E 2020'!E25+'[5]JUL S&amp;E 2020'!E25+'[5]AUG S&amp;E 2020'!E25</f>
        <v>52316</v>
      </c>
      <c r="F25" s="90">
        <f>'[5]SEPT 2019'!F25+'[5]OCT 2019'!F25+'[5]NOV 2019'!F25+'[5]DEC 2019'!F25+'[5]JAN 2020'!F25+'[5]FEB 2020'!F25+'[5]MAR 2020'!F25+'[5]APR 2020'!F25+'[5]MAY 2020'!F25+'[5]JUN 2020'!F25+'[5]JULY 2020'!F25+'[5]AUG 2020'!F25+'[5]EOY 2020'!F25+'[5]DEC S&amp;E 2019'!F25+'[5]JAN S&amp;E 2020'!F25+'[5]MAR S&amp;E 2020'!F25+'[5]MAY S&amp;E 2020'!F25+'[5]JUN S&amp;E 2020'!F25+'[5]JUL S&amp;E 2020'!F25+'[5]AUG S&amp;E 2020'!F25</f>
        <v>6318</v>
      </c>
      <c r="G25" s="90">
        <f>'[5]SEPT 2019'!G25+'[5]OCT 2019'!G25+'[5]NOV 2019'!G25+'[5]DEC 2019'!G25+'[5]JAN 2020'!G25+'[5]FEB 2020'!G25+'[5]MAR 2020'!G25+'[5]APR 2020'!G25+'[5]MAY 2020'!G25+'[5]JUN 2020'!G25+'[5]JULY 2020'!G25+'[5]AUG 2020'!G25+'[5]EOY 2020'!G25+'[5]DEC S&amp;E 2019'!G25+'[5]JAN S&amp;E 2020'!G25+'[5]MAR S&amp;E 2020'!G25+'[5]MAY S&amp;E 2020'!G25+'[5]JUN S&amp;E 2020'!G25+'[5]JUL S&amp;E 2020'!G25+'[5]AUG S&amp;E 2020'!G25</f>
        <v>25852</v>
      </c>
      <c r="H25" s="90">
        <f>'[5]SEPT 2019'!H25+'[5]OCT 2019'!H25+'[5]NOV 2019'!H25+'[5]DEC 2019'!H25+'[5]JAN 2020'!H25+'[5]FEB 2020'!H25+'[5]MAR 2020'!H25+'[5]APR 2020'!H25+'[5]MAY 2020'!H25+'[5]JUN 2020'!H25+'[5]JULY 2020'!H25+'[5]AUG 2020'!H25+'[5]EOY 2020'!H25</f>
        <v>3700</v>
      </c>
      <c r="I25" s="90">
        <f>'[5]DEC 2019'!I25+'[5]JAN 2020'!I25+'[5]FEB 2020'!I25+'[5]MAR 2020'!I25+'[5]APR 2020'!I25+'[5]MAY 2020'!I25+'[5]JUN 2020'!I25+'[5]JULY 2020'!I25+'[5]AUG 2020'!I25+'[5]EOY 2020'!I25</f>
        <v>0</v>
      </c>
      <c r="J25" s="90">
        <f>'[5]SEPT 2019'!I25+'[5]OCT 2019'!I25+'[5]NOV 2019'!I25+'[5]DEC 2019'!J25+'[5]JAN 2020'!J25+'[5]FEB 2020'!J25+'[5]MAR 2020'!J25+'[5]APR 2020'!J25+'[5]MAY 2020'!J25+'[5]JUN 2020'!J25+'[5]JULY 2020'!J25+'[5]AUG 2020'!J25+'[5]EOY 2020'!J25</f>
        <v>0</v>
      </c>
      <c r="K25" s="90">
        <f>'[5]SEPT 2019'!J25+'[5]OCT 2019'!J25+'[5]NOV 2019'!J25+'[5]DEC 2019'!K25+'[5]JAN 2020'!K25+'[5]FEB 2020'!K25+'[5]MAR 2020'!K25+'[5]APR 2020'!K25+'[5]MAY 2020'!K25+'[5]JUN 2020'!K25+'[5]JULY 2020'!K25+'[5]AUG 2020'!K25+'[5]EOY 2020'!K25</f>
        <v>0</v>
      </c>
      <c r="L25" s="90">
        <f>'[5]SEPT 2019'!K25+'[5]OCT 2019'!K25+'[5]NOV 2019'!K25+'[5]DEC 2019'!L25+'[5]JAN 2020'!L25+'[5]FEB 2020'!L25+'[5]MAR 2020'!L25+'[5]APR 2020'!L25+'[5]MAY 2020'!L25+'[5]JUN 2020'!L25+'[5]JULY 2020'!L25+'[5]AUG 2020'!L25+'[5]EOY 2020'!L25</f>
        <v>0</v>
      </c>
      <c r="M25" s="90">
        <f>'[5]SEPT 2019'!L25+'[5]OCT 2019'!L25+'[5]NOV 2019'!L25+'[5]DEC 2019'!M25+'[5]JAN 2020'!M25+'[5]FEB 2020'!M25+'[5]MAR 2020'!M25+'[5]APR 2020'!M25+'[5]MAY 2020'!M25+'[5]JUN 2020'!M25+'[5]JULY 2020'!M25+'[5]AUG 2020'!M25+'[5]EOY 2020'!M25</f>
        <v>0</v>
      </c>
      <c r="N25" s="90">
        <f>'[5]SEPT 2019'!M25+'[5]OCT 2019'!M25+'[5]NOV 2019'!M25+'[5]DEC 2019'!N25+'[5]JAN 2020'!N25+'[5]FEB 2020'!N25+'[5]MAR 2020'!N25+'[5]APR 2020'!N25+'[5]MAY 2020'!N25+'[5]JUN 2020'!N25+'[5]JULY 2020'!N25+'[5]AUG 2020'!N25+'[5]EOY 2020'!N25</f>
        <v>0</v>
      </c>
      <c r="O25" s="90">
        <f>'[5]SEPT 2019'!N25+'[5]OCT 2019'!N25+'[5]NOV 2019'!N25+'[5]DEC 2019'!O25+'[5]JAN 2020'!O25+'[5]FEB 2020'!O25+'[5]MAR 2020'!O25+'[5]APR 2020'!O25+'[5]MAY 2020'!O25+'[5]JUN 2020'!O25+'[5]JULY 2020'!O25+'[5]AUG 2020'!O25+'[5]EOY 2020'!O25</f>
        <v>0</v>
      </c>
      <c r="P25" s="90">
        <f>'[5]SEPT 2019'!O25+'[5]OCT 2019'!O25+'[5]NOV 2019'!O25+'[5]DEC 2019'!P25+'[5]JAN 2020'!P25+'[5]FEB 2020'!P25+'[5]MAR 2020'!P25+'[5]APR 2020'!P25+'[5]MAY 2020'!P25+'[5]JUN 2020'!P25+'[5]JULY 2020'!P25+'[5]AUG 2020'!P25+'[5]EOY 2020'!P25</f>
        <v>0</v>
      </c>
      <c r="Q25" s="90">
        <f>'[5]SEPT 2019'!P25+'[5]OCT 2019'!P25+'[5]NOV 2019'!P25+'[5]DEC 2019'!Q25+'[5]JAN 2020'!Q25+'[5]FEB 2020'!Q25+'[5]MAR 2020'!Q25+'[5]APR 2020'!Q25+'[5]MAY 2020'!Q25+'[5]JUN 2020'!Q25+'[5]JULY 2020'!Q25+'[5]AUG 2020'!Q25+'[5]EOY 2020'!Q25</f>
        <v>1327.11</v>
      </c>
      <c r="R25" s="90">
        <f>'[5]SEPT 2019'!Q25+'[5]OCT 2019'!Q25+'[5]NOV 2019'!Q25+'[5]DEC 2019'!R25+'[5]JAN 2020'!R25+'[5]FEB 2020'!R25+'[5]MAR 2020'!R25+'[5]APR 2020'!R25+'[5]MAY 2020'!R25+'[5]JUN 2020'!R25+'[5]JULY 2020'!R25+'[5]AUG 2020'!R25+'[5]EOY 2020'!R25</f>
        <v>0</v>
      </c>
      <c r="S25" s="90">
        <f>'[5]SEPT 2019'!R25+'[5]OCT 2019'!R25+'[5]NOV 2019'!R25+'[5]DEC 2019'!S25+'[5]JAN 2020'!S25+'[5]FEB 2020'!S25+'[5]MAR 2020'!S25+'[5]APR 2020'!S25+'[5]MAY 2020'!S25+'[5]JUN 2020'!S25+'[5]JULY 2020'!S25+'[5]AUG 2020'!S25+'[5]EOY 2020'!S25</f>
        <v>0</v>
      </c>
      <c r="T25" s="90">
        <f>'[5]SEPT 2019'!S25+'[5]OCT 2019'!S25+'[5]NOV 2019'!S25+'[5]DEC 2019'!T25+'[5]JAN 2020'!T25+'[5]FEB 2020'!T25+'[5]MAR 2020'!T25+'[5]APR 2020'!T25+'[5]MAY 2020'!T25+'[5]JUN 2020'!T25+'[5]JULY 2020'!T25+'[5]AUG 2020'!T25+'[5]EOY 2020'!T25</f>
        <v>0</v>
      </c>
      <c r="U25" s="90">
        <f>'[5]SEPT 2019'!T25+'[5]OCT 2019'!T25+'[5]NOV 2019'!T25+'[5]DEC 2019'!U25+'[5]JAN 2020'!U25+'[5]FEB 2020'!U25+'[5]MAR 2020'!U25+'[5]APR 2020'!U25+'[5]MAY 2020'!U25+'[5]JUN 2020'!U25+'[5]JULY 2020'!U25+'[5]AUG 2020'!U25+'[5]EOY 2020'!U25</f>
        <v>0</v>
      </c>
      <c r="V25" s="90">
        <f>'[5]SEPT 2019'!U25+'[5]OCT 2019'!U25+'[5]NOV 2019'!U25+'[5]DEC 2019'!V25+'[5]JAN 2020'!V25+'[5]FEB 2020'!V25+'[5]MAR 2020'!V25+'[5]APR 2020'!V25+'[5]MAY 2020'!V25+'[5]JUN 2020'!V25+'[5]JULY 2020'!V25+'[5]AUG 2020'!V25+'[5]EOY 2020'!V25</f>
        <v>0</v>
      </c>
      <c r="W25" s="90">
        <f>'[5]SEPT 2019'!V25+'[5]OCT 2019'!V25+'[5]NOV 2019'!V25+'[5]DEC 2019'!W25+'[5]JAN 2020'!W25+'[5]FEB 2020'!W25+'[5]MAR 2020'!W25+'[5]APR 2020'!W25+'[5]MAY 2020'!W25+'[5]JUN 2020'!W25+'[5]JULY 2020'!W25+'[5]AUG 2020'!W25+'[5]EOY 2020'!W25</f>
        <v>0</v>
      </c>
      <c r="X25" s="90">
        <f>'[5]SEPT 2019'!W25+'[5]OCT 2019'!W25+'[5]NOV 2019'!W25+'[5]DEC 2019'!X25+'[5]JAN 2020'!X25+'[5]FEB 2020'!X25+'[5]MAR 2020'!X25+'[5]APR 2020'!X25+'[5]MAY 2020'!X25+'[5]JUN 2020'!X25+'[5]JULY 2020'!X25+'[5]AUG 2020'!X25+'[5]EOY 2020'!X25</f>
        <v>0</v>
      </c>
      <c r="Y25" s="90">
        <f>'[5]SEPT 2019'!X25+'[5]OCT 2019'!X25+'[5]NOV 2019'!X25+'[5]DEC 2019'!Y25+'[5]JAN 2020'!Y25+'[5]FEB 2020'!Y25+'[5]MAR 2020'!Y25+'[5]APR 2020'!Y25+'[5]MAY 2020'!Y25+'[5]JUN 2020'!Y25+'[5]JULY 2020'!Y25+'[5]AUG 2020'!Y25+'[5]EOY 2020'!Y25</f>
        <v>0</v>
      </c>
      <c r="Z25" s="90">
        <f>'[5]SEPT 2019'!Y25+'[5]OCT 2019'!Y25+'[5]NOV 2019'!Y25+'[5]DEC 2019'!Z25+'[5]JAN 2020'!Z25+'[5]FEB 2020'!Z25+'[5]MAR 2020'!Z25+'[5]APR 2020'!Z25+'[5]MAY 2020'!Z25+'[5]JUN 2020'!Z25+'[5]JULY 2020'!Z25+'[5]AUG 2020'!Z25+'[5]EOY 2020'!Z25</f>
        <v>0</v>
      </c>
      <c r="AA25" s="113">
        <f t="shared" si="0"/>
        <v>238569.11</v>
      </c>
    </row>
    <row r="26" spans="1:27" x14ac:dyDescent="0.25">
      <c r="A26" s="62" t="s">
        <v>137</v>
      </c>
      <c r="B26" s="63" t="s">
        <v>138</v>
      </c>
      <c r="C26" s="90">
        <f>'[5]SEPT 2019'!C26+'[5]OCT 2019'!C26+'[5]NOV 2019'!C26+'[5]DEC 2019'!C26+'[5]JAN 2020'!C26+'[5]FEB 2020'!C26+'[5]MAR 2020'!C26+'[5]APR 2020'!C26+'[5]MAY 2020'!C26+'[5]JUN 2020'!C26+'[5]JULY 2020'!C26+'[5]AUG 2020'!C26+'[5]EOY 2020'!C26+'[5]DEC S&amp;E 2019'!C26+'[5]JAN S&amp;E 2020'!C26+'[5]MAR S&amp;E 2020'!C26+'[5]MAY S&amp;E 2020'!C26+'[5]JUN S&amp;E 2020'!C26+'[5]JUL S&amp;E 2020'!C26+'[5]AUG S&amp;E 2020'!C26</f>
        <v>143004</v>
      </c>
      <c r="D26" s="90">
        <f>'[5]SEPT 2019'!D26+'[5]OCT 2019'!D26+'[5]NOV 2019'!D26+'[5]DEC 2019'!D26+'[5]JAN 2020'!D26+'[5]FEB 2020'!D26+'[5]MAR 2020'!D26+'[5]APR 2020'!D26+'[5]MAY 2020'!D26+'[5]JUN 2020'!D26+'[5]JULY 2020'!D26+'[5]AUG 2020'!D26+'[5]EOY 2020'!D26+'[5]DEC S&amp;E 2019'!D26+'[5]JAN S&amp;E 2020'!D26+'[5]MAR S&amp;E 2020'!D26+'[5]MAY S&amp;E 2020'!D26+'[5]JUN S&amp;E 2020'!D26+'[5]JUL S&amp;E 2020'!D26+'[5]AUG S&amp;E 2020'!D26</f>
        <v>60939</v>
      </c>
      <c r="E26" s="90">
        <f>'[5]SEPT 2019'!E26+'[5]OCT 2019'!E26+'[5]NOV 2019'!E26+'[5]DEC 2019'!E26+'[5]JAN 2020'!E26+'[5]FEB 2020'!E26+'[5]MAR 2020'!E26+'[5]APR 2020'!E26+'[5]MAY 2020'!E26+'[5]JUN 2020'!E26+'[5]JULY 2020'!E26+'[5]AUG 2020'!E26+'[5]EOY 2020'!E26+'[5]DEC S&amp;E 2019'!E26+'[5]JAN S&amp;E 2020'!E26+'[5]MAR S&amp;E 2020'!E26+'[5]MAY S&amp;E 2020'!E26+'[5]JUN S&amp;E 2020'!E26+'[5]JUL S&amp;E 2020'!E26+'[5]AUG S&amp;E 2020'!E26</f>
        <v>34239</v>
      </c>
      <c r="F26" s="90">
        <f>'[5]SEPT 2019'!F26+'[5]OCT 2019'!F26+'[5]NOV 2019'!F26+'[5]DEC 2019'!F26+'[5]JAN 2020'!F26+'[5]FEB 2020'!F26+'[5]MAR 2020'!F26+'[5]APR 2020'!F26+'[5]MAY 2020'!F26+'[5]JUN 2020'!F26+'[5]JULY 2020'!F26+'[5]AUG 2020'!F26+'[5]EOY 2020'!F26+'[5]DEC S&amp;E 2019'!F26+'[5]JAN S&amp;E 2020'!F26+'[5]MAR S&amp;E 2020'!F26+'[5]MAY S&amp;E 2020'!F26+'[5]JUN S&amp;E 2020'!F26+'[5]JUL S&amp;E 2020'!F26+'[5]AUG S&amp;E 2020'!F26</f>
        <v>12480</v>
      </c>
      <c r="G26" s="90">
        <f>'[5]SEPT 2019'!G26+'[5]OCT 2019'!G26+'[5]NOV 2019'!G26+'[5]DEC 2019'!G26+'[5]JAN 2020'!G26+'[5]FEB 2020'!G26+'[5]MAR 2020'!G26+'[5]APR 2020'!G26+'[5]MAY 2020'!G26+'[5]JUN 2020'!G26+'[5]JULY 2020'!G26+'[5]AUG 2020'!G26+'[5]EOY 2020'!G26+'[5]DEC S&amp;E 2019'!G26+'[5]JAN S&amp;E 2020'!G26+'[5]MAR S&amp;E 2020'!G26+'[5]MAY S&amp;E 2020'!G26+'[5]JUN S&amp;E 2020'!G26+'[5]JUL S&amp;E 2020'!G26+'[5]AUG S&amp;E 2020'!G26</f>
        <v>6373</v>
      </c>
      <c r="H26" s="90">
        <f>'[5]SEPT 2019'!H26+'[5]OCT 2019'!H26+'[5]NOV 2019'!H26+'[5]DEC 2019'!H26+'[5]JAN 2020'!H26+'[5]FEB 2020'!H26+'[5]MAR 2020'!H26+'[5]APR 2020'!H26+'[5]MAY 2020'!H26+'[5]JUN 2020'!H26+'[5]JULY 2020'!H26+'[5]AUG 2020'!H26+'[5]EOY 2020'!H26</f>
        <v>0</v>
      </c>
      <c r="I26" s="90">
        <f>'[5]DEC 2019'!I26+'[5]JAN 2020'!I26+'[5]FEB 2020'!I26+'[5]MAR 2020'!I26+'[5]APR 2020'!I26+'[5]MAY 2020'!I26+'[5]JUN 2020'!I26+'[5]JULY 2020'!I26+'[5]AUG 2020'!I26+'[5]EOY 2020'!I26</f>
        <v>0</v>
      </c>
      <c r="J26" s="90">
        <f>'[5]SEPT 2019'!I26+'[5]OCT 2019'!I26+'[5]NOV 2019'!I26+'[5]DEC 2019'!J26+'[5]JAN 2020'!J26+'[5]FEB 2020'!J26+'[5]MAR 2020'!J26+'[5]APR 2020'!J26+'[5]MAY 2020'!J26+'[5]JUN 2020'!J26+'[5]JULY 2020'!J26+'[5]AUG 2020'!J26+'[5]EOY 2020'!J26</f>
        <v>0</v>
      </c>
      <c r="K26" s="90">
        <f>'[5]SEPT 2019'!J26+'[5]OCT 2019'!J26+'[5]NOV 2019'!J26+'[5]DEC 2019'!K26+'[5]JAN 2020'!K26+'[5]FEB 2020'!K26+'[5]MAR 2020'!K26+'[5]APR 2020'!K26+'[5]MAY 2020'!K26+'[5]JUN 2020'!K26+'[5]JULY 2020'!K26+'[5]AUG 2020'!K26+'[5]EOY 2020'!K26</f>
        <v>0</v>
      </c>
      <c r="L26" s="90">
        <f>'[5]SEPT 2019'!K26+'[5]OCT 2019'!K26+'[5]NOV 2019'!K26+'[5]DEC 2019'!L26+'[5]JAN 2020'!L26+'[5]FEB 2020'!L26+'[5]MAR 2020'!L26+'[5]APR 2020'!L26+'[5]MAY 2020'!L26+'[5]JUN 2020'!L26+'[5]JULY 2020'!L26+'[5]AUG 2020'!L26+'[5]EOY 2020'!L26</f>
        <v>0</v>
      </c>
      <c r="M26" s="90">
        <f>'[5]SEPT 2019'!L26+'[5]OCT 2019'!L26+'[5]NOV 2019'!L26+'[5]DEC 2019'!M26+'[5]JAN 2020'!M26+'[5]FEB 2020'!M26+'[5]MAR 2020'!M26+'[5]APR 2020'!M26+'[5]MAY 2020'!M26+'[5]JUN 2020'!M26+'[5]JULY 2020'!M26+'[5]AUG 2020'!M26+'[5]EOY 2020'!M26</f>
        <v>0</v>
      </c>
      <c r="N26" s="90">
        <f>'[5]SEPT 2019'!M26+'[5]OCT 2019'!M26+'[5]NOV 2019'!M26+'[5]DEC 2019'!N26+'[5]JAN 2020'!N26+'[5]FEB 2020'!N26+'[5]MAR 2020'!N26+'[5]APR 2020'!N26+'[5]MAY 2020'!N26+'[5]JUN 2020'!N26+'[5]JULY 2020'!N26+'[5]AUG 2020'!N26+'[5]EOY 2020'!N26</f>
        <v>0</v>
      </c>
      <c r="O26" s="90">
        <f>'[5]SEPT 2019'!N26+'[5]OCT 2019'!N26+'[5]NOV 2019'!N26+'[5]DEC 2019'!O26+'[5]JAN 2020'!O26+'[5]FEB 2020'!O26+'[5]MAR 2020'!O26+'[5]APR 2020'!O26+'[5]MAY 2020'!O26+'[5]JUN 2020'!O26+'[5]JULY 2020'!O26+'[5]AUG 2020'!O26+'[5]EOY 2020'!O26</f>
        <v>0</v>
      </c>
      <c r="P26" s="90">
        <f>'[5]SEPT 2019'!O26+'[5]OCT 2019'!O26+'[5]NOV 2019'!O26+'[5]DEC 2019'!P26+'[5]JAN 2020'!P26+'[5]FEB 2020'!P26+'[5]MAR 2020'!P26+'[5]APR 2020'!P26+'[5]MAY 2020'!P26+'[5]JUN 2020'!P26+'[5]JULY 2020'!P26+'[5]AUG 2020'!P26+'[5]EOY 2020'!P26</f>
        <v>0</v>
      </c>
      <c r="Q26" s="90">
        <f>'[5]SEPT 2019'!P26+'[5]OCT 2019'!P26+'[5]NOV 2019'!P26+'[5]DEC 2019'!Q26+'[5]JAN 2020'!Q26+'[5]FEB 2020'!Q26+'[5]MAR 2020'!Q26+'[5]APR 2020'!Q26+'[5]MAY 2020'!Q26+'[5]JUN 2020'!Q26+'[5]JULY 2020'!Q26+'[5]AUG 2020'!Q26+'[5]EOY 2020'!Q26</f>
        <v>1860</v>
      </c>
      <c r="R26" s="90">
        <f>'[5]SEPT 2019'!Q26+'[5]OCT 2019'!Q26+'[5]NOV 2019'!Q26+'[5]DEC 2019'!R26+'[5]JAN 2020'!R26+'[5]FEB 2020'!R26+'[5]MAR 2020'!R26+'[5]APR 2020'!R26+'[5]MAY 2020'!R26+'[5]JUN 2020'!R26+'[5]JULY 2020'!R26+'[5]AUG 2020'!R26+'[5]EOY 2020'!R26</f>
        <v>0</v>
      </c>
      <c r="S26" s="90">
        <f>'[5]SEPT 2019'!R26+'[5]OCT 2019'!R26+'[5]NOV 2019'!R26+'[5]DEC 2019'!S26+'[5]JAN 2020'!S26+'[5]FEB 2020'!S26+'[5]MAR 2020'!S26+'[5]APR 2020'!S26+'[5]MAY 2020'!S26+'[5]JUN 2020'!S26+'[5]JULY 2020'!S26+'[5]AUG 2020'!S26+'[5]EOY 2020'!S26</f>
        <v>0</v>
      </c>
      <c r="T26" s="90">
        <f>'[5]SEPT 2019'!S26+'[5]OCT 2019'!S26+'[5]NOV 2019'!S26+'[5]DEC 2019'!T26+'[5]JAN 2020'!T26+'[5]FEB 2020'!T26+'[5]MAR 2020'!T26+'[5]APR 2020'!T26+'[5]MAY 2020'!T26+'[5]JUN 2020'!T26+'[5]JULY 2020'!T26+'[5]AUG 2020'!T26+'[5]EOY 2020'!T26</f>
        <v>0</v>
      </c>
      <c r="U26" s="90">
        <f>'[5]SEPT 2019'!T26+'[5]OCT 2019'!T26+'[5]NOV 2019'!T26+'[5]DEC 2019'!U26+'[5]JAN 2020'!U26+'[5]FEB 2020'!U26+'[5]MAR 2020'!U26+'[5]APR 2020'!U26+'[5]MAY 2020'!U26+'[5]JUN 2020'!U26+'[5]JULY 2020'!U26+'[5]AUG 2020'!U26+'[5]EOY 2020'!U26</f>
        <v>0</v>
      </c>
      <c r="V26" s="90">
        <f>'[5]SEPT 2019'!U26+'[5]OCT 2019'!U26+'[5]NOV 2019'!U26+'[5]DEC 2019'!V26+'[5]JAN 2020'!V26+'[5]FEB 2020'!V26+'[5]MAR 2020'!V26+'[5]APR 2020'!V26+'[5]MAY 2020'!V26+'[5]JUN 2020'!V26+'[5]JULY 2020'!V26+'[5]AUG 2020'!V26+'[5]EOY 2020'!V26</f>
        <v>0</v>
      </c>
      <c r="W26" s="90">
        <f>'[5]SEPT 2019'!V26+'[5]OCT 2019'!V26+'[5]NOV 2019'!V26+'[5]DEC 2019'!W26+'[5]JAN 2020'!W26+'[5]FEB 2020'!W26+'[5]MAR 2020'!W26+'[5]APR 2020'!W26+'[5]MAY 2020'!W26+'[5]JUN 2020'!W26+'[5]JULY 2020'!W26+'[5]AUG 2020'!W26+'[5]EOY 2020'!W26</f>
        <v>0</v>
      </c>
      <c r="X26" s="90">
        <f>'[5]SEPT 2019'!W26+'[5]OCT 2019'!W26+'[5]NOV 2019'!W26+'[5]DEC 2019'!X26+'[5]JAN 2020'!X26+'[5]FEB 2020'!X26+'[5]MAR 2020'!X26+'[5]APR 2020'!X26+'[5]MAY 2020'!X26+'[5]JUN 2020'!X26+'[5]JULY 2020'!X26+'[5]AUG 2020'!X26+'[5]EOY 2020'!X26</f>
        <v>0</v>
      </c>
      <c r="Y26" s="90">
        <f>'[5]SEPT 2019'!X26+'[5]OCT 2019'!X26+'[5]NOV 2019'!X26+'[5]DEC 2019'!Y26+'[5]JAN 2020'!Y26+'[5]FEB 2020'!Y26+'[5]MAR 2020'!Y26+'[5]APR 2020'!Y26+'[5]MAY 2020'!Y26+'[5]JUN 2020'!Y26+'[5]JULY 2020'!Y26+'[5]AUG 2020'!Y26+'[5]EOY 2020'!Y26</f>
        <v>0</v>
      </c>
      <c r="Z26" s="90">
        <f>'[5]SEPT 2019'!Y26+'[5]OCT 2019'!Y26+'[5]NOV 2019'!Y26+'[5]DEC 2019'!Z26+'[5]JAN 2020'!Z26+'[5]FEB 2020'!Z26+'[5]MAR 2020'!Z26+'[5]APR 2020'!Z26+'[5]MAY 2020'!Z26+'[5]JUN 2020'!Z26+'[5]JULY 2020'!Z26+'[5]AUG 2020'!Z26+'[5]EOY 2020'!Z26</f>
        <v>0</v>
      </c>
      <c r="AA26" s="113">
        <f t="shared" si="0"/>
        <v>258895</v>
      </c>
    </row>
    <row r="27" spans="1:27" x14ac:dyDescent="0.25">
      <c r="A27" s="62" t="s">
        <v>141</v>
      </c>
      <c r="B27" s="63" t="s">
        <v>142</v>
      </c>
      <c r="C27" s="90">
        <f>'[5]SEPT 2019'!C27+'[5]OCT 2019'!C27+'[5]NOV 2019'!C27+'[5]DEC 2019'!C27+'[5]JAN 2020'!C27+'[5]FEB 2020'!C27+'[5]MAR 2020'!C27+'[5]APR 2020'!C27+'[5]MAY 2020'!C27+'[5]JUN 2020'!C27+'[5]JULY 2020'!C27+'[5]AUG 2020'!C27+'[5]EOY 2020'!C27+'[5]DEC S&amp;E 2019'!C27+'[5]JAN S&amp;E 2020'!C27+'[5]MAR S&amp;E 2020'!C27+'[5]MAY S&amp;E 2020'!C27+'[5]JUN S&amp;E 2020'!C27+'[5]JUL S&amp;E 2020'!C27+'[5]AUG S&amp;E 2020'!C27</f>
        <v>69152</v>
      </c>
      <c r="D27" s="90">
        <f>'[5]SEPT 2019'!D27+'[5]OCT 2019'!D27+'[5]NOV 2019'!D27+'[5]DEC 2019'!D27+'[5]JAN 2020'!D27+'[5]FEB 2020'!D27+'[5]MAR 2020'!D27+'[5]APR 2020'!D27+'[5]MAY 2020'!D27+'[5]JUN 2020'!D27+'[5]JULY 2020'!D27+'[5]AUG 2020'!D27+'[5]EOY 2020'!D27+'[5]DEC S&amp;E 2019'!D27+'[5]JAN S&amp;E 2020'!D27+'[5]MAR S&amp;E 2020'!D27+'[5]MAY S&amp;E 2020'!D27+'[5]JUN S&amp;E 2020'!D27+'[5]JUL S&amp;E 2020'!D27+'[5]AUG S&amp;E 2020'!D27</f>
        <v>54768</v>
      </c>
      <c r="E27" s="90">
        <f>'[5]SEPT 2019'!E27+'[5]OCT 2019'!E27+'[5]NOV 2019'!E27+'[5]DEC 2019'!E27+'[5]JAN 2020'!E27+'[5]FEB 2020'!E27+'[5]MAR 2020'!E27+'[5]APR 2020'!E27+'[5]MAY 2020'!E27+'[5]JUN 2020'!E27+'[5]JULY 2020'!E27+'[5]AUG 2020'!E27+'[5]EOY 2020'!E27+'[5]DEC S&amp;E 2019'!E27+'[5]JAN S&amp;E 2020'!E27+'[5]MAR S&amp;E 2020'!E27+'[5]MAY S&amp;E 2020'!E27+'[5]JUN S&amp;E 2020'!E27+'[5]JUL S&amp;E 2020'!E27+'[5]AUG S&amp;E 2020'!E27</f>
        <v>11641</v>
      </c>
      <c r="F27" s="90">
        <f>'[5]SEPT 2019'!F27+'[5]OCT 2019'!F27+'[5]NOV 2019'!F27+'[5]DEC 2019'!F27+'[5]JAN 2020'!F27+'[5]FEB 2020'!F27+'[5]MAR 2020'!F27+'[5]APR 2020'!F27+'[5]MAY 2020'!F27+'[5]JUN 2020'!F27+'[5]JULY 2020'!F27+'[5]AUG 2020'!F27+'[5]EOY 2020'!F27+'[5]DEC S&amp;E 2019'!F27+'[5]JAN S&amp;E 2020'!F27+'[5]MAR S&amp;E 2020'!F27+'[5]MAY S&amp;E 2020'!F27+'[5]JUN S&amp;E 2020'!F27+'[5]JUL S&amp;E 2020'!F27+'[5]AUG S&amp;E 2020'!F27</f>
        <v>14645</v>
      </c>
      <c r="G27" s="90">
        <f>'[5]SEPT 2019'!G27+'[5]OCT 2019'!G27+'[5]NOV 2019'!G27+'[5]DEC 2019'!G27+'[5]JAN 2020'!G27+'[5]FEB 2020'!G27+'[5]MAR 2020'!G27+'[5]APR 2020'!G27+'[5]MAY 2020'!G27+'[5]JUN 2020'!G27+'[5]JULY 2020'!G27+'[5]AUG 2020'!G27+'[5]EOY 2020'!G27+'[5]DEC S&amp;E 2019'!G27+'[5]JAN S&amp;E 2020'!G27+'[5]MAR S&amp;E 2020'!G27+'[5]MAY S&amp;E 2020'!G27+'[5]JUN S&amp;E 2020'!G27+'[5]JUL S&amp;E 2020'!G27+'[5]AUG S&amp;E 2020'!G27</f>
        <v>2298</v>
      </c>
      <c r="H27" s="90">
        <f>'[5]SEPT 2019'!H27+'[5]OCT 2019'!H27+'[5]NOV 2019'!H27+'[5]DEC 2019'!H27+'[5]JAN 2020'!H27+'[5]FEB 2020'!H27+'[5]MAR 2020'!H27+'[5]APR 2020'!H27+'[5]MAY 2020'!H27+'[5]JUN 2020'!H27+'[5]JULY 2020'!H27+'[5]AUG 2020'!H27+'[5]EOY 2020'!H27</f>
        <v>0</v>
      </c>
      <c r="I27" s="90">
        <f>'[5]DEC 2019'!I27+'[5]JAN 2020'!I27+'[5]FEB 2020'!I27+'[5]MAR 2020'!I27+'[5]APR 2020'!I27+'[5]MAY 2020'!I27+'[5]JUN 2020'!I27+'[5]JULY 2020'!I27+'[5]AUG 2020'!I27+'[5]EOY 2020'!I27</f>
        <v>0</v>
      </c>
      <c r="J27" s="90">
        <f>'[5]SEPT 2019'!I27+'[5]OCT 2019'!I27+'[5]NOV 2019'!I27+'[5]DEC 2019'!J27+'[5]JAN 2020'!J27+'[5]FEB 2020'!J27+'[5]MAR 2020'!J27+'[5]APR 2020'!J27+'[5]MAY 2020'!J27+'[5]JUN 2020'!J27+'[5]JULY 2020'!J27+'[5]AUG 2020'!J27+'[5]EOY 2020'!J27</f>
        <v>0</v>
      </c>
      <c r="K27" s="90">
        <f>'[5]SEPT 2019'!J27+'[5]OCT 2019'!J27+'[5]NOV 2019'!J27+'[5]DEC 2019'!K27+'[5]JAN 2020'!K27+'[5]FEB 2020'!K27+'[5]MAR 2020'!K27+'[5]APR 2020'!K27+'[5]MAY 2020'!K27+'[5]JUN 2020'!K27+'[5]JULY 2020'!K27+'[5]AUG 2020'!K27+'[5]EOY 2020'!K27</f>
        <v>0</v>
      </c>
      <c r="L27" s="90">
        <f>'[5]SEPT 2019'!K27+'[5]OCT 2019'!K27+'[5]NOV 2019'!K27+'[5]DEC 2019'!L27+'[5]JAN 2020'!L27+'[5]FEB 2020'!L27+'[5]MAR 2020'!L27+'[5]APR 2020'!L27+'[5]MAY 2020'!L27+'[5]JUN 2020'!L27+'[5]JULY 2020'!L27+'[5]AUG 2020'!L27+'[5]EOY 2020'!L27</f>
        <v>0</v>
      </c>
      <c r="M27" s="90">
        <f>'[5]SEPT 2019'!L27+'[5]OCT 2019'!L27+'[5]NOV 2019'!L27+'[5]DEC 2019'!M27+'[5]JAN 2020'!M27+'[5]FEB 2020'!M27+'[5]MAR 2020'!M27+'[5]APR 2020'!M27+'[5]MAY 2020'!M27+'[5]JUN 2020'!M27+'[5]JULY 2020'!M27+'[5]AUG 2020'!M27+'[5]EOY 2020'!M27</f>
        <v>0</v>
      </c>
      <c r="N27" s="90">
        <f>'[5]SEPT 2019'!M27+'[5]OCT 2019'!M27+'[5]NOV 2019'!M27+'[5]DEC 2019'!N27+'[5]JAN 2020'!N27+'[5]FEB 2020'!N27+'[5]MAR 2020'!N27+'[5]APR 2020'!N27+'[5]MAY 2020'!N27+'[5]JUN 2020'!N27+'[5]JULY 2020'!N27+'[5]AUG 2020'!N27+'[5]EOY 2020'!N27</f>
        <v>0</v>
      </c>
      <c r="O27" s="90">
        <f>'[5]SEPT 2019'!N27+'[5]OCT 2019'!N27+'[5]NOV 2019'!N27+'[5]DEC 2019'!O27+'[5]JAN 2020'!O27+'[5]FEB 2020'!O27+'[5]MAR 2020'!O27+'[5]APR 2020'!O27+'[5]MAY 2020'!O27+'[5]JUN 2020'!O27+'[5]JULY 2020'!O27+'[5]AUG 2020'!O27+'[5]EOY 2020'!O27</f>
        <v>0</v>
      </c>
      <c r="P27" s="90">
        <f>'[5]SEPT 2019'!O27+'[5]OCT 2019'!O27+'[5]NOV 2019'!O27+'[5]DEC 2019'!P27+'[5]JAN 2020'!P27+'[5]FEB 2020'!P27+'[5]MAR 2020'!P27+'[5]APR 2020'!P27+'[5]MAY 2020'!P27+'[5]JUN 2020'!P27+'[5]JULY 2020'!P27+'[5]AUG 2020'!P27+'[5]EOY 2020'!P27</f>
        <v>0</v>
      </c>
      <c r="Q27" s="90">
        <f>'[5]SEPT 2019'!P27+'[5]OCT 2019'!P27+'[5]NOV 2019'!P27+'[5]DEC 2019'!Q27+'[5]JAN 2020'!Q27+'[5]FEB 2020'!Q27+'[5]MAR 2020'!Q27+'[5]APR 2020'!Q27+'[5]MAY 2020'!Q27+'[5]JUN 2020'!Q27+'[5]JULY 2020'!Q27+'[5]AUG 2020'!Q27+'[5]EOY 2020'!Q27</f>
        <v>2000</v>
      </c>
      <c r="R27" s="90">
        <f>'[5]SEPT 2019'!Q27+'[5]OCT 2019'!Q27+'[5]NOV 2019'!Q27+'[5]DEC 2019'!R27+'[5]JAN 2020'!R27+'[5]FEB 2020'!R27+'[5]MAR 2020'!R27+'[5]APR 2020'!R27+'[5]MAY 2020'!R27+'[5]JUN 2020'!R27+'[5]JULY 2020'!R27+'[5]AUG 2020'!R27+'[5]EOY 2020'!R27</f>
        <v>0</v>
      </c>
      <c r="S27" s="90">
        <f>'[5]SEPT 2019'!R27+'[5]OCT 2019'!R27+'[5]NOV 2019'!R27+'[5]DEC 2019'!S27+'[5]JAN 2020'!S27+'[5]FEB 2020'!S27+'[5]MAR 2020'!S27+'[5]APR 2020'!S27+'[5]MAY 2020'!S27+'[5]JUN 2020'!S27+'[5]JULY 2020'!S27+'[5]AUG 2020'!S27+'[5]EOY 2020'!S27</f>
        <v>0</v>
      </c>
      <c r="T27" s="90">
        <f>'[5]SEPT 2019'!S27+'[5]OCT 2019'!S27+'[5]NOV 2019'!S27+'[5]DEC 2019'!T27+'[5]JAN 2020'!T27+'[5]FEB 2020'!T27+'[5]MAR 2020'!T27+'[5]APR 2020'!T27+'[5]MAY 2020'!T27+'[5]JUN 2020'!T27+'[5]JULY 2020'!T27+'[5]AUG 2020'!T27+'[5]EOY 2020'!T27</f>
        <v>0</v>
      </c>
      <c r="U27" s="90">
        <f>'[5]SEPT 2019'!T27+'[5]OCT 2019'!T27+'[5]NOV 2019'!T27+'[5]DEC 2019'!U27+'[5]JAN 2020'!U27+'[5]FEB 2020'!U27+'[5]MAR 2020'!U27+'[5]APR 2020'!U27+'[5]MAY 2020'!U27+'[5]JUN 2020'!U27+'[5]JULY 2020'!U27+'[5]AUG 2020'!U27+'[5]EOY 2020'!U27</f>
        <v>0</v>
      </c>
      <c r="V27" s="90">
        <f>'[5]SEPT 2019'!U27+'[5]OCT 2019'!U27+'[5]NOV 2019'!U27+'[5]DEC 2019'!V27+'[5]JAN 2020'!V27+'[5]FEB 2020'!V27+'[5]MAR 2020'!V27+'[5]APR 2020'!V27+'[5]MAY 2020'!V27+'[5]JUN 2020'!V27+'[5]JULY 2020'!V27+'[5]AUG 2020'!V27+'[5]EOY 2020'!V27</f>
        <v>0</v>
      </c>
      <c r="W27" s="90">
        <f>'[5]SEPT 2019'!V27+'[5]OCT 2019'!V27+'[5]NOV 2019'!V27+'[5]DEC 2019'!W27+'[5]JAN 2020'!W27+'[5]FEB 2020'!W27+'[5]MAR 2020'!W27+'[5]APR 2020'!W27+'[5]MAY 2020'!W27+'[5]JUN 2020'!W27+'[5]JULY 2020'!W27+'[5]AUG 2020'!W27+'[5]EOY 2020'!W27</f>
        <v>0</v>
      </c>
      <c r="X27" s="90">
        <f>'[5]SEPT 2019'!W27+'[5]OCT 2019'!W27+'[5]NOV 2019'!W27+'[5]DEC 2019'!X27+'[5]JAN 2020'!X27+'[5]FEB 2020'!X27+'[5]MAR 2020'!X27+'[5]APR 2020'!X27+'[5]MAY 2020'!X27+'[5]JUN 2020'!X27+'[5]JULY 2020'!X27+'[5]AUG 2020'!X27+'[5]EOY 2020'!X27</f>
        <v>0</v>
      </c>
      <c r="Y27" s="90">
        <f>'[5]SEPT 2019'!X27+'[5]OCT 2019'!X27+'[5]NOV 2019'!X27+'[5]DEC 2019'!Y27+'[5]JAN 2020'!Y27+'[5]FEB 2020'!Y27+'[5]MAR 2020'!Y27+'[5]APR 2020'!Y27+'[5]MAY 2020'!Y27+'[5]JUN 2020'!Y27+'[5]JULY 2020'!Y27+'[5]AUG 2020'!Y27+'[5]EOY 2020'!Y27</f>
        <v>0</v>
      </c>
      <c r="Z27" s="90">
        <f>'[5]SEPT 2019'!Y27+'[5]OCT 2019'!Y27+'[5]NOV 2019'!Y27+'[5]DEC 2019'!Z27+'[5]JAN 2020'!Z27+'[5]FEB 2020'!Z27+'[5]MAR 2020'!Z27+'[5]APR 2020'!Z27+'[5]MAY 2020'!Z27+'[5]JUN 2020'!Z27+'[5]JULY 2020'!Z27+'[5]AUG 2020'!Z27+'[5]EOY 2020'!Z27</f>
        <v>0</v>
      </c>
      <c r="AA27" s="113">
        <f t="shared" si="0"/>
        <v>154504</v>
      </c>
    </row>
    <row r="28" spans="1:27" x14ac:dyDescent="0.25">
      <c r="A28" s="62" t="s">
        <v>145</v>
      </c>
      <c r="B28" s="63" t="s">
        <v>146</v>
      </c>
      <c r="C28" s="90">
        <f>'[5]SEPT 2019'!C28+'[5]OCT 2019'!C28+'[5]NOV 2019'!C28+'[5]DEC 2019'!C28+'[5]JAN 2020'!C28+'[5]FEB 2020'!C28+'[5]MAR 2020'!C28+'[5]APR 2020'!C28+'[5]MAY 2020'!C28+'[5]JUN 2020'!C28+'[5]JULY 2020'!C28+'[5]AUG 2020'!C28+'[5]EOY 2020'!C28+'[5]DEC S&amp;E 2019'!C28+'[5]JAN S&amp;E 2020'!C28+'[5]MAR S&amp;E 2020'!C28+'[5]MAY S&amp;E 2020'!C28+'[5]JUN S&amp;E 2020'!C28+'[5]JUL S&amp;E 2020'!C28+'[5]AUG S&amp;E 2020'!C28</f>
        <v>660080</v>
      </c>
      <c r="D28" s="90">
        <f>'[5]SEPT 2019'!D28+'[5]OCT 2019'!D28+'[5]NOV 2019'!D28+'[5]DEC 2019'!D28+'[5]JAN 2020'!D28+'[5]FEB 2020'!D28+'[5]MAR 2020'!D28+'[5]APR 2020'!D28+'[5]MAY 2020'!D28+'[5]JUN 2020'!D28+'[5]JULY 2020'!D28+'[5]AUG 2020'!D28+'[5]EOY 2020'!D28+'[5]DEC S&amp;E 2019'!D28+'[5]JAN S&amp;E 2020'!D28+'[5]MAR S&amp;E 2020'!D28+'[5]MAY S&amp;E 2020'!D28+'[5]JUN S&amp;E 2020'!D28+'[5]JUL S&amp;E 2020'!D28+'[5]AUG S&amp;E 2020'!D28</f>
        <v>630029</v>
      </c>
      <c r="E28" s="90">
        <f>'[5]SEPT 2019'!E28+'[5]OCT 2019'!E28+'[5]NOV 2019'!E28+'[5]DEC 2019'!E28+'[5]JAN 2020'!E28+'[5]FEB 2020'!E28+'[5]MAR 2020'!E28+'[5]APR 2020'!E28+'[5]MAY 2020'!E28+'[5]JUN 2020'!E28+'[5]JULY 2020'!E28+'[5]AUG 2020'!E28+'[5]EOY 2020'!E28+'[5]DEC S&amp;E 2019'!E28+'[5]JAN S&amp;E 2020'!E28+'[5]MAR S&amp;E 2020'!E28+'[5]MAY S&amp;E 2020'!E28+'[5]JUN S&amp;E 2020'!E28+'[5]JUL S&amp;E 2020'!E28+'[5]AUG S&amp;E 2020'!E28</f>
        <v>450090</v>
      </c>
      <c r="F28" s="90">
        <f>'[5]SEPT 2019'!F28+'[5]OCT 2019'!F28+'[5]NOV 2019'!F28+'[5]DEC 2019'!F28+'[5]JAN 2020'!F28+'[5]FEB 2020'!F28+'[5]MAR 2020'!F28+'[5]APR 2020'!F28+'[5]MAY 2020'!F28+'[5]JUN 2020'!F28+'[5]JULY 2020'!F28+'[5]AUG 2020'!F28+'[5]EOY 2020'!F28+'[5]DEC S&amp;E 2019'!F28+'[5]JAN S&amp;E 2020'!F28+'[5]MAR S&amp;E 2020'!F28+'[5]MAY S&amp;E 2020'!F28+'[5]JUN S&amp;E 2020'!F28+'[5]JUL S&amp;E 2020'!F28+'[5]AUG S&amp;E 2020'!F28</f>
        <v>178284</v>
      </c>
      <c r="G28" s="90">
        <f>'[5]SEPT 2019'!G28+'[5]OCT 2019'!G28+'[5]NOV 2019'!G28+'[5]DEC 2019'!G28+'[5]JAN 2020'!G28+'[5]FEB 2020'!G28+'[5]MAR 2020'!G28+'[5]APR 2020'!G28+'[5]MAY 2020'!G28+'[5]JUN 2020'!G28+'[5]JULY 2020'!G28+'[5]AUG 2020'!G28+'[5]EOY 2020'!G28+'[5]DEC S&amp;E 2019'!G28+'[5]JAN S&amp;E 2020'!G28+'[5]MAR S&amp;E 2020'!G28+'[5]MAY S&amp;E 2020'!G28+'[5]JUN S&amp;E 2020'!G28+'[5]JUL S&amp;E 2020'!G28+'[5]AUG S&amp;E 2020'!G28</f>
        <v>376517</v>
      </c>
      <c r="H28" s="90">
        <f>'[5]SEPT 2019'!H28+'[5]OCT 2019'!H28+'[5]NOV 2019'!H28+'[5]DEC 2019'!H28+'[5]JAN 2020'!H28+'[5]FEB 2020'!H28+'[5]MAR 2020'!H28+'[5]APR 2020'!H28+'[5]MAY 2020'!H28+'[5]JUN 2020'!H28+'[5]JULY 2020'!H28+'[5]AUG 2020'!H28+'[5]EOY 2020'!H28</f>
        <v>0</v>
      </c>
      <c r="I28" s="90">
        <f>'[5]DEC 2019'!I28+'[5]JAN 2020'!I28+'[5]FEB 2020'!I28+'[5]MAR 2020'!I28+'[5]APR 2020'!I28+'[5]MAY 2020'!I28+'[5]JUN 2020'!I28+'[5]JULY 2020'!I28+'[5]AUG 2020'!I28+'[5]EOY 2020'!I28</f>
        <v>0</v>
      </c>
      <c r="J28" s="90">
        <f>'[5]SEPT 2019'!I28+'[5]OCT 2019'!I28+'[5]NOV 2019'!I28+'[5]DEC 2019'!J28+'[5]JAN 2020'!J28+'[5]FEB 2020'!J28+'[5]MAR 2020'!J28+'[5]APR 2020'!J28+'[5]MAY 2020'!J28+'[5]JUN 2020'!J28+'[5]JULY 2020'!J28+'[5]AUG 2020'!J28+'[5]EOY 2020'!J28</f>
        <v>0</v>
      </c>
      <c r="K28" s="90">
        <f>'[5]SEPT 2019'!J28+'[5]OCT 2019'!J28+'[5]NOV 2019'!J28+'[5]DEC 2019'!K28+'[5]JAN 2020'!K28+'[5]FEB 2020'!K28+'[5]MAR 2020'!K28+'[5]APR 2020'!K28+'[5]MAY 2020'!K28+'[5]JUN 2020'!K28+'[5]JULY 2020'!K28+'[5]AUG 2020'!K28+'[5]EOY 2020'!K28</f>
        <v>0</v>
      </c>
      <c r="L28" s="90">
        <f>'[5]SEPT 2019'!K28+'[5]OCT 2019'!K28+'[5]NOV 2019'!K28+'[5]DEC 2019'!L28+'[5]JAN 2020'!L28+'[5]FEB 2020'!L28+'[5]MAR 2020'!L28+'[5]APR 2020'!L28+'[5]MAY 2020'!L28+'[5]JUN 2020'!L28+'[5]JULY 2020'!L28+'[5]AUG 2020'!L28+'[5]EOY 2020'!L28</f>
        <v>54413</v>
      </c>
      <c r="M28" s="90">
        <f>'[5]SEPT 2019'!L28+'[5]OCT 2019'!L28+'[5]NOV 2019'!L28+'[5]DEC 2019'!M28+'[5]JAN 2020'!M28+'[5]FEB 2020'!M28+'[5]MAR 2020'!M28+'[5]APR 2020'!M28+'[5]MAY 2020'!M28+'[5]JUN 2020'!M28+'[5]JULY 2020'!M28+'[5]AUG 2020'!M28+'[5]EOY 2020'!M28</f>
        <v>125493</v>
      </c>
      <c r="N28" s="90">
        <f>'[5]SEPT 2019'!M28+'[5]OCT 2019'!M28+'[5]NOV 2019'!M28+'[5]DEC 2019'!N28+'[5]JAN 2020'!N28+'[5]FEB 2020'!N28+'[5]MAR 2020'!N28+'[5]APR 2020'!N28+'[5]MAY 2020'!N28+'[5]JUN 2020'!N28+'[5]JULY 2020'!N28+'[5]AUG 2020'!N28+'[5]EOY 2020'!N28</f>
        <v>0</v>
      </c>
      <c r="O28" s="90">
        <f>'[5]SEPT 2019'!N28+'[5]OCT 2019'!N28+'[5]NOV 2019'!N28+'[5]DEC 2019'!O28+'[5]JAN 2020'!O28+'[5]FEB 2020'!O28+'[5]MAR 2020'!O28+'[5]APR 2020'!O28+'[5]MAY 2020'!O28+'[5]JUN 2020'!O28+'[5]JULY 2020'!O28+'[5]AUG 2020'!O28+'[5]EOY 2020'!O28</f>
        <v>0</v>
      </c>
      <c r="P28" s="90">
        <f>'[5]SEPT 2019'!O28+'[5]OCT 2019'!O28+'[5]NOV 2019'!O28+'[5]DEC 2019'!P28+'[5]JAN 2020'!P28+'[5]FEB 2020'!P28+'[5]MAR 2020'!P28+'[5]APR 2020'!P28+'[5]MAY 2020'!P28+'[5]JUN 2020'!P28+'[5]JULY 2020'!P28+'[5]AUG 2020'!P28+'[5]EOY 2020'!P28</f>
        <v>100000</v>
      </c>
      <c r="Q28" s="90">
        <f>'[5]SEPT 2019'!P28+'[5]OCT 2019'!P28+'[5]NOV 2019'!P28+'[5]DEC 2019'!Q28+'[5]JAN 2020'!Q28+'[5]FEB 2020'!Q28+'[5]MAR 2020'!Q28+'[5]APR 2020'!Q28+'[5]MAY 2020'!Q28+'[5]JUN 2020'!Q28+'[5]JULY 2020'!Q28+'[5]AUG 2020'!Q28+'[5]EOY 2020'!Q28</f>
        <v>28365</v>
      </c>
      <c r="R28" s="90">
        <f>'[5]SEPT 2019'!Q28+'[5]OCT 2019'!Q28+'[5]NOV 2019'!Q28+'[5]DEC 2019'!R28+'[5]JAN 2020'!R28+'[5]FEB 2020'!R28+'[5]MAR 2020'!R28+'[5]APR 2020'!R28+'[5]MAY 2020'!R28+'[5]JUN 2020'!R28+'[5]JULY 2020'!R28+'[5]AUG 2020'!R28+'[5]EOY 2020'!R28</f>
        <v>0</v>
      </c>
      <c r="S28" s="90">
        <f>'[5]SEPT 2019'!R28+'[5]OCT 2019'!R28+'[5]NOV 2019'!R28+'[5]DEC 2019'!S28+'[5]JAN 2020'!S28+'[5]FEB 2020'!S28+'[5]MAR 2020'!S28+'[5]APR 2020'!S28+'[5]MAY 2020'!S28+'[5]JUN 2020'!S28+'[5]JULY 2020'!S28+'[5]AUG 2020'!S28+'[5]EOY 2020'!S28</f>
        <v>0</v>
      </c>
      <c r="T28" s="90">
        <f>'[5]SEPT 2019'!S28+'[5]OCT 2019'!S28+'[5]NOV 2019'!S28+'[5]DEC 2019'!T28+'[5]JAN 2020'!T28+'[5]FEB 2020'!T28+'[5]MAR 2020'!T28+'[5]APR 2020'!T28+'[5]MAY 2020'!T28+'[5]JUN 2020'!T28+'[5]JULY 2020'!T28+'[5]AUG 2020'!T28+'[5]EOY 2020'!T28</f>
        <v>0</v>
      </c>
      <c r="U28" s="90">
        <f>'[5]SEPT 2019'!T28+'[5]OCT 2019'!T28+'[5]NOV 2019'!T28+'[5]DEC 2019'!U28+'[5]JAN 2020'!U28+'[5]FEB 2020'!U28+'[5]MAR 2020'!U28+'[5]APR 2020'!U28+'[5]MAY 2020'!U28+'[5]JUN 2020'!U28+'[5]JULY 2020'!U28+'[5]AUG 2020'!U28+'[5]EOY 2020'!U28</f>
        <v>0</v>
      </c>
      <c r="V28" s="90">
        <f>'[5]SEPT 2019'!U28+'[5]OCT 2019'!U28+'[5]NOV 2019'!U28+'[5]DEC 2019'!V28+'[5]JAN 2020'!V28+'[5]FEB 2020'!V28+'[5]MAR 2020'!V28+'[5]APR 2020'!V28+'[5]MAY 2020'!V28+'[5]JUN 2020'!V28+'[5]JULY 2020'!V28+'[5]AUG 2020'!V28+'[5]EOY 2020'!V28</f>
        <v>0</v>
      </c>
      <c r="W28" s="90">
        <f>'[5]SEPT 2019'!V28+'[5]OCT 2019'!V28+'[5]NOV 2019'!V28+'[5]DEC 2019'!W28+'[5]JAN 2020'!W28+'[5]FEB 2020'!W28+'[5]MAR 2020'!W28+'[5]APR 2020'!W28+'[5]MAY 2020'!W28+'[5]JUN 2020'!W28+'[5]JULY 2020'!W28+'[5]AUG 2020'!W28+'[5]EOY 2020'!W28</f>
        <v>0</v>
      </c>
      <c r="X28" s="90">
        <f>'[5]SEPT 2019'!W28+'[5]OCT 2019'!W28+'[5]NOV 2019'!W28+'[5]DEC 2019'!X28+'[5]JAN 2020'!X28+'[5]FEB 2020'!X28+'[5]MAR 2020'!X28+'[5]APR 2020'!X28+'[5]MAY 2020'!X28+'[5]JUN 2020'!X28+'[5]JULY 2020'!X28+'[5]AUG 2020'!X28+'[5]EOY 2020'!X28</f>
        <v>61688</v>
      </c>
      <c r="Y28" s="90">
        <f>'[5]SEPT 2019'!X28+'[5]OCT 2019'!X28+'[5]NOV 2019'!X28+'[5]DEC 2019'!Y28+'[5]JAN 2020'!Y28+'[5]FEB 2020'!Y28+'[5]MAR 2020'!Y28+'[5]APR 2020'!Y28+'[5]MAY 2020'!Y28+'[5]JUN 2020'!Y28+'[5]JULY 2020'!Y28+'[5]AUG 2020'!Y28+'[5]EOY 2020'!Y28</f>
        <v>0</v>
      </c>
      <c r="Z28" s="90">
        <f>'[5]SEPT 2019'!Y28+'[5]OCT 2019'!Y28+'[5]NOV 2019'!Y28+'[5]DEC 2019'!Z28+'[5]JAN 2020'!Z28+'[5]FEB 2020'!Z28+'[5]MAR 2020'!Z28+'[5]APR 2020'!Z28+'[5]MAY 2020'!Z28+'[5]JUN 2020'!Z28+'[5]JULY 2020'!Z28+'[5]AUG 2020'!Z28+'[5]EOY 2020'!Z28</f>
        <v>0</v>
      </c>
      <c r="AA28" s="113">
        <f t="shared" si="0"/>
        <v>2664959</v>
      </c>
    </row>
    <row r="29" spans="1:27" x14ac:dyDescent="0.25">
      <c r="A29" s="62" t="s">
        <v>147</v>
      </c>
      <c r="B29" s="63" t="s">
        <v>148</v>
      </c>
      <c r="C29" s="90">
        <f>'[5]SEPT 2019'!C29+'[5]OCT 2019'!C29+'[5]NOV 2019'!C29+'[5]DEC 2019'!C29+'[5]JAN 2020'!C29+'[5]FEB 2020'!C29+'[5]MAR 2020'!C29+'[5]APR 2020'!C29+'[5]MAY 2020'!C29+'[5]JUN 2020'!C29+'[5]JULY 2020'!C29+'[5]AUG 2020'!C29+'[5]EOY 2020'!C29+'[5]DEC S&amp;E 2019'!C29+'[5]JAN S&amp;E 2020'!C29+'[5]MAR S&amp;E 2020'!C29+'[5]MAY S&amp;E 2020'!C29+'[5]JUN S&amp;E 2020'!C29+'[5]JUL S&amp;E 2020'!C29+'[5]AUG S&amp;E 2020'!C29</f>
        <v>77623</v>
      </c>
      <c r="D29" s="90">
        <f>'[5]SEPT 2019'!D29+'[5]OCT 2019'!D29+'[5]NOV 2019'!D29+'[5]DEC 2019'!D29+'[5]JAN 2020'!D29+'[5]FEB 2020'!D29+'[5]MAR 2020'!D29+'[5]APR 2020'!D29+'[5]MAY 2020'!D29+'[5]JUN 2020'!D29+'[5]JULY 2020'!D29+'[5]AUG 2020'!D29+'[5]EOY 2020'!D29+'[5]DEC S&amp;E 2019'!D29+'[5]JAN S&amp;E 2020'!D29+'[5]MAR S&amp;E 2020'!D29+'[5]MAY S&amp;E 2020'!D29+'[5]JUN S&amp;E 2020'!D29+'[5]JUL S&amp;E 2020'!D29+'[5]AUG S&amp;E 2020'!D29</f>
        <v>86625</v>
      </c>
      <c r="E29" s="90">
        <f>'[5]SEPT 2019'!E29+'[5]OCT 2019'!E29+'[5]NOV 2019'!E29+'[5]DEC 2019'!E29+'[5]JAN 2020'!E29+'[5]FEB 2020'!E29+'[5]MAR 2020'!E29+'[5]APR 2020'!E29+'[5]MAY 2020'!E29+'[5]JUN 2020'!E29+'[5]JULY 2020'!E29+'[5]AUG 2020'!E29+'[5]EOY 2020'!E29+'[5]DEC S&amp;E 2019'!E29+'[5]JAN S&amp;E 2020'!E29+'[5]MAR S&amp;E 2020'!E29+'[5]MAY S&amp;E 2020'!E29+'[5]JUN S&amp;E 2020'!E29+'[5]JUL S&amp;E 2020'!E29+'[5]AUG S&amp;E 2020'!E29</f>
        <v>0</v>
      </c>
      <c r="F29" s="90">
        <f>'[5]SEPT 2019'!F29+'[5]OCT 2019'!F29+'[5]NOV 2019'!F29+'[5]DEC 2019'!F29+'[5]JAN 2020'!F29+'[5]FEB 2020'!F29+'[5]MAR 2020'!F29+'[5]APR 2020'!F29+'[5]MAY 2020'!F29+'[5]JUN 2020'!F29+'[5]JULY 2020'!F29+'[5]AUG 2020'!F29+'[5]EOY 2020'!F29+'[5]DEC S&amp;E 2019'!F29+'[5]JAN S&amp;E 2020'!F29+'[5]MAR S&amp;E 2020'!F29+'[5]MAY S&amp;E 2020'!F29+'[5]JUN S&amp;E 2020'!F29+'[5]JUL S&amp;E 2020'!F29+'[5]AUG S&amp;E 2020'!F29</f>
        <v>8067</v>
      </c>
      <c r="G29" s="90">
        <f>'[5]SEPT 2019'!G29+'[5]OCT 2019'!G29+'[5]NOV 2019'!G29+'[5]DEC 2019'!G29+'[5]JAN 2020'!G29+'[5]FEB 2020'!G29+'[5]MAR 2020'!G29+'[5]APR 2020'!G29+'[5]MAY 2020'!G29+'[5]JUN 2020'!G29+'[5]JULY 2020'!G29+'[5]AUG 2020'!G29+'[5]EOY 2020'!G29+'[5]DEC S&amp;E 2019'!G29+'[5]JAN S&amp;E 2020'!G29+'[5]MAR S&amp;E 2020'!G29+'[5]MAY S&amp;E 2020'!G29+'[5]JUN S&amp;E 2020'!G29+'[5]JUL S&amp;E 2020'!G29+'[5]AUG S&amp;E 2020'!G29</f>
        <v>4717</v>
      </c>
      <c r="H29" s="90">
        <f>'[5]SEPT 2019'!H29+'[5]OCT 2019'!H29+'[5]NOV 2019'!H29+'[5]DEC 2019'!H29+'[5]JAN 2020'!H29+'[5]FEB 2020'!H29+'[5]MAR 2020'!H29+'[5]APR 2020'!H29+'[5]MAY 2020'!H29+'[5]JUN 2020'!H29+'[5]JULY 2020'!H29+'[5]AUG 2020'!H29+'[5]EOY 2020'!H29</f>
        <v>0</v>
      </c>
      <c r="I29" s="90">
        <f>'[5]DEC 2019'!I29+'[5]JAN 2020'!I29+'[5]FEB 2020'!I29+'[5]MAR 2020'!I29+'[5]APR 2020'!I29+'[5]MAY 2020'!I29+'[5]JUN 2020'!I29+'[5]JULY 2020'!I29+'[5]AUG 2020'!I29+'[5]EOY 2020'!I29</f>
        <v>0</v>
      </c>
      <c r="J29" s="90">
        <f>'[5]SEPT 2019'!I29+'[5]OCT 2019'!I29+'[5]NOV 2019'!I29+'[5]DEC 2019'!J29+'[5]JAN 2020'!J29+'[5]FEB 2020'!J29+'[5]MAR 2020'!J29+'[5]APR 2020'!J29+'[5]MAY 2020'!J29+'[5]JUN 2020'!J29+'[5]JULY 2020'!J29+'[5]AUG 2020'!J29+'[5]EOY 2020'!J29</f>
        <v>0</v>
      </c>
      <c r="K29" s="90">
        <f>'[5]SEPT 2019'!J29+'[5]OCT 2019'!J29+'[5]NOV 2019'!J29+'[5]DEC 2019'!K29+'[5]JAN 2020'!K29+'[5]FEB 2020'!K29+'[5]MAR 2020'!K29+'[5]APR 2020'!K29+'[5]MAY 2020'!K29+'[5]JUN 2020'!K29+'[5]JULY 2020'!K29+'[5]AUG 2020'!K29+'[5]EOY 2020'!K29</f>
        <v>0</v>
      </c>
      <c r="L29" s="90">
        <f>'[5]SEPT 2019'!K29+'[5]OCT 2019'!K29+'[5]NOV 2019'!K29+'[5]DEC 2019'!L29+'[5]JAN 2020'!L29+'[5]FEB 2020'!L29+'[5]MAR 2020'!L29+'[5]APR 2020'!L29+'[5]MAY 2020'!L29+'[5]JUN 2020'!L29+'[5]JULY 2020'!L29+'[5]AUG 2020'!L29+'[5]EOY 2020'!L29</f>
        <v>0</v>
      </c>
      <c r="M29" s="90">
        <f>'[5]SEPT 2019'!L29+'[5]OCT 2019'!L29+'[5]NOV 2019'!L29+'[5]DEC 2019'!M29+'[5]JAN 2020'!M29+'[5]FEB 2020'!M29+'[5]MAR 2020'!M29+'[5]APR 2020'!M29+'[5]MAY 2020'!M29+'[5]JUN 2020'!M29+'[5]JULY 2020'!M29+'[5]AUG 2020'!M29+'[5]EOY 2020'!M29</f>
        <v>0</v>
      </c>
      <c r="N29" s="90">
        <f>'[5]SEPT 2019'!M29+'[5]OCT 2019'!M29+'[5]NOV 2019'!M29+'[5]DEC 2019'!N29+'[5]JAN 2020'!N29+'[5]FEB 2020'!N29+'[5]MAR 2020'!N29+'[5]APR 2020'!N29+'[5]MAY 2020'!N29+'[5]JUN 2020'!N29+'[5]JULY 2020'!N29+'[5]AUG 2020'!N29+'[5]EOY 2020'!N29</f>
        <v>0</v>
      </c>
      <c r="O29" s="90">
        <f>'[5]SEPT 2019'!N29+'[5]OCT 2019'!N29+'[5]NOV 2019'!N29+'[5]DEC 2019'!O29+'[5]JAN 2020'!O29+'[5]FEB 2020'!O29+'[5]MAR 2020'!O29+'[5]APR 2020'!O29+'[5]MAY 2020'!O29+'[5]JUN 2020'!O29+'[5]JULY 2020'!O29+'[5]AUG 2020'!O29+'[5]EOY 2020'!O29</f>
        <v>0</v>
      </c>
      <c r="P29" s="90">
        <f>'[5]SEPT 2019'!O29+'[5]OCT 2019'!O29+'[5]NOV 2019'!O29+'[5]DEC 2019'!P29+'[5]JAN 2020'!P29+'[5]FEB 2020'!P29+'[5]MAR 2020'!P29+'[5]APR 2020'!P29+'[5]MAY 2020'!P29+'[5]JUN 2020'!P29+'[5]JULY 2020'!P29+'[5]AUG 2020'!P29+'[5]EOY 2020'!P29</f>
        <v>0</v>
      </c>
      <c r="Q29" s="90">
        <f>'[5]SEPT 2019'!P29+'[5]OCT 2019'!P29+'[5]NOV 2019'!P29+'[5]DEC 2019'!Q29+'[5]JAN 2020'!Q29+'[5]FEB 2020'!Q29+'[5]MAR 2020'!Q29+'[5]APR 2020'!Q29+'[5]MAY 2020'!Q29+'[5]JUN 2020'!Q29+'[5]JULY 2020'!Q29+'[5]AUG 2020'!Q29+'[5]EOY 2020'!Q29</f>
        <v>3100</v>
      </c>
      <c r="R29" s="90">
        <f>'[5]SEPT 2019'!Q29+'[5]OCT 2019'!Q29+'[5]NOV 2019'!Q29+'[5]DEC 2019'!R29+'[5]JAN 2020'!R29+'[5]FEB 2020'!R29+'[5]MAR 2020'!R29+'[5]APR 2020'!R29+'[5]MAY 2020'!R29+'[5]JUN 2020'!R29+'[5]JULY 2020'!R29+'[5]AUG 2020'!R29+'[5]EOY 2020'!R29</f>
        <v>0</v>
      </c>
      <c r="S29" s="90">
        <f>'[5]SEPT 2019'!R29+'[5]OCT 2019'!R29+'[5]NOV 2019'!R29+'[5]DEC 2019'!S29+'[5]JAN 2020'!S29+'[5]FEB 2020'!S29+'[5]MAR 2020'!S29+'[5]APR 2020'!S29+'[5]MAY 2020'!S29+'[5]JUN 2020'!S29+'[5]JULY 2020'!S29+'[5]AUG 2020'!S29+'[5]EOY 2020'!S29</f>
        <v>0</v>
      </c>
      <c r="T29" s="90">
        <f>'[5]SEPT 2019'!S29+'[5]OCT 2019'!S29+'[5]NOV 2019'!S29+'[5]DEC 2019'!T29+'[5]JAN 2020'!T29+'[5]FEB 2020'!T29+'[5]MAR 2020'!T29+'[5]APR 2020'!T29+'[5]MAY 2020'!T29+'[5]JUN 2020'!T29+'[5]JULY 2020'!T29+'[5]AUG 2020'!T29+'[5]EOY 2020'!T29</f>
        <v>0</v>
      </c>
      <c r="U29" s="90">
        <f>'[5]SEPT 2019'!T29+'[5]OCT 2019'!T29+'[5]NOV 2019'!T29+'[5]DEC 2019'!U29+'[5]JAN 2020'!U29+'[5]FEB 2020'!U29+'[5]MAR 2020'!U29+'[5]APR 2020'!U29+'[5]MAY 2020'!U29+'[5]JUN 2020'!U29+'[5]JULY 2020'!U29+'[5]AUG 2020'!U29+'[5]EOY 2020'!U29</f>
        <v>0</v>
      </c>
      <c r="V29" s="90">
        <f>'[5]SEPT 2019'!U29+'[5]OCT 2019'!U29+'[5]NOV 2019'!U29+'[5]DEC 2019'!V29+'[5]JAN 2020'!V29+'[5]FEB 2020'!V29+'[5]MAR 2020'!V29+'[5]APR 2020'!V29+'[5]MAY 2020'!V29+'[5]JUN 2020'!V29+'[5]JULY 2020'!V29+'[5]AUG 2020'!V29+'[5]EOY 2020'!V29</f>
        <v>0</v>
      </c>
      <c r="W29" s="90">
        <f>'[5]SEPT 2019'!V29+'[5]OCT 2019'!V29+'[5]NOV 2019'!V29+'[5]DEC 2019'!W29+'[5]JAN 2020'!W29+'[5]FEB 2020'!W29+'[5]MAR 2020'!W29+'[5]APR 2020'!W29+'[5]MAY 2020'!W29+'[5]JUN 2020'!W29+'[5]JULY 2020'!W29+'[5]AUG 2020'!W29+'[5]EOY 2020'!W29</f>
        <v>0</v>
      </c>
      <c r="X29" s="90">
        <f>'[5]SEPT 2019'!W29+'[5]OCT 2019'!W29+'[5]NOV 2019'!W29+'[5]DEC 2019'!X29+'[5]JAN 2020'!X29+'[5]FEB 2020'!X29+'[5]MAR 2020'!X29+'[5]APR 2020'!X29+'[5]MAY 2020'!X29+'[5]JUN 2020'!X29+'[5]JULY 2020'!X29+'[5]AUG 2020'!X29+'[5]EOY 2020'!X29</f>
        <v>0</v>
      </c>
      <c r="Y29" s="90">
        <f>'[5]SEPT 2019'!X29+'[5]OCT 2019'!X29+'[5]NOV 2019'!X29+'[5]DEC 2019'!Y29+'[5]JAN 2020'!Y29+'[5]FEB 2020'!Y29+'[5]MAR 2020'!Y29+'[5]APR 2020'!Y29+'[5]MAY 2020'!Y29+'[5]JUN 2020'!Y29+'[5]JULY 2020'!Y29+'[5]AUG 2020'!Y29+'[5]EOY 2020'!Y29</f>
        <v>0</v>
      </c>
      <c r="Z29" s="90">
        <f>'[5]SEPT 2019'!Y29+'[5]OCT 2019'!Y29+'[5]NOV 2019'!Y29+'[5]DEC 2019'!Z29+'[5]JAN 2020'!Z29+'[5]FEB 2020'!Z29+'[5]MAR 2020'!Z29+'[5]APR 2020'!Z29+'[5]MAY 2020'!Z29+'[5]JUN 2020'!Z29+'[5]JULY 2020'!Z29+'[5]AUG 2020'!Z29+'[5]EOY 2020'!Z29</f>
        <v>0</v>
      </c>
      <c r="AA29" s="113">
        <f t="shared" si="0"/>
        <v>180132</v>
      </c>
    </row>
    <row r="30" spans="1:27" x14ac:dyDescent="0.25">
      <c r="A30" s="62" t="s">
        <v>151</v>
      </c>
      <c r="B30" s="63" t="s">
        <v>152</v>
      </c>
      <c r="C30" s="90">
        <f>'[5]SEPT 2019'!C30+'[5]OCT 2019'!C30+'[5]NOV 2019'!C30+'[5]DEC 2019'!C30+'[5]JAN 2020'!C30+'[5]FEB 2020'!C30+'[5]MAR 2020'!C30+'[5]APR 2020'!C30+'[5]MAY 2020'!C30+'[5]JUN 2020'!C30+'[5]JULY 2020'!C30+'[5]AUG 2020'!C30+'[5]EOY 2020'!C30+'[5]DEC S&amp;E 2019'!C30+'[5]JAN S&amp;E 2020'!C30+'[5]MAR S&amp;E 2020'!C30+'[5]MAY S&amp;E 2020'!C30+'[5]JUN S&amp;E 2020'!C30+'[5]JUL S&amp;E 2020'!C30+'[5]AUG S&amp;E 2020'!C30</f>
        <v>272450</v>
      </c>
      <c r="D30" s="90">
        <f>'[5]SEPT 2019'!D30+'[5]OCT 2019'!D30+'[5]NOV 2019'!D30+'[5]DEC 2019'!D30+'[5]JAN 2020'!D30+'[5]FEB 2020'!D30+'[5]MAR 2020'!D30+'[5]APR 2020'!D30+'[5]MAY 2020'!D30+'[5]JUN 2020'!D30+'[5]JULY 2020'!D30+'[5]AUG 2020'!D30+'[5]EOY 2020'!D30+'[5]DEC S&amp;E 2019'!D30+'[5]JAN S&amp;E 2020'!D30+'[5]MAR S&amp;E 2020'!D30+'[5]MAY S&amp;E 2020'!D30+'[5]JUN S&amp;E 2020'!D30+'[5]JUL S&amp;E 2020'!D30+'[5]AUG S&amp;E 2020'!D30</f>
        <v>353720</v>
      </c>
      <c r="E30" s="90">
        <f>'[5]SEPT 2019'!E30+'[5]OCT 2019'!E30+'[5]NOV 2019'!E30+'[5]DEC 2019'!E30+'[5]JAN 2020'!E30+'[5]FEB 2020'!E30+'[5]MAR 2020'!E30+'[5]APR 2020'!E30+'[5]MAY 2020'!E30+'[5]JUN 2020'!E30+'[5]JULY 2020'!E30+'[5]AUG 2020'!E30+'[5]EOY 2020'!E30+'[5]DEC S&amp;E 2019'!E30+'[5]JAN S&amp;E 2020'!E30+'[5]MAR S&amp;E 2020'!E30+'[5]MAY S&amp;E 2020'!E30+'[5]JUN S&amp;E 2020'!E30+'[5]JUL S&amp;E 2020'!E30+'[5]AUG S&amp;E 2020'!E30</f>
        <v>411622</v>
      </c>
      <c r="F30" s="90">
        <f>'[5]SEPT 2019'!F30+'[5]OCT 2019'!F30+'[5]NOV 2019'!F30+'[5]DEC 2019'!F30+'[5]JAN 2020'!F30+'[5]FEB 2020'!F30+'[5]MAR 2020'!F30+'[5]APR 2020'!F30+'[5]MAY 2020'!F30+'[5]JUN 2020'!F30+'[5]JULY 2020'!F30+'[5]AUG 2020'!F30+'[5]EOY 2020'!F30+'[5]DEC S&amp;E 2019'!F30+'[5]JAN S&amp;E 2020'!F30+'[5]MAR S&amp;E 2020'!F30+'[5]MAY S&amp;E 2020'!F30+'[5]JUN S&amp;E 2020'!F30+'[5]JUL S&amp;E 2020'!F30+'[5]AUG S&amp;E 2020'!F30</f>
        <v>273148</v>
      </c>
      <c r="G30" s="90">
        <f>'[5]SEPT 2019'!G30+'[5]OCT 2019'!G30+'[5]NOV 2019'!G30+'[5]DEC 2019'!G30+'[5]JAN 2020'!G30+'[5]FEB 2020'!G30+'[5]MAR 2020'!G30+'[5]APR 2020'!G30+'[5]MAY 2020'!G30+'[5]JUN 2020'!G30+'[5]JULY 2020'!G30+'[5]AUG 2020'!G30+'[5]EOY 2020'!G30+'[5]DEC S&amp;E 2019'!G30+'[5]JAN S&amp;E 2020'!G30+'[5]MAR S&amp;E 2020'!G30+'[5]MAY S&amp;E 2020'!G30+'[5]JUN S&amp;E 2020'!G30+'[5]JUL S&amp;E 2020'!G30+'[5]AUG S&amp;E 2020'!G30</f>
        <v>174274</v>
      </c>
      <c r="H30" s="90">
        <f>'[5]SEPT 2019'!H30+'[5]OCT 2019'!H30+'[5]NOV 2019'!H30+'[5]DEC 2019'!H30+'[5]JAN 2020'!H30+'[5]FEB 2020'!H30+'[5]MAR 2020'!H30+'[5]APR 2020'!H30+'[5]MAY 2020'!H30+'[5]JUN 2020'!H30+'[5]JULY 2020'!H30+'[5]AUG 2020'!H30+'[5]EOY 2020'!H30</f>
        <v>4250</v>
      </c>
      <c r="I30" s="90">
        <f>'[5]DEC 2019'!I30+'[5]JAN 2020'!I30+'[5]FEB 2020'!I30+'[5]MAR 2020'!I30+'[5]APR 2020'!I30+'[5]MAY 2020'!I30+'[5]JUN 2020'!I30+'[5]JULY 2020'!I30+'[5]AUG 2020'!I30+'[5]EOY 2020'!I30</f>
        <v>0</v>
      </c>
      <c r="J30" s="90">
        <f>'[5]SEPT 2019'!I30+'[5]OCT 2019'!I30+'[5]NOV 2019'!I30+'[5]DEC 2019'!J30+'[5]JAN 2020'!J30+'[5]FEB 2020'!J30+'[5]MAR 2020'!J30+'[5]APR 2020'!J30+'[5]MAY 2020'!J30+'[5]JUN 2020'!J30+'[5]JULY 2020'!J30+'[5]AUG 2020'!J30+'[5]EOY 2020'!J30</f>
        <v>0</v>
      </c>
      <c r="K30" s="90">
        <f>'[5]SEPT 2019'!J30+'[5]OCT 2019'!J30+'[5]NOV 2019'!J30+'[5]DEC 2019'!K30+'[5]JAN 2020'!K30+'[5]FEB 2020'!K30+'[5]MAR 2020'!K30+'[5]APR 2020'!K30+'[5]MAY 2020'!K30+'[5]JUN 2020'!K30+'[5]JULY 2020'!K30+'[5]AUG 2020'!K30+'[5]EOY 2020'!K30</f>
        <v>0</v>
      </c>
      <c r="L30" s="90">
        <f>'[5]SEPT 2019'!K30+'[5]OCT 2019'!K30+'[5]NOV 2019'!K30+'[5]DEC 2019'!L30+'[5]JAN 2020'!L30+'[5]FEB 2020'!L30+'[5]MAR 2020'!L30+'[5]APR 2020'!L30+'[5]MAY 2020'!L30+'[5]JUN 2020'!L30+'[5]JULY 2020'!L30+'[5]AUG 2020'!L30+'[5]EOY 2020'!L30</f>
        <v>0</v>
      </c>
      <c r="M30" s="90">
        <f>'[5]SEPT 2019'!L30+'[5]OCT 2019'!L30+'[5]NOV 2019'!L30+'[5]DEC 2019'!M30+'[5]JAN 2020'!M30+'[5]FEB 2020'!M30+'[5]MAR 2020'!M30+'[5]APR 2020'!M30+'[5]MAY 2020'!M30+'[5]JUN 2020'!M30+'[5]JULY 2020'!M30+'[5]AUG 2020'!M30+'[5]EOY 2020'!M30</f>
        <v>86156</v>
      </c>
      <c r="N30" s="90">
        <f>'[5]SEPT 2019'!M30+'[5]OCT 2019'!M30+'[5]NOV 2019'!M30+'[5]DEC 2019'!N30+'[5]JAN 2020'!N30+'[5]FEB 2020'!N30+'[5]MAR 2020'!N30+'[5]APR 2020'!N30+'[5]MAY 2020'!N30+'[5]JUN 2020'!N30+'[5]JULY 2020'!N30+'[5]AUG 2020'!N30+'[5]EOY 2020'!N30</f>
        <v>0</v>
      </c>
      <c r="O30" s="90">
        <f>'[5]SEPT 2019'!N30+'[5]OCT 2019'!N30+'[5]NOV 2019'!N30+'[5]DEC 2019'!O30+'[5]JAN 2020'!O30+'[5]FEB 2020'!O30+'[5]MAR 2020'!O30+'[5]APR 2020'!O30+'[5]MAY 2020'!O30+'[5]JUN 2020'!O30+'[5]JULY 2020'!O30+'[5]AUG 2020'!O30+'[5]EOY 2020'!O30</f>
        <v>0</v>
      </c>
      <c r="P30" s="90">
        <f>'[5]SEPT 2019'!O30+'[5]OCT 2019'!O30+'[5]NOV 2019'!O30+'[5]DEC 2019'!P30+'[5]JAN 2020'!P30+'[5]FEB 2020'!P30+'[5]MAR 2020'!P30+'[5]APR 2020'!P30+'[5]MAY 2020'!P30+'[5]JUN 2020'!P30+'[5]JULY 2020'!P30+'[5]AUG 2020'!P30+'[5]EOY 2020'!P30</f>
        <v>22000</v>
      </c>
      <c r="Q30" s="90">
        <f>'[5]SEPT 2019'!P30+'[5]OCT 2019'!P30+'[5]NOV 2019'!P30+'[5]DEC 2019'!Q30+'[5]JAN 2020'!Q30+'[5]FEB 2020'!Q30+'[5]MAR 2020'!Q30+'[5]APR 2020'!Q30+'[5]MAY 2020'!Q30+'[5]JUN 2020'!Q30+'[5]JULY 2020'!Q30+'[5]AUG 2020'!Q30+'[5]EOY 2020'!Q30</f>
        <v>8073</v>
      </c>
      <c r="R30" s="90">
        <f>'[5]SEPT 2019'!Q30+'[5]OCT 2019'!Q30+'[5]NOV 2019'!Q30+'[5]DEC 2019'!R30+'[5]JAN 2020'!R30+'[5]FEB 2020'!R30+'[5]MAR 2020'!R30+'[5]APR 2020'!R30+'[5]MAY 2020'!R30+'[5]JUN 2020'!R30+'[5]JULY 2020'!R30+'[5]AUG 2020'!R30+'[5]EOY 2020'!R30</f>
        <v>0</v>
      </c>
      <c r="S30" s="90">
        <f>'[5]SEPT 2019'!R30+'[5]OCT 2019'!R30+'[5]NOV 2019'!R30+'[5]DEC 2019'!S30+'[5]JAN 2020'!S30+'[5]FEB 2020'!S30+'[5]MAR 2020'!S30+'[5]APR 2020'!S30+'[5]MAY 2020'!S30+'[5]JUN 2020'!S30+'[5]JULY 2020'!S30+'[5]AUG 2020'!S30+'[5]EOY 2020'!S30</f>
        <v>0</v>
      </c>
      <c r="T30" s="90">
        <f>'[5]SEPT 2019'!S30+'[5]OCT 2019'!S30+'[5]NOV 2019'!S30+'[5]DEC 2019'!T30+'[5]JAN 2020'!T30+'[5]FEB 2020'!T30+'[5]MAR 2020'!T30+'[5]APR 2020'!T30+'[5]MAY 2020'!T30+'[5]JUN 2020'!T30+'[5]JULY 2020'!T30+'[5]AUG 2020'!T30+'[5]EOY 2020'!T30</f>
        <v>0</v>
      </c>
      <c r="U30" s="90">
        <f>'[5]SEPT 2019'!T30+'[5]OCT 2019'!T30+'[5]NOV 2019'!T30+'[5]DEC 2019'!U30+'[5]JAN 2020'!U30+'[5]FEB 2020'!U30+'[5]MAR 2020'!U30+'[5]APR 2020'!U30+'[5]MAY 2020'!U30+'[5]JUN 2020'!U30+'[5]JULY 2020'!U30+'[5]AUG 2020'!U30+'[5]EOY 2020'!U30</f>
        <v>0</v>
      </c>
      <c r="V30" s="90">
        <f>'[5]SEPT 2019'!U30+'[5]OCT 2019'!U30+'[5]NOV 2019'!U30+'[5]DEC 2019'!V30+'[5]JAN 2020'!V30+'[5]FEB 2020'!V30+'[5]MAR 2020'!V30+'[5]APR 2020'!V30+'[5]MAY 2020'!V30+'[5]JUN 2020'!V30+'[5]JULY 2020'!V30+'[5]AUG 2020'!V30+'[5]EOY 2020'!V30</f>
        <v>0</v>
      </c>
      <c r="W30" s="90">
        <f>'[5]SEPT 2019'!V30+'[5]OCT 2019'!V30+'[5]NOV 2019'!V30+'[5]DEC 2019'!W30+'[5]JAN 2020'!W30+'[5]FEB 2020'!W30+'[5]MAR 2020'!W30+'[5]APR 2020'!W30+'[5]MAY 2020'!W30+'[5]JUN 2020'!W30+'[5]JULY 2020'!W30+'[5]AUG 2020'!W30+'[5]EOY 2020'!W30</f>
        <v>0</v>
      </c>
      <c r="X30" s="90">
        <f>'[5]SEPT 2019'!W30+'[5]OCT 2019'!W30+'[5]NOV 2019'!W30+'[5]DEC 2019'!X30+'[5]JAN 2020'!X30+'[5]FEB 2020'!X30+'[5]MAR 2020'!X30+'[5]APR 2020'!X30+'[5]MAY 2020'!X30+'[5]JUN 2020'!X30+'[5]JULY 2020'!X30+'[5]AUG 2020'!X30+'[5]EOY 2020'!X30</f>
        <v>0</v>
      </c>
      <c r="Y30" s="90">
        <f>'[5]SEPT 2019'!X30+'[5]OCT 2019'!X30+'[5]NOV 2019'!X30+'[5]DEC 2019'!Y30+'[5]JAN 2020'!Y30+'[5]FEB 2020'!Y30+'[5]MAR 2020'!Y30+'[5]APR 2020'!Y30+'[5]MAY 2020'!Y30+'[5]JUN 2020'!Y30+'[5]JULY 2020'!Y30+'[5]AUG 2020'!Y30+'[5]EOY 2020'!Y30</f>
        <v>0</v>
      </c>
      <c r="Z30" s="90">
        <f>'[5]SEPT 2019'!Y30+'[5]OCT 2019'!Y30+'[5]NOV 2019'!Y30+'[5]DEC 2019'!Z30+'[5]JAN 2020'!Z30+'[5]FEB 2020'!Z30+'[5]MAR 2020'!Z30+'[5]APR 2020'!Z30+'[5]MAY 2020'!Z30+'[5]JUN 2020'!Z30+'[5]JULY 2020'!Z30+'[5]AUG 2020'!Z30+'[5]EOY 2020'!Z30</f>
        <v>0</v>
      </c>
      <c r="AA30" s="113">
        <f t="shared" si="0"/>
        <v>1605693</v>
      </c>
    </row>
    <row r="31" spans="1:27" x14ac:dyDescent="0.25">
      <c r="A31" s="62" t="s">
        <v>159</v>
      </c>
      <c r="B31" s="63" t="s">
        <v>160</v>
      </c>
      <c r="C31" s="90">
        <f>'[5]SEPT 2019'!C31+'[5]OCT 2019'!C31+'[5]NOV 2019'!C31+'[5]DEC 2019'!C31+'[5]JAN 2020'!C31+'[5]FEB 2020'!C31+'[5]MAR 2020'!C31+'[5]APR 2020'!C31+'[5]MAY 2020'!C31+'[5]JUN 2020'!C31+'[5]JULY 2020'!C31+'[5]AUG 2020'!C31+'[5]EOY 2020'!C31+'[5]DEC S&amp;E 2019'!C31+'[5]JAN S&amp;E 2020'!C31+'[5]MAR S&amp;E 2020'!C31+'[5]MAY S&amp;E 2020'!C31+'[5]JUN S&amp;E 2020'!C31+'[5]JUL S&amp;E 2020'!C31+'[5]AUG S&amp;E 2020'!C31</f>
        <v>190139</v>
      </c>
      <c r="D31" s="90">
        <f>'[5]SEPT 2019'!D31+'[5]OCT 2019'!D31+'[5]NOV 2019'!D31+'[5]DEC 2019'!D31+'[5]JAN 2020'!D31+'[5]FEB 2020'!D31+'[5]MAR 2020'!D31+'[5]APR 2020'!D31+'[5]MAY 2020'!D31+'[5]JUN 2020'!D31+'[5]JULY 2020'!D31+'[5]AUG 2020'!D31+'[5]EOY 2020'!D31+'[5]DEC S&amp;E 2019'!D31+'[5]JAN S&amp;E 2020'!D31+'[5]MAR S&amp;E 2020'!D31+'[5]MAY S&amp;E 2020'!D31+'[5]JUN S&amp;E 2020'!D31+'[5]JUL S&amp;E 2020'!D31+'[5]AUG S&amp;E 2020'!D31</f>
        <v>86320</v>
      </c>
      <c r="E31" s="90">
        <f>'[5]SEPT 2019'!E31+'[5]OCT 2019'!E31+'[5]NOV 2019'!E31+'[5]DEC 2019'!E31+'[5]JAN 2020'!E31+'[5]FEB 2020'!E31+'[5]MAR 2020'!E31+'[5]APR 2020'!E31+'[5]MAY 2020'!E31+'[5]JUN 2020'!E31+'[5]JULY 2020'!E31+'[5]AUG 2020'!E31+'[5]EOY 2020'!E31+'[5]DEC S&amp;E 2019'!E31+'[5]JAN S&amp;E 2020'!E31+'[5]MAR S&amp;E 2020'!E31+'[5]MAY S&amp;E 2020'!E31+'[5]JUN S&amp;E 2020'!E31+'[5]JUL S&amp;E 2020'!E31+'[5]AUG S&amp;E 2020'!E31</f>
        <v>492706.97</v>
      </c>
      <c r="F31" s="90">
        <f>'[5]SEPT 2019'!F31+'[5]OCT 2019'!F31+'[5]NOV 2019'!F31+'[5]DEC 2019'!F31+'[5]JAN 2020'!F31+'[5]FEB 2020'!F31+'[5]MAR 2020'!F31+'[5]APR 2020'!F31+'[5]MAY 2020'!F31+'[5]JUN 2020'!F31+'[5]JULY 2020'!F31+'[5]AUG 2020'!F31+'[5]EOY 2020'!F31+'[5]DEC S&amp;E 2019'!F31+'[5]JAN S&amp;E 2020'!F31+'[5]MAR S&amp;E 2020'!F31+'[5]MAY S&amp;E 2020'!F31+'[5]JUN S&amp;E 2020'!F31+'[5]JUL S&amp;E 2020'!F31+'[5]AUG S&amp;E 2020'!F31</f>
        <v>67053</v>
      </c>
      <c r="G31" s="90">
        <f>'[5]SEPT 2019'!G31+'[5]OCT 2019'!G31+'[5]NOV 2019'!G31+'[5]DEC 2019'!G31+'[5]JAN 2020'!G31+'[5]FEB 2020'!G31+'[5]MAR 2020'!G31+'[5]APR 2020'!G31+'[5]MAY 2020'!G31+'[5]JUN 2020'!G31+'[5]JULY 2020'!G31+'[5]AUG 2020'!G31+'[5]EOY 2020'!G31+'[5]DEC S&amp;E 2019'!G31+'[5]JAN S&amp;E 2020'!G31+'[5]MAR S&amp;E 2020'!G31+'[5]MAY S&amp;E 2020'!G31+'[5]JUN S&amp;E 2020'!G31+'[5]JUL S&amp;E 2020'!G31+'[5]AUG S&amp;E 2020'!G31</f>
        <v>18828</v>
      </c>
      <c r="H31" s="90">
        <f>'[5]SEPT 2019'!H31+'[5]OCT 2019'!H31+'[5]NOV 2019'!H31+'[5]DEC 2019'!H31+'[5]JAN 2020'!H31+'[5]FEB 2020'!H31+'[5]MAR 2020'!H31+'[5]APR 2020'!H31+'[5]MAY 2020'!H31+'[5]JUN 2020'!H31+'[5]JULY 2020'!H31+'[5]AUG 2020'!H31+'[5]EOY 2020'!H31</f>
        <v>0</v>
      </c>
      <c r="I31" s="90">
        <f>'[5]DEC 2019'!I31+'[5]JAN 2020'!I31+'[5]FEB 2020'!I31+'[5]MAR 2020'!I31+'[5]APR 2020'!I31+'[5]MAY 2020'!I31+'[5]JUN 2020'!I31+'[5]JULY 2020'!I31+'[5]AUG 2020'!I31+'[5]EOY 2020'!I31</f>
        <v>0</v>
      </c>
      <c r="J31" s="90">
        <f>'[5]SEPT 2019'!I31+'[5]OCT 2019'!I31+'[5]NOV 2019'!I31+'[5]DEC 2019'!J31+'[5]JAN 2020'!J31+'[5]FEB 2020'!J31+'[5]MAR 2020'!J31+'[5]APR 2020'!J31+'[5]MAY 2020'!J31+'[5]JUN 2020'!J31+'[5]JULY 2020'!J31+'[5]AUG 2020'!J31+'[5]EOY 2020'!J31</f>
        <v>0</v>
      </c>
      <c r="K31" s="90">
        <f>'[5]SEPT 2019'!J31+'[5]OCT 2019'!J31+'[5]NOV 2019'!J31+'[5]DEC 2019'!K31+'[5]JAN 2020'!K31+'[5]FEB 2020'!K31+'[5]MAR 2020'!K31+'[5]APR 2020'!K31+'[5]MAY 2020'!K31+'[5]JUN 2020'!K31+'[5]JULY 2020'!K31+'[5]AUG 2020'!K31+'[5]EOY 2020'!K31</f>
        <v>0</v>
      </c>
      <c r="L31" s="90">
        <f>'[5]SEPT 2019'!K31+'[5]OCT 2019'!K31+'[5]NOV 2019'!K31+'[5]DEC 2019'!L31+'[5]JAN 2020'!L31+'[5]FEB 2020'!L31+'[5]MAR 2020'!L31+'[5]APR 2020'!L31+'[5]MAY 2020'!L31+'[5]JUN 2020'!L31+'[5]JULY 2020'!L31+'[5]AUG 2020'!L31+'[5]EOY 2020'!L31</f>
        <v>0</v>
      </c>
      <c r="M31" s="90">
        <f>'[5]SEPT 2019'!L31+'[5]OCT 2019'!L31+'[5]NOV 2019'!L31+'[5]DEC 2019'!M31+'[5]JAN 2020'!M31+'[5]FEB 2020'!M31+'[5]MAR 2020'!M31+'[5]APR 2020'!M31+'[5]MAY 2020'!M31+'[5]JUN 2020'!M31+'[5]JULY 2020'!M31+'[5]AUG 2020'!M31+'[5]EOY 2020'!M31</f>
        <v>0</v>
      </c>
      <c r="N31" s="90">
        <f>'[5]SEPT 2019'!M31+'[5]OCT 2019'!M31+'[5]NOV 2019'!M31+'[5]DEC 2019'!N31+'[5]JAN 2020'!N31+'[5]FEB 2020'!N31+'[5]MAR 2020'!N31+'[5]APR 2020'!N31+'[5]MAY 2020'!N31+'[5]JUN 2020'!N31+'[5]JULY 2020'!N31+'[5]AUG 2020'!N31+'[5]EOY 2020'!N31</f>
        <v>0</v>
      </c>
      <c r="O31" s="90">
        <f>'[5]SEPT 2019'!N31+'[5]OCT 2019'!N31+'[5]NOV 2019'!N31+'[5]DEC 2019'!O31+'[5]JAN 2020'!O31+'[5]FEB 2020'!O31+'[5]MAR 2020'!O31+'[5]APR 2020'!O31+'[5]MAY 2020'!O31+'[5]JUN 2020'!O31+'[5]JULY 2020'!O31+'[5]AUG 2020'!O31+'[5]EOY 2020'!O31</f>
        <v>0</v>
      </c>
      <c r="P31" s="90">
        <f>'[5]SEPT 2019'!O31+'[5]OCT 2019'!O31+'[5]NOV 2019'!O31+'[5]DEC 2019'!P31+'[5]JAN 2020'!P31+'[5]FEB 2020'!P31+'[5]MAR 2020'!P31+'[5]APR 2020'!P31+'[5]MAY 2020'!P31+'[5]JUN 2020'!P31+'[5]JULY 2020'!P31+'[5]AUG 2020'!P31+'[5]EOY 2020'!P31</f>
        <v>0</v>
      </c>
      <c r="Q31" s="90">
        <f>'[5]SEPT 2019'!P31+'[5]OCT 2019'!P31+'[5]NOV 2019'!P31+'[5]DEC 2019'!Q31+'[5]JAN 2020'!Q31+'[5]FEB 2020'!Q31+'[5]MAR 2020'!Q31+'[5]APR 2020'!Q31+'[5]MAY 2020'!Q31+'[5]JUN 2020'!Q31+'[5]JULY 2020'!Q31+'[5]AUG 2020'!Q31+'[5]EOY 2020'!Q31</f>
        <v>5580</v>
      </c>
      <c r="R31" s="90">
        <f>'[5]SEPT 2019'!Q31+'[5]OCT 2019'!Q31+'[5]NOV 2019'!Q31+'[5]DEC 2019'!R31+'[5]JAN 2020'!R31+'[5]FEB 2020'!R31+'[5]MAR 2020'!R31+'[5]APR 2020'!R31+'[5]MAY 2020'!R31+'[5]JUN 2020'!R31+'[5]JULY 2020'!R31+'[5]AUG 2020'!R31+'[5]EOY 2020'!R31</f>
        <v>0</v>
      </c>
      <c r="S31" s="90">
        <f>'[5]SEPT 2019'!R31+'[5]OCT 2019'!R31+'[5]NOV 2019'!R31+'[5]DEC 2019'!S31+'[5]JAN 2020'!S31+'[5]FEB 2020'!S31+'[5]MAR 2020'!S31+'[5]APR 2020'!S31+'[5]MAY 2020'!S31+'[5]JUN 2020'!S31+'[5]JULY 2020'!S31+'[5]AUG 2020'!S31+'[5]EOY 2020'!S31</f>
        <v>0</v>
      </c>
      <c r="T31" s="90">
        <f>'[5]SEPT 2019'!S31+'[5]OCT 2019'!S31+'[5]NOV 2019'!S31+'[5]DEC 2019'!T31+'[5]JAN 2020'!T31+'[5]FEB 2020'!T31+'[5]MAR 2020'!T31+'[5]APR 2020'!T31+'[5]MAY 2020'!T31+'[5]JUN 2020'!T31+'[5]JULY 2020'!T31+'[5]AUG 2020'!T31+'[5]EOY 2020'!T31</f>
        <v>0</v>
      </c>
      <c r="U31" s="90">
        <f>'[5]SEPT 2019'!T31+'[5]OCT 2019'!T31+'[5]NOV 2019'!T31+'[5]DEC 2019'!U31+'[5]JAN 2020'!U31+'[5]FEB 2020'!U31+'[5]MAR 2020'!U31+'[5]APR 2020'!U31+'[5]MAY 2020'!U31+'[5]JUN 2020'!U31+'[5]JULY 2020'!U31+'[5]AUG 2020'!U31+'[5]EOY 2020'!U31</f>
        <v>0</v>
      </c>
      <c r="V31" s="90">
        <f>'[5]SEPT 2019'!U31+'[5]OCT 2019'!U31+'[5]NOV 2019'!U31+'[5]DEC 2019'!V31+'[5]JAN 2020'!V31+'[5]FEB 2020'!V31+'[5]MAR 2020'!V31+'[5]APR 2020'!V31+'[5]MAY 2020'!V31+'[5]JUN 2020'!V31+'[5]JULY 2020'!V31+'[5]AUG 2020'!V31+'[5]EOY 2020'!V31</f>
        <v>0</v>
      </c>
      <c r="W31" s="90">
        <f>'[5]SEPT 2019'!V31+'[5]OCT 2019'!V31+'[5]NOV 2019'!V31+'[5]DEC 2019'!W31+'[5]JAN 2020'!W31+'[5]FEB 2020'!W31+'[5]MAR 2020'!W31+'[5]APR 2020'!W31+'[5]MAY 2020'!W31+'[5]JUN 2020'!W31+'[5]JULY 2020'!W31+'[5]AUG 2020'!W31+'[5]EOY 2020'!W31</f>
        <v>0</v>
      </c>
      <c r="X31" s="90">
        <f>'[5]SEPT 2019'!W31+'[5]OCT 2019'!W31+'[5]NOV 2019'!W31+'[5]DEC 2019'!X31+'[5]JAN 2020'!X31+'[5]FEB 2020'!X31+'[5]MAR 2020'!X31+'[5]APR 2020'!X31+'[5]MAY 2020'!X31+'[5]JUN 2020'!X31+'[5]JULY 2020'!X31+'[5]AUG 2020'!X31+'[5]EOY 2020'!X31</f>
        <v>0</v>
      </c>
      <c r="Y31" s="90">
        <f>'[5]SEPT 2019'!X31+'[5]OCT 2019'!X31+'[5]NOV 2019'!X31+'[5]DEC 2019'!Y31+'[5]JAN 2020'!Y31+'[5]FEB 2020'!Y31+'[5]MAR 2020'!Y31+'[5]APR 2020'!Y31+'[5]MAY 2020'!Y31+'[5]JUN 2020'!Y31+'[5]JULY 2020'!Y31+'[5]AUG 2020'!Y31+'[5]EOY 2020'!Y31</f>
        <v>0</v>
      </c>
      <c r="Z31" s="90">
        <f>'[5]SEPT 2019'!Y31+'[5]OCT 2019'!Y31+'[5]NOV 2019'!Y31+'[5]DEC 2019'!Z31+'[5]JAN 2020'!Z31+'[5]FEB 2020'!Z31+'[5]MAR 2020'!Z31+'[5]APR 2020'!Z31+'[5]MAY 2020'!Z31+'[5]JUN 2020'!Z31+'[5]JULY 2020'!Z31+'[5]AUG 2020'!Z31+'[5]EOY 2020'!Z31</f>
        <v>0</v>
      </c>
      <c r="AA31" s="113">
        <f t="shared" si="0"/>
        <v>860626.97</v>
      </c>
    </row>
    <row r="32" spans="1:27" x14ac:dyDescent="0.25">
      <c r="A32" s="62" t="s">
        <v>161</v>
      </c>
      <c r="B32" s="63" t="s">
        <v>162</v>
      </c>
      <c r="C32" s="90">
        <f>'[5]SEPT 2019'!C32+'[5]OCT 2019'!C32+'[5]NOV 2019'!C32+'[5]DEC 2019'!C32+'[5]JAN 2020'!C32+'[5]FEB 2020'!C32+'[5]MAR 2020'!C32+'[5]APR 2020'!C32+'[5]MAY 2020'!C32+'[5]JUN 2020'!C32+'[5]JULY 2020'!C32+'[5]AUG 2020'!C32+'[5]EOY 2020'!C32+'[5]DEC S&amp;E 2019'!C32+'[5]JAN S&amp;E 2020'!C32+'[5]MAR S&amp;E 2020'!C32+'[5]MAY S&amp;E 2020'!C32+'[5]JUN S&amp;E 2020'!C32+'[5]JUL S&amp;E 2020'!C32+'[5]AUG S&amp;E 2020'!C32</f>
        <v>123610</v>
      </c>
      <c r="D32" s="90">
        <f>'[5]SEPT 2019'!D32+'[5]OCT 2019'!D32+'[5]NOV 2019'!D32+'[5]DEC 2019'!D32+'[5]JAN 2020'!D32+'[5]FEB 2020'!D32+'[5]MAR 2020'!D32+'[5]APR 2020'!D32+'[5]MAY 2020'!D32+'[5]JUN 2020'!D32+'[5]JULY 2020'!D32+'[5]AUG 2020'!D32+'[5]EOY 2020'!D32+'[5]DEC S&amp;E 2019'!D32+'[5]JAN S&amp;E 2020'!D32+'[5]MAR S&amp;E 2020'!D32+'[5]MAY S&amp;E 2020'!D32+'[5]JUN S&amp;E 2020'!D32+'[5]JUL S&amp;E 2020'!D32+'[5]AUG S&amp;E 2020'!D32</f>
        <v>34280</v>
      </c>
      <c r="E32" s="90">
        <f>'[5]SEPT 2019'!E32+'[5]OCT 2019'!E32+'[5]NOV 2019'!E32+'[5]DEC 2019'!E32+'[5]JAN 2020'!E32+'[5]FEB 2020'!E32+'[5]MAR 2020'!E32+'[5]APR 2020'!E32+'[5]MAY 2020'!E32+'[5]JUN 2020'!E32+'[5]JULY 2020'!E32+'[5]AUG 2020'!E32+'[5]EOY 2020'!E32+'[5]DEC S&amp;E 2019'!E32+'[5]JAN S&amp;E 2020'!E32+'[5]MAR S&amp;E 2020'!E32+'[5]MAY S&amp;E 2020'!E32+'[5]JUN S&amp;E 2020'!E32+'[5]JUL S&amp;E 2020'!E32+'[5]AUG S&amp;E 2020'!E32</f>
        <v>0</v>
      </c>
      <c r="F32" s="90">
        <f>'[5]SEPT 2019'!F32+'[5]OCT 2019'!F32+'[5]NOV 2019'!F32+'[5]DEC 2019'!F32+'[5]JAN 2020'!F32+'[5]FEB 2020'!F32+'[5]MAR 2020'!F32+'[5]APR 2020'!F32+'[5]MAY 2020'!F32+'[5]JUN 2020'!F32+'[5]JULY 2020'!F32+'[5]AUG 2020'!F32+'[5]EOY 2020'!F32+'[5]DEC S&amp;E 2019'!F32+'[5]JAN S&amp;E 2020'!F32+'[5]MAR S&amp;E 2020'!F32+'[5]MAY S&amp;E 2020'!F32+'[5]JUN S&amp;E 2020'!F32+'[5]JUL S&amp;E 2020'!F32+'[5]AUG S&amp;E 2020'!F32</f>
        <v>59039.55</v>
      </c>
      <c r="G32" s="90">
        <f>'[5]SEPT 2019'!G32+'[5]OCT 2019'!G32+'[5]NOV 2019'!G32+'[5]DEC 2019'!G32+'[5]JAN 2020'!G32+'[5]FEB 2020'!G32+'[5]MAR 2020'!G32+'[5]APR 2020'!G32+'[5]MAY 2020'!G32+'[5]JUN 2020'!G32+'[5]JULY 2020'!G32+'[5]AUG 2020'!G32+'[5]EOY 2020'!G32+'[5]DEC S&amp;E 2019'!G32+'[5]JAN S&amp;E 2020'!G32+'[5]MAR S&amp;E 2020'!G32+'[5]MAY S&amp;E 2020'!G32+'[5]JUN S&amp;E 2020'!G32+'[5]JUL S&amp;E 2020'!G32+'[5]AUG S&amp;E 2020'!G32</f>
        <v>6302</v>
      </c>
      <c r="H32" s="90">
        <f>'[5]SEPT 2019'!H32+'[5]OCT 2019'!H32+'[5]NOV 2019'!H32+'[5]DEC 2019'!H32+'[5]JAN 2020'!H32+'[5]FEB 2020'!H32+'[5]MAR 2020'!H32+'[5]APR 2020'!H32+'[5]MAY 2020'!H32+'[5]JUN 2020'!H32+'[5]JULY 2020'!H32+'[5]AUG 2020'!H32+'[5]EOY 2020'!H32</f>
        <v>0</v>
      </c>
      <c r="I32" s="90">
        <f>'[5]DEC 2019'!I32+'[5]JAN 2020'!I32+'[5]FEB 2020'!I32+'[5]MAR 2020'!I32+'[5]APR 2020'!I32+'[5]MAY 2020'!I32+'[5]JUN 2020'!I32+'[5]JULY 2020'!I32+'[5]AUG 2020'!I32+'[5]EOY 2020'!I32</f>
        <v>0</v>
      </c>
      <c r="J32" s="90">
        <f>'[5]SEPT 2019'!I32+'[5]OCT 2019'!I32+'[5]NOV 2019'!I32+'[5]DEC 2019'!J32+'[5]JAN 2020'!J32+'[5]FEB 2020'!J32+'[5]MAR 2020'!J32+'[5]APR 2020'!J32+'[5]MAY 2020'!J32+'[5]JUN 2020'!J32+'[5]JULY 2020'!J32+'[5]AUG 2020'!J32+'[5]EOY 2020'!J32</f>
        <v>0</v>
      </c>
      <c r="K32" s="90">
        <f>'[5]SEPT 2019'!J32+'[5]OCT 2019'!J32+'[5]NOV 2019'!J32+'[5]DEC 2019'!K32+'[5]JAN 2020'!K32+'[5]FEB 2020'!K32+'[5]MAR 2020'!K32+'[5]APR 2020'!K32+'[5]MAY 2020'!K32+'[5]JUN 2020'!K32+'[5]JULY 2020'!K32+'[5]AUG 2020'!K32+'[5]EOY 2020'!K32</f>
        <v>0</v>
      </c>
      <c r="L32" s="90">
        <f>'[5]SEPT 2019'!K32+'[5]OCT 2019'!K32+'[5]NOV 2019'!K32+'[5]DEC 2019'!L32+'[5]JAN 2020'!L32+'[5]FEB 2020'!L32+'[5]MAR 2020'!L32+'[5]APR 2020'!L32+'[5]MAY 2020'!L32+'[5]JUN 2020'!L32+'[5]JULY 2020'!L32+'[5]AUG 2020'!L32+'[5]EOY 2020'!L32</f>
        <v>0</v>
      </c>
      <c r="M32" s="90">
        <f>'[5]SEPT 2019'!L32+'[5]OCT 2019'!L32+'[5]NOV 2019'!L32+'[5]DEC 2019'!M32+'[5]JAN 2020'!M32+'[5]FEB 2020'!M32+'[5]MAR 2020'!M32+'[5]APR 2020'!M32+'[5]MAY 2020'!M32+'[5]JUN 2020'!M32+'[5]JULY 2020'!M32+'[5]AUG 2020'!M32+'[5]EOY 2020'!M32</f>
        <v>0</v>
      </c>
      <c r="N32" s="90">
        <f>'[5]SEPT 2019'!M32+'[5]OCT 2019'!M32+'[5]NOV 2019'!M32+'[5]DEC 2019'!N32+'[5]JAN 2020'!N32+'[5]FEB 2020'!N32+'[5]MAR 2020'!N32+'[5]APR 2020'!N32+'[5]MAY 2020'!N32+'[5]JUN 2020'!N32+'[5]JULY 2020'!N32+'[5]AUG 2020'!N32+'[5]EOY 2020'!N32</f>
        <v>0</v>
      </c>
      <c r="O32" s="90">
        <f>'[5]SEPT 2019'!N32+'[5]OCT 2019'!N32+'[5]NOV 2019'!N32+'[5]DEC 2019'!O32+'[5]JAN 2020'!O32+'[5]FEB 2020'!O32+'[5]MAR 2020'!O32+'[5]APR 2020'!O32+'[5]MAY 2020'!O32+'[5]JUN 2020'!O32+'[5]JULY 2020'!O32+'[5]AUG 2020'!O32+'[5]EOY 2020'!O32</f>
        <v>0</v>
      </c>
      <c r="P32" s="90">
        <f>'[5]SEPT 2019'!O32+'[5]OCT 2019'!O32+'[5]NOV 2019'!O32+'[5]DEC 2019'!P32+'[5]JAN 2020'!P32+'[5]FEB 2020'!P32+'[5]MAR 2020'!P32+'[5]APR 2020'!P32+'[5]MAY 2020'!P32+'[5]JUN 2020'!P32+'[5]JULY 2020'!P32+'[5]AUG 2020'!P32+'[5]EOY 2020'!P32</f>
        <v>0</v>
      </c>
      <c r="Q32" s="90">
        <f>'[5]SEPT 2019'!P32+'[5]OCT 2019'!P32+'[5]NOV 2019'!P32+'[5]DEC 2019'!Q32+'[5]JAN 2020'!Q32+'[5]FEB 2020'!Q32+'[5]MAR 2020'!Q32+'[5]APR 2020'!Q32+'[5]MAY 2020'!Q32+'[5]JUN 2020'!Q32+'[5]JULY 2020'!Q32+'[5]AUG 2020'!Q32+'[5]EOY 2020'!Q32</f>
        <v>0</v>
      </c>
      <c r="R32" s="90">
        <f>'[5]SEPT 2019'!Q32+'[5]OCT 2019'!Q32+'[5]NOV 2019'!Q32+'[5]DEC 2019'!R32+'[5]JAN 2020'!R32+'[5]FEB 2020'!R32+'[5]MAR 2020'!R32+'[5]APR 2020'!R32+'[5]MAY 2020'!R32+'[5]JUN 2020'!R32+'[5]JULY 2020'!R32+'[5]AUG 2020'!R32+'[5]EOY 2020'!R32</f>
        <v>0</v>
      </c>
      <c r="S32" s="90">
        <f>'[5]SEPT 2019'!R32+'[5]OCT 2019'!R32+'[5]NOV 2019'!R32+'[5]DEC 2019'!S32+'[5]JAN 2020'!S32+'[5]FEB 2020'!S32+'[5]MAR 2020'!S32+'[5]APR 2020'!S32+'[5]MAY 2020'!S32+'[5]JUN 2020'!S32+'[5]JULY 2020'!S32+'[5]AUG 2020'!S32+'[5]EOY 2020'!S32</f>
        <v>0</v>
      </c>
      <c r="T32" s="90">
        <f>'[5]SEPT 2019'!S32+'[5]OCT 2019'!S32+'[5]NOV 2019'!S32+'[5]DEC 2019'!T32+'[5]JAN 2020'!T32+'[5]FEB 2020'!T32+'[5]MAR 2020'!T32+'[5]APR 2020'!T32+'[5]MAY 2020'!T32+'[5]JUN 2020'!T32+'[5]JULY 2020'!T32+'[5]AUG 2020'!T32+'[5]EOY 2020'!T32</f>
        <v>0</v>
      </c>
      <c r="U32" s="90">
        <f>'[5]SEPT 2019'!T32+'[5]OCT 2019'!T32+'[5]NOV 2019'!T32+'[5]DEC 2019'!U32+'[5]JAN 2020'!U32+'[5]FEB 2020'!U32+'[5]MAR 2020'!U32+'[5]APR 2020'!U32+'[5]MAY 2020'!U32+'[5]JUN 2020'!U32+'[5]JULY 2020'!U32+'[5]AUG 2020'!U32+'[5]EOY 2020'!U32</f>
        <v>0</v>
      </c>
      <c r="V32" s="90">
        <f>'[5]SEPT 2019'!U32+'[5]OCT 2019'!U32+'[5]NOV 2019'!U32+'[5]DEC 2019'!V32+'[5]JAN 2020'!V32+'[5]FEB 2020'!V32+'[5]MAR 2020'!V32+'[5]APR 2020'!V32+'[5]MAY 2020'!V32+'[5]JUN 2020'!V32+'[5]JULY 2020'!V32+'[5]AUG 2020'!V32+'[5]EOY 2020'!V32</f>
        <v>0</v>
      </c>
      <c r="W32" s="90">
        <f>'[5]SEPT 2019'!V32+'[5]OCT 2019'!V32+'[5]NOV 2019'!V32+'[5]DEC 2019'!W32+'[5]JAN 2020'!W32+'[5]FEB 2020'!W32+'[5]MAR 2020'!W32+'[5]APR 2020'!W32+'[5]MAY 2020'!W32+'[5]JUN 2020'!W32+'[5]JULY 2020'!W32+'[5]AUG 2020'!W32+'[5]EOY 2020'!W32</f>
        <v>0</v>
      </c>
      <c r="X32" s="90">
        <f>'[5]SEPT 2019'!W32+'[5]OCT 2019'!W32+'[5]NOV 2019'!W32+'[5]DEC 2019'!X32+'[5]JAN 2020'!X32+'[5]FEB 2020'!X32+'[5]MAR 2020'!X32+'[5]APR 2020'!X32+'[5]MAY 2020'!X32+'[5]JUN 2020'!X32+'[5]JULY 2020'!X32+'[5]AUG 2020'!X32+'[5]EOY 2020'!X32</f>
        <v>0</v>
      </c>
      <c r="Y32" s="90">
        <f>'[5]SEPT 2019'!X32+'[5]OCT 2019'!X32+'[5]NOV 2019'!X32+'[5]DEC 2019'!Y32+'[5]JAN 2020'!Y32+'[5]FEB 2020'!Y32+'[5]MAR 2020'!Y32+'[5]APR 2020'!Y32+'[5]MAY 2020'!Y32+'[5]JUN 2020'!Y32+'[5]JULY 2020'!Y32+'[5]AUG 2020'!Y32+'[5]EOY 2020'!Y32</f>
        <v>0</v>
      </c>
      <c r="Z32" s="90">
        <f>'[5]SEPT 2019'!Y32+'[5]OCT 2019'!Y32+'[5]NOV 2019'!Y32+'[5]DEC 2019'!Z32+'[5]JAN 2020'!Z32+'[5]FEB 2020'!Z32+'[5]MAR 2020'!Z32+'[5]APR 2020'!Z32+'[5]MAY 2020'!Z32+'[5]JUN 2020'!Z32+'[5]JULY 2020'!Z32+'[5]AUG 2020'!Z32+'[5]EOY 2020'!Z32</f>
        <v>0</v>
      </c>
      <c r="AA32" s="113">
        <f t="shared" si="0"/>
        <v>223231.55</v>
      </c>
    </row>
    <row r="33" spans="1:27" x14ac:dyDescent="0.25">
      <c r="A33" s="62" t="s">
        <v>163</v>
      </c>
      <c r="B33" s="63" t="s">
        <v>164</v>
      </c>
      <c r="C33" s="90">
        <f>'[5]SEPT 2019'!C33+'[5]OCT 2019'!C33+'[5]NOV 2019'!C33+'[5]DEC 2019'!C33+'[5]JAN 2020'!C33+'[5]FEB 2020'!C33+'[5]MAR 2020'!C33+'[5]APR 2020'!C33+'[5]MAY 2020'!C33+'[5]JUN 2020'!C33+'[5]JULY 2020'!C33+'[5]AUG 2020'!C33+'[5]EOY 2020'!C33+'[5]DEC S&amp;E 2019'!C33+'[5]JAN S&amp;E 2020'!C33+'[5]MAR S&amp;E 2020'!C33+'[5]MAY S&amp;E 2020'!C33+'[5]JUN S&amp;E 2020'!C33+'[5]JUL S&amp;E 2020'!C33+'[5]AUG S&amp;E 2020'!C33</f>
        <v>169234</v>
      </c>
      <c r="D33" s="90">
        <f>'[5]SEPT 2019'!D33+'[5]OCT 2019'!D33+'[5]NOV 2019'!D33+'[5]DEC 2019'!D33+'[5]JAN 2020'!D33+'[5]FEB 2020'!D33+'[5]MAR 2020'!D33+'[5]APR 2020'!D33+'[5]MAY 2020'!D33+'[5]JUN 2020'!D33+'[5]JULY 2020'!D33+'[5]AUG 2020'!D33+'[5]EOY 2020'!D33+'[5]DEC S&amp;E 2019'!D33+'[5]JAN S&amp;E 2020'!D33+'[5]MAR S&amp;E 2020'!D33+'[5]MAY S&amp;E 2020'!D33+'[5]JUN S&amp;E 2020'!D33+'[5]JUL S&amp;E 2020'!D33+'[5]AUG S&amp;E 2020'!D33</f>
        <v>216215</v>
      </c>
      <c r="E33" s="90">
        <f>'[5]SEPT 2019'!E33+'[5]OCT 2019'!E33+'[5]NOV 2019'!E33+'[5]DEC 2019'!E33+'[5]JAN 2020'!E33+'[5]FEB 2020'!E33+'[5]MAR 2020'!E33+'[5]APR 2020'!E33+'[5]MAY 2020'!E33+'[5]JUN 2020'!E33+'[5]JULY 2020'!E33+'[5]AUG 2020'!E33+'[5]EOY 2020'!E33+'[5]DEC S&amp;E 2019'!E33+'[5]JAN S&amp;E 2020'!E33+'[5]MAR S&amp;E 2020'!E33+'[5]MAY S&amp;E 2020'!E33+'[5]JUN S&amp;E 2020'!E33+'[5]JUL S&amp;E 2020'!E33+'[5]AUG S&amp;E 2020'!E33</f>
        <v>69732</v>
      </c>
      <c r="F33" s="90">
        <f>'[5]SEPT 2019'!F33+'[5]OCT 2019'!F33+'[5]NOV 2019'!F33+'[5]DEC 2019'!F33+'[5]JAN 2020'!F33+'[5]FEB 2020'!F33+'[5]MAR 2020'!F33+'[5]APR 2020'!F33+'[5]MAY 2020'!F33+'[5]JUN 2020'!F33+'[5]JULY 2020'!F33+'[5]AUG 2020'!F33+'[5]EOY 2020'!F33+'[5]DEC S&amp;E 2019'!F33+'[5]JAN S&amp;E 2020'!F33+'[5]MAR S&amp;E 2020'!F33+'[5]MAY S&amp;E 2020'!F33+'[5]JUN S&amp;E 2020'!F33+'[5]JUL S&amp;E 2020'!F33+'[5]AUG S&amp;E 2020'!F33</f>
        <v>140095</v>
      </c>
      <c r="G33" s="90">
        <f>'[5]SEPT 2019'!G33+'[5]OCT 2019'!G33+'[5]NOV 2019'!G33+'[5]DEC 2019'!G33+'[5]JAN 2020'!G33+'[5]FEB 2020'!G33+'[5]MAR 2020'!G33+'[5]APR 2020'!G33+'[5]MAY 2020'!G33+'[5]JUN 2020'!G33+'[5]JULY 2020'!G33+'[5]AUG 2020'!G33+'[5]EOY 2020'!G33+'[5]DEC S&amp;E 2019'!G33+'[5]JAN S&amp;E 2020'!G33+'[5]MAR S&amp;E 2020'!G33+'[5]MAY S&amp;E 2020'!G33+'[5]JUN S&amp;E 2020'!G33+'[5]JUL S&amp;E 2020'!G33+'[5]AUG S&amp;E 2020'!G33</f>
        <v>156992</v>
      </c>
      <c r="H33" s="90">
        <f>'[5]SEPT 2019'!H33+'[5]OCT 2019'!H33+'[5]NOV 2019'!H33+'[5]DEC 2019'!H33+'[5]JAN 2020'!H33+'[5]FEB 2020'!H33+'[5]MAR 2020'!H33+'[5]APR 2020'!H33+'[5]MAY 2020'!H33+'[5]JUN 2020'!H33+'[5]JULY 2020'!H33+'[5]AUG 2020'!H33+'[5]EOY 2020'!H33</f>
        <v>0</v>
      </c>
      <c r="I33" s="90">
        <f>'[5]DEC 2019'!I33+'[5]JAN 2020'!I33+'[5]FEB 2020'!I33+'[5]MAR 2020'!I33+'[5]APR 2020'!I33+'[5]MAY 2020'!I33+'[5]JUN 2020'!I33+'[5]JULY 2020'!I33+'[5]AUG 2020'!I33+'[5]EOY 2020'!I33</f>
        <v>0</v>
      </c>
      <c r="J33" s="90">
        <f>'[5]SEPT 2019'!I33+'[5]OCT 2019'!I33+'[5]NOV 2019'!I33+'[5]DEC 2019'!J33+'[5]JAN 2020'!J33+'[5]FEB 2020'!J33+'[5]MAR 2020'!J33+'[5]APR 2020'!J33+'[5]MAY 2020'!J33+'[5]JUN 2020'!J33+'[5]JULY 2020'!J33+'[5]AUG 2020'!J33+'[5]EOY 2020'!J33</f>
        <v>0</v>
      </c>
      <c r="K33" s="90">
        <f>'[5]SEPT 2019'!J33+'[5]OCT 2019'!J33+'[5]NOV 2019'!J33+'[5]DEC 2019'!K33+'[5]JAN 2020'!K33+'[5]FEB 2020'!K33+'[5]MAR 2020'!K33+'[5]APR 2020'!K33+'[5]MAY 2020'!K33+'[5]JUN 2020'!K33+'[5]JULY 2020'!K33+'[5]AUG 2020'!K33+'[5]EOY 2020'!K33</f>
        <v>0</v>
      </c>
      <c r="L33" s="90">
        <f>'[5]SEPT 2019'!K33+'[5]OCT 2019'!K33+'[5]NOV 2019'!K33+'[5]DEC 2019'!L33+'[5]JAN 2020'!L33+'[5]FEB 2020'!L33+'[5]MAR 2020'!L33+'[5]APR 2020'!L33+'[5]MAY 2020'!L33+'[5]JUN 2020'!L33+'[5]JULY 2020'!L33+'[5]AUG 2020'!L33+'[5]EOY 2020'!L33</f>
        <v>0</v>
      </c>
      <c r="M33" s="90">
        <f>'[5]SEPT 2019'!L33+'[5]OCT 2019'!L33+'[5]NOV 2019'!L33+'[5]DEC 2019'!M33+'[5]JAN 2020'!M33+'[5]FEB 2020'!M33+'[5]MAR 2020'!M33+'[5]APR 2020'!M33+'[5]MAY 2020'!M33+'[5]JUN 2020'!M33+'[5]JULY 2020'!M33+'[5]AUG 2020'!M33+'[5]EOY 2020'!M33</f>
        <v>0</v>
      </c>
      <c r="N33" s="90">
        <f>'[5]SEPT 2019'!M33+'[5]OCT 2019'!M33+'[5]NOV 2019'!M33+'[5]DEC 2019'!N33+'[5]JAN 2020'!N33+'[5]FEB 2020'!N33+'[5]MAR 2020'!N33+'[5]APR 2020'!N33+'[5]MAY 2020'!N33+'[5]JUN 2020'!N33+'[5]JULY 2020'!N33+'[5]AUG 2020'!N33+'[5]EOY 2020'!N33</f>
        <v>0</v>
      </c>
      <c r="O33" s="90">
        <f>'[5]SEPT 2019'!N33+'[5]OCT 2019'!N33+'[5]NOV 2019'!N33+'[5]DEC 2019'!O33+'[5]JAN 2020'!O33+'[5]FEB 2020'!O33+'[5]MAR 2020'!O33+'[5]APR 2020'!O33+'[5]MAY 2020'!O33+'[5]JUN 2020'!O33+'[5]JULY 2020'!O33+'[5]AUG 2020'!O33+'[5]EOY 2020'!O33</f>
        <v>0</v>
      </c>
      <c r="P33" s="90">
        <f>'[5]SEPT 2019'!O33+'[5]OCT 2019'!O33+'[5]NOV 2019'!O33+'[5]DEC 2019'!P33+'[5]JAN 2020'!P33+'[5]FEB 2020'!P33+'[5]MAR 2020'!P33+'[5]APR 2020'!P33+'[5]MAY 2020'!P33+'[5]JUN 2020'!P33+'[5]JULY 2020'!P33+'[5]AUG 2020'!P33+'[5]EOY 2020'!P33</f>
        <v>0</v>
      </c>
      <c r="Q33" s="90">
        <f>'[5]SEPT 2019'!P33+'[5]OCT 2019'!P33+'[5]NOV 2019'!P33+'[5]DEC 2019'!Q33+'[5]JAN 2020'!Q33+'[5]FEB 2020'!Q33+'[5]MAR 2020'!Q33+'[5]APR 2020'!Q33+'[5]MAY 2020'!Q33+'[5]JUN 2020'!Q33+'[5]JULY 2020'!Q33+'[5]AUG 2020'!Q33+'[5]EOY 2020'!Q33</f>
        <v>5580</v>
      </c>
      <c r="R33" s="90">
        <f>'[5]SEPT 2019'!Q33+'[5]OCT 2019'!Q33+'[5]NOV 2019'!Q33+'[5]DEC 2019'!R33+'[5]JAN 2020'!R33+'[5]FEB 2020'!R33+'[5]MAR 2020'!R33+'[5]APR 2020'!R33+'[5]MAY 2020'!R33+'[5]JUN 2020'!R33+'[5]JULY 2020'!R33+'[5]AUG 2020'!R33+'[5]EOY 2020'!R33</f>
        <v>0</v>
      </c>
      <c r="S33" s="90">
        <f>'[5]SEPT 2019'!R33+'[5]OCT 2019'!R33+'[5]NOV 2019'!R33+'[5]DEC 2019'!S33+'[5]JAN 2020'!S33+'[5]FEB 2020'!S33+'[5]MAR 2020'!S33+'[5]APR 2020'!S33+'[5]MAY 2020'!S33+'[5]JUN 2020'!S33+'[5]JULY 2020'!S33+'[5]AUG 2020'!S33+'[5]EOY 2020'!S33</f>
        <v>0</v>
      </c>
      <c r="T33" s="90">
        <f>'[5]SEPT 2019'!S33+'[5]OCT 2019'!S33+'[5]NOV 2019'!S33+'[5]DEC 2019'!T33+'[5]JAN 2020'!T33+'[5]FEB 2020'!T33+'[5]MAR 2020'!T33+'[5]APR 2020'!T33+'[5]MAY 2020'!T33+'[5]JUN 2020'!T33+'[5]JULY 2020'!T33+'[5]AUG 2020'!T33+'[5]EOY 2020'!T33</f>
        <v>0</v>
      </c>
      <c r="U33" s="90">
        <f>'[5]SEPT 2019'!T33+'[5]OCT 2019'!T33+'[5]NOV 2019'!T33+'[5]DEC 2019'!U33+'[5]JAN 2020'!U33+'[5]FEB 2020'!U33+'[5]MAR 2020'!U33+'[5]APR 2020'!U33+'[5]MAY 2020'!U33+'[5]JUN 2020'!U33+'[5]JULY 2020'!U33+'[5]AUG 2020'!U33+'[5]EOY 2020'!U33</f>
        <v>0</v>
      </c>
      <c r="V33" s="90">
        <f>'[5]SEPT 2019'!U33+'[5]OCT 2019'!U33+'[5]NOV 2019'!U33+'[5]DEC 2019'!V33+'[5]JAN 2020'!V33+'[5]FEB 2020'!V33+'[5]MAR 2020'!V33+'[5]APR 2020'!V33+'[5]MAY 2020'!V33+'[5]JUN 2020'!V33+'[5]JULY 2020'!V33+'[5]AUG 2020'!V33+'[5]EOY 2020'!V33</f>
        <v>0</v>
      </c>
      <c r="W33" s="90">
        <f>'[5]SEPT 2019'!V33+'[5]OCT 2019'!V33+'[5]NOV 2019'!V33+'[5]DEC 2019'!W33+'[5]JAN 2020'!W33+'[5]FEB 2020'!W33+'[5]MAR 2020'!W33+'[5]APR 2020'!W33+'[5]MAY 2020'!W33+'[5]JUN 2020'!W33+'[5]JULY 2020'!W33+'[5]AUG 2020'!W33+'[5]EOY 2020'!W33</f>
        <v>0</v>
      </c>
      <c r="X33" s="90">
        <f>'[5]SEPT 2019'!W33+'[5]OCT 2019'!W33+'[5]NOV 2019'!W33+'[5]DEC 2019'!X33+'[5]JAN 2020'!X33+'[5]FEB 2020'!X33+'[5]MAR 2020'!X33+'[5]APR 2020'!X33+'[5]MAY 2020'!X33+'[5]JUN 2020'!X33+'[5]JULY 2020'!X33+'[5]AUG 2020'!X33+'[5]EOY 2020'!X33</f>
        <v>94560</v>
      </c>
      <c r="Y33" s="90">
        <f>'[5]SEPT 2019'!X33+'[5]OCT 2019'!X33+'[5]NOV 2019'!X33+'[5]DEC 2019'!Y33+'[5]JAN 2020'!Y33+'[5]FEB 2020'!Y33+'[5]MAR 2020'!Y33+'[5]APR 2020'!Y33+'[5]MAY 2020'!Y33+'[5]JUN 2020'!Y33+'[5]JULY 2020'!Y33+'[5]AUG 2020'!Y33+'[5]EOY 2020'!Y33</f>
        <v>0</v>
      </c>
      <c r="Z33" s="90">
        <f>'[5]SEPT 2019'!Y33+'[5]OCT 2019'!Y33+'[5]NOV 2019'!Y33+'[5]DEC 2019'!Z33+'[5]JAN 2020'!Z33+'[5]FEB 2020'!Z33+'[5]MAR 2020'!Z33+'[5]APR 2020'!Z33+'[5]MAY 2020'!Z33+'[5]JUN 2020'!Z33+'[5]JULY 2020'!Z33+'[5]AUG 2020'!Z33+'[5]EOY 2020'!Z33</f>
        <v>0</v>
      </c>
      <c r="AA33" s="113">
        <f t="shared" si="0"/>
        <v>852408</v>
      </c>
    </row>
    <row r="34" spans="1:27" x14ac:dyDescent="0.25">
      <c r="A34" s="62" t="s">
        <v>167</v>
      </c>
      <c r="B34" s="63" t="s">
        <v>168</v>
      </c>
      <c r="C34" s="90">
        <f>'[5]SEPT 2019'!C34+'[5]OCT 2019'!C34+'[5]NOV 2019'!C34+'[5]DEC 2019'!C34+'[5]JAN 2020'!C34+'[5]FEB 2020'!C34+'[5]MAR 2020'!C34+'[5]APR 2020'!C34+'[5]MAY 2020'!C34+'[5]JUN 2020'!C34+'[5]JULY 2020'!C34+'[5]AUG 2020'!C34+'[5]EOY 2020'!C34+'[5]DEC S&amp;E 2019'!C34+'[5]JAN S&amp;E 2020'!C34+'[5]MAR S&amp;E 2020'!C34+'[5]MAY S&amp;E 2020'!C34+'[5]JUN S&amp;E 2020'!C34+'[5]JUL S&amp;E 2020'!C34+'[5]AUG S&amp;E 2020'!C34</f>
        <v>259708</v>
      </c>
      <c r="D34" s="90">
        <f>'[5]SEPT 2019'!D34+'[5]OCT 2019'!D34+'[5]NOV 2019'!D34+'[5]DEC 2019'!D34+'[5]JAN 2020'!D34+'[5]FEB 2020'!D34+'[5]MAR 2020'!D34+'[5]APR 2020'!D34+'[5]MAY 2020'!D34+'[5]JUN 2020'!D34+'[5]JULY 2020'!D34+'[5]AUG 2020'!D34+'[5]EOY 2020'!D34+'[5]DEC S&amp;E 2019'!D34+'[5]JAN S&amp;E 2020'!D34+'[5]MAR S&amp;E 2020'!D34+'[5]MAY S&amp;E 2020'!D34+'[5]JUN S&amp;E 2020'!D34+'[5]JUL S&amp;E 2020'!D34+'[5]AUG S&amp;E 2020'!D34</f>
        <v>77699</v>
      </c>
      <c r="E34" s="90">
        <f>'[5]SEPT 2019'!E34+'[5]OCT 2019'!E34+'[5]NOV 2019'!E34+'[5]DEC 2019'!E34+'[5]JAN 2020'!E34+'[5]FEB 2020'!E34+'[5]MAR 2020'!E34+'[5]APR 2020'!E34+'[5]MAY 2020'!E34+'[5]JUN 2020'!E34+'[5]JULY 2020'!E34+'[5]AUG 2020'!E34+'[5]EOY 2020'!E34+'[5]DEC S&amp;E 2019'!E34+'[5]JAN S&amp;E 2020'!E34+'[5]MAR S&amp;E 2020'!E34+'[5]MAY S&amp;E 2020'!E34+'[5]JUN S&amp;E 2020'!E34+'[5]JUL S&amp;E 2020'!E34+'[5]AUG S&amp;E 2020'!E34</f>
        <v>25763.75</v>
      </c>
      <c r="F34" s="90">
        <f>'[5]SEPT 2019'!F34+'[5]OCT 2019'!F34+'[5]NOV 2019'!F34+'[5]DEC 2019'!F34+'[5]JAN 2020'!F34+'[5]FEB 2020'!F34+'[5]MAR 2020'!F34+'[5]APR 2020'!F34+'[5]MAY 2020'!F34+'[5]JUN 2020'!F34+'[5]JULY 2020'!F34+'[5]AUG 2020'!F34+'[5]EOY 2020'!F34+'[5]DEC S&amp;E 2019'!F34+'[5]JAN S&amp;E 2020'!F34+'[5]MAR S&amp;E 2020'!F34+'[5]MAY S&amp;E 2020'!F34+'[5]JUN S&amp;E 2020'!F34+'[5]JUL S&amp;E 2020'!F34+'[5]AUG S&amp;E 2020'!F34</f>
        <v>43666</v>
      </c>
      <c r="G34" s="90">
        <f>'[5]SEPT 2019'!G34+'[5]OCT 2019'!G34+'[5]NOV 2019'!G34+'[5]DEC 2019'!G34+'[5]JAN 2020'!G34+'[5]FEB 2020'!G34+'[5]MAR 2020'!G34+'[5]APR 2020'!G34+'[5]MAY 2020'!G34+'[5]JUN 2020'!G34+'[5]JULY 2020'!G34+'[5]AUG 2020'!G34+'[5]EOY 2020'!G34+'[5]DEC S&amp;E 2019'!G34+'[5]JAN S&amp;E 2020'!G34+'[5]MAR S&amp;E 2020'!G34+'[5]MAY S&amp;E 2020'!G34+'[5]JUN S&amp;E 2020'!G34+'[5]JUL S&amp;E 2020'!G34+'[5]AUG S&amp;E 2020'!G34</f>
        <v>70548</v>
      </c>
      <c r="H34" s="90">
        <f>'[5]SEPT 2019'!H34+'[5]OCT 2019'!H34+'[5]NOV 2019'!H34+'[5]DEC 2019'!H34+'[5]JAN 2020'!H34+'[5]FEB 2020'!H34+'[5]MAR 2020'!H34+'[5]APR 2020'!H34+'[5]MAY 2020'!H34+'[5]JUN 2020'!H34+'[5]JULY 2020'!H34+'[5]AUG 2020'!H34+'[5]EOY 2020'!H34</f>
        <v>0</v>
      </c>
      <c r="I34" s="90">
        <f>'[5]DEC 2019'!I34+'[5]JAN 2020'!I34+'[5]FEB 2020'!I34+'[5]MAR 2020'!I34+'[5]APR 2020'!I34+'[5]MAY 2020'!I34+'[5]JUN 2020'!I34+'[5]JULY 2020'!I34+'[5]AUG 2020'!I34+'[5]EOY 2020'!I34</f>
        <v>0</v>
      </c>
      <c r="J34" s="90">
        <f>'[5]SEPT 2019'!I34+'[5]OCT 2019'!I34+'[5]NOV 2019'!I34+'[5]DEC 2019'!J34+'[5]JAN 2020'!J34+'[5]FEB 2020'!J34+'[5]MAR 2020'!J34+'[5]APR 2020'!J34+'[5]MAY 2020'!J34+'[5]JUN 2020'!J34+'[5]JULY 2020'!J34+'[5]AUG 2020'!J34+'[5]EOY 2020'!J34</f>
        <v>0</v>
      </c>
      <c r="K34" s="90">
        <f>'[5]SEPT 2019'!J34+'[5]OCT 2019'!J34+'[5]NOV 2019'!J34+'[5]DEC 2019'!K34+'[5]JAN 2020'!K34+'[5]FEB 2020'!K34+'[5]MAR 2020'!K34+'[5]APR 2020'!K34+'[5]MAY 2020'!K34+'[5]JUN 2020'!K34+'[5]JULY 2020'!K34+'[5]AUG 2020'!K34+'[5]EOY 2020'!K34</f>
        <v>0</v>
      </c>
      <c r="L34" s="90">
        <f>'[5]SEPT 2019'!K34+'[5]OCT 2019'!K34+'[5]NOV 2019'!K34+'[5]DEC 2019'!L34+'[5]JAN 2020'!L34+'[5]FEB 2020'!L34+'[5]MAR 2020'!L34+'[5]APR 2020'!L34+'[5]MAY 2020'!L34+'[5]JUN 2020'!L34+'[5]JULY 2020'!L34+'[5]AUG 2020'!L34+'[5]EOY 2020'!L34</f>
        <v>0</v>
      </c>
      <c r="M34" s="90">
        <f>'[5]SEPT 2019'!L34+'[5]OCT 2019'!L34+'[5]NOV 2019'!L34+'[5]DEC 2019'!M34+'[5]JAN 2020'!M34+'[5]FEB 2020'!M34+'[5]MAR 2020'!M34+'[5]APR 2020'!M34+'[5]MAY 2020'!M34+'[5]JUN 2020'!M34+'[5]JULY 2020'!M34+'[5]AUG 2020'!M34+'[5]EOY 2020'!M34</f>
        <v>0</v>
      </c>
      <c r="N34" s="90">
        <f>'[5]SEPT 2019'!M34+'[5]OCT 2019'!M34+'[5]NOV 2019'!M34+'[5]DEC 2019'!N34+'[5]JAN 2020'!N34+'[5]FEB 2020'!N34+'[5]MAR 2020'!N34+'[5]APR 2020'!N34+'[5]MAY 2020'!N34+'[5]JUN 2020'!N34+'[5]JULY 2020'!N34+'[5]AUG 2020'!N34+'[5]EOY 2020'!N34</f>
        <v>0</v>
      </c>
      <c r="O34" s="90">
        <f>'[5]SEPT 2019'!N34+'[5]OCT 2019'!N34+'[5]NOV 2019'!N34+'[5]DEC 2019'!O34+'[5]JAN 2020'!O34+'[5]FEB 2020'!O34+'[5]MAR 2020'!O34+'[5]APR 2020'!O34+'[5]MAY 2020'!O34+'[5]JUN 2020'!O34+'[5]JULY 2020'!O34+'[5]AUG 2020'!O34+'[5]EOY 2020'!O34</f>
        <v>0</v>
      </c>
      <c r="P34" s="90">
        <f>'[5]SEPT 2019'!O34+'[5]OCT 2019'!O34+'[5]NOV 2019'!O34+'[5]DEC 2019'!P34+'[5]JAN 2020'!P34+'[5]FEB 2020'!P34+'[5]MAR 2020'!P34+'[5]APR 2020'!P34+'[5]MAY 2020'!P34+'[5]JUN 2020'!P34+'[5]JULY 2020'!P34+'[5]AUG 2020'!P34+'[5]EOY 2020'!P34</f>
        <v>0</v>
      </c>
      <c r="Q34" s="90">
        <f>'[5]SEPT 2019'!P34+'[5]OCT 2019'!P34+'[5]NOV 2019'!P34+'[5]DEC 2019'!Q34+'[5]JAN 2020'!Q34+'[5]FEB 2020'!Q34+'[5]MAR 2020'!Q34+'[5]APR 2020'!Q34+'[5]MAY 2020'!Q34+'[5]JUN 2020'!Q34+'[5]JULY 2020'!Q34+'[5]AUG 2020'!Q34+'[5]EOY 2020'!Q34</f>
        <v>0</v>
      </c>
      <c r="R34" s="90">
        <f>'[5]SEPT 2019'!Q34+'[5]OCT 2019'!Q34+'[5]NOV 2019'!Q34+'[5]DEC 2019'!R34+'[5]JAN 2020'!R34+'[5]FEB 2020'!R34+'[5]MAR 2020'!R34+'[5]APR 2020'!R34+'[5]MAY 2020'!R34+'[5]JUN 2020'!R34+'[5]JULY 2020'!R34+'[5]AUG 2020'!R34+'[5]EOY 2020'!R34</f>
        <v>0</v>
      </c>
      <c r="S34" s="90">
        <f>'[5]SEPT 2019'!R34+'[5]OCT 2019'!R34+'[5]NOV 2019'!R34+'[5]DEC 2019'!S34+'[5]JAN 2020'!S34+'[5]FEB 2020'!S34+'[5]MAR 2020'!S34+'[5]APR 2020'!S34+'[5]MAY 2020'!S34+'[5]JUN 2020'!S34+'[5]JULY 2020'!S34+'[5]AUG 2020'!S34+'[5]EOY 2020'!S34</f>
        <v>0</v>
      </c>
      <c r="T34" s="90">
        <f>'[5]SEPT 2019'!S34+'[5]OCT 2019'!S34+'[5]NOV 2019'!S34+'[5]DEC 2019'!T34+'[5]JAN 2020'!T34+'[5]FEB 2020'!T34+'[5]MAR 2020'!T34+'[5]APR 2020'!T34+'[5]MAY 2020'!T34+'[5]JUN 2020'!T34+'[5]JULY 2020'!T34+'[5]AUG 2020'!T34+'[5]EOY 2020'!T34</f>
        <v>0</v>
      </c>
      <c r="U34" s="90">
        <f>'[5]SEPT 2019'!T34+'[5]OCT 2019'!T34+'[5]NOV 2019'!T34+'[5]DEC 2019'!U34+'[5]JAN 2020'!U34+'[5]FEB 2020'!U34+'[5]MAR 2020'!U34+'[5]APR 2020'!U34+'[5]MAY 2020'!U34+'[5]JUN 2020'!U34+'[5]JULY 2020'!U34+'[5]AUG 2020'!U34+'[5]EOY 2020'!U34</f>
        <v>0</v>
      </c>
      <c r="V34" s="90">
        <f>'[5]SEPT 2019'!U34+'[5]OCT 2019'!U34+'[5]NOV 2019'!U34+'[5]DEC 2019'!V34+'[5]JAN 2020'!V34+'[5]FEB 2020'!V34+'[5]MAR 2020'!V34+'[5]APR 2020'!V34+'[5]MAY 2020'!V34+'[5]JUN 2020'!V34+'[5]JULY 2020'!V34+'[5]AUG 2020'!V34+'[5]EOY 2020'!V34</f>
        <v>0</v>
      </c>
      <c r="W34" s="90">
        <f>'[5]SEPT 2019'!V34+'[5]OCT 2019'!V34+'[5]NOV 2019'!V34+'[5]DEC 2019'!W34+'[5]JAN 2020'!W34+'[5]FEB 2020'!W34+'[5]MAR 2020'!W34+'[5]APR 2020'!W34+'[5]MAY 2020'!W34+'[5]JUN 2020'!W34+'[5]JULY 2020'!W34+'[5]AUG 2020'!W34+'[5]EOY 2020'!W34</f>
        <v>0</v>
      </c>
      <c r="X34" s="90">
        <f>'[5]SEPT 2019'!W34+'[5]OCT 2019'!W34+'[5]NOV 2019'!W34+'[5]DEC 2019'!X34+'[5]JAN 2020'!X34+'[5]FEB 2020'!X34+'[5]MAR 2020'!X34+'[5]APR 2020'!X34+'[5]MAY 2020'!X34+'[5]JUN 2020'!X34+'[5]JULY 2020'!X34+'[5]AUG 2020'!X34+'[5]EOY 2020'!X34</f>
        <v>0</v>
      </c>
      <c r="Y34" s="90">
        <f>'[5]SEPT 2019'!X34+'[5]OCT 2019'!X34+'[5]NOV 2019'!X34+'[5]DEC 2019'!Y34+'[5]JAN 2020'!Y34+'[5]FEB 2020'!Y34+'[5]MAR 2020'!Y34+'[5]APR 2020'!Y34+'[5]MAY 2020'!Y34+'[5]JUN 2020'!Y34+'[5]JULY 2020'!Y34+'[5]AUG 2020'!Y34+'[5]EOY 2020'!Y34</f>
        <v>0</v>
      </c>
      <c r="Z34" s="90">
        <f>'[5]SEPT 2019'!Y34+'[5]OCT 2019'!Y34+'[5]NOV 2019'!Y34+'[5]DEC 2019'!Z34+'[5]JAN 2020'!Z34+'[5]FEB 2020'!Z34+'[5]MAR 2020'!Z34+'[5]APR 2020'!Z34+'[5]MAY 2020'!Z34+'[5]JUN 2020'!Z34+'[5]JULY 2020'!Z34+'[5]AUG 2020'!Z34+'[5]EOY 2020'!Z34</f>
        <v>50000</v>
      </c>
      <c r="AA34" s="113">
        <f t="shared" si="0"/>
        <v>527384.75</v>
      </c>
    </row>
    <row r="35" spans="1:27" x14ac:dyDescent="0.25">
      <c r="A35" s="62" t="s">
        <v>169</v>
      </c>
      <c r="B35" s="63" t="s">
        <v>170</v>
      </c>
      <c r="C35" s="90">
        <f>'[5]SEPT 2019'!C35+'[5]OCT 2019'!C35+'[5]NOV 2019'!C35+'[5]DEC 2019'!C35+'[5]JAN 2020'!C35+'[5]FEB 2020'!C35+'[5]MAR 2020'!C35+'[5]APR 2020'!C35+'[5]MAY 2020'!C35+'[5]JUN 2020'!C35+'[5]JULY 2020'!C35+'[5]AUG 2020'!C35+'[5]EOY 2020'!C35+'[5]DEC S&amp;E 2019'!C35+'[5]JAN S&amp;E 2020'!C35+'[5]MAR S&amp;E 2020'!C35+'[5]MAY S&amp;E 2020'!C35+'[5]JUN S&amp;E 2020'!C35+'[5]JUL S&amp;E 2020'!C35+'[5]AUG S&amp;E 2020'!C35</f>
        <v>16000</v>
      </c>
      <c r="D35" s="90">
        <f>'[5]SEPT 2019'!D35+'[5]OCT 2019'!D35+'[5]NOV 2019'!D35+'[5]DEC 2019'!D35+'[5]JAN 2020'!D35+'[5]FEB 2020'!D35+'[5]MAR 2020'!D35+'[5]APR 2020'!D35+'[5]MAY 2020'!D35+'[5]JUN 2020'!D35+'[5]JULY 2020'!D35+'[5]AUG 2020'!D35+'[5]EOY 2020'!D35+'[5]DEC S&amp;E 2019'!D35+'[5]JAN S&amp;E 2020'!D35+'[5]MAR S&amp;E 2020'!D35+'[5]MAY S&amp;E 2020'!D35+'[5]JUN S&amp;E 2020'!D35+'[5]JUL S&amp;E 2020'!D35+'[5]AUG S&amp;E 2020'!D35</f>
        <v>8976226</v>
      </c>
      <c r="E35" s="90">
        <f>'[5]SEPT 2019'!E35+'[5]OCT 2019'!E35+'[5]NOV 2019'!E35+'[5]DEC 2019'!E35+'[5]JAN 2020'!E35+'[5]FEB 2020'!E35+'[5]MAR 2020'!E35+'[5]APR 2020'!E35+'[5]MAY 2020'!E35+'[5]JUN 2020'!E35+'[5]JULY 2020'!E35+'[5]AUG 2020'!E35+'[5]EOY 2020'!E35+'[5]DEC S&amp;E 2019'!E35+'[5]JAN S&amp;E 2020'!E35+'[5]MAR S&amp;E 2020'!E35+'[5]MAY S&amp;E 2020'!E35+'[5]JUN S&amp;E 2020'!E35+'[5]JUL S&amp;E 2020'!E35+'[5]AUG S&amp;E 2020'!E35</f>
        <v>2968740</v>
      </c>
      <c r="F35" s="90">
        <f>'[5]SEPT 2019'!F35+'[5]OCT 2019'!F35+'[5]NOV 2019'!F35+'[5]DEC 2019'!F35+'[5]JAN 2020'!F35+'[5]FEB 2020'!F35+'[5]MAR 2020'!F35+'[5]APR 2020'!F35+'[5]MAY 2020'!F35+'[5]JUN 2020'!F35+'[5]JULY 2020'!F35+'[5]AUG 2020'!F35+'[5]EOY 2020'!F35+'[5]DEC S&amp;E 2019'!F35+'[5]JAN S&amp;E 2020'!F35+'[5]MAR S&amp;E 2020'!F35+'[5]MAY S&amp;E 2020'!F35+'[5]JUN S&amp;E 2020'!F35+'[5]JUL S&amp;E 2020'!F35+'[5]AUG S&amp;E 2020'!F35</f>
        <v>2785173</v>
      </c>
      <c r="G35" s="90">
        <f>'[5]SEPT 2019'!G35+'[5]OCT 2019'!G35+'[5]NOV 2019'!G35+'[5]DEC 2019'!G35+'[5]JAN 2020'!G35+'[5]FEB 2020'!G35+'[5]MAR 2020'!G35+'[5]APR 2020'!G35+'[5]MAY 2020'!G35+'[5]JUN 2020'!G35+'[5]JULY 2020'!G35+'[5]AUG 2020'!G35+'[5]EOY 2020'!G35+'[5]DEC S&amp;E 2019'!G35+'[5]JAN S&amp;E 2020'!G35+'[5]MAR S&amp;E 2020'!G35+'[5]MAY S&amp;E 2020'!G35+'[5]JUN S&amp;E 2020'!G35+'[5]JUL S&amp;E 2020'!G35+'[5]AUG S&amp;E 2020'!G35</f>
        <v>1470566</v>
      </c>
      <c r="H35" s="90">
        <f>'[5]SEPT 2019'!H35+'[5]OCT 2019'!H35+'[5]NOV 2019'!H35+'[5]DEC 2019'!H35+'[5]JAN 2020'!H35+'[5]FEB 2020'!H35+'[5]MAR 2020'!H35+'[5]APR 2020'!H35+'[5]MAY 2020'!H35+'[5]JUN 2020'!H35+'[5]JULY 2020'!H35+'[5]AUG 2020'!H35+'[5]EOY 2020'!H35</f>
        <v>17513.93</v>
      </c>
      <c r="I35" s="90">
        <f>'[5]DEC 2019'!I35+'[5]JAN 2020'!I35+'[5]FEB 2020'!I35+'[5]MAR 2020'!I35+'[5]APR 2020'!I35+'[5]MAY 2020'!I35+'[5]JUN 2020'!I35+'[5]JULY 2020'!I35+'[5]AUG 2020'!I35+'[5]EOY 2020'!I35</f>
        <v>75545</v>
      </c>
      <c r="J35" s="90">
        <f>'[5]SEPT 2019'!I35+'[5]OCT 2019'!I35+'[5]NOV 2019'!I35+'[5]DEC 2019'!J35+'[5]JAN 2020'!J35+'[5]FEB 2020'!J35+'[5]MAR 2020'!J35+'[5]APR 2020'!J35+'[5]MAY 2020'!J35+'[5]JUN 2020'!J35+'[5]JULY 2020'!J35+'[5]AUG 2020'!J35+'[5]EOY 2020'!J35</f>
        <v>0</v>
      </c>
      <c r="K35" s="90">
        <f>'[5]SEPT 2019'!J35+'[5]OCT 2019'!J35+'[5]NOV 2019'!J35+'[5]DEC 2019'!K35+'[5]JAN 2020'!K35+'[5]FEB 2020'!K35+'[5]MAR 2020'!K35+'[5]APR 2020'!K35+'[5]MAY 2020'!K35+'[5]JUN 2020'!K35+'[5]JULY 2020'!K35+'[5]AUG 2020'!K35+'[5]EOY 2020'!K35</f>
        <v>1000000</v>
      </c>
      <c r="L35" s="90">
        <f>'[5]SEPT 2019'!K35+'[5]OCT 2019'!K35+'[5]NOV 2019'!K35+'[5]DEC 2019'!L35+'[5]JAN 2020'!L35+'[5]FEB 2020'!L35+'[5]MAR 2020'!L35+'[5]APR 2020'!L35+'[5]MAY 2020'!L35+'[5]JUN 2020'!L35+'[5]JULY 2020'!L35+'[5]AUG 2020'!L35+'[5]EOY 2020'!L35</f>
        <v>260617</v>
      </c>
      <c r="M35" s="90">
        <f>'[5]SEPT 2019'!L35+'[5]OCT 2019'!L35+'[5]NOV 2019'!L35+'[5]DEC 2019'!M35+'[5]JAN 2020'!M35+'[5]FEB 2020'!M35+'[5]MAR 2020'!M35+'[5]APR 2020'!M35+'[5]MAY 2020'!M35+'[5]JUN 2020'!M35+'[5]JULY 2020'!M35+'[5]AUG 2020'!M35+'[5]EOY 2020'!M35</f>
        <v>324784</v>
      </c>
      <c r="N35" s="90">
        <f>'[5]SEPT 2019'!M35+'[5]OCT 2019'!M35+'[5]NOV 2019'!M35+'[5]DEC 2019'!N35+'[5]JAN 2020'!N35+'[5]FEB 2020'!N35+'[5]MAR 2020'!N35+'[5]APR 2020'!N35+'[5]MAY 2020'!N35+'[5]JUN 2020'!N35+'[5]JULY 2020'!N35+'[5]AUG 2020'!N35+'[5]EOY 2020'!N35</f>
        <v>0</v>
      </c>
      <c r="O35" s="90">
        <f>'[5]SEPT 2019'!N35+'[5]OCT 2019'!N35+'[5]NOV 2019'!N35+'[5]DEC 2019'!O35+'[5]JAN 2020'!O35+'[5]FEB 2020'!O35+'[5]MAR 2020'!O35+'[5]APR 2020'!O35+'[5]MAY 2020'!O35+'[5]JUN 2020'!O35+'[5]JULY 2020'!O35+'[5]AUG 2020'!O35+'[5]EOY 2020'!O35</f>
        <v>0</v>
      </c>
      <c r="P35" s="90">
        <f>'[5]SEPT 2019'!O35+'[5]OCT 2019'!O35+'[5]NOV 2019'!O35+'[5]DEC 2019'!P35+'[5]JAN 2020'!P35+'[5]FEB 2020'!P35+'[5]MAR 2020'!P35+'[5]APR 2020'!P35+'[5]MAY 2020'!P35+'[5]JUN 2020'!P35+'[5]JULY 2020'!P35+'[5]AUG 2020'!P35+'[5]EOY 2020'!P35</f>
        <v>0</v>
      </c>
      <c r="Q35" s="90">
        <f>'[5]SEPT 2019'!P35+'[5]OCT 2019'!P35+'[5]NOV 2019'!P35+'[5]DEC 2019'!Q35+'[5]JAN 2020'!Q35+'[5]FEB 2020'!Q35+'[5]MAR 2020'!Q35+'[5]APR 2020'!Q35+'[5]MAY 2020'!Q35+'[5]JUN 2020'!Q35+'[5]JULY 2020'!Q35+'[5]AUG 2020'!Q35+'[5]EOY 2020'!Q35</f>
        <v>57129.93</v>
      </c>
      <c r="R35" s="90">
        <f>'[5]SEPT 2019'!Q35+'[5]OCT 2019'!Q35+'[5]NOV 2019'!Q35+'[5]DEC 2019'!R35+'[5]JAN 2020'!R35+'[5]FEB 2020'!R35+'[5]MAR 2020'!R35+'[5]APR 2020'!R35+'[5]MAY 2020'!R35+'[5]JUN 2020'!R35+'[5]JULY 2020'!R35+'[5]AUG 2020'!R35+'[5]EOY 2020'!R35</f>
        <v>290229.91000000003</v>
      </c>
      <c r="S35" s="90">
        <f>'[5]SEPT 2019'!R35+'[5]OCT 2019'!R35+'[5]NOV 2019'!R35+'[5]DEC 2019'!S35+'[5]JAN 2020'!S35+'[5]FEB 2020'!S35+'[5]MAR 2020'!S35+'[5]APR 2020'!S35+'[5]MAY 2020'!S35+'[5]JUN 2020'!S35+'[5]JULY 2020'!S35+'[5]AUG 2020'!S35+'[5]EOY 2020'!S35</f>
        <v>0</v>
      </c>
      <c r="T35" s="90">
        <f>'[5]SEPT 2019'!S35+'[5]OCT 2019'!S35+'[5]NOV 2019'!S35+'[5]DEC 2019'!T35+'[5]JAN 2020'!T35+'[5]FEB 2020'!T35+'[5]MAR 2020'!T35+'[5]APR 2020'!T35+'[5]MAY 2020'!T35+'[5]JUN 2020'!T35+'[5]JULY 2020'!T35+'[5]AUG 2020'!T35+'[5]EOY 2020'!T35</f>
        <v>0</v>
      </c>
      <c r="U35" s="90">
        <f>'[5]SEPT 2019'!T35+'[5]OCT 2019'!T35+'[5]NOV 2019'!T35+'[5]DEC 2019'!U35+'[5]JAN 2020'!U35+'[5]FEB 2020'!U35+'[5]MAR 2020'!U35+'[5]APR 2020'!U35+'[5]MAY 2020'!U35+'[5]JUN 2020'!U35+'[5]JULY 2020'!U35+'[5]AUG 2020'!U35+'[5]EOY 2020'!U35</f>
        <v>0</v>
      </c>
      <c r="V35" s="90">
        <f>'[5]SEPT 2019'!U35+'[5]OCT 2019'!U35+'[5]NOV 2019'!U35+'[5]DEC 2019'!V35+'[5]JAN 2020'!V35+'[5]FEB 2020'!V35+'[5]MAR 2020'!V35+'[5]APR 2020'!V35+'[5]MAY 2020'!V35+'[5]JUN 2020'!V35+'[5]JULY 2020'!V35+'[5]AUG 2020'!V35+'[5]EOY 2020'!V35</f>
        <v>0</v>
      </c>
      <c r="W35" s="90">
        <f>'[5]SEPT 2019'!V35+'[5]OCT 2019'!V35+'[5]NOV 2019'!V35+'[5]DEC 2019'!W35+'[5]JAN 2020'!W35+'[5]FEB 2020'!W35+'[5]MAR 2020'!W35+'[5]APR 2020'!W35+'[5]MAY 2020'!W35+'[5]JUN 2020'!W35+'[5]JULY 2020'!W35+'[5]AUG 2020'!W35+'[5]EOY 2020'!W35</f>
        <v>0</v>
      </c>
      <c r="X35" s="90">
        <f>'[5]SEPT 2019'!W35+'[5]OCT 2019'!W35+'[5]NOV 2019'!W35+'[5]DEC 2019'!X35+'[5]JAN 2020'!X35+'[5]FEB 2020'!X35+'[5]MAR 2020'!X35+'[5]APR 2020'!X35+'[5]MAY 2020'!X35+'[5]JUN 2020'!X35+'[5]JULY 2020'!X35+'[5]AUG 2020'!X35+'[5]EOY 2020'!X35</f>
        <v>0</v>
      </c>
      <c r="Y35" s="90">
        <f>'[5]SEPT 2019'!X35+'[5]OCT 2019'!X35+'[5]NOV 2019'!X35+'[5]DEC 2019'!Y35+'[5]JAN 2020'!Y35+'[5]FEB 2020'!Y35+'[5]MAR 2020'!Y35+'[5]APR 2020'!Y35+'[5]MAY 2020'!Y35+'[5]JUN 2020'!Y35+'[5]JULY 2020'!Y35+'[5]AUG 2020'!Y35+'[5]EOY 2020'!Y35</f>
        <v>0</v>
      </c>
      <c r="Z35" s="90">
        <f>'[5]SEPT 2019'!Y35+'[5]OCT 2019'!Y35+'[5]NOV 2019'!Y35+'[5]DEC 2019'!Z35+'[5]JAN 2020'!Z35+'[5]FEB 2020'!Z35+'[5]MAR 2020'!Z35+'[5]APR 2020'!Z35+'[5]MAY 2020'!Z35+'[5]JUN 2020'!Z35+'[5]JULY 2020'!Z35+'[5]AUG 2020'!Z35+'[5]EOY 2020'!Z35</f>
        <v>0</v>
      </c>
      <c r="AA35" s="113">
        <f t="shared" si="0"/>
        <v>18242524.77</v>
      </c>
    </row>
    <row r="36" spans="1:27" x14ac:dyDescent="0.25">
      <c r="A36" s="62" t="s">
        <v>171</v>
      </c>
      <c r="B36" s="63" t="s">
        <v>172</v>
      </c>
      <c r="C36" s="90">
        <f>'[5]SEPT 2019'!C36+'[5]OCT 2019'!C36+'[5]NOV 2019'!C36+'[5]DEC 2019'!C36+'[5]JAN 2020'!C36+'[5]FEB 2020'!C36+'[5]MAR 2020'!C36+'[5]APR 2020'!C36+'[5]MAY 2020'!C36+'[5]JUN 2020'!C36+'[5]JULY 2020'!C36+'[5]AUG 2020'!C36+'[5]EOY 2020'!C36+'[5]DEC S&amp;E 2019'!C36+'[5]JAN S&amp;E 2020'!C36+'[5]MAR S&amp;E 2020'!C36+'[5]MAY S&amp;E 2020'!C36+'[5]JUN S&amp;E 2020'!C36+'[5]JUL S&amp;E 2020'!C36+'[5]AUG S&amp;E 2020'!C36</f>
        <v>257290</v>
      </c>
      <c r="D36" s="90">
        <f>'[5]SEPT 2019'!D36+'[5]OCT 2019'!D36+'[5]NOV 2019'!D36+'[5]DEC 2019'!D36+'[5]JAN 2020'!D36+'[5]FEB 2020'!D36+'[5]MAR 2020'!D36+'[5]APR 2020'!D36+'[5]MAY 2020'!D36+'[5]JUN 2020'!D36+'[5]JULY 2020'!D36+'[5]AUG 2020'!D36+'[5]EOY 2020'!D36+'[5]DEC S&amp;E 2019'!D36+'[5]JAN S&amp;E 2020'!D36+'[5]MAR S&amp;E 2020'!D36+'[5]MAY S&amp;E 2020'!D36+'[5]JUN S&amp;E 2020'!D36+'[5]JUL S&amp;E 2020'!D36+'[5]AUG S&amp;E 2020'!D36</f>
        <v>143524</v>
      </c>
      <c r="E36" s="90">
        <f>'[5]SEPT 2019'!E36+'[5]OCT 2019'!E36+'[5]NOV 2019'!E36+'[5]DEC 2019'!E36+'[5]JAN 2020'!E36+'[5]FEB 2020'!E36+'[5]MAR 2020'!E36+'[5]APR 2020'!E36+'[5]MAY 2020'!E36+'[5]JUN 2020'!E36+'[5]JULY 2020'!E36+'[5]AUG 2020'!E36+'[5]EOY 2020'!E36+'[5]DEC S&amp;E 2019'!E36+'[5]JAN S&amp;E 2020'!E36+'[5]MAR S&amp;E 2020'!E36+'[5]MAY S&amp;E 2020'!E36+'[5]JUN S&amp;E 2020'!E36+'[5]JUL S&amp;E 2020'!E36+'[5]AUG S&amp;E 2020'!E36</f>
        <v>97089</v>
      </c>
      <c r="F36" s="90">
        <f>'[5]SEPT 2019'!F36+'[5]OCT 2019'!F36+'[5]NOV 2019'!F36+'[5]DEC 2019'!F36+'[5]JAN 2020'!F36+'[5]FEB 2020'!F36+'[5]MAR 2020'!F36+'[5]APR 2020'!F36+'[5]MAY 2020'!F36+'[5]JUN 2020'!F36+'[5]JULY 2020'!F36+'[5]AUG 2020'!F36+'[5]EOY 2020'!F36+'[5]DEC S&amp;E 2019'!F36+'[5]JAN S&amp;E 2020'!F36+'[5]MAR S&amp;E 2020'!F36+'[5]MAY S&amp;E 2020'!F36+'[5]JUN S&amp;E 2020'!F36+'[5]JUL S&amp;E 2020'!F36+'[5]AUG S&amp;E 2020'!F36</f>
        <v>0</v>
      </c>
      <c r="G36" s="90">
        <f>'[5]SEPT 2019'!G36+'[5]OCT 2019'!G36+'[5]NOV 2019'!G36+'[5]DEC 2019'!G36+'[5]JAN 2020'!G36+'[5]FEB 2020'!G36+'[5]MAR 2020'!G36+'[5]APR 2020'!G36+'[5]MAY 2020'!G36+'[5]JUN 2020'!G36+'[5]JULY 2020'!G36+'[5]AUG 2020'!G36+'[5]EOY 2020'!G36+'[5]DEC S&amp;E 2019'!G36+'[5]JAN S&amp;E 2020'!G36+'[5]MAR S&amp;E 2020'!G36+'[5]MAY S&amp;E 2020'!G36+'[5]JUN S&amp;E 2020'!G36+'[5]JUL S&amp;E 2020'!G36+'[5]AUG S&amp;E 2020'!G36</f>
        <v>32782</v>
      </c>
      <c r="H36" s="90">
        <f>'[5]SEPT 2019'!H36+'[5]OCT 2019'!H36+'[5]NOV 2019'!H36+'[5]DEC 2019'!H36+'[5]JAN 2020'!H36+'[5]FEB 2020'!H36+'[5]MAR 2020'!H36+'[5]APR 2020'!H36+'[5]MAY 2020'!H36+'[5]JUN 2020'!H36+'[5]JULY 2020'!H36+'[5]AUG 2020'!H36+'[5]EOY 2020'!H36</f>
        <v>0</v>
      </c>
      <c r="I36" s="90">
        <f>'[5]DEC 2019'!I36+'[5]JAN 2020'!I36+'[5]FEB 2020'!I36+'[5]MAR 2020'!I36+'[5]APR 2020'!I36+'[5]MAY 2020'!I36+'[5]JUN 2020'!I36+'[5]JULY 2020'!I36+'[5]AUG 2020'!I36+'[5]EOY 2020'!I36</f>
        <v>0</v>
      </c>
      <c r="J36" s="90">
        <f>'[5]SEPT 2019'!I36+'[5]OCT 2019'!I36+'[5]NOV 2019'!I36+'[5]DEC 2019'!J36+'[5]JAN 2020'!J36+'[5]FEB 2020'!J36+'[5]MAR 2020'!J36+'[5]APR 2020'!J36+'[5]MAY 2020'!J36+'[5]JUN 2020'!J36+'[5]JULY 2020'!J36+'[5]AUG 2020'!J36+'[5]EOY 2020'!J36</f>
        <v>0</v>
      </c>
      <c r="K36" s="90">
        <f>'[5]SEPT 2019'!J36+'[5]OCT 2019'!J36+'[5]NOV 2019'!J36+'[5]DEC 2019'!K36+'[5]JAN 2020'!K36+'[5]FEB 2020'!K36+'[5]MAR 2020'!K36+'[5]APR 2020'!K36+'[5]MAY 2020'!K36+'[5]JUN 2020'!K36+'[5]JULY 2020'!K36+'[5]AUG 2020'!K36+'[5]EOY 2020'!K36</f>
        <v>0</v>
      </c>
      <c r="L36" s="90">
        <f>'[5]SEPT 2019'!K36+'[5]OCT 2019'!K36+'[5]NOV 2019'!K36+'[5]DEC 2019'!L36+'[5]JAN 2020'!L36+'[5]FEB 2020'!L36+'[5]MAR 2020'!L36+'[5]APR 2020'!L36+'[5]MAY 2020'!L36+'[5]JUN 2020'!L36+'[5]JULY 2020'!L36+'[5]AUG 2020'!L36+'[5]EOY 2020'!L36</f>
        <v>0</v>
      </c>
      <c r="M36" s="90">
        <f>'[5]SEPT 2019'!L36+'[5]OCT 2019'!L36+'[5]NOV 2019'!L36+'[5]DEC 2019'!M36+'[5]JAN 2020'!M36+'[5]FEB 2020'!M36+'[5]MAR 2020'!M36+'[5]APR 2020'!M36+'[5]MAY 2020'!M36+'[5]JUN 2020'!M36+'[5]JULY 2020'!M36+'[5]AUG 2020'!M36+'[5]EOY 2020'!M36</f>
        <v>0</v>
      </c>
      <c r="N36" s="90">
        <f>'[5]SEPT 2019'!M36+'[5]OCT 2019'!M36+'[5]NOV 2019'!M36+'[5]DEC 2019'!N36+'[5]JAN 2020'!N36+'[5]FEB 2020'!N36+'[5]MAR 2020'!N36+'[5]APR 2020'!N36+'[5]MAY 2020'!N36+'[5]JUN 2020'!N36+'[5]JULY 2020'!N36+'[5]AUG 2020'!N36+'[5]EOY 2020'!N36</f>
        <v>0</v>
      </c>
      <c r="O36" s="90">
        <f>'[5]SEPT 2019'!N36+'[5]OCT 2019'!N36+'[5]NOV 2019'!N36+'[5]DEC 2019'!O36+'[5]JAN 2020'!O36+'[5]FEB 2020'!O36+'[5]MAR 2020'!O36+'[5]APR 2020'!O36+'[5]MAY 2020'!O36+'[5]JUN 2020'!O36+'[5]JULY 2020'!O36+'[5]AUG 2020'!O36+'[5]EOY 2020'!O36</f>
        <v>0</v>
      </c>
      <c r="P36" s="90">
        <f>'[5]SEPT 2019'!O36+'[5]OCT 2019'!O36+'[5]NOV 2019'!O36+'[5]DEC 2019'!P36+'[5]JAN 2020'!P36+'[5]FEB 2020'!P36+'[5]MAR 2020'!P36+'[5]APR 2020'!P36+'[5]MAY 2020'!P36+'[5]JUN 2020'!P36+'[5]JULY 2020'!P36+'[5]AUG 2020'!P36+'[5]EOY 2020'!P36</f>
        <v>0</v>
      </c>
      <c r="Q36" s="90">
        <f>'[5]SEPT 2019'!P36+'[5]OCT 2019'!P36+'[5]NOV 2019'!P36+'[5]DEC 2019'!Q36+'[5]JAN 2020'!Q36+'[5]FEB 2020'!Q36+'[5]MAR 2020'!Q36+'[5]APR 2020'!Q36+'[5]MAY 2020'!Q36+'[5]JUN 2020'!Q36+'[5]JULY 2020'!Q36+'[5]AUG 2020'!Q36+'[5]EOY 2020'!Q36</f>
        <v>4960</v>
      </c>
      <c r="R36" s="90">
        <f>'[5]SEPT 2019'!Q36+'[5]OCT 2019'!Q36+'[5]NOV 2019'!Q36+'[5]DEC 2019'!R36+'[5]JAN 2020'!R36+'[5]FEB 2020'!R36+'[5]MAR 2020'!R36+'[5]APR 2020'!R36+'[5]MAY 2020'!R36+'[5]JUN 2020'!R36+'[5]JULY 2020'!R36+'[5]AUG 2020'!R36+'[5]EOY 2020'!R36</f>
        <v>0</v>
      </c>
      <c r="S36" s="90">
        <f>'[5]SEPT 2019'!R36+'[5]OCT 2019'!R36+'[5]NOV 2019'!R36+'[5]DEC 2019'!S36+'[5]JAN 2020'!S36+'[5]FEB 2020'!S36+'[5]MAR 2020'!S36+'[5]APR 2020'!S36+'[5]MAY 2020'!S36+'[5]JUN 2020'!S36+'[5]JULY 2020'!S36+'[5]AUG 2020'!S36+'[5]EOY 2020'!S36</f>
        <v>0</v>
      </c>
      <c r="T36" s="90">
        <f>'[5]SEPT 2019'!S36+'[5]OCT 2019'!S36+'[5]NOV 2019'!S36+'[5]DEC 2019'!T36+'[5]JAN 2020'!T36+'[5]FEB 2020'!T36+'[5]MAR 2020'!T36+'[5]APR 2020'!T36+'[5]MAY 2020'!T36+'[5]JUN 2020'!T36+'[5]JULY 2020'!T36+'[5]AUG 2020'!T36+'[5]EOY 2020'!T36</f>
        <v>0</v>
      </c>
      <c r="U36" s="90">
        <f>'[5]SEPT 2019'!T36+'[5]OCT 2019'!T36+'[5]NOV 2019'!T36+'[5]DEC 2019'!U36+'[5]JAN 2020'!U36+'[5]FEB 2020'!U36+'[5]MAR 2020'!U36+'[5]APR 2020'!U36+'[5]MAY 2020'!U36+'[5]JUN 2020'!U36+'[5]JULY 2020'!U36+'[5]AUG 2020'!U36+'[5]EOY 2020'!U36</f>
        <v>0</v>
      </c>
      <c r="V36" s="90">
        <f>'[5]SEPT 2019'!U36+'[5]OCT 2019'!U36+'[5]NOV 2019'!U36+'[5]DEC 2019'!V36+'[5]JAN 2020'!V36+'[5]FEB 2020'!V36+'[5]MAR 2020'!V36+'[5]APR 2020'!V36+'[5]MAY 2020'!V36+'[5]JUN 2020'!V36+'[5]JULY 2020'!V36+'[5]AUG 2020'!V36+'[5]EOY 2020'!V36</f>
        <v>0</v>
      </c>
      <c r="W36" s="90">
        <f>'[5]SEPT 2019'!V36+'[5]OCT 2019'!V36+'[5]NOV 2019'!V36+'[5]DEC 2019'!W36+'[5]JAN 2020'!W36+'[5]FEB 2020'!W36+'[5]MAR 2020'!W36+'[5]APR 2020'!W36+'[5]MAY 2020'!W36+'[5]JUN 2020'!W36+'[5]JULY 2020'!W36+'[5]AUG 2020'!W36+'[5]EOY 2020'!W36</f>
        <v>0</v>
      </c>
      <c r="X36" s="90">
        <f>'[5]SEPT 2019'!W36+'[5]OCT 2019'!W36+'[5]NOV 2019'!W36+'[5]DEC 2019'!X36+'[5]JAN 2020'!X36+'[5]FEB 2020'!X36+'[5]MAR 2020'!X36+'[5]APR 2020'!X36+'[5]MAY 2020'!X36+'[5]JUN 2020'!X36+'[5]JULY 2020'!X36+'[5]AUG 2020'!X36+'[5]EOY 2020'!X36</f>
        <v>0</v>
      </c>
      <c r="Y36" s="90">
        <f>'[5]SEPT 2019'!X36+'[5]OCT 2019'!X36+'[5]NOV 2019'!X36+'[5]DEC 2019'!Y36+'[5]JAN 2020'!Y36+'[5]FEB 2020'!Y36+'[5]MAR 2020'!Y36+'[5]APR 2020'!Y36+'[5]MAY 2020'!Y36+'[5]JUN 2020'!Y36+'[5]JULY 2020'!Y36+'[5]AUG 2020'!Y36+'[5]EOY 2020'!Y36</f>
        <v>0</v>
      </c>
      <c r="Z36" s="90">
        <f>'[5]SEPT 2019'!Y36+'[5]OCT 2019'!Y36+'[5]NOV 2019'!Y36+'[5]DEC 2019'!Z36+'[5]JAN 2020'!Z36+'[5]FEB 2020'!Z36+'[5]MAR 2020'!Z36+'[5]APR 2020'!Z36+'[5]MAY 2020'!Z36+'[5]JUN 2020'!Z36+'[5]JULY 2020'!Z36+'[5]AUG 2020'!Z36+'[5]EOY 2020'!Z36</f>
        <v>0</v>
      </c>
      <c r="AA36" s="113">
        <f t="shared" si="0"/>
        <v>535645</v>
      </c>
    </row>
    <row r="37" spans="1:27" x14ac:dyDescent="0.25">
      <c r="A37" s="62" t="s">
        <v>175</v>
      </c>
      <c r="B37" s="63" t="s">
        <v>176</v>
      </c>
      <c r="C37" s="90">
        <f>'[5]SEPT 2019'!C37+'[5]OCT 2019'!C37+'[5]NOV 2019'!C37+'[5]DEC 2019'!C37+'[5]JAN 2020'!C37+'[5]FEB 2020'!C37+'[5]MAR 2020'!C37+'[5]APR 2020'!C37+'[5]MAY 2020'!C37+'[5]JUN 2020'!C37+'[5]JULY 2020'!C37+'[5]AUG 2020'!C37+'[5]EOY 2020'!C37+'[5]DEC S&amp;E 2019'!C37+'[5]JAN S&amp;E 2020'!C37+'[5]MAR S&amp;E 2020'!C37+'[5]MAY S&amp;E 2020'!C37+'[5]JUN S&amp;E 2020'!C37+'[5]JUL S&amp;E 2020'!C37+'[5]AUG S&amp;E 2020'!C37</f>
        <v>115855</v>
      </c>
      <c r="D37" s="90">
        <f>'[5]SEPT 2019'!D37+'[5]OCT 2019'!D37+'[5]NOV 2019'!D37+'[5]DEC 2019'!D37+'[5]JAN 2020'!D37+'[5]FEB 2020'!D37+'[5]MAR 2020'!D37+'[5]APR 2020'!D37+'[5]MAY 2020'!D37+'[5]JUN 2020'!D37+'[5]JULY 2020'!D37+'[5]AUG 2020'!D37+'[5]EOY 2020'!D37+'[5]DEC S&amp;E 2019'!D37+'[5]JAN S&amp;E 2020'!D37+'[5]MAR S&amp;E 2020'!D37+'[5]MAY S&amp;E 2020'!D37+'[5]JUN S&amp;E 2020'!D37+'[5]JUL S&amp;E 2020'!D37+'[5]AUG S&amp;E 2020'!D37</f>
        <v>295308</v>
      </c>
      <c r="E37" s="90">
        <f>'[5]SEPT 2019'!E37+'[5]OCT 2019'!E37+'[5]NOV 2019'!E37+'[5]DEC 2019'!E37+'[5]JAN 2020'!E37+'[5]FEB 2020'!E37+'[5]MAR 2020'!E37+'[5]APR 2020'!E37+'[5]MAY 2020'!E37+'[5]JUN 2020'!E37+'[5]JULY 2020'!E37+'[5]AUG 2020'!E37+'[5]EOY 2020'!E37+'[5]DEC S&amp;E 2019'!E37+'[5]JAN S&amp;E 2020'!E37+'[5]MAR S&amp;E 2020'!E37+'[5]MAY S&amp;E 2020'!E37+'[5]JUN S&amp;E 2020'!E37+'[5]JUL S&amp;E 2020'!E37+'[5]AUG S&amp;E 2020'!E37</f>
        <v>240222</v>
      </c>
      <c r="F37" s="90">
        <f>'[5]SEPT 2019'!F37+'[5]OCT 2019'!F37+'[5]NOV 2019'!F37+'[5]DEC 2019'!F37+'[5]JAN 2020'!F37+'[5]FEB 2020'!F37+'[5]MAR 2020'!F37+'[5]APR 2020'!F37+'[5]MAY 2020'!F37+'[5]JUN 2020'!F37+'[5]JULY 2020'!F37+'[5]AUG 2020'!F37+'[5]EOY 2020'!F37+'[5]DEC S&amp;E 2019'!F37+'[5]JAN S&amp;E 2020'!F37+'[5]MAR S&amp;E 2020'!F37+'[5]MAY S&amp;E 2020'!F37+'[5]JUN S&amp;E 2020'!F37+'[5]JUL S&amp;E 2020'!F37+'[5]AUG S&amp;E 2020'!F37</f>
        <v>33240</v>
      </c>
      <c r="G37" s="90">
        <f>'[5]SEPT 2019'!G37+'[5]OCT 2019'!G37+'[5]NOV 2019'!G37+'[5]DEC 2019'!G37+'[5]JAN 2020'!G37+'[5]FEB 2020'!G37+'[5]MAR 2020'!G37+'[5]APR 2020'!G37+'[5]MAY 2020'!G37+'[5]JUN 2020'!G37+'[5]JULY 2020'!G37+'[5]AUG 2020'!G37+'[5]EOY 2020'!G37+'[5]DEC S&amp;E 2019'!G37+'[5]JAN S&amp;E 2020'!G37+'[5]MAR S&amp;E 2020'!G37+'[5]MAY S&amp;E 2020'!G37+'[5]JUN S&amp;E 2020'!G37+'[5]JUL S&amp;E 2020'!G37+'[5]AUG S&amp;E 2020'!G37</f>
        <v>132576</v>
      </c>
      <c r="H37" s="90">
        <f>'[5]SEPT 2019'!H37+'[5]OCT 2019'!H37+'[5]NOV 2019'!H37+'[5]DEC 2019'!H37+'[5]JAN 2020'!H37+'[5]FEB 2020'!H37+'[5]MAR 2020'!H37+'[5]APR 2020'!H37+'[5]MAY 2020'!H37+'[5]JUN 2020'!H37+'[5]JULY 2020'!H37+'[5]AUG 2020'!H37+'[5]EOY 2020'!H37</f>
        <v>0</v>
      </c>
      <c r="I37" s="90">
        <f>'[5]DEC 2019'!I37+'[5]JAN 2020'!I37+'[5]FEB 2020'!I37+'[5]MAR 2020'!I37+'[5]APR 2020'!I37+'[5]MAY 2020'!I37+'[5]JUN 2020'!I37+'[5]JULY 2020'!I37+'[5]AUG 2020'!I37+'[5]EOY 2020'!I37</f>
        <v>0</v>
      </c>
      <c r="J37" s="90">
        <f>'[5]SEPT 2019'!I37+'[5]OCT 2019'!I37+'[5]NOV 2019'!I37+'[5]DEC 2019'!J37+'[5]JAN 2020'!J37+'[5]FEB 2020'!J37+'[5]MAR 2020'!J37+'[5]APR 2020'!J37+'[5]MAY 2020'!J37+'[5]JUN 2020'!J37+'[5]JULY 2020'!J37+'[5]AUG 2020'!J37+'[5]EOY 2020'!J37</f>
        <v>0</v>
      </c>
      <c r="K37" s="90">
        <f>'[5]SEPT 2019'!J37+'[5]OCT 2019'!J37+'[5]NOV 2019'!J37+'[5]DEC 2019'!K37+'[5]JAN 2020'!K37+'[5]FEB 2020'!K37+'[5]MAR 2020'!K37+'[5]APR 2020'!K37+'[5]MAY 2020'!K37+'[5]JUN 2020'!K37+'[5]JULY 2020'!K37+'[5]AUG 2020'!K37+'[5]EOY 2020'!K37</f>
        <v>0</v>
      </c>
      <c r="L37" s="90">
        <f>'[5]SEPT 2019'!K37+'[5]OCT 2019'!K37+'[5]NOV 2019'!K37+'[5]DEC 2019'!L37+'[5]JAN 2020'!L37+'[5]FEB 2020'!L37+'[5]MAR 2020'!L37+'[5]APR 2020'!L37+'[5]MAY 2020'!L37+'[5]JUN 2020'!L37+'[5]JULY 2020'!L37+'[5]AUG 2020'!L37+'[5]EOY 2020'!L37</f>
        <v>48965</v>
      </c>
      <c r="M37" s="90">
        <f>'[5]SEPT 2019'!L37+'[5]OCT 2019'!L37+'[5]NOV 2019'!L37+'[5]DEC 2019'!M37+'[5]JAN 2020'!M37+'[5]FEB 2020'!M37+'[5]MAR 2020'!M37+'[5]APR 2020'!M37+'[5]MAY 2020'!M37+'[5]JUN 2020'!M37+'[5]JULY 2020'!M37+'[5]AUG 2020'!M37+'[5]EOY 2020'!M37</f>
        <v>0</v>
      </c>
      <c r="N37" s="90">
        <f>'[5]SEPT 2019'!M37+'[5]OCT 2019'!M37+'[5]NOV 2019'!M37+'[5]DEC 2019'!N37+'[5]JAN 2020'!N37+'[5]FEB 2020'!N37+'[5]MAR 2020'!N37+'[5]APR 2020'!N37+'[5]MAY 2020'!N37+'[5]JUN 2020'!N37+'[5]JULY 2020'!N37+'[5]AUG 2020'!N37+'[5]EOY 2020'!N37</f>
        <v>0</v>
      </c>
      <c r="O37" s="90">
        <f>'[5]SEPT 2019'!N37+'[5]OCT 2019'!N37+'[5]NOV 2019'!N37+'[5]DEC 2019'!O37+'[5]JAN 2020'!O37+'[5]FEB 2020'!O37+'[5]MAR 2020'!O37+'[5]APR 2020'!O37+'[5]MAY 2020'!O37+'[5]JUN 2020'!O37+'[5]JULY 2020'!O37+'[5]AUG 2020'!O37+'[5]EOY 2020'!O37</f>
        <v>0</v>
      </c>
      <c r="P37" s="90">
        <f>'[5]SEPT 2019'!O37+'[5]OCT 2019'!O37+'[5]NOV 2019'!O37+'[5]DEC 2019'!P37+'[5]JAN 2020'!P37+'[5]FEB 2020'!P37+'[5]MAR 2020'!P37+'[5]APR 2020'!P37+'[5]MAY 2020'!P37+'[5]JUN 2020'!P37+'[5]JULY 2020'!P37+'[5]AUG 2020'!P37+'[5]EOY 2020'!P37</f>
        <v>0</v>
      </c>
      <c r="Q37" s="90">
        <f>'[5]SEPT 2019'!P37+'[5]OCT 2019'!P37+'[5]NOV 2019'!P37+'[5]DEC 2019'!Q37+'[5]JAN 2020'!Q37+'[5]FEB 2020'!Q37+'[5]MAR 2020'!Q37+'[5]APR 2020'!Q37+'[5]MAY 2020'!Q37+'[5]JUN 2020'!Q37+'[5]JULY 2020'!Q37+'[5]AUG 2020'!Q37+'[5]EOY 2020'!Q37</f>
        <v>4898</v>
      </c>
      <c r="R37" s="90">
        <f>'[5]SEPT 2019'!Q37+'[5]OCT 2019'!Q37+'[5]NOV 2019'!Q37+'[5]DEC 2019'!R37+'[5]JAN 2020'!R37+'[5]FEB 2020'!R37+'[5]MAR 2020'!R37+'[5]APR 2020'!R37+'[5]MAY 2020'!R37+'[5]JUN 2020'!R37+'[5]JULY 2020'!R37+'[5]AUG 2020'!R37+'[5]EOY 2020'!R37</f>
        <v>72000</v>
      </c>
      <c r="S37" s="90">
        <f>'[5]SEPT 2019'!R37+'[5]OCT 2019'!R37+'[5]NOV 2019'!R37+'[5]DEC 2019'!S37+'[5]JAN 2020'!S37+'[5]FEB 2020'!S37+'[5]MAR 2020'!S37+'[5]APR 2020'!S37+'[5]MAY 2020'!S37+'[5]JUN 2020'!S37+'[5]JULY 2020'!S37+'[5]AUG 2020'!S37+'[5]EOY 2020'!S37</f>
        <v>0</v>
      </c>
      <c r="T37" s="90">
        <f>'[5]SEPT 2019'!S37+'[5]OCT 2019'!S37+'[5]NOV 2019'!S37+'[5]DEC 2019'!T37+'[5]JAN 2020'!T37+'[5]FEB 2020'!T37+'[5]MAR 2020'!T37+'[5]APR 2020'!T37+'[5]MAY 2020'!T37+'[5]JUN 2020'!T37+'[5]JULY 2020'!T37+'[5]AUG 2020'!T37+'[5]EOY 2020'!T37</f>
        <v>0</v>
      </c>
      <c r="U37" s="90">
        <f>'[5]SEPT 2019'!T37+'[5]OCT 2019'!T37+'[5]NOV 2019'!T37+'[5]DEC 2019'!U37+'[5]JAN 2020'!U37+'[5]FEB 2020'!U37+'[5]MAR 2020'!U37+'[5]APR 2020'!U37+'[5]MAY 2020'!U37+'[5]JUN 2020'!U37+'[5]JULY 2020'!U37+'[5]AUG 2020'!U37+'[5]EOY 2020'!U37</f>
        <v>0</v>
      </c>
      <c r="V37" s="90">
        <f>'[5]SEPT 2019'!U37+'[5]OCT 2019'!U37+'[5]NOV 2019'!U37+'[5]DEC 2019'!V37+'[5]JAN 2020'!V37+'[5]FEB 2020'!V37+'[5]MAR 2020'!V37+'[5]APR 2020'!V37+'[5]MAY 2020'!V37+'[5]JUN 2020'!V37+'[5]JULY 2020'!V37+'[5]AUG 2020'!V37+'[5]EOY 2020'!V37</f>
        <v>0</v>
      </c>
      <c r="W37" s="90">
        <f>'[5]SEPT 2019'!V37+'[5]OCT 2019'!V37+'[5]NOV 2019'!V37+'[5]DEC 2019'!W37+'[5]JAN 2020'!W37+'[5]FEB 2020'!W37+'[5]MAR 2020'!W37+'[5]APR 2020'!W37+'[5]MAY 2020'!W37+'[5]JUN 2020'!W37+'[5]JULY 2020'!W37+'[5]AUG 2020'!W37+'[5]EOY 2020'!W37</f>
        <v>0</v>
      </c>
      <c r="X37" s="90">
        <f>'[5]SEPT 2019'!W37+'[5]OCT 2019'!W37+'[5]NOV 2019'!W37+'[5]DEC 2019'!X37+'[5]JAN 2020'!X37+'[5]FEB 2020'!X37+'[5]MAR 2020'!X37+'[5]APR 2020'!X37+'[5]MAY 2020'!X37+'[5]JUN 2020'!X37+'[5]JULY 2020'!X37+'[5]AUG 2020'!X37+'[5]EOY 2020'!X37</f>
        <v>0</v>
      </c>
      <c r="Y37" s="90">
        <f>'[5]SEPT 2019'!X37+'[5]OCT 2019'!X37+'[5]NOV 2019'!X37+'[5]DEC 2019'!Y37+'[5]JAN 2020'!Y37+'[5]FEB 2020'!Y37+'[5]MAR 2020'!Y37+'[5]APR 2020'!Y37+'[5]MAY 2020'!Y37+'[5]JUN 2020'!Y37+'[5]JULY 2020'!Y37+'[5]AUG 2020'!Y37+'[5]EOY 2020'!Y37</f>
        <v>0</v>
      </c>
      <c r="Z37" s="90">
        <f>'[5]SEPT 2019'!Y37+'[5]OCT 2019'!Y37+'[5]NOV 2019'!Y37+'[5]DEC 2019'!Z37+'[5]JAN 2020'!Z37+'[5]FEB 2020'!Z37+'[5]MAR 2020'!Z37+'[5]APR 2020'!Z37+'[5]MAY 2020'!Z37+'[5]JUN 2020'!Z37+'[5]JULY 2020'!Z37+'[5]AUG 2020'!Z37+'[5]EOY 2020'!Z37</f>
        <v>0</v>
      </c>
      <c r="AA37" s="113">
        <f t="shared" si="0"/>
        <v>943064</v>
      </c>
    </row>
    <row r="38" spans="1:27" x14ac:dyDescent="0.25">
      <c r="A38" s="62" t="s">
        <v>177</v>
      </c>
      <c r="B38" s="63" t="s">
        <v>178</v>
      </c>
      <c r="C38" s="90">
        <f>'[5]SEPT 2019'!C38+'[5]OCT 2019'!C38+'[5]NOV 2019'!C38+'[5]DEC 2019'!C38+'[5]JAN 2020'!C38+'[5]FEB 2020'!C38+'[5]MAR 2020'!C38+'[5]APR 2020'!C38+'[5]MAY 2020'!C38+'[5]JUN 2020'!C38+'[5]JULY 2020'!C38+'[5]AUG 2020'!C38+'[5]EOY 2020'!C38+'[5]DEC S&amp;E 2019'!C38+'[5]JAN S&amp;E 2020'!C38+'[5]MAR S&amp;E 2020'!C38+'[5]MAY S&amp;E 2020'!C38+'[5]JUN S&amp;E 2020'!C38+'[5]JUL S&amp;E 2020'!C38+'[5]AUG S&amp;E 2020'!C38</f>
        <v>125981</v>
      </c>
      <c r="D38" s="90">
        <f>'[5]SEPT 2019'!D38+'[5]OCT 2019'!D38+'[5]NOV 2019'!D38+'[5]DEC 2019'!D38+'[5]JAN 2020'!D38+'[5]FEB 2020'!D38+'[5]MAR 2020'!D38+'[5]APR 2020'!D38+'[5]MAY 2020'!D38+'[5]JUN 2020'!D38+'[5]JULY 2020'!D38+'[5]AUG 2020'!D38+'[5]EOY 2020'!D38+'[5]DEC S&amp;E 2019'!D38+'[5]JAN S&amp;E 2020'!D38+'[5]MAR S&amp;E 2020'!D38+'[5]MAY S&amp;E 2020'!D38+'[5]JUN S&amp;E 2020'!D38+'[5]JUL S&amp;E 2020'!D38+'[5]AUG S&amp;E 2020'!D38</f>
        <v>169183.25</v>
      </c>
      <c r="E38" s="90">
        <f>'[5]SEPT 2019'!E38+'[5]OCT 2019'!E38+'[5]NOV 2019'!E38+'[5]DEC 2019'!E38+'[5]JAN 2020'!E38+'[5]FEB 2020'!E38+'[5]MAR 2020'!E38+'[5]APR 2020'!E38+'[5]MAY 2020'!E38+'[5]JUN 2020'!E38+'[5]JULY 2020'!E38+'[5]AUG 2020'!E38+'[5]EOY 2020'!E38+'[5]DEC S&amp;E 2019'!E38+'[5]JAN S&amp;E 2020'!E38+'[5]MAR S&amp;E 2020'!E38+'[5]MAY S&amp;E 2020'!E38+'[5]JUN S&amp;E 2020'!E38+'[5]JUL S&amp;E 2020'!E38+'[5]AUG S&amp;E 2020'!E38</f>
        <v>100000</v>
      </c>
      <c r="F38" s="90">
        <f>'[5]SEPT 2019'!F38+'[5]OCT 2019'!F38+'[5]NOV 2019'!F38+'[5]DEC 2019'!F38+'[5]JAN 2020'!F38+'[5]FEB 2020'!F38+'[5]MAR 2020'!F38+'[5]APR 2020'!F38+'[5]MAY 2020'!F38+'[5]JUN 2020'!F38+'[5]JULY 2020'!F38+'[5]AUG 2020'!F38+'[5]EOY 2020'!F38+'[5]DEC S&amp;E 2019'!F38+'[5]JAN S&amp;E 2020'!F38+'[5]MAR S&amp;E 2020'!F38+'[5]MAY S&amp;E 2020'!F38+'[5]JUN S&amp;E 2020'!F38+'[5]JUL S&amp;E 2020'!F38+'[5]AUG S&amp;E 2020'!F38</f>
        <v>16667</v>
      </c>
      <c r="G38" s="90">
        <f>'[5]SEPT 2019'!G38+'[5]OCT 2019'!G38+'[5]NOV 2019'!G38+'[5]DEC 2019'!G38+'[5]JAN 2020'!G38+'[5]FEB 2020'!G38+'[5]MAR 2020'!G38+'[5]APR 2020'!G38+'[5]MAY 2020'!G38+'[5]JUN 2020'!G38+'[5]JULY 2020'!G38+'[5]AUG 2020'!G38+'[5]EOY 2020'!G38+'[5]DEC S&amp;E 2019'!G38+'[5]JAN S&amp;E 2020'!G38+'[5]MAR S&amp;E 2020'!G38+'[5]MAY S&amp;E 2020'!G38+'[5]JUN S&amp;E 2020'!G38+'[5]JUL S&amp;E 2020'!G38+'[5]AUG S&amp;E 2020'!G38</f>
        <v>29531</v>
      </c>
      <c r="H38" s="90">
        <f>'[5]SEPT 2019'!H38+'[5]OCT 2019'!H38+'[5]NOV 2019'!H38+'[5]DEC 2019'!H38+'[5]JAN 2020'!H38+'[5]FEB 2020'!H38+'[5]MAR 2020'!H38+'[5]APR 2020'!H38+'[5]MAY 2020'!H38+'[5]JUN 2020'!H38+'[5]JULY 2020'!H38+'[5]AUG 2020'!H38+'[5]EOY 2020'!H38</f>
        <v>0</v>
      </c>
      <c r="I38" s="90">
        <f>'[5]DEC 2019'!I38+'[5]JAN 2020'!I38+'[5]FEB 2020'!I38+'[5]MAR 2020'!I38+'[5]APR 2020'!I38+'[5]MAY 2020'!I38+'[5]JUN 2020'!I38+'[5]JULY 2020'!I38+'[5]AUG 2020'!I38+'[5]EOY 2020'!I38</f>
        <v>0</v>
      </c>
      <c r="J38" s="90">
        <f>'[5]SEPT 2019'!I38+'[5]OCT 2019'!I38+'[5]NOV 2019'!I38+'[5]DEC 2019'!J38+'[5]JAN 2020'!J38+'[5]FEB 2020'!J38+'[5]MAR 2020'!J38+'[5]APR 2020'!J38+'[5]MAY 2020'!J38+'[5]JUN 2020'!J38+'[5]JULY 2020'!J38+'[5]AUG 2020'!J38+'[5]EOY 2020'!J38</f>
        <v>0</v>
      </c>
      <c r="K38" s="90">
        <f>'[5]SEPT 2019'!J38+'[5]OCT 2019'!J38+'[5]NOV 2019'!J38+'[5]DEC 2019'!K38+'[5]JAN 2020'!K38+'[5]FEB 2020'!K38+'[5]MAR 2020'!K38+'[5]APR 2020'!K38+'[5]MAY 2020'!K38+'[5]JUN 2020'!K38+'[5]JULY 2020'!K38+'[5]AUG 2020'!K38+'[5]EOY 2020'!K38</f>
        <v>0</v>
      </c>
      <c r="L38" s="90">
        <f>'[5]SEPT 2019'!K38+'[5]OCT 2019'!K38+'[5]NOV 2019'!K38+'[5]DEC 2019'!L38+'[5]JAN 2020'!L38+'[5]FEB 2020'!L38+'[5]MAR 2020'!L38+'[5]APR 2020'!L38+'[5]MAY 2020'!L38+'[5]JUN 2020'!L38+'[5]JULY 2020'!L38+'[5]AUG 2020'!L38+'[5]EOY 2020'!L38</f>
        <v>0</v>
      </c>
      <c r="M38" s="90">
        <f>'[5]SEPT 2019'!L38+'[5]OCT 2019'!L38+'[5]NOV 2019'!L38+'[5]DEC 2019'!M38+'[5]JAN 2020'!M38+'[5]FEB 2020'!M38+'[5]MAR 2020'!M38+'[5]APR 2020'!M38+'[5]MAY 2020'!M38+'[5]JUN 2020'!M38+'[5]JULY 2020'!M38+'[5]AUG 2020'!M38+'[5]EOY 2020'!M38</f>
        <v>0</v>
      </c>
      <c r="N38" s="90">
        <f>'[5]SEPT 2019'!M38+'[5]OCT 2019'!M38+'[5]NOV 2019'!M38+'[5]DEC 2019'!N38+'[5]JAN 2020'!N38+'[5]FEB 2020'!N38+'[5]MAR 2020'!N38+'[5]APR 2020'!N38+'[5]MAY 2020'!N38+'[5]JUN 2020'!N38+'[5]JULY 2020'!N38+'[5]AUG 2020'!N38+'[5]EOY 2020'!N38</f>
        <v>7812.5</v>
      </c>
      <c r="O38" s="90">
        <f>'[5]SEPT 2019'!N38+'[5]OCT 2019'!N38+'[5]NOV 2019'!N38+'[5]DEC 2019'!O38+'[5]JAN 2020'!O38+'[5]FEB 2020'!O38+'[5]MAR 2020'!O38+'[5]APR 2020'!O38+'[5]MAY 2020'!O38+'[5]JUN 2020'!O38+'[5]JULY 2020'!O38+'[5]AUG 2020'!O38+'[5]EOY 2020'!O38</f>
        <v>0</v>
      </c>
      <c r="P38" s="90">
        <f>'[5]SEPT 2019'!O38+'[5]OCT 2019'!O38+'[5]NOV 2019'!O38+'[5]DEC 2019'!P38+'[5]JAN 2020'!P38+'[5]FEB 2020'!P38+'[5]MAR 2020'!P38+'[5]APR 2020'!P38+'[5]MAY 2020'!P38+'[5]JUN 2020'!P38+'[5]JULY 2020'!P38+'[5]AUG 2020'!P38+'[5]EOY 2020'!P38</f>
        <v>0</v>
      </c>
      <c r="Q38" s="90">
        <f>'[5]SEPT 2019'!P38+'[5]OCT 2019'!P38+'[5]NOV 2019'!P38+'[5]DEC 2019'!Q38+'[5]JAN 2020'!Q38+'[5]FEB 2020'!Q38+'[5]MAR 2020'!Q38+'[5]APR 2020'!Q38+'[5]MAY 2020'!Q38+'[5]JUN 2020'!Q38+'[5]JULY 2020'!Q38+'[5]AUG 2020'!Q38+'[5]EOY 2020'!Q38</f>
        <v>3720</v>
      </c>
      <c r="R38" s="90">
        <f>'[5]SEPT 2019'!Q38+'[5]OCT 2019'!Q38+'[5]NOV 2019'!Q38+'[5]DEC 2019'!R38+'[5]JAN 2020'!R38+'[5]FEB 2020'!R38+'[5]MAR 2020'!R38+'[5]APR 2020'!R38+'[5]MAY 2020'!R38+'[5]JUN 2020'!R38+'[5]JULY 2020'!R38+'[5]AUG 2020'!R38+'[5]EOY 2020'!R38</f>
        <v>0</v>
      </c>
      <c r="S38" s="90">
        <f>'[5]SEPT 2019'!R38+'[5]OCT 2019'!R38+'[5]NOV 2019'!R38+'[5]DEC 2019'!S38+'[5]JAN 2020'!S38+'[5]FEB 2020'!S38+'[5]MAR 2020'!S38+'[5]APR 2020'!S38+'[5]MAY 2020'!S38+'[5]JUN 2020'!S38+'[5]JULY 2020'!S38+'[5]AUG 2020'!S38+'[5]EOY 2020'!S38</f>
        <v>0</v>
      </c>
      <c r="T38" s="90">
        <f>'[5]SEPT 2019'!S38+'[5]OCT 2019'!S38+'[5]NOV 2019'!S38+'[5]DEC 2019'!T38+'[5]JAN 2020'!T38+'[5]FEB 2020'!T38+'[5]MAR 2020'!T38+'[5]APR 2020'!T38+'[5]MAY 2020'!T38+'[5]JUN 2020'!T38+'[5]JULY 2020'!T38+'[5]AUG 2020'!T38+'[5]EOY 2020'!T38</f>
        <v>0</v>
      </c>
      <c r="U38" s="90">
        <f>'[5]SEPT 2019'!T38+'[5]OCT 2019'!T38+'[5]NOV 2019'!T38+'[5]DEC 2019'!U38+'[5]JAN 2020'!U38+'[5]FEB 2020'!U38+'[5]MAR 2020'!U38+'[5]APR 2020'!U38+'[5]MAY 2020'!U38+'[5]JUN 2020'!U38+'[5]JULY 2020'!U38+'[5]AUG 2020'!U38+'[5]EOY 2020'!U38</f>
        <v>0</v>
      </c>
      <c r="V38" s="90">
        <f>'[5]SEPT 2019'!U38+'[5]OCT 2019'!U38+'[5]NOV 2019'!U38+'[5]DEC 2019'!V38+'[5]JAN 2020'!V38+'[5]FEB 2020'!V38+'[5]MAR 2020'!V38+'[5]APR 2020'!V38+'[5]MAY 2020'!V38+'[5]JUN 2020'!V38+'[5]JULY 2020'!V38+'[5]AUG 2020'!V38+'[5]EOY 2020'!V38</f>
        <v>0</v>
      </c>
      <c r="W38" s="90">
        <f>'[5]SEPT 2019'!V38+'[5]OCT 2019'!V38+'[5]NOV 2019'!V38+'[5]DEC 2019'!W38+'[5]JAN 2020'!W38+'[5]FEB 2020'!W38+'[5]MAR 2020'!W38+'[5]APR 2020'!W38+'[5]MAY 2020'!W38+'[5]JUN 2020'!W38+'[5]JULY 2020'!W38+'[5]AUG 2020'!W38+'[5]EOY 2020'!W38</f>
        <v>0</v>
      </c>
      <c r="X38" s="90">
        <f>'[5]SEPT 2019'!W38+'[5]OCT 2019'!W38+'[5]NOV 2019'!W38+'[5]DEC 2019'!X38+'[5]JAN 2020'!X38+'[5]FEB 2020'!X38+'[5]MAR 2020'!X38+'[5]APR 2020'!X38+'[5]MAY 2020'!X38+'[5]JUN 2020'!X38+'[5]JULY 2020'!X38+'[5]AUG 2020'!X38+'[5]EOY 2020'!X38</f>
        <v>0</v>
      </c>
      <c r="Y38" s="90">
        <f>'[5]SEPT 2019'!X38+'[5]OCT 2019'!X38+'[5]NOV 2019'!X38+'[5]DEC 2019'!Y38+'[5]JAN 2020'!Y38+'[5]FEB 2020'!Y38+'[5]MAR 2020'!Y38+'[5]APR 2020'!Y38+'[5]MAY 2020'!Y38+'[5]JUN 2020'!Y38+'[5]JULY 2020'!Y38+'[5]AUG 2020'!Y38+'[5]EOY 2020'!Y38</f>
        <v>0</v>
      </c>
      <c r="Z38" s="90">
        <f>'[5]SEPT 2019'!Y38+'[5]OCT 2019'!Y38+'[5]NOV 2019'!Y38+'[5]DEC 2019'!Z38+'[5]JAN 2020'!Z38+'[5]FEB 2020'!Z38+'[5]MAR 2020'!Z38+'[5]APR 2020'!Z38+'[5]MAY 2020'!Z38+'[5]JUN 2020'!Z38+'[5]JULY 2020'!Z38+'[5]AUG 2020'!Z38+'[5]EOY 2020'!Z38</f>
        <v>0</v>
      </c>
      <c r="AA38" s="113">
        <f t="shared" si="0"/>
        <v>452894.75</v>
      </c>
    </row>
    <row r="39" spans="1:27" x14ac:dyDescent="0.25">
      <c r="A39" s="62" t="s">
        <v>179</v>
      </c>
      <c r="B39" s="63" t="s">
        <v>180</v>
      </c>
      <c r="C39" s="90">
        <f>'[5]SEPT 2019'!C39+'[5]OCT 2019'!C39+'[5]NOV 2019'!C39+'[5]DEC 2019'!C39+'[5]JAN 2020'!C39+'[5]FEB 2020'!C39+'[5]MAR 2020'!C39+'[5]APR 2020'!C39+'[5]MAY 2020'!C39+'[5]JUN 2020'!C39+'[5]JULY 2020'!C39+'[5]AUG 2020'!C39+'[5]EOY 2020'!C39+'[5]DEC S&amp;E 2019'!C39+'[5]JAN S&amp;E 2020'!C39+'[5]MAR S&amp;E 2020'!C39+'[5]MAY S&amp;E 2020'!C39+'[5]JUN S&amp;E 2020'!C39+'[5]JUL S&amp;E 2020'!C39+'[5]AUG S&amp;E 2020'!C39</f>
        <v>1311657</v>
      </c>
      <c r="D39" s="90">
        <f>'[5]SEPT 2019'!D39+'[5]OCT 2019'!D39+'[5]NOV 2019'!D39+'[5]DEC 2019'!D39+'[5]JAN 2020'!D39+'[5]FEB 2020'!D39+'[5]MAR 2020'!D39+'[5]APR 2020'!D39+'[5]MAY 2020'!D39+'[5]JUN 2020'!D39+'[5]JULY 2020'!D39+'[5]AUG 2020'!D39+'[5]EOY 2020'!D39+'[5]DEC S&amp;E 2019'!D39+'[5]JAN S&amp;E 2020'!D39+'[5]MAR S&amp;E 2020'!D39+'[5]MAY S&amp;E 2020'!D39+'[5]JUN S&amp;E 2020'!D39+'[5]JUL S&amp;E 2020'!D39+'[5]AUG S&amp;E 2020'!D39</f>
        <v>195105</v>
      </c>
      <c r="E39" s="90">
        <f>'[5]SEPT 2019'!E39+'[5]OCT 2019'!E39+'[5]NOV 2019'!E39+'[5]DEC 2019'!E39+'[5]JAN 2020'!E39+'[5]FEB 2020'!E39+'[5]MAR 2020'!E39+'[5]APR 2020'!E39+'[5]MAY 2020'!E39+'[5]JUN 2020'!E39+'[5]JULY 2020'!E39+'[5]AUG 2020'!E39+'[5]EOY 2020'!E39+'[5]DEC S&amp;E 2019'!E39+'[5]JAN S&amp;E 2020'!E39+'[5]MAR S&amp;E 2020'!E39+'[5]MAY S&amp;E 2020'!E39+'[5]JUN S&amp;E 2020'!E39+'[5]JUL S&amp;E 2020'!E39+'[5]AUG S&amp;E 2020'!E39</f>
        <v>718416</v>
      </c>
      <c r="F39" s="90">
        <f>'[5]SEPT 2019'!F39+'[5]OCT 2019'!F39+'[5]NOV 2019'!F39+'[5]DEC 2019'!F39+'[5]JAN 2020'!F39+'[5]FEB 2020'!F39+'[5]MAR 2020'!F39+'[5]APR 2020'!F39+'[5]MAY 2020'!F39+'[5]JUN 2020'!F39+'[5]JULY 2020'!F39+'[5]AUG 2020'!F39+'[5]EOY 2020'!F39+'[5]DEC S&amp;E 2019'!F39+'[5]JAN S&amp;E 2020'!F39+'[5]MAR S&amp;E 2020'!F39+'[5]MAY S&amp;E 2020'!F39+'[5]JUN S&amp;E 2020'!F39+'[5]JUL S&amp;E 2020'!F39+'[5]AUG S&amp;E 2020'!F39</f>
        <v>493884</v>
      </c>
      <c r="G39" s="90">
        <f>'[5]SEPT 2019'!G39+'[5]OCT 2019'!G39+'[5]NOV 2019'!G39+'[5]DEC 2019'!G39+'[5]JAN 2020'!G39+'[5]FEB 2020'!G39+'[5]MAR 2020'!G39+'[5]APR 2020'!G39+'[5]MAY 2020'!G39+'[5]JUN 2020'!G39+'[5]JULY 2020'!G39+'[5]AUG 2020'!G39+'[5]EOY 2020'!G39+'[5]DEC S&amp;E 2019'!G39+'[5]JAN S&amp;E 2020'!G39+'[5]MAR S&amp;E 2020'!G39+'[5]MAY S&amp;E 2020'!G39+'[5]JUN S&amp;E 2020'!G39+'[5]JUL S&amp;E 2020'!G39+'[5]AUG S&amp;E 2020'!G39</f>
        <v>385044</v>
      </c>
      <c r="H39" s="90">
        <f>'[5]SEPT 2019'!H39+'[5]OCT 2019'!H39+'[5]NOV 2019'!H39+'[5]DEC 2019'!H39+'[5]JAN 2020'!H39+'[5]FEB 2020'!H39+'[5]MAR 2020'!H39+'[5]APR 2020'!H39+'[5]MAY 2020'!H39+'[5]JUN 2020'!H39+'[5]JULY 2020'!H39+'[5]AUG 2020'!H39+'[5]EOY 2020'!H39</f>
        <v>6500</v>
      </c>
      <c r="I39" s="90">
        <f>'[5]DEC 2019'!I39+'[5]JAN 2020'!I39+'[5]FEB 2020'!I39+'[5]MAR 2020'!I39+'[5]APR 2020'!I39+'[5]MAY 2020'!I39+'[5]JUN 2020'!I39+'[5]JULY 2020'!I39+'[5]AUG 2020'!I39+'[5]EOY 2020'!I39</f>
        <v>53100</v>
      </c>
      <c r="J39" s="90">
        <f>'[5]SEPT 2019'!I39+'[5]OCT 2019'!I39+'[5]NOV 2019'!I39+'[5]DEC 2019'!J39+'[5]JAN 2020'!J39+'[5]FEB 2020'!J39+'[5]MAR 2020'!J39+'[5]APR 2020'!J39+'[5]MAY 2020'!J39+'[5]JUN 2020'!J39+'[5]JULY 2020'!J39+'[5]AUG 2020'!J39+'[5]EOY 2020'!J39</f>
        <v>0</v>
      </c>
      <c r="K39" s="90">
        <f>'[5]SEPT 2019'!J39+'[5]OCT 2019'!J39+'[5]NOV 2019'!J39+'[5]DEC 2019'!K39+'[5]JAN 2020'!K39+'[5]FEB 2020'!K39+'[5]MAR 2020'!K39+'[5]APR 2020'!K39+'[5]MAY 2020'!K39+'[5]JUN 2020'!K39+'[5]JULY 2020'!K39+'[5]AUG 2020'!K39+'[5]EOY 2020'!K39</f>
        <v>0</v>
      </c>
      <c r="L39" s="90">
        <f>'[5]SEPT 2019'!K39+'[5]OCT 2019'!K39+'[5]NOV 2019'!K39+'[5]DEC 2019'!L39+'[5]JAN 2020'!L39+'[5]FEB 2020'!L39+'[5]MAR 2020'!L39+'[5]APR 2020'!L39+'[5]MAY 2020'!L39+'[5]JUN 2020'!L39+'[5]JULY 2020'!L39+'[5]AUG 2020'!L39+'[5]EOY 2020'!L39</f>
        <v>97384</v>
      </c>
      <c r="M39" s="90">
        <f>'[5]SEPT 2019'!L39+'[5]OCT 2019'!L39+'[5]NOV 2019'!L39+'[5]DEC 2019'!M39+'[5]JAN 2020'!M39+'[5]FEB 2020'!M39+'[5]MAR 2020'!M39+'[5]APR 2020'!M39+'[5]MAY 2020'!M39+'[5]JUN 2020'!M39+'[5]JULY 2020'!M39+'[5]AUG 2020'!M39+'[5]EOY 2020'!M39</f>
        <v>132553</v>
      </c>
      <c r="N39" s="90">
        <f>'[5]SEPT 2019'!M39+'[5]OCT 2019'!M39+'[5]NOV 2019'!M39+'[5]DEC 2019'!N39+'[5]JAN 2020'!N39+'[5]FEB 2020'!N39+'[5]MAR 2020'!N39+'[5]APR 2020'!N39+'[5]MAY 2020'!N39+'[5]JUN 2020'!N39+'[5]JULY 2020'!N39+'[5]AUG 2020'!N39+'[5]EOY 2020'!N39</f>
        <v>0</v>
      </c>
      <c r="O39" s="90">
        <f>'[5]SEPT 2019'!N39+'[5]OCT 2019'!N39+'[5]NOV 2019'!N39+'[5]DEC 2019'!O39+'[5]JAN 2020'!O39+'[5]FEB 2020'!O39+'[5]MAR 2020'!O39+'[5]APR 2020'!O39+'[5]MAY 2020'!O39+'[5]JUN 2020'!O39+'[5]JULY 2020'!O39+'[5]AUG 2020'!O39+'[5]EOY 2020'!O39</f>
        <v>0</v>
      </c>
      <c r="P39" s="90">
        <f>'[5]SEPT 2019'!O39+'[5]OCT 2019'!O39+'[5]NOV 2019'!O39+'[5]DEC 2019'!P39+'[5]JAN 2020'!P39+'[5]FEB 2020'!P39+'[5]MAR 2020'!P39+'[5]APR 2020'!P39+'[5]MAY 2020'!P39+'[5]JUN 2020'!P39+'[5]JULY 2020'!P39+'[5]AUG 2020'!P39+'[5]EOY 2020'!P39</f>
        <v>0</v>
      </c>
      <c r="Q39" s="90">
        <f>'[5]SEPT 2019'!P39+'[5]OCT 2019'!P39+'[5]NOV 2019'!P39+'[5]DEC 2019'!Q39+'[5]JAN 2020'!Q39+'[5]FEB 2020'!Q39+'[5]MAR 2020'!Q39+'[5]APR 2020'!Q39+'[5]MAY 2020'!Q39+'[5]JUN 2020'!Q39+'[5]JULY 2020'!Q39+'[5]AUG 2020'!Q39+'[5]EOY 2020'!Q39</f>
        <v>17621.97</v>
      </c>
      <c r="R39" s="90">
        <f>'[5]SEPT 2019'!Q39+'[5]OCT 2019'!Q39+'[5]NOV 2019'!Q39+'[5]DEC 2019'!R39+'[5]JAN 2020'!R39+'[5]FEB 2020'!R39+'[5]MAR 2020'!R39+'[5]APR 2020'!R39+'[5]MAY 2020'!R39+'[5]JUN 2020'!R39+'[5]JULY 2020'!R39+'[5]AUG 2020'!R39+'[5]EOY 2020'!R39</f>
        <v>0</v>
      </c>
      <c r="S39" s="90">
        <f>'[5]SEPT 2019'!R39+'[5]OCT 2019'!R39+'[5]NOV 2019'!R39+'[5]DEC 2019'!S39+'[5]JAN 2020'!S39+'[5]FEB 2020'!S39+'[5]MAR 2020'!S39+'[5]APR 2020'!S39+'[5]MAY 2020'!S39+'[5]JUN 2020'!S39+'[5]JULY 2020'!S39+'[5]AUG 2020'!S39+'[5]EOY 2020'!S39</f>
        <v>0</v>
      </c>
      <c r="T39" s="90">
        <f>'[5]SEPT 2019'!S39+'[5]OCT 2019'!S39+'[5]NOV 2019'!S39+'[5]DEC 2019'!T39+'[5]JAN 2020'!T39+'[5]FEB 2020'!T39+'[5]MAR 2020'!T39+'[5]APR 2020'!T39+'[5]MAY 2020'!T39+'[5]JUN 2020'!T39+'[5]JULY 2020'!T39+'[5]AUG 2020'!T39+'[5]EOY 2020'!T39</f>
        <v>0</v>
      </c>
      <c r="U39" s="90">
        <f>'[5]SEPT 2019'!T39+'[5]OCT 2019'!T39+'[5]NOV 2019'!T39+'[5]DEC 2019'!U39+'[5]JAN 2020'!U39+'[5]FEB 2020'!U39+'[5]MAR 2020'!U39+'[5]APR 2020'!U39+'[5]MAY 2020'!U39+'[5]JUN 2020'!U39+'[5]JULY 2020'!U39+'[5]AUG 2020'!U39+'[5]EOY 2020'!U39</f>
        <v>0</v>
      </c>
      <c r="V39" s="90">
        <f>'[5]SEPT 2019'!U39+'[5]OCT 2019'!U39+'[5]NOV 2019'!U39+'[5]DEC 2019'!V39+'[5]JAN 2020'!V39+'[5]FEB 2020'!V39+'[5]MAR 2020'!V39+'[5]APR 2020'!V39+'[5]MAY 2020'!V39+'[5]JUN 2020'!V39+'[5]JULY 2020'!V39+'[5]AUG 2020'!V39+'[5]EOY 2020'!V39</f>
        <v>0</v>
      </c>
      <c r="W39" s="90">
        <f>'[5]SEPT 2019'!V39+'[5]OCT 2019'!V39+'[5]NOV 2019'!V39+'[5]DEC 2019'!W39+'[5]JAN 2020'!W39+'[5]FEB 2020'!W39+'[5]MAR 2020'!W39+'[5]APR 2020'!W39+'[5]MAY 2020'!W39+'[5]JUN 2020'!W39+'[5]JULY 2020'!W39+'[5]AUG 2020'!W39+'[5]EOY 2020'!W39</f>
        <v>0</v>
      </c>
      <c r="X39" s="90">
        <f>'[5]SEPT 2019'!W39+'[5]OCT 2019'!W39+'[5]NOV 2019'!W39+'[5]DEC 2019'!X39+'[5]JAN 2020'!X39+'[5]FEB 2020'!X39+'[5]MAR 2020'!X39+'[5]APR 2020'!X39+'[5]MAY 2020'!X39+'[5]JUN 2020'!X39+'[5]JULY 2020'!X39+'[5]AUG 2020'!X39+'[5]EOY 2020'!X39</f>
        <v>0</v>
      </c>
      <c r="Y39" s="90">
        <f>'[5]SEPT 2019'!X39+'[5]OCT 2019'!X39+'[5]NOV 2019'!X39+'[5]DEC 2019'!Y39+'[5]JAN 2020'!Y39+'[5]FEB 2020'!Y39+'[5]MAR 2020'!Y39+'[5]APR 2020'!Y39+'[5]MAY 2020'!Y39+'[5]JUN 2020'!Y39+'[5]JULY 2020'!Y39+'[5]AUG 2020'!Y39+'[5]EOY 2020'!Y39</f>
        <v>0</v>
      </c>
      <c r="Z39" s="90">
        <f>'[5]SEPT 2019'!Y39+'[5]OCT 2019'!Y39+'[5]NOV 2019'!Y39+'[5]DEC 2019'!Z39+'[5]JAN 2020'!Z39+'[5]FEB 2020'!Z39+'[5]MAR 2020'!Z39+'[5]APR 2020'!Z39+'[5]MAY 2020'!Z39+'[5]JUN 2020'!Z39+'[5]JULY 2020'!Z39+'[5]AUG 2020'!Z39+'[5]EOY 2020'!Z39</f>
        <v>0</v>
      </c>
      <c r="AA39" s="113">
        <f t="shared" si="0"/>
        <v>3411264.97</v>
      </c>
    </row>
    <row r="40" spans="1:27" x14ac:dyDescent="0.25">
      <c r="A40" s="62" t="s">
        <v>187</v>
      </c>
      <c r="B40" s="63" t="s">
        <v>188</v>
      </c>
      <c r="C40" s="90">
        <f>'[5]SEPT 2019'!C40+'[5]OCT 2019'!C40+'[5]NOV 2019'!C40+'[5]DEC 2019'!C40+'[5]JAN 2020'!C40+'[5]FEB 2020'!C40+'[5]MAR 2020'!C40+'[5]APR 2020'!C40+'[5]MAY 2020'!C40+'[5]JUN 2020'!C40+'[5]JULY 2020'!C40+'[5]AUG 2020'!C40+'[5]EOY 2020'!C40+'[5]DEC S&amp;E 2019'!C40+'[5]JAN S&amp;E 2020'!C40+'[5]MAR S&amp;E 2020'!C40+'[5]MAY S&amp;E 2020'!C40+'[5]JUN S&amp;E 2020'!C40+'[5]JUL S&amp;E 2020'!C40+'[5]AUG S&amp;E 2020'!C40</f>
        <v>226336</v>
      </c>
      <c r="D40" s="90">
        <f>'[5]SEPT 2019'!D40+'[5]OCT 2019'!D40+'[5]NOV 2019'!D40+'[5]DEC 2019'!D40+'[5]JAN 2020'!D40+'[5]FEB 2020'!D40+'[5]MAR 2020'!D40+'[5]APR 2020'!D40+'[5]MAY 2020'!D40+'[5]JUN 2020'!D40+'[5]JULY 2020'!D40+'[5]AUG 2020'!D40+'[5]EOY 2020'!D40+'[5]DEC S&amp;E 2019'!D40+'[5]JAN S&amp;E 2020'!D40+'[5]MAR S&amp;E 2020'!D40+'[5]MAY S&amp;E 2020'!D40+'[5]JUN S&amp;E 2020'!D40+'[5]JUL S&amp;E 2020'!D40+'[5]AUG S&amp;E 2020'!D40</f>
        <v>162524</v>
      </c>
      <c r="E40" s="90">
        <f>'[5]SEPT 2019'!E40+'[5]OCT 2019'!E40+'[5]NOV 2019'!E40+'[5]DEC 2019'!E40+'[5]JAN 2020'!E40+'[5]FEB 2020'!E40+'[5]MAR 2020'!E40+'[5]APR 2020'!E40+'[5]MAY 2020'!E40+'[5]JUN 2020'!E40+'[5]JULY 2020'!E40+'[5]AUG 2020'!E40+'[5]EOY 2020'!E40+'[5]DEC S&amp;E 2019'!E40+'[5]JAN S&amp;E 2020'!E40+'[5]MAR S&amp;E 2020'!E40+'[5]MAY S&amp;E 2020'!E40+'[5]JUN S&amp;E 2020'!E40+'[5]JUL S&amp;E 2020'!E40+'[5]AUG S&amp;E 2020'!E40</f>
        <v>0</v>
      </c>
      <c r="F40" s="90">
        <f>'[5]SEPT 2019'!F40+'[5]OCT 2019'!F40+'[5]NOV 2019'!F40+'[5]DEC 2019'!F40+'[5]JAN 2020'!F40+'[5]FEB 2020'!F40+'[5]MAR 2020'!F40+'[5]APR 2020'!F40+'[5]MAY 2020'!F40+'[5]JUN 2020'!F40+'[5]JULY 2020'!F40+'[5]AUG 2020'!F40+'[5]EOY 2020'!F40+'[5]DEC S&amp;E 2019'!F40+'[5]JAN S&amp;E 2020'!F40+'[5]MAR S&amp;E 2020'!F40+'[5]MAY S&amp;E 2020'!F40+'[5]JUN S&amp;E 2020'!F40+'[5]JUL S&amp;E 2020'!F40+'[5]AUG S&amp;E 2020'!F40</f>
        <v>48230</v>
      </c>
      <c r="G40" s="90">
        <f>'[5]SEPT 2019'!G40+'[5]OCT 2019'!G40+'[5]NOV 2019'!G40+'[5]DEC 2019'!G40+'[5]JAN 2020'!G40+'[5]FEB 2020'!G40+'[5]MAR 2020'!G40+'[5]APR 2020'!G40+'[5]MAY 2020'!G40+'[5]JUN 2020'!G40+'[5]JULY 2020'!G40+'[5]AUG 2020'!G40+'[5]EOY 2020'!G40+'[5]DEC S&amp;E 2019'!G40+'[5]JAN S&amp;E 2020'!G40+'[5]MAR S&amp;E 2020'!G40+'[5]MAY S&amp;E 2020'!G40+'[5]JUN S&amp;E 2020'!G40+'[5]JUL S&amp;E 2020'!G40+'[5]AUG S&amp;E 2020'!G40</f>
        <v>32466</v>
      </c>
      <c r="H40" s="90">
        <f>'[5]SEPT 2019'!H40+'[5]OCT 2019'!H40+'[5]NOV 2019'!H40+'[5]DEC 2019'!H40+'[5]JAN 2020'!H40+'[5]FEB 2020'!H40+'[5]MAR 2020'!H40+'[5]APR 2020'!H40+'[5]MAY 2020'!H40+'[5]JUN 2020'!H40+'[5]JULY 2020'!H40+'[5]AUG 2020'!H40+'[5]EOY 2020'!H40</f>
        <v>0</v>
      </c>
      <c r="I40" s="90">
        <f>'[5]DEC 2019'!I40+'[5]JAN 2020'!I40+'[5]FEB 2020'!I40+'[5]MAR 2020'!I40+'[5]APR 2020'!I40+'[5]MAY 2020'!I40+'[5]JUN 2020'!I40+'[5]JULY 2020'!I40+'[5]AUG 2020'!I40+'[5]EOY 2020'!I40</f>
        <v>0</v>
      </c>
      <c r="J40" s="90">
        <f>'[5]SEPT 2019'!I40+'[5]OCT 2019'!I40+'[5]NOV 2019'!I40+'[5]DEC 2019'!J40+'[5]JAN 2020'!J40+'[5]FEB 2020'!J40+'[5]MAR 2020'!J40+'[5]APR 2020'!J40+'[5]MAY 2020'!J40+'[5]JUN 2020'!J40+'[5]JULY 2020'!J40+'[5]AUG 2020'!J40+'[5]EOY 2020'!J40</f>
        <v>0</v>
      </c>
      <c r="K40" s="90">
        <f>'[5]SEPT 2019'!J40+'[5]OCT 2019'!J40+'[5]NOV 2019'!J40+'[5]DEC 2019'!K40+'[5]JAN 2020'!K40+'[5]FEB 2020'!K40+'[5]MAR 2020'!K40+'[5]APR 2020'!K40+'[5]MAY 2020'!K40+'[5]JUN 2020'!K40+'[5]JULY 2020'!K40+'[5]AUG 2020'!K40+'[5]EOY 2020'!K40</f>
        <v>0</v>
      </c>
      <c r="L40" s="90">
        <f>'[5]SEPT 2019'!K40+'[5]OCT 2019'!K40+'[5]NOV 2019'!K40+'[5]DEC 2019'!L40+'[5]JAN 2020'!L40+'[5]FEB 2020'!L40+'[5]MAR 2020'!L40+'[5]APR 2020'!L40+'[5]MAY 2020'!L40+'[5]JUN 2020'!L40+'[5]JULY 2020'!L40+'[5]AUG 2020'!L40+'[5]EOY 2020'!L40</f>
        <v>0</v>
      </c>
      <c r="M40" s="90">
        <f>'[5]SEPT 2019'!L40+'[5]OCT 2019'!L40+'[5]NOV 2019'!L40+'[5]DEC 2019'!M40+'[5]JAN 2020'!M40+'[5]FEB 2020'!M40+'[5]MAR 2020'!M40+'[5]APR 2020'!M40+'[5]MAY 2020'!M40+'[5]JUN 2020'!M40+'[5]JULY 2020'!M40+'[5]AUG 2020'!M40+'[5]EOY 2020'!M40</f>
        <v>0</v>
      </c>
      <c r="N40" s="90">
        <f>'[5]SEPT 2019'!M40+'[5]OCT 2019'!M40+'[5]NOV 2019'!M40+'[5]DEC 2019'!N40+'[5]JAN 2020'!N40+'[5]FEB 2020'!N40+'[5]MAR 2020'!N40+'[5]APR 2020'!N40+'[5]MAY 2020'!N40+'[5]JUN 2020'!N40+'[5]JULY 2020'!N40+'[5]AUG 2020'!N40+'[5]EOY 2020'!N40</f>
        <v>15625</v>
      </c>
      <c r="O40" s="90">
        <f>'[5]SEPT 2019'!N40+'[5]OCT 2019'!N40+'[5]NOV 2019'!N40+'[5]DEC 2019'!O40+'[5]JAN 2020'!O40+'[5]FEB 2020'!O40+'[5]MAR 2020'!O40+'[5]APR 2020'!O40+'[5]MAY 2020'!O40+'[5]JUN 2020'!O40+'[5]JULY 2020'!O40+'[5]AUG 2020'!O40+'[5]EOY 2020'!O40</f>
        <v>0</v>
      </c>
      <c r="P40" s="90">
        <f>'[5]SEPT 2019'!O40+'[5]OCT 2019'!O40+'[5]NOV 2019'!O40+'[5]DEC 2019'!P40+'[5]JAN 2020'!P40+'[5]FEB 2020'!P40+'[5]MAR 2020'!P40+'[5]APR 2020'!P40+'[5]MAY 2020'!P40+'[5]JUN 2020'!P40+'[5]JULY 2020'!P40+'[5]AUG 2020'!P40+'[5]EOY 2020'!P40</f>
        <v>0</v>
      </c>
      <c r="Q40" s="90">
        <f>'[5]SEPT 2019'!P40+'[5]OCT 2019'!P40+'[5]NOV 2019'!P40+'[5]DEC 2019'!Q40+'[5]JAN 2020'!Q40+'[5]FEB 2020'!Q40+'[5]MAR 2020'!Q40+'[5]APR 2020'!Q40+'[5]MAY 2020'!Q40+'[5]JUN 2020'!Q40+'[5]JULY 2020'!Q40+'[5]AUG 2020'!Q40+'[5]EOY 2020'!Q40</f>
        <v>5580</v>
      </c>
      <c r="R40" s="90">
        <f>'[5]SEPT 2019'!Q40+'[5]OCT 2019'!Q40+'[5]NOV 2019'!Q40+'[5]DEC 2019'!R40+'[5]JAN 2020'!R40+'[5]FEB 2020'!R40+'[5]MAR 2020'!R40+'[5]APR 2020'!R40+'[5]MAY 2020'!R40+'[5]JUN 2020'!R40+'[5]JULY 2020'!R40+'[5]AUG 2020'!R40+'[5]EOY 2020'!R40</f>
        <v>0</v>
      </c>
      <c r="S40" s="90">
        <f>'[5]SEPT 2019'!R40+'[5]OCT 2019'!R40+'[5]NOV 2019'!R40+'[5]DEC 2019'!S40+'[5]JAN 2020'!S40+'[5]FEB 2020'!S40+'[5]MAR 2020'!S40+'[5]APR 2020'!S40+'[5]MAY 2020'!S40+'[5]JUN 2020'!S40+'[5]JULY 2020'!S40+'[5]AUG 2020'!S40+'[5]EOY 2020'!S40</f>
        <v>0</v>
      </c>
      <c r="T40" s="90">
        <f>'[5]SEPT 2019'!S40+'[5]OCT 2019'!S40+'[5]NOV 2019'!S40+'[5]DEC 2019'!T40+'[5]JAN 2020'!T40+'[5]FEB 2020'!T40+'[5]MAR 2020'!T40+'[5]APR 2020'!T40+'[5]MAY 2020'!T40+'[5]JUN 2020'!T40+'[5]JULY 2020'!T40+'[5]AUG 2020'!T40+'[5]EOY 2020'!T40</f>
        <v>0</v>
      </c>
      <c r="U40" s="90">
        <f>'[5]SEPT 2019'!T40+'[5]OCT 2019'!T40+'[5]NOV 2019'!T40+'[5]DEC 2019'!U40+'[5]JAN 2020'!U40+'[5]FEB 2020'!U40+'[5]MAR 2020'!U40+'[5]APR 2020'!U40+'[5]MAY 2020'!U40+'[5]JUN 2020'!U40+'[5]JULY 2020'!U40+'[5]AUG 2020'!U40+'[5]EOY 2020'!U40</f>
        <v>0</v>
      </c>
      <c r="V40" s="90">
        <f>'[5]SEPT 2019'!U40+'[5]OCT 2019'!U40+'[5]NOV 2019'!U40+'[5]DEC 2019'!V40+'[5]JAN 2020'!V40+'[5]FEB 2020'!V40+'[5]MAR 2020'!V40+'[5]APR 2020'!V40+'[5]MAY 2020'!V40+'[5]JUN 2020'!V40+'[5]JULY 2020'!V40+'[5]AUG 2020'!V40+'[5]EOY 2020'!V40</f>
        <v>0</v>
      </c>
      <c r="W40" s="90">
        <f>'[5]SEPT 2019'!V40+'[5]OCT 2019'!V40+'[5]NOV 2019'!V40+'[5]DEC 2019'!W40+'[5]JAN 2020'!W40+'[5]FEB 2020'!W40+'[5]MAR 2020'!W40+'[5]APR 2020'!W40+'[5]MAY 2020'!W40+'[5]JUN 2020'!W40+'[5]JULY 2020'!W40+'[5]AUG 2020'!W40+'[5]EOY 2020'!W40</f>
        <v>0</v>
      </c>
      <c r="X40" s="90">
        <f>'[5]SEPT 2019'!W40+'[5]OCT 2019'!W40+'[5]NOV 2019'!W40+'[5]DEC 2019'!X40+'[5]JAN 2020'!X40+'[5]FEB 2020'!X40+'[5]MAR 2020'!X40+'[5]APR 2020'!X40+'[5]MAY 2020'!X40+'[5]JUN 2020'!X40+'[5]JULY 2020'!X40+'[5]AUG 2020'!X40+'[5]EOY 2020'!X40</f>
        <v>0</v>
      </c>
      <c r="Y40" s="90">
        <f>'[5]SEPT 2019'!X40+'[5]OCT 2019'!X40+'[5]NOV 2019'!X40+'[5]DEC 2019'!Y40+'[5]JAN 2020'!Y40+'[5]FEB 2020'!Y40+'[5]MAR 2020'!Y40+'[5]APR 2020'!Y40+'[5]MAY 2020'!Y40+'[5]JUN 2020'!Y40+'[5]JULY 2020'!Y40+'[5]AUG 2020'!Y40+'[5]EOY 2020'!Y40</f>
        <v>0</v>
      </c>
      <c r="Z40" s="90">
        <f>'[5]SEPT 2019'!Y40+'[5]OCT 2019'!Y40+'[5]NOV 2019'!Y40+'[5]DEC 2019'!Z40+'[5]JAN 2020'!Z40+'[5]FEB 2020'!Z40+'[5]MAR 2020'!Z40+'[5]APR 2020'!Z40+'[5]MAY 2020'!Z40+'[5]JUN 2020'!Z40+'[5]JULY 2020'!Z40+'[5]AUG 2020'!Z40+'[5]EOY 2020'!Z40</f>
        <v>0</v>
      </c>
      <c r="AA40" s="113">
        <f t="shared" si="0"/>
        <v>490761</v>
      </c>
    </row>
    <row r="41" spans="1:27" x14ac:dyDescent="0.25">
      <c r="A41" s="62" t="s">
        <v>189</v>
      </c>
      <c r="B41" s="63" t="s">
        <v>190</v>
      </c>
      <c r="C41" s="90">
        <f>'[5]SEPT 2019'!C41+'[5]OCT 2019'!C41+'[5]NOV 2019'!C41+'[5]DEC 2019'!C41+'[5]JAN 2020'!C41+'[5]FEB 2020'!C41+'[5]MAR 2020'!C41+'[5]APR 2020'!C41+'[5]MAY 2020'!C41+'[5]JUN 2020'!C41+'[5]JULY 2020'!C41+'[5]AUG 2020'!C41+'[5]EOY 2020'!C41+'[5]DEC S&amp;E 2019'!C41+'[5]JAN S&amp;E 2020'!C41+'[5]MAR S&amp;E 2020'!C41+'[5]MAY S&amp;E 2020'!C41+'[5]JUN S&amp;E 2020'!C41+'[5]JUL S&amp;E 2020'!C41+'[5]AUG S&amp;E 2020'!C41</f>
        <v>74735</v>
      </c>
      <c r="D41" s="90">
        <f>'[5]SEPT 2019'!D41+'[5]OCT 2019'!D41+'[5]NOV 2019'!D41+'[5]DEC 2019'!D41+'[5]JAN 2020'!D41+'[5]FEB 2020'!D41+'[5]MAR 2020'!D41+'[5]APR 2020'!D41+'[5]MAY 2020'!D41+'[5]JUN 2020'!D41+'[5]JULY 2020'!D41+'[5]AUG 2020'!D41+'[5]EOY 2020'!D41+'[5]DEC S&amp;E 2019'!D41+'[5]JAN S&amp;E 2020'!D41+'[5]MAR S&amp;E 2020'!D41+'[5]MAY S&amp;E 2020'!D41+'[5]JUN S&amp;E 2020'!D41+'[5]JUL S&amp;E 2020'!D41+'[5]AUG S&amp;E 2020'!D41</f>
        <v>47293</v>
      </c>
      <c r="E41" s="90">
        <f>'[5]SEPT 2019'!E41+'[5]OCT 2019'!E41+'[5]NOV 2019'!E41+'[5]DEC 2019'!E41+'[5]JAN 2020'!E41+'[5]FEB 2020'!E41+'[5]MAR 2020'!E41+'[5]APR 2020'!E41+'[5]MAY 2020'!E41+'[5]JUN 2020'!E41+'[5]JULY 2020'!E41+'[5]AUG 2020'!E41+'[5]EOY 2020'!E41+'[5]DEC S&amp;E 2019'!E41+'[5]JAN S&amp;E 2020'!E41+'[5]MAR S&amp;E 2020'!E41+'[5]MAY S&amp;E 2020'!E41+'[5]JUN S&amp;E 2020'!E41+'[5]JUL S&amp;E 2020'!E41+'[5]AUG S&amp;E 2020'!E41</f>
        <v>11753</v>
      </c>
      <c r="F41" s="90">
        <f>'[5]SEPT 2019'!F41+'[5]OCT 2019'!F41+'[5]NOV 2019'!F41+'[5]DEC 2019'!F41+'[5]JAN 2020'!F41+'[5]FEB 2020'!F41+'[5]MAR 2020'!F41+'[5]APR 2020'!F41+'[5]MAY 2020'!F41+'[5]JUN 2020'!F41+'[5]JULY 2020'!F41+'[5]AUG 2020'!F41+'[5]EOY 2020'!F41+'[5]DEC S&amp;E 2019'!F41+'[5]JAN S&amp;E 2020'!F41+'[5]MAR S&amp;E 2020'!F41+'[5]MAY S&amp;E 2020'!F41+'[5]JUN S&amp;E 2020'!F41+'[5]JUL S&amp;E 2020'!F41+'[5]AUG S&amp;E 2020'!F41</f>
        <v>3441</v>
      </c>
      <c r="G41" s="90">
        <f>'[5]SEPT 2019'!G41+'[5]OCT 2019'!G41+'[5]NOV 2019'!G41+'[5]DEC 2019'!G41+'[5]JAN 2020'!G41+'[5]FEB 2020'!G41+'[5]MAR 2020'!G41+'[5]APR 2020'!G41+'[5]MAY 2020'!G41+'[5]JUN 2020'!G41+'[5]JULY 2020'!G41+'[5]AUG 2020'!G41+'[5]EOY 2020'!G41+'[5]DEC S&amp;E 2019'!G41+'[5]JAN S&amp;E 2020'!G41+'[5]MAR S&amp;E 2020'!G41+'[5]MAY S&amp;E 2020'!G41+'[5]JUN S&amp;E 2020'!G41+'[5]JUL S&amp;E 2020'!G41+'[5]AUG S&amp;E 2020'!G41</f>
        <v>20000</v>
      </c>
      <c r="H41" s="90">
        <f>'[5]SEPT 2019'!H41+'[5]OCT 2019'!H41+'[5]NOV 2019'!H41+'[5]DEC 2019'!H41+'[5]JAN 2020'!H41+'[5]FEB 2020'!H41+'[5]MAR 2020'!H41+'[5]APR 2020'!H41+'[5]MAY 2020'!H41+'[5]JUN 2020'!H41+'[5]JULY 2020'!H41+'[5]AUG 2020'!H41+'[5]EOY 2020'!H41</f>
        <v>0</v>
      </c>
      <c r="I41" s="90">
        <f>'[5]DEC 2019'!I41+'[5]JAN 2020'!I41+'[5]FEB 2020'!I41+'[5]MAR 2020'!I41+'[5]APR 2020'!I41+'[5]MAY 2020'!I41+'[5]JUN 2020'!I41+'[5]JULY 2020'!I41+'[5]AUG 2020'!I41+'[5]EOY 2020'!I41</f>
        <v>0</v>
      </c>
      <c r="J41" s="90">
        <f>'[5]SEPT 2019'!I41+'[5]OCT 2019'!I41+'[5]NOV 2019'!I41+'[5]DEC 2019'!J41+'[5]JAN 2020'!J41+'[5]FEB 2020'!J41+'[5]MAR 2020'!J41+'[5]APR 2020'!J41+'[5]MAY 2020'!J41+'[5]JUN 2020'!J41+'[5]JULY 2020'!J41+'[5]AUG 2020'!J41+'[5]EOY 2020'!J41</f>
        <v>0</v>
      </c>
      <c r="K41" s="90">
        <f>'[5]SEPT 2019'!J41+'[5]OCT 2019'!J41+'[5]NOV 2019'!J41+'[5]DEC 2019'!K41+'[5]JAN 2020'!K41+'[5]FEB 2020'!K41+'[5]MAR 2020'!K41+'[5]APR 2020'!K41+'[5]MAY 2020'!K41+'[5]JUN 2020'!K41+'[5]JULY 2020'!K41+'[5]AUG 2020'!K41+'[5]EOY 2020'!K41</f>
        <v>0</v>
      </c>
      <c r="L41" s="90">
        <f>'[5]SEPT 2019'!K41+'[5]OCT 2019'!K41+'[5]NOV 2019'!K41+'[5]DEC 2019'!L41+'[5]JAN 2020'!L41+'[5]FEB 2020'!L41+'[5]MAR 2020'!L41+'[5]APR 2020'!L41+'[5]MAY 2020'!L41+'[5]JUN 2020'!L41+'[5]JULY 2020'!L41+'[5]AUG 2020'!L41+'[5]EOY 2020'!L41</f>
        <v>0</v>
      </c>
      <c r="M41" s="90">
        <f>'[5]SEPT 2019'!L41+'[5]OCT 2019'!L41+'[5]NOV 2019'!L41+'[5]DEC 2019'!M41+'[5]JAN 2020'!M41+'[5]FEB 2020'!M41+'[5]MAR 2020'!M41+'[5]APR 2020'!M41+'[5]MAY 2020'!M41+'[5]JUN 2020'!M41+'[5]JULY 2020'!M41+'[5]AUG 2020'!M41+'[5]EOY 2020'!M41</f>
        <v>0</v>
      </c>
      <c r="N41" s="90">
        <f>'[5]SEPT 2019'!M41+'[5]OCT 2019'!M41+'[5]NOV 2019'!M41+'[5]DEC 2019'!N41+'[5]JAN 2020'!N41+'[5]FEB 2020'!N41+'[5]MAR 2020'!N41+'[5]APR 2020'!N41+'[5]MAY 2020'!N41+'[5]JUN 2020'!N41+'[5]JULY 2020'!N41+'[5]AUG 2020'!N41+'[5]EOY 2020'!N41</f>
        <v>0</v>
      </c>
      <c r="O41" s="90">
        <f>'[5]SEPT 2019'!N41+'[5]OCT 2019'!N41+'[5]NOV 2019'!N41+'[5]DEC 2019'!O41+'[5]JAN 2020'!O41+'[5]FEB 2020'!O41+'[5]MAR 2020'!O41+'[5]APR 2020'!O41+'[5]MAY 2020'!O41+'[5]JUN 2020'!O41+'[5]JULY 2020'!O41+'[5]AUG 2020'!O41+'[5]EOY 2020'!O41</f>
        <v>0</v>
      </c>
      <c r="P41" s="90">
        <f>'[5]SEPT 2019'!O41+'[5]OCT 2019'!O41+'[5]NOV 2019'!O41+'[5]DEC 2019'!P41+'[5]JAN 2020'!P41+'[5]FEB 2020'!P41+'[5]MAR 2020'!P41+'[5]APR 2020'!P41+'[5]MAY 2020'!P41+'[5]JUN 2020'!P41+'[5]JULY 2020'!P41+'[5]AUG 2020'!P41+'[5]EOY 2020'!P41</f>
        <v>0</v>
      </c>
      <c r="Q41" s="90">
        <f>'[5]SEPT 2019'!P41+'[5]OCT 2019'!P41+'[5]NOV 2019'!P41+'[5]DEC 2019'!Q41+'[5]JAN 2020'!Q41+'[5]FEB 2020'!Q41+'[5]MAR 2020'!Q41+'[5]APR 2020'!Q41+'[5]MAY 2020'!Q41+'[5]JUN 2020'!Q41+'[5]JULY 2020'!Q41+'[5]AUG 2020'!Q41+'[5]EOY 2020'!Q41</f>
        <v>0</v>
      </c>
      <c r="R41" s="90">
        <f>'[5]SEPT 2019'!Q41+'[5]OCT 2019'!Q41+'[5]NOV 2019'!Q41+'[5]DEC 2019'!R41+'[5]JAN 2020'!R41+'[5]FEB 2020'!R41+'[5]MAR 2020'!R41+'[5]APR 2020'!R41+'[5]MAY 2020'!R41+'[5]JUN 2020'!R41+'[5]JULY 2020'!R41+'[5]AUG 2020'!R41+'[5]EOY 2020'!R41</f>
        <v>0</v>
      </c>
      <c r="S41" s="90">
        <f>'[5]SEPT 2019'!R41+'[5]OCT 2019'!R41+'[5]NOV 2019'!R41+'[5]DEC 2019'!S41+'[5]JAN 2020'!S41+'[5]FEB 2020'!S41+'[5]MAR 2020'!S41+'[5]APR 2020'!S41+'[5]MAY 2020'!S41+'[5]JUN 2020'!S41+'[5]JULY 2020'!S41+'[5]AUG 2020'!S41+'[5]EOY 2020'!S41</f>
        <v>0</v>
      </c>
      <c r="T41" s="90">
        <f>'[5]SEPT 2019'!S41+'[5]OCT 2019'!S41+'[5]NOV 2019'!S41+'[5]DEC 2019'!T41+'[5]JAN 2020'!T41+'[5]FEB 2020'!T41+'[5]MAR 2020'!T41+'[5]APR 2020'!T41+'[5]MAY 2020'!T41+'[5]JUN 2020'!T41+'[5]JULY 2020'!T41+'[5]AUG 2020'!T41+'[5]EOY 2020'!T41</f>
        <v>0</v>
      </c>
      <c r="U41" s="90">
        <f>'[5]SEPT 2019'!T41+'[5]OCT 2019'!T41+'[5]NOV 2019'!T41+'[5]DEC 2019'!U41+'[5]JAN 2020'!U41+'[5]FEB 2020'!U41+'[5]MAR 2020'!U41+'[5]APR 2020'!U41+'[5]MAY 2020'!U41+'[5]JUN 2020'!U41+'[5]JULY 2020'!U41+'[5]AUG 2020'!U41+'[5]EOY 2020'!U41</f>
        <v>0</v>
      </c>
      <c r="V41" s="90">
        <f>'[5]SEPT 2019'!U41+'[5]OCT 2019'!U41+'[5]NOV 2019'!U41+'[5]DEC 2019'!V41+'[5]JAN 2020'!V41+'[5]FEB 2020'!V41+'[5]MAR 2020'!V41+'[5]APR 2020'!V41+'[5]MAY 2020'!V41+'[5]JUN 2020'!V41+'[5]JULY 2020'!V41+'[5]AUG 2020'!V41+'[5]EOY 2020'!V41</f>
        <v>0</v>
      </c>
      <c r="W41" s="90">
        <f>'[5]SEPT 2019'!V41+'[5]OCT 2019'!V41+'[5]NOV 2019'!V41+'[5]DEC 2019'!W41+'[5]JAN 2020'!W41+'[5]FEB 2020'!W41+'[5]MAR 2020'!W41+'[5]APR 2020'!W41+'[5]MAY 2020'!W41+'[5]JUN 2020'!W41+'[5]JULY 2020'!W41+'[5]AUG 2020'!W41+'[5]EOY 2020'!W41</f>
        <v>0</v>
      </c>
      <c r="X41" s="90">
        <f>'[5]SEPT 2019'!W41+'[5]OCT 2019'!W41+'[5]NOV 2019'!W41+'[5]DEC 2019'!X41+'[5]JAN 2020'!X41+'[5]FEB 2020'!X41+'[5]MAR 2020'!X41+'[5]APR 2020'!X41+'[5]MAY 2020'!X41+'[5]JUN 2020'!X41+'[5]JULY 2020'!X41+'[5]AUG 2020'!X41+'[5]EOY 2020'!X41</f>
        <v>0</v>
      </c>
      <c r="Y41" s="90">
        <f>'[5]SEPT 2019'!X41+'[5]OCT 2019'!X41+'[5]NOV 2019'!X41+'[5]DEC 2019'!Y41+'[5]JAN 2020'!Y41+'[5]FEB 2020'!Y41+'[5]MAR 2020'!Y41+'[5]APR 2020'!Y41+'[5]MAY 2020'!Y41+'[5]JUN 2020'!Y41+'[5]JULY 2020'!Y41+'[5]AUG 2020'!Y41+'[5]EOY 2020'!Y41</f>
        <v>0</v>
      </c>
      <c r="Z41" s="90">
        <f>'[5]SEPT 2019'!Y41+'[5]OCT 2019'!Y41+'[5]NOV 2019'!Y41+'[5]DEC 2019'!Z41+'[5]JAN 2020'!Z41+'[5]FEB 2020'!Z41+'[5]MAR 2020'!Z41+'[5]APR 2020'!Z41+'[5]MAY 2020'!Z41+'[5]JUN 2020'!Z41+'[5]JULY 2020'!Z41+'[5]AUG 2020'!Z41+'[5]EOY 2020'!Z41</f>
        <v>0</v>
      </c>
      <c r="AA41" s="113">
        <f t="shared" si="0"/>
        <v>157222</v>
      </c>
    </row>
    <row r="42" spans="1:27" x14ac:dyDescent="0.25">
      <c r="A42" s="62" t="s">
        <v>193</v>
      </c>
      <c r="B42" s="63" t="s">
        <v>194</v>
      </c>
      <c r="C42" s="90">
        <f>'[5]SEPT 2019'!C42+'[5]OCT 2019'!C42+'[5]NOV 2019'!C42+'[5]DEC 2019'!C42+'[5]JAN 2020'!C42+'[5]FEB 2020'!C42+'[5]MAR 2020'!C42+'[5]APR 2020'!C42+'[5]MAY 2020'!C42+'[5]JUN 2020'!C42+'[5]JULY 2020'!C42+'[5]AUG 2020'!C42+'[5]EOY 2020'!C42+'[5]DEC S&amp;E 2019'!C42+'[5]JAN S&amp;E 2020'!C42+'[5]MAR S&amp;E 2020'!C42+'[5]MAY S&amp;E 2020'!C42+'[5]JUN S&amp;E 2020'!C42+'[5]JUL S&amp;E 2020'!C42+'[5]AUG S&amp;E 2020'!C42</f>
        <v>160092</v>
      </c>
      <c r="D42" s="90">
        <f>'[5]SEPT 2019'!D42+'[5]OCT 2019'!D42+'[5]NOV 2019'!D42+'[5]DEC 2019'!D42+'[5]JAN 2020'!D42+'[5]FEB 2020'!D42+'[5]MAR 2020'!D42+'[5]APR 2020'!D42+'[5]MAY 2020'!D42+'[5]JUN 2020'!D42+'[5]JULY 2020'!D42+'[5]AUG 2020'!D42+'[5]EOY 2020'!D42+'[5]DEC S&amp;E 2019'!D42+'[5]JAN S&amp;E 2020'!D42+'[5]MAR S&amp;E 2020'!D42+'[5]MAY S&amp;E 2020'!D42+'[5]JUN S&amp;E 2020'!D42+'[5]JUL S&amp;E 2020'!D42+'[5]AUG S&amp;E 2020'!D42</f>
        <v>99606</v>
      </c>
      <c r="E42" s="90">
        <f>'[5]SEPT 2019'!E42+'[5]OCT 2019'!E42+'[5]NOV 2019'!E42+'[5]DEC 2019'!E42+'[5]JAN 2020'!E42+'[5]FEB 2020'!E42+'[5]MAR 2020'!E42+'[5]APR 2020'!E42+'[5]MAY 2020'!E42+'[5]JUN 2020'!E42+'[5]JULY 2020'!E42+'[5]AUG 2020'!E42+'[5]EOY 2020'!E42+'[5]DEC S&amp;E 2019'!E42+'[5]JAN S&amp;E 2020'!E42+'[5]MAR S&amp;E 2020'!E42+'[5]MAY S&amp;E 2020'!E42+'[5]JUN S&amp;E 2020'!E42+'[5]JUL S&amp;E 2020'!E42+'[5]AUG S&amp;E 2020'!E42</f>
        <v>208360</v>
      </c>
      <c r="F42" s="90">
        <f>'[5]SEPT 2019'!F42+'[5]OCT 2019'!F42+'[5]NOV 2019'!F42+'[5]DEC 2019'!F42+'[5]JAN 2020'!F42+'[5]FEB 2020'!F42+'[5]MAR 2020'!F42+'[5]APR 2020'!F42+'[5]MAY 2020'!F42+'[5]JUN 2020'!F42+'[5]JULY 2020'!F42+'[5]AUG 2020'!F42+'[5]EOY 2020'!F42+'[5]DEC S&amp;E 2019'!F42+'[5]JAN S&amp;E 2020'!F42+'[5]MAR S&amp;E 2020'!F42+'[5]MAY S&amp;E 2020'!F42+'[5]JUN S&amp;E 2020'!F42+'[5]JUL S&amp;E 2020'!F42+'[5]AUG S&amp;E 2020'!F42</f>
        <v>60000</v>
      </c>
      <c r="G42" s="90">
        <f>'[5]SEPT 2019'!G42+'[5]OCT 2019'!G42+'[5]NOV 2019'!G42+'[5]DEC 2019'!G42+'[5]JAN 2020'!G42+'[5]FEB 2020'!G42+'[5]MAR 2020'!G42+'[5]APR 2020'!G42+'[5]MAY 2020'!G42+'[5]JUN 2020'!G42+'[5]JULY 2020'!G42+'[5]AUG 2020'!G42+'[5]EOY 2020'!G42+'[5]DEC S&amp;E 2019'!G42+'[5]JAN S&amp;E 2020'!G42+'[5]MAR S&amp;E 2020'!G42+'[5]MAY S&amp;E 2020'!G42+'[5]JUN S&amp;E 2020'!G42+'[5]JUL S&amp;E 2020'!G42+'[5]AUG S&amp;E 2020'!G42</f>
        <v>71704</v>
      </c>
      <c r="H42" s="90">
        <f>'[5]SEPT 2019'!H42+'[5]OCT 2019'!H42+'[5]NOV 2019'!H42+'[5]DEC 2019'!H42+'[5]JAN 2020'!H42+'[5]FEB 2020'!H42+'[5]MAR 2020'!H42+'[5]APR 2020'!H42+'[5]MAY 2020'!H42+'[5]JUN 2020'!H42+'[5]JULY 2020'!H42+'[5]AUG 2020'!H42+'[5]EOY 2020'!H42</f>
        <v>0</v>
      </c>
      <c r="I42" s="90">
        <f>'[5]DEC 2019'!I42+'[5]JAN 2020'!I42+'[5]FEB 2020'!I42+'[5]MAR 2020'!I42+'[5]APR 2020'!I42+'[5]MAY 2020'!I42+'[5]JUN 2020'!I42+'[5]JULY 2020'!I42+'[5]AUG 2020'!I42+'[5]EOY 2020'!I42</f>
        <v>0</v>
      </c>
      <c r="J42" s="90">
        <f>'[5]SEPT 2019'!I42+'[5]OCT 2019'!I42+'[5]NOV 2019'!I42+'[5]DEC 2019'!J42+'[5]JAN 2020'!J42+'[5]FEB 2020'!J42+'[5]MAR 2020'!J42+'[5]APR 2020'!J42+'[5]MAY 2020'!J42+'[5]JUN 2020'!J42+'[5]JULY 2020'!J42+'[5]AUG 2020'!J42+'[5]EOY 2020'!J42</f>
        <v>0</v>
      </c>
      <c r="K42" s="90">
        <f>'[5]SEPT 2019'!J42+'[5]OCT 2019'!J42+'[5]NOV 2019'!J42+'[5]DEC 2019'!K42+'[5]JAN 2020'!K42+'[5]FEB 2020'!K42+'[5]MAR 2020'!K42+'[5]APR 2020'!K42+'[5]MAY 2020'!K42+'[5]JUN 2020'!K42+'[5]JULY 2020'!K42+'[5]AUG 2020'!K42+'[5]EOY 2020'!K42</f>
        <v>0</v>
      </c>
      <c r="L42" s="90">
        <f>'[5]SEPT 2019'!K42+'[5]OCT 2019'!K42+'[5]NOV 2019'!K42+'[5]DEC 2019'!L42+'[5]JAN 2020'!L42+'[5]FEB 2020'!L42+'[5]MAR 2020'!L42+'[5]APR 2020'!L42+'[5]MAY 2020'!L42+'[5]JUN 2020'!L42+'[5]JULY 2020'!L42+'[5]AUG 2020'!L42+'[5]EOY 2020'!L42</f>
        <v>0</v>
      </c>
      <c r="M42" s="90">
        <f>'[5]SEPT 2019'!L42+'[5]OCT 2019'!L42+'[5]NOV 2019'!L42+'[5]DEC 2019'!M42+'[5]JAN 2020'!M42+'[5]FEB 2020'!M42+'[5]MAR 2020'!M42+'[5]APR 2020'!M42+'[5]MAY 2020'!M42+'[5]JUN 2020'!M42+'[5]JULY 2020'!M42+'[5]AUG 2020'!M42+'[5]EOY 2020'!M42</f>
        <v>0</v>
      </c>
      <c r="N42" s="90">
        <f>'[5]SEPT 2019'!M42+'[5]OCT 2019'!M42+'[5]NOV 2019'!M42+'[5]DEC 2019'!N42+'[5]JAN 2020'!N42+'[5]FEB 2020'!N42+'[5]MAR 2020'!N42+'[5]APR 2020'!N42+'[5]MAY 2020'!N42+'[5]JUN 2020'!N42+'[5]JULY 2020'!N42+'[5]AUG 2020'!N42+'[5]EOY 2020'!N42</f>
        <v>0</v>
      </c>
      <c r="O42" s="90">
        <f>'[5]SEPT 2019'!N42+'[5]OCT 2019'!N42+'[5]NOV 2019'!N42+'[5]DEC 2019'!O42+'[5]JAN 2020'!O42+'[5]FEB 2020'!O42+'[5]MAR 2020'!O42+'[5]APR 2020'!O42+'[5]MAY 2020'!O42+'[5]JUN 2020'!O42+'[5]JULY 2020'!O42+'[5]AUG 2020'!O42+'[5]EOY 2020'!O42</f>
        <v>0</v>
      </c>
      <c r="P42" s="90">
        <f>'[5]SEPT 2019'!O42+'[5]OCT 2019'!O42+'[5]NOV 2019'!O42+'[5]DEC 2019'!P42+'[5]JAN 2020'!P42+'[5]FEB 2020'!P42+'[5]MAR 2020'!P42+'[5]APR 2020'!P42+'[5]MAY 2020'!P42+'[5]JUN 2020'!P42+'[5]JULY 2020'!P42+'[5]AUG 2020'!P42+'[5]EOY 2020'!P42</f>
        <v>56000</v>
      </c>
      <c r="Q42" s="90">
        <f>'[5]SEPT 2019'!P42+'[5]OCT 2019'!P42+'[5]NOV 2019'!P42+'[5]DEC 2019'!Q42+'[5]JAN 2020'!Q42+'[5]FEB 2020'!Q42+'[5]MAR 2020'!Q42+'[5]APR 2020'!Q42+'[5]MAY 2020'!Q42+'[5]JUN 2020'!Q42+'[5]JULY 2020'!Q42+'[5]AUG 2020'!Q42+'[5]EOY 2020'!Q42</f>
        <v>5580</v>
      </c>
      <c r="R42" s="90">
        <f>'[5]SEPT 2019'!Q42+'[5]OCT 2019'!Q42+'[5]NOV 2019'!Q42+'[5]DEC 2019'!R42+'[5]JAN 2020'!R42+'[5]FEB 2020'!R42+'[5]MAR 2020'!R42+'[5]APR 2020'!R42+'[5]MAY 2020'!R42+'[5]JUN 2020'!R42+'[5]JULY 2020'!R42+'[5]AUG 2020'!R42+'[5]EOY 2020'!R42</f>
        <v>0</v>
      </c>
      <c r="S42" s="90">
        <f>'[5]SEPT 2019'!R42+'[5]OCT 2019'!R42+'[5]NOV 2019'!R42+'[5]DEC 2019'!S42+'[5]JAN 2020'!S42+'[5]FEB 2020'!S42+'[5]MAR 2020'!S42+'[5]APR 2020'!S42+'[5]MAY 2020'!S42+'[5]JUN 2020'!S42+'[5]JULY 2020'!S42+'[5]AUG 2020'!S42+'[5]EOY 2020'!S42</f>
        <v>0</v>
      </c>
      <c r="T42" s="90">
        <f>'[5]SEPT 2019'!S42+'[5]OCT 2019'!S42+'[5]NOV 2019'!S42+'[5]DEC 2019'!T42+'[5]JAN 2020'!T42+'[5]FEB 2020'!T42+'[5]MAR 2020'!T42+'[5]APR 2020'!T42+'[5]MAY 2020'!T42+'[5]JUN 2020'!T42+'[5]JULY 2020'!T42+'[5]AUG 2020'!T42+'[5]EOY 2020'!T42</f>
        <v>0</v>
      </c>
      <c r="U42" s="90">
        <f>'[5]SEPT 2019'!T42+'[5]OCT 2019'!T42+'[5]NOV 2019'!T42+'[5]DEC 2019'!U42+'[5]JAN 2020'!U42+'[5]FEB 2020'!U42+'[5]MAR 2020'!U42+'[5]APR 2020'!U42+'[5]MAY 2020'!U42+'[5]JUN 2020'!U42+'[5]JULY 2020'!U42+'[5]AUG 2020'!U42+'[5]EOY 2020'!U42</f>
        <v>0</v>
      </c>
      <c r="V42" s="90">
        <f>'[5]SEPT 2019'!U42+'[5]OCT 2019'!U42+'[5]NOV 2019'!U42+'[5]DEC 2019'!V42+'[5]JAN 2020'!V42+'[5]FEB 2020'!V42+'[5]MAR 2020'!V42+'[5]APR 2020'!V42+'[5]MAY 2020'!V42+'[5]JUN 2020'!V42+'[5]JULY 2020'!V42+'[5]AUG 2020'!V42+'[5]EOY 2020'!V42</f>
        <v>0</v>
      </c>
      <c r="W42" s="90">
        <f>'[5]SEPT 2019'!V42+'[5]OCT 2019'!V42+'[5]NOV 2019'!V42+'[5]DEC 2019'!W42+'[5]JAN 2020'!W42+'[5]FEB 2020'!W42+'[5]MAR 2020'!W42+'[5]APR 2020'!W42+'[5]MAY 2020'!W42+'[5]JUN 2020'!W42+'[5]JULY 2020'!W42+'[5]AUG 2020'!W42+'[5]EOY 2020'!W42</f>
        <v>0</v>
      </c>
      <c r="X42" s="90">
        <f>'[5]SEPT 2019'!W42+'[5]OCT 2019'!W42+'[5]NOV 2019'!W42+'[5]DEC 2019'!X42+'[5]JAN 2020'!X42+'[5]FEB 2020'!X42+'[5]MAR 2020'!X42+'[5]APR 2020'!X42+'[5]MAY 2020'!X42+'[5]JUN 2020'!X42+'[5]JULY 2020'!X42+'[5]AUG 2020'!X42+'[5]EOY 2020'!X42</f>
        <v>0</v>
      </c>
      <c r="Y42" s="90">
        <f>'[5]SEPT 2019'!X42+'[5]OCT 2019'!X42+'[5]NOV 2019'!X42+'[5]DEC 2019'!Y42+'[5]JAN 2020'!Y42+'[5]FEB 2020'!Y42+'[5]MAR 2020'!Y42+'[5]APR 2020'!Y42+'[5]MAY 2020'!Y42+'[5]JUN 2020'!Y42+'[5]JULY 2020'!Y42+'[5]AUG 2020'!Y42+'[5]EOY 2020'!Y42</f>
        <v>0</v>
      </c>
      <c r="Z42" s="90">
        <f>'[5]SEPT 2019'!Y42+'[5]OCT 2019'!Y42+'[5]NOV 2019'!Y42+'[5]DEC 2019'!Z42+'[5]JAN 2020'!Z42+'[5]FEB 2020'!Z42+'[5]MAR 2020'!Z42+'[5]APR 2020'!Z42+'[5]MAY 2020'!Z42+'[5]JUN 2020'!Z42+'[5]JULY 2020'!Z42+'[5]AUG 2020'!Z42+'[5]EOY 2020'!Z42</f>
        <v>0</v>
      </c>
      <c r="AA42" s="113">
        <f t="shared" si="0"/>
        <v>661342</v>
      </c>
    </row>
    <row r="43" spans="1:27" x14ac:dyDescent="0.25">
      <c r="A43" s="62" t="s">
        <v>406</v>
      </c>
      <c r="B43" s="63" t="s">
        <v>407</v>
      </c>
      <c r="C43" s="90">
        <f>'[5]SEPT 2019'!C43+'[5]OCT 2019'!C43+'[5]NOV 2019'!C43+'[5]DEC 2019'!C43+'[5]JAN 2020'!C43+'[5]FEB 2020'!C43+'[5]MAR 2020'!C43+'[5]APR 2020'!C43+'[5]MAY 2020'!C43+'[5]JUN 2020'!C43+'[5]JULY 2020'!C43+'[5]AUG 2020'!C43+'[5]EOY 2020'!C43+'[5]DEC S&amp;E 2019'!C43+'[5]JAN S&amp;E 2020'!C43+'[5]MAR S&amp;E 2020'!C43+'[5]MAY S&amp;E 2020'!C43+'[5]JUN S&amp;E 2020'!C43+'[5]JUL S&amp;E 2020'!C43+'[5]AUG S&amp;E 2020'!C43</f>
        <v>35904</v>
      </c>
      <c r="D43" s="90">
        <f>'[5]SEPT 2019'!D43+'[5]OCT 2019'!D43+'[5]NOV 2019'!D43+'[5]DEC 2019'!D43+'[5]JAN 2020'!D43+'[5]FEB 2020'!D43+'[5]MAR 2020'!D43+'[5]APR 2020'!D43+'[5]MAY 2020'!D43+'[5]JUN 2020'!D43+'[5]JULY 2020'!D43+'[5]AUG 2020'!D43+'[5]EOY 2020'!D43+'[5]DEC S&amp;E 2019'!D43+'[5]JAN S&amp;E 2020'!D43+'[5]MAR S&amp;E 2020'!D43+'[5]MAY S&amp;E 2020'!D43+'[5]JUN S&amp;E 2020'!D43+'[5]JUL S&amp;E 2020'!D43+'[5]AUG S&amp;E 2020'!D43</f>
        <v>40937</v>
      </c>
      <c r="E43" s="90">
        <f>'[5]SEPT 2019'!E43+'[5]OCT 2019'!E43+'[5]NOV 2019'!E43+'[5]DEC 2019'!E43+'[5]JAN 2020'!E43+'[5]FEB 2020'!E43+'[5]MAR 2020'!E43+'[5]APR 2020'!E43+'[5]MAY 2020'!E43+'[5]JUN 2020'!E43+'[5]JULY 2020'!E43+'[5]AUG 2020'!E43+'[5]EOY 2020'!E43+'[5]DEC S&amp;E 2019'!E43+'[5]JAN S&amp;E 2020'!E43+'[5]MAR S&amp;E 2020'!E43+'[5]MAY S&amp;E 2020'!E43+'[5]JUN S&amp;E 2020'!E43+'[5]JUL S&amp;E 2020'!E43+'[5]AUG S&amp;E 2020'!E43</f>
        <v>26391</v>
      </c>
      <c r="F43" s="90">
        <f>'[5]SEPT 2019'!F43+'[5]OCT 2019'!F43+'[5]NOV 2019'!F43+'[5]DEC 2019'!F43+'[5]JAN 2020'!F43+'[5]FEB 2020'!F43+'[5]MAR 2020'!F43+'[5]APR 2020'!F43+'[5]MAY 2020'!F43+'[5]JUN 2020'!F43+'[5]JULY 2020'!F43+'[5]AUG 2020'!F43+'[5]EOY 2020'!F43+'[5]DEC S&amp;E 2019'!F43+'[5]JAN S&amp;E 2020'!F43+'[5]MAR S&amp;E 2020'!F43+'[5]MAY S&amp;E 2020'!F43+'[5]JUN S&amp;E 2020'!F43+'[5]JUL S&amp;E 2020'!F43+'[5]AUG S&amp;E 2020'!F43</f>
        <v>24000</v>
      </c>
      <c r="G43" s="90">
        <f>'[5]SEPT 2019'!G43+'[5]OCT 2019'!G43+'[5]NOV 2019'!G43+'[5]DEC 2019'!G43+'[5]JAN 2020'!G43+'[5]FEB 2020'!G43+'[5]MAR 2020'!G43+'[5]APR 2020'!G43+'[5]MAY 2020'!G43+'[5]JUN 2020'!G43+'[5]JULY 2020'!G43+'[5]AUG 2020'!G43+'[5]EOY 2020'!G43+'[5]DEC S&amp;E 2019'!G43+'[5]JAN S&amp;E 2020'!G43+'[5]MAR S&amp;E 2020'!G43+'[5]MAY S&amp;E 2020'!G43+'[5]JUN S&amp;E 2020'!G43+'[5]JUL S&amp;E 2020'!G43+'[5]AUG S&amp;E 2020'!G43</f>
        <v>9000</v>
      </c>
      <c r="H43" s="90">
        <f>'[5]SEPT 2019'!H43+'[5]OCT 2019'!H43+'[5]NOV 2019'!H43+'[5]DEC 2019'!H43+'[5]JAN 2020'!H43+'[5]FEB 2020'!H43+'[5]MAR 2020'!H43+'[5]APR 2020'!H43+'[5]MAY 2020'!H43+'[5]JUN 2020'!H43+'[5]JULY 2020'!H43+'[5]AUG 2020'!H43+'[5]EOY 2020'!H43</f>
        <v>0</v>
      </c>
      <c r="I43" s="90">
        <f>'[5]DEC 2019'!I43+'[5]JAN 2020'!I43+'[5]FEB 2020'!I43+'[5]MAR 2020'!I43+'[5]APR 2020'!I43+'[5]MAY 2020'!I43+'[5]JUN 2020'!I43+'[5]JULY 2020'!I43+'[5]AUG 2020'!I43+'[5]EOY 2020'!I43</f>
        <v>0</v>
      </c>
      <c r="J43" s="90">
        <f>'[5]SEPT 2019'!I43+'[5]OCT 2019'!I43+'[5]NOV 2019'!I43+'[5]DEC 2019'!J43+'[5]JAN 2020'!J43+'[5]FEB 2020'!J43+'[5]MAR 2020'!J43+'[5]APR 2020'!J43+'[5]MAY 2020'!J43+'[5]JUN 2020'!J43+'[5]JULY 2020'!J43+'[5]AUG 2020'!J43+'[5]EOY 2020'!J43</f>
        <v>0</v>
      </c>
      <c r="K43" s="90">
        <f>'[5]SEPT 2019'!J43+'[5]OCT 2019'!J43+'[5]NOV 2019'!J43+'[5]DEC 2019'!K43+'[5]JAN 2020'!K43+'[5]FEB 2020'!K43+'[5]MAR 2020'!K43+'[5]APR 2020'!K43+'[5]MAY 2020'!K43+'[5]JUN 2020'!K43+'[5]JULY 2020'!K43+'[5]AUG 2020'!K43+'[5]EOY 2020'!K43</f>
        <v>0</v>
      </c>
      <c r="L43" s="90">
        <f>'[5]SEPT 2019'!K43+'[5]OCT 2019'!K43+'[5]NOV 2019'!K43+'[5]DEC 2019'!L43+'[5]JAN 2020'!L43+'[5]FEB 2020'!L43+'[5]MAR 2020'!L43+'[5]APR 2020'!L43+'[5]MAY 2020'!L43+'[5]JUN 2020'!L43+'[5]JULY 2020'!L43+'[5]AUG 2020'!L43+'[5]EOY 2020'!L43</f>
        <v>0</v>
      </c>
      <c r="M43" s="90">
        <f>'[5]SEPT 2019'!L43+'[5]OCT 2019'!L43+'[5]NOV 2019'!L43+'[5]DEC 2019'!M43+'[5]JAN 2020'!M43+'[5]FEB 2020'!M43+'[5]MAR 2020'!M43+'[5]APR 2020'!M43+'[5]MAY 2020'!M43+'[5]JUN 2020'!M43+'[5]JULY 2020'!M43+'[5]AUG 2020'!M43+'[5]EOY 2020'!M43</f>
        <v>0</v>
      </c>
      <c r="N43" s="90">
        <f>'[5]SEPT 2019'!M43+'[5]OCT 2019'!M43+'[5]NOV 2019'!M43+'[5]DEC 2019'!N43+'[5]JAN 2020'!N43+'[5]FEB 2020'!N43+'[5]MAR 2020'!N43+'[5]APR 2020'!N43+'[5]MAY 2020'!N43+'[5]JUN 2020'!N43+'[5]JULY 2020'!N43+'[5]AUG 2020'!N43+'[5]EOY 2020'!N43</f>
        <v>0</v>
      </c>
      <c r="O43" s="90">
        <f>'[5]SEPT 2019'!N43+'[5]OCT 2019'!N43+'[5]NOV 2019'!N43+'[5]DEC 2019'!O43+'[5]JAN 2020'!O43+'[5]FEB 2020'!O43+'[5]MAR 2020'!O43+'[5]APR 2020'!O43+'[5]MAY 2020'!O43+'[5]JUN 2020'!O43+'[5]JULY 2020'!O43+'[5]AUG 2020'!O43+'[5]EOY 2020'!O43</f>
        <v>0</v>
      </c>
      <c r="P43" s="90">
        <f>'[5]SEPT 2019'!O43+'[5]OCT 2019'!O43+'[5]NOV 2019'!O43+'[5]DEC 2019'!P43+'[5]JAN 2020'!P43+'[5]FEB 2020'!P43+'[5]MAR 2020'!P43+'[5]APR 2020'!P43+'[5]MAY 2020'!P43+'[5]JUN 2020'!P43+'[5]JULY 2020'!P43+'[5]AUG 2020'!P43+'[5]EOY 2020'!P43</f>
        <v>0</v>
      </c>
      <c r="Q43" s="90">
        <f>'[5]SEPT 2019'!P43+'[5]OCT 2019'!P43+'[5]NOV 2019'!P43+'[5]DEC 2019'!Q43+'[5]JAN 2020'!Q43+'[5]FEB 2020'!Q43+'[5]MAR 2020'!Q43+'[5]APR 2020'!Q43+'[5]MAY 2020'!Q43+'[5]JUN 2020'!Q43+'[5]JULY 2020'!Q43+'[5]AUG 2020'!Q43+'[5]EOY 2020'!Q43</f>
        <v>1240</v>
      </c>
      <c r="R43" s="90">
        <f>'[5]SEPT 2019'!Q43+'[5]OCT 2019'!Q43+'[5]NOV 2019'!Q43+'[5]DEC 2019'!R43+'[5]JAN 2020'!R43+'[5]FEB 2020'!R43+'[5]MAR 2020'!R43+'[5]APR 2020'!R43+'[5]MAY 2020'!R43+'[5]JUN 2020'!R43+'[5]JULY 2020'!R43+'[5]AUG 2020'!R43+'[5]EOY 2020'!R43</f>
        <v>0</v>
      </c>
      <c r="S43" s="90">
        <f>'[5]SEPT 2019'!R43+'[5]OCT 2019'!R43+'[5]NOV 2019'!R43+'[5]DEC 2019'!S43+'[5]JAN 2020'!S43+'[5]FEB 2020'!S43+'[5]MAR 2020'!S43+'[5]APR 2020'!S43+'[5]MAY 2020'!S43+'[5]JUN 2020'!S43+'[5]JULY 2020'!S43+'[5]AUG 2020'!S43+'[5]EOY 2020'!S43</f>
        <v>0</v>
      </c>
      <c r="T43" s="90">
        <f>'[5]SEPT 2019'!S43+'[5]OCT 2019'!S43+'[5]NOV 2019'!S43+'[5]DEC 2019'!T43+'[5]JAN 2020'!T43+'[5]FEB 2020'!T43+'[5]MAR 2020'!T43+'[5]APR 2020'!T43+'[5]MAY 2020'!T43+'[5]JUN 2020'!T43+'[5]JULY 2020'!T43+'[5]AUG 2020'!T43+'[5]EOY 2020'!T43</f>
        <v>0</v>
      </c>
      <c r="U43" s="90">
        <f>'[5]SEPT 2019'!T43+'[5]OCT 2019'!T43+'[5]NOV 2019'!T43+'[5]DEC 2019'!U43+'[5]JAN 2020'!U43+'[5]FEB 2020'!U43+'[5]MAR 2020'!U43+'[5]APR 2020'!U43+'[5]MAY 2020'!U43+'[5]JUN 2020'!U43+'[5]JULY 2020'!U43+'[5]AUG 2020'!U43+'[5]EOY 2020'!U43</f>
        <v>0</v>
      </c>
      <c r="V43" s="90">
        <f>'[5]SEPT 2019'!U43+'[5]OCT 2019'!U43+'[5]NOV 2019'!U43+'[5]DEC 2019'!V43+'[5]JAN 2020'!V43+'[5]FEB 2020'!V43+'[5]MAR 2020'!V43+'[5]APR 2020'!V43+'[5]MAY 2020'!V43+'[5]JUN 2020'!V43+'[5]JULY 2020'!V43+'[5]AUG 2020'!V43+'[5]EOY 2020'!V43</f>
        <v>0</v>
      </c>
      <c r="W43" s="90">
        <f>'[5]SEPT 2019'!V43+'[5]OCT 2019'!V43+'[5]NOV 2019'!V43+'[5]DEC 2019'!W43+'[5]JAN 2020'!W43+'[5]FEB 2020'!W43+'[5]MAR 2020'!W43+'[5]APR 2020'!W43+'[5]MAY 2020'!W43+'[5]JUN 2020'!W43+'[5]JULY 2020'!W43+'[5]AUG 2020'!W43+'[5]EOY 2020'!W43</f>
        <v>0</v>
      </c>
      <c r="X43" s="90">
        <f>'[5]SEPT 2019'!W43+'[5]OCT 2019'!W43+'[5]NOV 2019'!W43+'[5]DEC 2019'!X43+'[5]JAN 2020'!X43+'[5]FEB 2020'!X43+'[5]MAR 2020'!X43+'[5]APR 2020'!X43+'[5]MAY 2020'!X43+'[5]JUN 2020'!X43+'[5]JULY 2020'!X43+'[5]AUG 2020'!X43+'[5]EOY 2020'!X43</f>
        <v>39546</v>
      </c>
      <c r="Y43" s="90">
        <f>'[5]SEPT 2019'!X43+'[5]OCT 2019'!X43+'[5]NOV 2019'!X43+'[5]DEC 2019'!Y43+'[5]JAN 2020'!Y43+'[5]FEB 2020'!Y43+'[5]MAR 2020'!Y43+'[5]APR 2020'!Y43+'[5]MAY 2020'!Y43+'[5]JUN 2020'!Y43+'[5]JULY 2020'!Y43+'[5]AUG 2020'!Y43+'[5]EOY 2020'!Y43</f>
        <v>0</v>
      </c>
      <c r="Z43" s="90">
        <f>'[5]SEPT 2019'!Y43+'[5]OCT 2019'!Y43+'[5]NOV 2019'!Y43+'[5]DEC 2019'!Z43+'[5]JAN 2020'!Z43+'[5]FEB 2020'!Z43+'[5]MAR 2020'!Z43+'[5]APR 2020'!Z43+'[5]MAY 2020'!Z43+'[5]JUN 2020'!Z43+'[5]JULY 2020'!Z43+'[5]AUG 2020'!Z43+'[5]EOY 2020'!Z43</f>
        <v>0</v>
      </c>
      <c r="AA43" s="113">
        <f t="shared" si="0"/>
        <v>177018</v>
      </c>
    </row>
    <row r="44" spans="1:27" x14ac:dyDescent="0.25">
      <c r="A44" s="62" t="s">
        <v>197</v>
      </c>
      <c r="B44" s="63" t="s">
        <v>198</v>
      </c>
      <c r="C44" s="90">
        <f>'[5]SEPT 2019'!C44+'[5]OCT 2019'!C44+'[5]NOV 2019'!C44+'[5]DEC 2019'!C44+'[5]JAN 2020'!C44+'[5]FEB 2020'!C44+'[5]MAR 2020'!C44+'[5]APR 2020'!C44+'[5]MAY 2020'!C44+'[5]JUN 2020'!C44+'[5]JULY 2020'!C44+'[5]AUG 2020'!C44+'[5]EOY 2020'!C44+'[5]DEC S&amp;E 2019'!C44+'[5]JAN S&amp;E 2020'!C44+'[5]MAR S&amp;E 2020'!C44+'[5]MAY S&amp;E 2020'!C44+'[5]JUN S&amp;E 2020'!C44+'[5]JUL S&amp;E 2020'!C44+'[5]AUG S&amp;E 2020'!C44</f>
        <v>244796</v>
      </c>
      <c r="D44" s="90">
        <f>'[5]SEPT 2019'!D44+'[5]OCT 2019'!D44+'[5]NOV 2019'!D44+'[5]DEC 2019'!D44+'[5]JAN 2020'!D44+'[5]FEB 2020'!D44+'[5]MAR 2020'!D44+'[5]APR 2020'!D44+'[5]MAY 2020'!D44+'[5]JUN 2020'!D44+'[5]JULY 2020'!D44+'[5]AUG 2020'!D44+'[5]EOY 2020'!D44+'[5]DEC S&amp;E 2019'!D44+'[5]JAN S&amp;E 2020'!D44+'[5]MAR S&amp;E 2020'!D44+'[5]MAY S&amp;E 2020'!D44+'[5]JUN S&amp;E 2020'!D44+'[5]JUL S&amp;E 2020'!D44+'[5]AUG S&amp;E 2020'!D44</f>
        <v>108034.62</v>
      </c>
      <c r="E44" s="90">
        <f>'[5]SEPT 2019'!E44+'[5]OCT 2019'!E44+'[5]NOV 2019'!E44+'[5]DEC 2019'!E44+'[5]JAN 2020'!E44+'[5]FEB 2020'!E44+'[5]MAR 2020'!E44+'[5]APR 2020'!E44+'[5]MAY 2020'!E44+'[5]JUN 2020'!E44+'[5]JULY 2020'!E44+'[5]AUG 2020'!E44+'[5]EOY 2020'!E44+'[5]DEC S&amp;E 2019'!E44+'[5]JAN S&amp;E 2020'!E44+'[5]MAR S&amp;E 2020'!E44+'[5]MAY S&amp;E 2020'!E44+'[5]JUN S&amp;E 2020'!E44+'[5]JUL S&amp;E 2020'!E44+'[5]AUG S&amp;E 2020'!E44</f>
        <v>51466</v>
      </c>
      <c r="F44" s="90">
        <f>'[5]SEPT 2019'!F44+'[5]OCT 2019'!F44+'[5]NOV 2019'!F44+'[5]DEC 2019'!F44+'[5]JAN 2020'!F44+'[5]FEB 2020'!F44+'[5]MAR 2020'!F44+'[5]APR 2020'!F44+'[5]MAY 2020'!F44+'[5]JUN 2020'!F44+'[5]JULY 2020'!F44+'[5]AUG 2020'!F44+'[5]EOY 2020'!F44+'[5]DEC S&amp;E 2019'!F44+'[5]JAN S&amp;E 2020'!F44+'[5]MAR S&amp;E 2020'!F44+'[5]MAY S&amp;E 2020'!F44+'[5]JUN S&amp;E 2020'!F44+'[5]JUL S&amp;E 2020'!F44+'[5]AUG S&amp;E 2020'!F44</f>
        <v>49461</v>
      </c>
      <c r="G44" s="90">
        <f>'[5]SEPT 2019'!G44+'[5]OCT 2019'!G44+'[5]NOV 2019'!G44+'[5]DEC 2019'!G44+'[5]JAN 2020'!G44+'[5]FEB 2020'!G44+'[5]MAR 2020'!G44+'[5]APR 2020'!G44+'[5]MAY 2020'!G44+'[5]JUN 2020'!G44+'[5]JULY 2020'!G44+'[5]AUG 2020'!G44+'[5]EOY 2020'!G44+'[5]DEC S&amp;E 2019'!G44+'[5]JAN S&amp;E 2020'!G44+'[5]MAR S&amp;E 2020'!G44+'[5]MAY S&amp;E 2020'!G44+'[5]JUN S&amp;E 2020'!G44+'[5]JUL S&amp;E 2020'!G44+'[5]AUG S&amp;E 2020'!G44</f>
        <v>38966</v>
      </c>
      <c r="H44" s="90">
        <f>'[5]SEPT 2019'!H44+'[5]OCT 2019'!H44+'[5]NOV 2019'!H44+'[5]DEC 2019'!H44+'[5]JAN 2020'!H44+'[5]FEB 2020'!H44+'[5]MAR 2020'!H44+'[5]APR 2020'!H44+'[5]MAY 2020'!H44+'[5]JUN 2020'!H44+'[5]JULY 2020'!H44+'[5]AUG 2020'!H44+'[5]EOY 2020'!H44</f>
        <v>0</v>
      </c>
      <c r="I44" s="90">
        <f>'[5]DEC 2019'!I44+'[5]JAN 2020'!I44+'[5]FEB 2020'!I44+'[5]MAR 2020'!I44+'[5]APR 2020'!I44+'[5]MAY 2020'!I44+'[5]JUN 2020'!I44+'[5]JULY 2020'!I44+'[5]AUG 2020'!I44+'[5]EOY 2020'!I44</f>
        <v>0</v>
      </c>
      <c r="J44" s="90">
        <f>'[5]SEPT 2019'!I44+'[5]OCT 2019'!I44+'[5]NOV 2019'!I44+'[5]DEC 2019'!J44+'[5]JAN 2020'!J44+'[5]FEB 2020'!J44+'[5]MAR 2020'!J44+'[5]APR 2020'!J44+'[5]MAY 2020'!J44+'[5]JUN 2020'!J44+'[5]JULY 2020'!J44+'[5]AUG 2020'!J44+'[5]EOY 2020'!J44</f>
        <v>0</v>
      </c>
      <c r="K44" s="90">
        <f>'[5]SEPT 2019'!J44+'[5]OCT 2019'!J44+'[5]NOV 2019'!J44+'[5]DEC 2019'!K44+'[5]JAN 2020'!K44+'[5]FEB 2020'!K44+'[5]MAR 2020'!K44+'[5]APR 2020'!K44+'[5]MAY 2020'!K44+'[5]JUN 2020'!K44+'[5]JULY 2020'!K44+'[5]AUG 2020'!K44+'[5]EOY 2020'!K44</f>
        <v>0</v>
      </c>
      <c r="L44" s="90">
        <f>'[5]SEPT 2019'!K44+'[5]OCT 2019'!K44+'[5]NOV 2019'!K44+'[5]DEC 2019'!L44+'[5]JAN 2020'!L44+'[5]FEB 2020'!L44+'[5]MAR 2020'!L44+'[5]APR 2020'!L44+'[5]MAY 2020'!L44+'[5]JUN 2020'!L44+'[5]JULY 2020'!L44+'[5]AUG 2020'!L44+'[5]EOY 2020'!L44</f>
        <v>0</v>
      </c>
      <c r="M44" s="90">
        <f>'[5]SEPT 2019'!L44+'[5]OCT 2019'!L44+'[5]NOV 2019'!L44+'[5]DEC 2019'!M44+'[5]JAN 2020'!M44+'[5]FEB 2020'!M44+'[5]MAR 2020'!M44+'[5]APR 2020'!M44+'[5]MAY 2020'!M44+'[5]JUN 2020'!M44+'[5]JULY 2020'!M44+'[5]AUG 2020'!M44+'[5]EOY 2020'!M44</f>
        <v>0</v>
      </c>
      <c r="N44" s="90">
        <f>'[5]SEPT 2019'!M44+'[5]OCT 2019'!M44+'[5]NOV 2019'!M44+'[5]DEC 2019'!N44+'[5]JAN 2020'!N44+'[5]FEB 2020'!N44+'[5]MAR 2020'!N44+'[5]APR 2020'!N44+'[5]MAY 2020'!N44+'[5]JUN 2020'!N44+'[5]JULY 2020'!N44+'[5]AUG 2020'!N44+'[5]EOY 2020'!N44</f>
        <v>0</v>
      </c>
      <c r="O44" s="90">
        <f>'[5]SEPT 2019'!N44+'[5]OCT 2019'!N44+'[5]NOV 2019'!N44+'[5]DEC 2019'!O44+'[5]JAN 2020'!O44+'[5]FEB 2020'!O44+'[5]MAR 2020'!O44+'[5]APR 2020'!O44+'[5]MAY 2020'!O44+'[5]JUN 2020'!O44+'[5]JULY 2020'!O44+'[5]AUG 2020'!O44+'[5]EOY 2020'!O44</f>
        <v>0</v>
      </c>
      <c r="P44" s="90">
        <f>'[5]SEPT 2019'!O44+'[5]OCT 2019'!O44+'[5]NOV 2019'!O44+'[5]DEC 2019'!P44+'[5]JAN 2020'!P44+'[5]FEB 2020'!P44+'[5]MAR 2020'!P44+'[5]APR 2020'!P44+'[5]MAY 2020'!P44+'[5]JUN 2020'!P44+'[5]JULY 2020'!P44+'[5]AUG 2020'!P44+'[5]EOY 2020'!P44</f>
        <v>0</v>
      </c>
      <c r="Q44" s="90">
        <f>'[5]SEPT 2019'!P44+'[5]OCT 2019'!P44+'[5]NOV 2019'!P44+'[5]DEC 2019'!Q44+'[5]JAN 2020'!Q44+'[5]FEB 2020'!Q44+'[5]MAR 2020'!Q44+'[5]APR 2020'!Q44+'[5]MAY 2020'!Q44+'[5]JUN 2020'!Q44+'[5]JULY 2020'!Q44+'[5]AUG 2020'!Q44+'[5]EOY 2020'!Q44</f>
        <v>0</v>
      </c>
      <c r="R44" s="90">
        <f>'[5]SEPT 2019'!Q44+'[5]OCT 2019'!Q44+'[5]NOV 2019'!Q44+'[5]DEC 2019'!R44+'[5]JAN 2020'!R44+'[5]FEB 2020'!R44+'[5]MAR 2020'!R44+'[5]APR 2020'!R44+'[5]MAY 2020'!R44+'[5]JUN 2020'!R44+'[5]JULY 2020'!R44+'[5]AUG 2020'!R44+'[5]EOY 2020'!R44</f>
        <v>0</v>
      </c>
      <c r="S44" s="90">
        <f>'[5]SEPT 2019'!R44+'[5]OCT 2019'!R44+'[5]NOV 2019'!R44+'[5]DEC 2019'!S44+'[5]JAN 2020'!S44+'[5]FEB 2020'!S44+'[5]MAR 2020'!S44+'[5]APR 2020'!S44+'[5]MAY 2020'!S44+'[5]JUN 2020'!S44+'[5]JULY 2020'!S44+'[5]AUG 2020'!S44+'[5]EOY 2020'!S44</f>
        <v>0</v>
      </c>
      <c r="T44" s="90">
        <f>'[5]SEPT 2019'!S44+'[5]OCT 2019'!S44+'[5]NOV 2019'!S44+'[5]DEC 2019'!T44+'[5]JAN 2020'!T44+'[5]FEB 2020'!T44+'[5]MAR 2020'!T44+'[5]APR 2020'!T44+'[5]MAY 2020'!T44+'[5]JUN 2020'!T44+'[5]JULY 2020'!T44+'[5]AUG 2020'!T44+'[5]EOY 2020'!T44</f>
        <v>0</v>
      </c>
      <c r="U44" s="90">
        <f>'[5]SEPT 2019'!T44+'[5]OCT 2019'!T44+'[5]NOV 2019'!T44+'[5]DEC 2019'!U44+'[5]JAN 2020'!U44+'[5]FEB 2020'!U44+'[5]MAR 2020'!U44+'[5]APR 2020'!U44+'[5]MAY 2020'!U44+'[5]JUN 2020'!U44+'[5]JULY 2020'!U44+'[5]AUG 2020'!U44+'[5]EOY 2020'!U44</f>
        <v>0</v>
      </c>
      <c r="V44" s="90">
        <f>'[5]SEPT 2019'!U44+'[5]OCT 2019'!U44+'[5]NOV 2019'!U44+'[5]DEC 2019'!V44+'[5]JAN 2020'!V44+'[5]FEB 2020'!V44+'[5]MAR 2020'!V44+'[5]APR 2020'!V44+'[5]MAY 2020'!V44+'[5]JUN 2020'!V44+'[5]JULY 2020'!V44+'[5]AUG 2020'!V44+'[5]EOY 2020'!V44</f>
        <v>0</v>
      </c>
      <c r="W44" s="90">
        <f>'[5]SEPT 2019'!V44+'[5]OCT 2019'!V44+'[5]NOV 2019'!V44+'[5]DEC 2019'!W44+'[5]JAN 2020'!W44+'[5]FEB 2020'!W44+'[5]MAR 2020'!W44+'[5]APR 2020'!W44+'[5]MAY 2020'!W44+'[5]JUN 2020'!W44+'[5]JULY 2020'!W44+'[5]AUG 2020'!W44+'[5]EOY 2020'!W44</f>
        <v>0</v>
      </c>
      <c r="X44" s="90">
        <f>'[5]SEPT 2019'!W44+'[5]OCT 2019'!W44+'[5]NOV 2019'!W44+'[5]DEC 2019'!X44+'[5]JAN 2020'!X44+'[5]FEB 2020'!X44+'[5]MAR 2020'!X44+'[5]APR 2020'!X44+'[5]MAY 2020'!X44+'[5]JUN 2020'!X44+'[5]JULY 2020'!X44+'[5]AUG 2020'!X44+'[5]EOY 2020'!X44</f>
        <v>0</v>
      </c>
      <c r="Y44" s="90">
        <f>'[5]SEPT 2019'!X44+'[5]OCT 2019'!X44+'[5]NOV 2019'!X44+'[5]DEC 2019'!Y44+'[5]JAN 2020'!Y44+'[5]FEB 2020'!Y44+'[5]MAR 2020'!Y44+'[5]APR 2020'!Y44+'[5]MAY 2020'!Y44+'[5]JUN 2020'!Y44+'[5]JULY 2020'!Y44+'[5]AUG 2020'!Y44+'[5]EOY 2020'!Y44</f>
        <v>0</v>
      </c>
      <c r="Z44" s="90">
        <f>'[5]SEPT 2019'!Y44+'[5]OCT 2019'!Y44+'[5]NOV 2019'!Y44+'[5]DEC 2019'!Z44+'[5]JAN 2020'!Z44+'[5]FEB 2020'!Z44+'[5]MAR 2020'!Z44+'[5]APR 2020'!Z44+'[5]MAY 2020'!Z44+'[5]JUN 2020'!Z44+'[5]JULY 2020'!Z44+'[5]AUG 2020'!Z44+'[5]EOY 2020'!Z44</f>
        <v>0</v>
      </c>
      <c r="AA44" s="113">
        <f t="shared" si="0"/>
        <v>492723.62</v>
      </c>
    </row>
    <row r="45" spans="1:27" x14ac:dyDescent="0.25">
      <c r="A45" s="62" t="s">
        <v>199</v>
      </c>
      <c r="B45" s="63" t="s">
        <v>200</v>
      </c>
      <c r="C45" s="90">
        <f>'[5]SEPT 2019'!C45+'[5]OCT 2019'!C45+'[5]NOV 2019'!C45+'[5]DEC 2019'!C45+'[5]JAN 2020'!C45+'[5]FEB 2020'!C45+'[5]MAR 2020'!C45+'[5]APR 2020'!C45+'[5]MAY 2020'!C45+'[5]JUN 2020'!C45+'[5]JULY 2020'!C45+'[5]AUG 2020'!C45+'[5]EOY 2020'!C45+'[5]DEC S&amp;E 2019'!C45+'[5]JAN S&amp;E 2020'!C45+'[5]MAR S&amp;E 2020'!C45+'[5]MAY S&amp;E 2020'!C45+'[5]JUN S&amp;E 2020'!C45+'[5]JUL S&amp;E 2020'!C45+'[5]AUG S&amp;E 2020'!C45</f>
        <v>341880</v>
      </c>
      <c r="D45" s="90">
        <f>'[5]SEPT 2019'!D45+'[5]OCT 2019'!D45+'[5]NOV 2019'!D45+'[5]DEC 2019'!D45+'[5]JAN 2020'!D45+'[5]FEB 2020'!D45+'[5]MAR 2020'!D45+'[5]APR 2020'!D45+'[5]MAY 2020'!D45+'[5]JUN 2020'!D45+'[5]JULY 2020'!D45+'[5]AUG 2020'!D45+'[5]EOY 2020'!D45+'[5]DEC S&amp;E 2019'!D45+'[5]JAN S&amp;E 2020'!D45+'[5]MAR S&amp;E 2020'!D45+'[5]MAY S&amp;E 2020'!D45+'[5]JUN S&amp;E 2020'!D45+'[5]JUL S&amp;E 2020'!D45+'[5]AUG S&amp;E 2020'!D45</f>
        <v>494815</v>
      </c>
      <c r="E45" s="90">
        <f>'[5]SEPT 2019'!E45+'[5]OCT 2019'!E45+'[5]NOV 2019'!E45+'[5]DEC 2019'!E45+'[5]JAN 2020'!E45+'[5]FEB 2020'!E45+'[5]MAR 2020'!E45+'[5]APR 2020'!E45+'[5]MAY 2020'!E45+'[5]JUN 2020'!E45+'[5]JULY 2020'!E45+'[5]AUG 2020'!E45+'[5]EOY 2020'!E45+'[5]DEC S&amp;E 2019'!E45+'[5]JAN S&amp;E 2020'!E45+'[5]MAR S&amp;E 2020'!E45+'[5]MAY S&amp;E 2020'!E45+'[5]JUN S&amp;E 2020'!E45+'[5]JUL S&amp;E 2020'!E45+'[5]AUG S&amp;E 2020'!E45</f>
        <v>260148</v>
      </c>
      <c r="F45" s="90">
        <f>'[5]SEPT 2019'!F45+'[5]OCT 2019'!F45+'[5]NOV 2019'!F45+'[5]DEC 2019'!F45+'[5]JAN 2020'!F45+'[5]FEB 2020'!F45+'[5]MAR 2020'!F45+'[5]APR 2020'!F45+'[5]MAY 2020'!F45+'[5]JUN 2020'!F45+'[5]JULY 2020'!F45+'[5]AUG 2020'!F45+'[5]EOY 2020'!F45+'[5]DEC S&amp;E 2019'!F45+'[5]JAN S&amp;E 2020'!F45+'[5]MAR S&amp;E 2020'!F45+'[5]MAY S&amp;E 2020'!F45+'[5]JUN S&amp;E 2020'!F45+'[5]JUL S&amp;E 2020'!F45+'[5]AUG S&amp;E 2020'!F45</f>
        <v>149359</v>
      </c>
      <c r="G45" s="90">
        <f>'[5]SEPT 2019'!G45+'[5]OCT 2019'!G45+'[5]NOV 2019'!G45+'[5]DEC 2019'!G45+'[5]JAN 2020'!G45+'[5]FEB 2020'!G45+'[5]MAR 2020'!G45+'[5]APR 2020'!G45+'[5]MAY 2020'!G45+'[5]JUN 2020'!G45+'[5]JULY 2020'!G45+'[5]AUG 2020'!G45+'[5]EOY 2020'!G45+'[5]DEC S&amp;E 2019'!G45+'[5]JAN S&amp;E 2020'!G45+'[5]MAR S&amp;E 2020'!G45+'[5]MAY S&amp;E 2020'!G45+'[5]JUN S&amp;E 2020'!G45+'[5]JUL S&amp;E 2020'!G45+'[5]AUG S&amp;E 2020'!G45</f>
        <v>149349</v>
      </c>
      <c r="H45" s="90">
        <f>'[5]SEPT 2019'!H45+'[5]OCT 2019'!H45+'[5]NOV 2019'!H45+'[5]DEC 2019'!H45+'[5]JAN 2020'!H45+'[5]FEB 2020'!H45+'[5]MAR 2020'!H45+'[5]APR 2020'!H45+'[5]MAY 2020'!H45+'[5]JUN 2020'!H45+'[5]JULY 2020'!H45+'[5]AUG 2020'!H45+'[5]EOY 2020'!H45</f>
        <v>0</v>
      </c>
      <c r="I45" s="90">
        <f>'[5]DEC 2019'!I45+'[5]JAN 2020'!I45+'[5]FEB 2020'!I45+'[5]MAR 2020'!I45+'[5]APR 2020'!I45+'[5]MAY 2020'!I45+'[5]JUN 2020'!I45+'[5]JULY 2020'!I45+'[5]AUG 2020'!I45+'[5]EOY 2020'!I45</f>
        <v>0</v>
      </c>
      <c r="J45" s="90">
        <f>'[5]SEPT 2019'!I45+'[5]OCT 2019'!I45+'[5]NOV 2019'!I45+'[5]DEC 2019'!J45+'[5]JAN 2020'!J45+'[5]FEB 2020'!J45+'[5]MAR 2020'!J45+'[5]APR 2020'!J45+'[5]MAY 2020'!J45+'[5]JUN 2020'!J45+'[5]JULY 2020'!J45+'[5]AUG 2020'!J45+'[5]EOY 2020'!J45</f>
        <v>0</v>
      </c>
      <c r="K45" s="90">
        <f>'[5]SEPT 2019'!J45+'[5]OCT 2019'!J45+'[5]NOV 2019'!J45+'[5]DEC 2019'!K45+'[5]JAN 2020'!K45+'[5]FEB 2020'!K45+'[5]MAR 2020'!K45+'[5]APR 2020'!K45+'[5]MAY 2020'!K45+'[5]JUN 2020'!K45+'[5]JULY 2020'!K45+'[5]AUG 2020'!K45+'[5]EOY 2020'!K45</f>
        <v>0</v>
      </c>
      <c r="L45" s="90">
        <f>'[5]SEPT 2019'!K45+'[5]OCT 2019'!K45+'[5]NOV 2019'!K45+'[5]DEC 2019'!L45+'[5]JAN 2020'!L45+'[5]FEB 2020'!L45+'[5]MAR 2020'!L45+'[5]APR 2020'!L45+'[5]MAY 2020'!L45+'[5]JUN 2020'!L45+'[5]JULY 2020'!L45+'[5]AUG 2020'!L45+'[5]EOY 2020'!L45</f>
        <v>54703</v>
      </c>
      <c r="M45" s="90">
        <f>'[5]SEPT 2019'!L45+'[5]OCT 2019'!L45+'[5]NOV 2019'!L45+'[5]DEC 2019'!M45+'[5]JAN 2020'!M45+'[5]FEB 2020'!M45+'[5]MAR 2020'!M45+'[5]APR 2020'!M45+'[5]MAY 2020'!M45+'[5]JUN 2020'!M45+'[5]JULY 2020'!M45+'[5]AUG 2020'!M45+'[5]EOY 2020'!M45</f>
        <v>27222</v>
      </c>
      <c r="N45" s="90">
        <f>'[5]SEPT 2019'!M45+'[5]OCT 2019'!M45+'[5]NOV 2019'!M45+'[5]DEC 2019'!N45+'[5]JAN 2020'!N45+'[5]FEB 2020'!N45+'[5]MAR 2020'!N45+'[5]APR 2020'!N45+'[5]MAY 2020'!N45+'[5]JUN 2020'!N45+'[5]JULY 2020'!N45+'[5]AUG 2020'!N45+'[5]EOY 2020'!N45</f>
        <v>0</v>
      </c>
      <c r="O45" s="90">
        <f>'[5]SEPT 2019'!N45+'[5]OCT 2019'!N45+'[5]NOV 2019'!N45+'[5]DEC 2019'!O45+'[5]JAN 2020'!O45+'[5]FEB 2020'!O45+'[5]MAR 2020'!O45+'[5]APR 2020'!O45+'[5]MAY 2020'!O45+'[5]JUN 2020'!O45+'[5]JULY 2020'!O45+'[5]AUG 2020'!O45+'[5]EOY 2020'!O45</f>
        <v>0</v>
      </c>
      <c r="P45" s="90">
        <f>'[5]SEPT 2019'!O45+'[5]OCT 2019'!O45+'[5]NOV 2019'!O45+'[5]DEC 2019'!P45+'[5]JAN 2020'!P45+'[5]FEB 2020'!P45+'[5]MAR 2020'!P45+'[5]APR 2020'!P45+'[5]MAY 2020'!P45+'[5]JUN 2020'!P45+'[5]JULY 2020'!P45+'[5]AUG 2020'!P45+'[5]EOY 2020'!P45</f>
        <v>0</v>
      </c>
      <c r="Q45" s="90">
        <f>'[5]SEPT 2019'!P45+'[5]OCT 2019'!P45+'[5]NOV 2019'!P45+'[5]DEC 2019'!Q45+'[5]JAN 2020'!Q45+'[5]FEB 2020'!Q45+'[5]MAR 2020'!Q45+'[5]APR 2020'!Q45+'[5]MAY 2020'!Q45+'[5]JUN 2020'!Q45+'[5]JULY 2020'!Q45+'[5]AUG 2020'!Q45+'[5]EOY 2020'!Q45</f>
        <v>0</v>
      </c>
      <c r="R45" s="90">
        <f>'[5]SEPT 2019'!Q45+'[5]OCT 2019'!Q45+'[5]NOV 2019'!Q45+'[5]DEC 2019'!R45+'[5]JAN 2020'!R45+'[5]FEB 2020'!R45+'[5]MAR 2020'!R45+'[5]APR 2020'!R45+'[5]MAY 2020'!R45+'[5]JUN 2020'!R45+'[5]JULY 2020'!R45+'[5]AUG 2020'!R45+'[5]EOY 2020'!R45</f>
        <v>0</v>
      </c>
      <c r="S45" s="90">
        <f>'[5]SEPT 2019'!R45+'[5]OCT 2019'!R45+'[5]NOV 2019'!R45+'[5]DEC 2019'!S45+'[5]JAN 2020'!S45+'[5]FEB 2020'!S45+'[5]MAR 2020'!S45+'[5]APR 2020'!S45+'[5]MAY 2020'!S45+'[5]JUN 2020'!S45+'[5]JULY 2020'!S45+'[5]AUG 2020'!S45+'[5]EOY 2020'!S45</f>
        <v>0</v>
      </c>
      <c r="T45" s="90">
        <f>'[5]SEPT 2019'!S45+'[5]OCT 2019'!S45+'[5]NOV 2019'!S45+'[5]DEC 2019'!T45+'[5]JAN 2020'!T45+'[5]FEB 2020'!T45+'[5]MAR 2020'!T45+'[5]APR 2020'!T45+'[5]MAY 2020'!T45+'[5]JUN 2020'!T45+'[5]JULY 2020'!T45+'[5]AUG 2020'!T45+'[5]EOY 2020'!T45</f>
        <v>0</v>
      </c>
      <c r="U45" s="90">
        <f>'[5]SEPT 2019'!T45+'[5]OCT 2019'!T45+'[5]NOV 2019'!T45+'[5]DEC 2019'!U45+'[5]JAN 2020'!U45+'[5]FEB 2020'!U45+'[5]MAR 2020'!U45+'[5]APR 2020'!U45+'[5]MAY 2020'!U45+'[5]JUN 2020'!U45+'[5]JULY 2020'!U45+'[5]AUG 2020'!U45+'[5]EOY 2020'!U45</f>
        <v>0</v>
      </c>
      <c r="V45" s="90">
        <f>'[5]SEPT 2019'!U45+'[5]OCT 2019'!U45+'[5]NOV 2019'!U45+'[5]DEC 2019'!V45+'[5]JAN 2020'!V45+'[5]FEB 2020'!V45+'[5]MAR 2020'!V45+'[5]APR 2020'!V45+'[5]MAY 2020'!V45+'[5]JUN 2020'!V45+'[5]JULY 2020'!V45+'[5]AUG 2020'!V45+'[5]EOY 2020'!V45</f>
        <v>0</v>
      </c>
      <c r="W45" s="90">
        <f>'[5]SEPT 2019'!V45+'[5]OCT 2019'!V45+'[5]NOV 2019'!V45+'[5]DEC 2019'!W45+'[5]JAN 2020'!W45+'[5]FEB 2020'!W45+'[5]MAR 2020'!W45+'[5]APR 2020'!W45+'[5]MAY 2020'!W45+'[5]JUN 2020'!W45+'[5]JULY 2020'!W45+'[5]AUG 2020'!W45+'[5]EOY 2020'!W45</f>
        <v>0</v>
      </c>
      <c r="X45" s="90">
        <f>'[5]SEPT 2019'!W45+'[5]OCT 2019'!W45+'[5]NOV 2019'!W45+'[5]DEC 2019'!X45+'[5]JAN 2020'!X45+'[5]FEB 2020'!X45+'[5]MAR 2020'!X45+'[5]APR 2020'!X45+'[5]MAY 2020'!X45+'[5]JUN 2020'!X45+'[5]JULY 2020'!X45+'[5]AUG 2020'!X45+'[5]EOY 2020'!X45</f>
        <v>0</v>
      </c>
      <c r="Y45" s="90">
        <f>'[5]SEPT 2019'!X45+'[5]OCT 2019'!X45+'[5]NOV 2019'!X45+'[5]DEC 2019'!Y45+'[5]JAN 2020'!Y45+'[5]FEB 2020'!Y45+'[5]MAR 2020'!Y45+'[5]APR 2020'!Y45+'[5]MAY 2020'!Y45+'[5]JUN 2020'!Y45+'[5]JULY 2020'!Y45+'[5]AUG 2020'!Y45+'[5]EOY 2020'!Y45</f>
        <v>0</v>
      </c>
      <c r="Z45" s="90">
        <f>'[5]SEPT 2019'!Y45+'[5]OCT 2019'!Y45+'[5]NOV 2019'!Y45+'[5]DEC 2019'!Z45+'[5]JAN 2020'!Z45+'[5]FEB 2020'!Z45+'[5]MAR 2020'!Z45+'[5]APR 2020'!Z45+'[5]MAY 2020'!Z45+'[5]JUN 2020'!Z45+'[5]JULY 2020'!Z45+'[5]AUG 2020'!Z45+'[5]EOY 2020'!Z45</f>
        <v>0</v>
      </c>
      <c r="AA45" s="113">
        <f t="shared" si="0"/>
        <v>1477476</v>
      </c>
    </row>
    <row r="46" spans="1:27" x14ac:dyDescent="0.25">
      <c r="A46" s="62" t="s">
        <v>201</v>
      </c>
      <c r="B46" s="63" t="s">
        <v>202</v>
      </c>
      <c r="C46" s="90">
        <f>'[5]SEPT 2019'!C46+'[5]OCT 2019'!C46+'[5]NOV 2019'!C46+'[5]DEC 2019'!C46+'[5]JAN 2020'!C46+'[5]FEB 2020'!C46+'[5]MAR 2020'!C46+'[5]APR 2020'!C46+'[5]MAY 2020'!C46+'[5]JUN 2020'!C46+'[5]JULY 2020'!C46+'[5]AUG 2020'!C46+'[5]EOY 2020'!C46+'[5]DEC S&amp;E 2019'!C46+'[5]JAN S&amp;E 2020'!C46+'[5]MAR S&amp;E 2020'!C46+'[5]MAY S&amp;E 2020'!C46+'[5]JUN S&amp;E 2020'!C46+'[5]JUL S&amp;E 2020'!C46+'[5]AUG S&amp;E 2020'!C46</f>
        <v>324306</v>
      </c>
      <c r="D46" s="90">
        <f>'[5]SEPT 2019'!D46+'[5]OCT 2019'!D46+'[5]NOV 2019'!D46+'[5]DEC 2019'!D46+'[5]JAN 2020'!D46+'[5]FEB 2020'!D46+'[5]MAR 2020'!D46+'[5]APR 2020'!D46+'[5]MAY 2020'!D46+'[5]JUN 2020'!D46+'[5]JULY 2020'!D46+'[5]AUG 2020'!D46+'[5]EOY 2020'!D46+'[5]DEC S&amp;E 2019'!D46+'[5]JAN S&amp;E 2020'!D46+'[5]MAR S&amp;E 2020'!D46+'[5]MAY S&amp;E 2020'!D46+'[5]JUN S&amp;E 2020'!D46+'[5]JUL S&amp;E 2020'!D46+'[5]AUG S&amp;E 2020'!D46</f>
        <v>107214</v>
      </c>
      <c r="E46" s="90">
        <f>'[5]SEPT 2019'!E46+'[5]OCT 2019'!E46+'[5]NOV 2019'!E46+'[5]DEC 2019'!E46+'[5]JAN 2020'!E46+'[5]FEB 2020'!E46+'[5]MAR 2020'!E46+'[5]APR 2020'!E46+'[5]MAY 2020'!E46+'[5]JUN 2020'!E46+'[5]JULY 2020'!E46+'[5]AUG 2020'!E46+'[5]EOY 2020'!E46+'[5]DEC S&amp;E 2019'!E46+'[5]JAN S&amp;E 2020'!E46+'[5]MAR S&amp;E 2020'!E46+'[5]MAY S&amp;E 2020'!E46+'[5]JUN S&amp;E 2020'!E46+'[5]JUL S&amp;E 2020'!E46+'[5]AUG S&amp;E 2020'!E46</f>
        <v>24011</v>
      </c>
      <c r="F46" s="90">
        <f>'[5]SEPT 2019'!F46+'[5]OCT 2019'!F46+'[5]NOV 2019'!F46+'[5]DEC 2019'!F46+'[5]JAN 2020'!F46+'[5]FEB 2020'!F46+'[5]MAR 2020'!F46+'[5]APR 2020'!F46+'[5]MAY 2020'!F46+'[5]JUN 2020'!F46+'[5]JULY 2020'!F46+'[5]AUG 2020'!F46+'[5]EOY 2020'!F46+'[5]DEC S&amp;E 2019'!F46+'[5]JAN S&amp;E 2020'!F46+'[5]MAR S&amp;E 2020'!F46+'[5]MAY S&amp;E 2020'!F46+'[5]JUN S&amp;E 2020'!F46+'[5]JUL S&amp;E 2020'!F46+'[5]AUG S&amp;E 2020'!F46</f>
        <v>38198</v>
      </c>
      <c r="G46" s="90">
        <f>'[5]SEPT 2019'!G46+'[5]OCT 2019'!G46+'[5]NOV 2019'!G46+'[5]DEC 2019'!G46+'[5]JAN 2020'!G46+'[5]FEB 2020'!G46+'[5]MAR 2020'!G46+'[5]APR 2020'!G46+'[5]MAY 2020'!G46+'[5]JUN 2020'!G46+'[5]JULY 2020'!G46+'[5]AUG 2020'!G46+'[5]EOY 2020'!G46+'[5]DEC S&amp;E 2019'!G46+'[5]JAN S&amp;E 2020'!G46+'[5]MAR S&amp;E 2020'!G46+'[5]MAY S&amp;E 2020'!G46+'[5]JUN S&amp;E 2020'!G46+'[5]JUL S&amp;E 2020'!G46+'[5]AUG S&amp;E 2020'!G46</f>
        <v>28443</v>
      </c>
      <c r="H46" s="90">
        <f>'[5]SEPT 2019'!H46+'[5]OCT 2019'!H46+'[5]NOV 2019'!H46+'[5]DEC 2019'!H46+'[5]JAN 2020'!H46+'[5]FEB 2020'!H46+'[5]MAR 2020'!H46+'[5]APR 2020'!H46+'[5]MAY 2020'!H46+'[5]JUN 2020'!H46+'[5]JULY 2020'!H46+'[5]AUG 2020'!H46+'[5]EOY 2020'!H46</f>
        <v>0</v>
      </c>
      <c r="I46" s="90">
        <f>'[5]DEC 2019'!I46+'[5]JAN 2020'!I46+'[5]FEB 2020'!I46+'[5]MAR 2020'!I46+'[5]APR 2020'!I46+'[5]MAY 2020'!I46+'[5]JUN 2020'!I46+'[5]JULY 2020'!I46+'[5]AUG 2020'!I46+'[5]EOY 2020'!I46</f>
        <v>0</v>
      </c>
      <c r="J46" s="90">
        <f>'[5]SEPT 2019'!I46+'[5]OCT 2019'!I46+'[5]NOV 2019'!I46+'[5]DEC 2019'!J46+'[5]JAN 2020'!J46+'[5]FEB 2020'!J46+'[5]MAR 2020'!J46+'[5]APR 2020'!J46+'[5]MAY 2020'!J46+'[5]JUN 2020'!J46+'[5]JULY 2020'!J46+'[5]AUG 2020'!J46+'[5]EOY 2020'!J46</f>
        <v>0</v>
      </c>
      <c r="K46" s="90">
        <f>'[5]SEPT 2019'!J46+'[5]OCT 2019'!J46+'[5]NOV 2019'!J46+'[5]DEC 2019'!K46+'[5]JAN 2020'!K46+'[5]FEB 2020'!K46+'[5]MAR 2020'!K46+'[5]APR 2020'!K46+'[5]MAY 2020'!K46+'[5]JUN 2020'!K46+'[5]JULY 2020'!K46+'[5]AUG 2020'!K46+'[5]EOY 2020'!K46</f>
        <v>0</v>
      </c>
      <c r="L46" s="90">
        <f>'[5]SEPT 2019'!K46+'[5]OCT 2019'!K46+'[5]NOV 2019'!K46+'[5]DEC 2019'!L46+'[5]JAN 2020'!L46+'[5]FEB 2020'!L46+'[5]MAR 2020'!L46+'[5]APR 2020'!L46+'[5]MAY 2020'!L46+'[5]JUN 2020'!L46+'[5]JULY 2020'!L46+'[5]AUG 2020'!L46+'[5]EOY 2020'!L46</f>
        <v>0</v>
      </c>
      <c r="M46" s="90">
        <f>'[5]SEPT 2019'!L46+'[5]OCT 2019'!L46+'[5]NOV 2019'!L46+'[5]DEC 2019'!M46+'[5]JAN 2020'!M46+'[5]FEB 2020'!M46+'[5]MAR 2020'!M46+'[5]APR 2020'!M46+'[5]MAY 2020'!M46+'[5]JUN 2020'!M46+'[5]JULY 2020'!M46+'[5]AUG 2020'!M46+'[5]EOY 2020'!M46</f>
        <v>0</v>
      </c>
      <c r="N46" s="90">
        <f>'[5]SEPT 2019'!M46+'[5]OCT 2019'!M46+'[5]NOV 2019'!M46+'[5]DEC 2019'!N46+'[5]JAN 2020'!N46+'[5]FEB 2020'!N46+'[5]MAR 2020'!N46+'[5]APR 2020'!N46+'[5]MAY 2020'!N46+'[5]JUN 2020'!N46+'[5]JULY 2020'!N46+'[5]AUG 2020'!N46+'[5]EOY 2020'!N46</f>
        <v>0</v>
      </c>
      <c r="O46" s="90">
        <f>'[5]SEPT 2019'!N46+'[5]OCT 2019'!N46+'[5]NOV 2019'!N46+'[5]DEC 2019'!O46+'[5]JAN 2020'!O46+'[5]FEB 2020'!O46+'[5]MAR 2020'!O46+'[5]APR 2020'!O46+'[5]MAY 2020'!O46+'[5]JUN 2020'!O46+'[5]JULY 2020'!O46+'[5]AUG 2020'!O46+'[5]EOY 2020'!O46</f>
        <v>0</v>
      </c>
      <c r="P46" s="90">
        <f>'[5]SEPT 2019'!O46+'[5]OCT 2019'!O46+'[5]NOV 2019'!O46+'[5]DEC 2019'!P46+'[5]JAN 2020'!P46+'[5]FEB 2020'!P46+'[5]MAR 2020'!P46+'[5]APR 2020'!P46+'[5]MAY 2020'!P46+'[5]JUN 2020'!P46+'[5]JULY 2020'!P46+'[5]AUG 2020'!P46+'[5]EOY 2020'!P46</f>
        <v>0</v>
      </c>
      <c r="Q46" s="90">
        <f>'[5]SEPT 2019'!P46+'[5]OCT 2019'!P46+'[5]NOV 2019'!P46+'[5]DEC 2019'!Q46+'[5]JAN 2020'!Q46+'[5]FEB 2020'!Q46+'[5]MAR 2020'!Q46+'[5]APR 2020'!Q46+'[5]MAY 2020'!Q46+'[5]JUN 2020'!Q46+'[5]JULY 2020'!Q46+'[5]AUG 2020'!Q46+'[5]EOY 2020'!Q46</f>
        <v>2654.22</v>
      </c>
      <c r="R46" s="90">
        <f>'[5]SEPT 2019'!Q46+'[5]OCT 2019'!Q46+'[5]NOV 2019'!Q46+'[5]DEC 2019'!R46+'[5]JAN 2020'!R46+'[5]FEB 2020'!R46+'[5]MAR 2020'!R46+'[5]APR 2020'!R46+'[5]MAY 2020'!R46+'[5]JUN 2020'!R46+'[5]JULY 2020'!R46+'[5]AUG 2020'!R46+'[5]EOY 2020'!R46</f>
        <v>0</v>
      </c>
      <c r="S46" s="90">
        <f>'[5]SEPT 2019'!R46+'[5]OCT 2019'!R46+'[5]NOV 2019'!R46+'[5]DEC 2019'!S46+'[5]JAN 2020'!S46+'[5]FEB 2020'!S46+'[5]MAR 2020'!S46+'[5]APR 2020'!S46+'[5]MAY 2020'!S46+'[5]JUN 2020'!S46+'[5]JULY 2020'!S46+'[5]AUG 2020'!S46+'[5]EOY 2020'!S46</f>
        <v>0</v>
      </c>
      <c r="T46" s="90">
        <f>'[5]SEPT 2019'!S46+'[5]OCT 2019'!S46+'[5]NOV 2019'!S46+'[5]DEC 2019'!T46+'[5]JAN 2020'!T46+'[5]FEB 2020'!T46+'[5]MAR 2020'!T46+'[5]APR 2020'!T46+'[5]MAY 2020'!T46+'[5]JUN 2020'!T46+'[5]JULY 2020'!T46+'[5]AUG 2020'!T46+'[5]EOY 2020'!T46</f>
        <v>0</v>
      </c>
      <c r="U46" s="90">
        <f>'[5]SEPT 2019'!T46+'[5]OCT 2019'!T46+'[5]NOV 2019'!T46+'[5]DEC 2019'!U46+'[5]JAN 2020'!U46+'[5]FEB 2020'!U46+'[5]MAR 2020'!U46+'[5]APR 2020'!U46+'[5]MAY 2020'!U46+'[5]JUN 2020'!U46+'[5]JULY 2020'!U46+'[5]AUG 2020'!U46+'[5]EOY 2020'!U46</f>
        <v>0</v>
      </c>
      <c r="V46" s="90">
        <f>'[5]SEPT 2019'!U46+'[5]OCT 2019'!U46+'[5]NOV 2019'!U46+'[5]DEC 2019'!V46+'[5]JAN 2020'!V46+'[5]FEB 2020'!V46+'[5]MAR 2020'!V46+'[5]APR 2020'!V46+'[5]MAY 2020'!V46+'[5]JUN 2020'!V46+'[5]JULY 2020'!V46+'[5]AUG 2020'!V46+'[5]EOY 2020'!V46</f>
        <v>0</v>
      </c>
      <c r="W46" s="90">
        <f>'[5]SEPT 2019'!V46+'[5]OCT 2019'!V46+'[5]NOV 2019'!V46+'[5]DEC 2019'!W46+'[5]JAN 2020'!W46+'[5]FEB 2020'!W46+'[5]MAR 2020'!W46+'[5]APR 2020'!W46+'[5]MAY 2020'!W46+'[5]JUN 2020'!W46+'[5]JULY 2020'!W46+'[5]AUG 2020'!W46+'[5]EOY 2020'!W46</f>
        <v>0</v>
      </c>
      <c r="X46" s="90">
        <f>'[5]SEPT 2019'!W46+'[5]OCT 2019'!W46+'[5]NOV 2019'!W46+'[5]DEC 2019'!X46+'[5]JAN 2020'!X46+'[5]FEB 2020'!X46+'[5]MAR 2020'!X46+'[5]APR 2020'!X46+'[5]MAY 2020'!X46+'[5]JUN 2020'!X46+'[5]JULY 2020'!X46+'[5]AUG 2020'!X46+'[5]EOY 2020'!X46</f>
        <v>0</v>
      </c>
      <c r="Y46" s="90">
        <f>'[5]SEPT 2019'!X46+'[5]OCT 2019'!X46+'[5]NOV 2019'!X46+'[5]DEC 2019'!Y46+'[5]JAN 2020'!Y46+'[5]FEB 2020'!Y46+'[5]MAR 2020'!Y46+'[5]APR 2020'!Y46+'[5]MAY 2020'!Y46+'[5]JUN 2020'!Y46+'[5]JULY 2020'!Y46+'[5]AUG 2020'!Y46+'[5]EOY 2020'!Y46</f>
        <v>0</v>
      </c>
      <c r="Z46" s="90">
        <f>'[5]SEPT 2019'!Y46+'[5]OCT 2019'!Y46+'[5]NOV 2019'!Y46+'[5]DEC 2019'!Z46+'[5]JAN 2020'!Z46+'[5]FEB 2020'!Z46+'[5]MAR 2020'!Z46+'[5]APR 2020'!Z46+'[5]MAY 2020'!Z46+'[5]JUN 2020'!Z46+'[5]JULY 2020'!Z46+'[5]AUG 2020'!Z46+'[5]EOY 2020'!Z46</f>
        <v>0</v>
      </c>
      <c r="AA46" s="113">
        <f t="shared" si="0"/>
        <v>524826.22</v>
      </c>
    </row>
    <row r="47" spans="1:27" x14ac:dyDescent="0.25">
      <c r="A47" s="62" t="s">
        <v>207</v>
      </c>
      <c r="B47" s="63" t="s">
        <v>208</v>
      </c>
      <c r="C47" s="90">
        <f>'[5]SEPT 2019'!C47+'[5]OCT 2019'!C47+'[5]NOV 2019'!C47+'[5]DEC 2019'!C47+'[5]JAN 2020'!C47+'[5]FEB 2020'!C47+'[5]MAR 2020'!C47+'[5]APR 2020'!C47+'[5]MAY 2020'!C47+'[5]JUN 2020'!C47+'[5]JULY 2020'!C47+'[5]AUG 2020'!C47+'[5]EOY 2020'!C47+'[5]DEC S&amp;E 2019'!C47+'[5]JAN S&amp;E 2020'!C47+'[5]MAR S&amp;E 2020'!C47+'[5]MAY S&amp;E 2020'!C47+'[5]JUN S&amp;E 2020'!C47+'[5]JUL S&amp;E 2020'!C47+'[5]AUG S&amp;E 2020'!C47</f>
        <v>157796</v>
      </c>
      <c r="D47" s="90">
        <f>'[5]SEPT 2019'!D47+'[5]OCT 2019'!D47+'[5]NOV 2019'!D47+'[5]DEC 2019'!D47+'[5]JAN 2020'!D47+'[5]FEB 2020'!D47+'[5]MAR 2020'!D47+'[5]APR 2020'!D47+'[5]MAY 2020'!D47+'[5]JUN 2020'!D47+'[5]JULY 2020'!D47+'[5]AUG 2020'!D47+'[5]EOY 2020'!D47+'[5]DEC S&amp;E 2019'!D47+'[5]JAN S&amp;E 2020'!D47+'[5]MAR S&amp;E 2020'!D47+'[5]MAY S&amp;E 2020'!D47+'[5]JUN S&amp;E 2020'!D47+'[5]JUL S&amp;E 2020'!D47+'[5]AUG S&amp;E 2020'!D47</f>
        <v>271914</v>
      </c>
      <c r="E47" s="90">
        <f>'[5]SEPT 2019'!E47+'[5]OCT 2019'!E47+'[5]NOV 2019'!E47+'[5]DEC 2019'!E47+'[5]JAN 2020'!E47+'[5]FEB 2020'!E47+'[5]MAR 2020'!E47+'[5]APR 2020'!E47+'[5]MAY 2020'!E47+'[5]JUN 2020'!E47+'[5]JULY 2020'!E47+'[5]AUG 2020'!E47+'[5]EOY 2020'!E47+'[5]DEC S&amp;E 2019'!E47+'[5]JAN S&amp;E 2020'!E47+'[5]MAR S&amp;E 2020'!E47+'[5]MAY S&amp;E 2020'!E47+'[5]JUN S&amp;E 2020'!E47+'[5]JUL S&amp;E 2020'!E47+'[5]AUG S&amp;E 2020'!E47</f>
        <v>0</v>
      </c>
      <c r="F47" s="90">
        <f>'[5]SEPT 2019'!F47+'[5]OCT 2019'!F47+'[5]NOV 2019'!F47+'[5]DEC 2019'!F47+'[5]JAN 2020'!F47+'[5]FEB 2020'!F47+'[5]MAR 2020'!F47+'[5]APR 2020'!F47+'[5]MAY 2020'!F47+'[5]JUN 2020'!F47+'[5]JULY 2020'!F47+'[5]AUG 2020'!F47+'[5]EOY 2020'!F47+'[5]DEC S&amp;E 2019'!F47+'[5]JAN S&amp;E 2020'!F47+'[5]MAR S&amp;E 2020'!F47+'[5]MAY S&amp;E 2020'!F47+'[5]JUN S&amp;E 2020'!F47+'[5]JUL S&amp;E 2020'!F47+'[5]AUG S&amp;E 2020'!F47</f>
        <v>24620</v>
      </c>
      <c r="G47" s="90">
        <f>'[5]SEPT 2019'!G47+'[5]OCT 2019'!G47+'[5]NOV 2019'!G47+'[5]DEC 2019'!G47+'[5]JAN 2020'!G47+'[5]FEB 2020'!G47+'[5]MAR 2020'!G47+'[5]APR 2020'!G47+'[5]MAY 2020'!G47+'[5]JUN 2020'!G47+'[5]JULY 2020'!G47+'[5]AUG 2020'!G47+'[5]EOY 2020'!G47+'[5]DEC S&amp;E 2019'!G47+'[5]JAN S&amp;E 2020'!G47+'[5]MAR S&amp;E 2020'!G47+'[5]MAY S&amp;E 2020'!G47+'[5]JUN S&amp;E 2020'!G47+'[5]JUL S&amp;E 2020'!G47+'[5]AUG S&amp;E 2020'!G47</f>
        <v>43678</v>
      </c>
      <c r="H47" s="90">
        <f>'[5]SEPT 2019'!H47+'[5]OCT 2019'!H47+'[5]NOV 2019'!H47+'[5]DEC 2019'!H47+'[5]JAN 2020'!H47+'[5]FEB 2020'!H47+'[5]MAR 2020'!H47+'[5]APR 2020'!H47+'[5]MAY 2020'!H47+'[5]JUN 2020'!H47+'[5]JULY 2020'!H47+'[5]AUG 2020'!H47+'[5]EOY 2020'!H47</f>
        <v>0</v>
      </c>
      <c r="I47" s="90">
        <f>'[5]DEC 2019'!I47+'[5]JAN 2020'!I47+'[5]FEB 2020'!I47+'[5]MAR 2020'!I47+'[5]APR 2020'!I47+'[5]MAY 2020'!I47+'[5]JUN 2020'!I47+'[5]JULY 2020'!I47+'[5]AUG 2020'!I47+'[5]EOY 2020'!I47</f>
        <v>0</v>
      </c>
      <c r="J47" s="90">
        <f>'[5]SEPT 2019'!I47+'[5]OCT 2019'!I47+'[5]NOV 2019'!I47+'[5]DEC 2019'!J47+'[5]JAN 2020'!J47+'[5]FEB 2020'!J47+'[5]MAR 2020'!J47+'[5]APR 2020'!J47+'[5]MAY 2020'!J47+'[5]JUN 2020'!J47+'[5]JULY 2020'!J47+'[5]AUG 2020'!J47+'[5]EOY 2020'!J47</f>
        <v>0</v>
      </c>
      <c r="K47" s="90">
        <f>'[5]SEPT 2019'!J47+'[5]OCT 2019'!J47+'[5]NOV 2019'!J47+'[5]DEC 2019'!K47+'[5]JAN 2020'!K47+'[5]FEB 2020'!K47+'[5]MAR 2020'!K47+'[5]APR 2020'!K47+'[5]MAY 2020'!K47+'[5]JUN 2020'!K47+'[5]JULY 2020'!K47+'[5]AUG 2020'!K47+'[5]EOY 2020'!K47</f>
        <v>0</v>
      </c>
      <c r="L47" s="90">
        <f>'[5]SEPT 2019'!K47+'[5]OCT 2019'!K47+'[5]NOV 2019'!K47+'[5]DEC 2019'!L47+'[5]JAN 2020'!L47+'[5]FEB 2020'!L47+'[5]MAR 2020'!L47+'[5]APR 2020'!L47+'[5]MAY 2020'!L47+'[5]JUN 2020'!L47+'[5]JULY 2020'!L47+'[5]AUG 2020'!L47+'[5]EOY 2020'!L47</f>
        <v>0</v>
      </c>
      <c r="M47" s="90">
        <f>'[5]SEPT 2019'!L47+'[5]OCT 2019'!L47+'[5]NOV 2019'!L47+'[5]DEC 2019'!M47+'[5]JAN 2020'!M47+'[5]FEB 2020'!M47+'[5]MAR 2020'!M47+'[5]APR 2020'!M47+'[5]MAY 2020'!M47+'[5]JUN 2020'!M47+'[5]JULY 2020'!M47+'[5]AUG 2020'!M47+'[5]EOY 2020'!M47</f>
        <v>0</v>
      </c>
      <c r="N47" s="90">
        <f>'[5]SEPT 2019'!M47+'[5]OCT 2019'!M47+'[5]NOV 2019'!M47+'[5]DEC 2019'!N47+'[5]JAN 2020'!N47+'[5]FEB 2020'!N47+'[5]MAR 2020'!N47+'[5]APR 2020'!N47+'[5]MAY 2020'!N47+'[5]JUN 2020'!N47+'[5]JULY 2020'!N47+'[5]AUG 2020'!N47+'[5]EOY 2020'!N47</f>
        <v>0</v>
      </c>
      <c r="O47" s="90">
        <f>'[5]SEPT 2019'!N47+'[5]OCT 2019'!N47+'[5]NOV 2019'!N47+'[5]DEC 2019'!O47+'[5]JAN 2020'!O47+'[5]FEB 2020'!O47+'[5]MAR 2020'!O47+'[5]APR 2020'!O47+'[5]MAY 2020'!O47+'[5]JUN 2020'!O47+'[5]JULY 2020'!O47+'[5]AUG 2020'!O47+'[5]EOY 2020'!O47</f>
        <v>0</v>
      </c>
      <c r="P47" s="90">
        <f>'[5]SEPT 2019'!O47+'[5]OCT 2019'!O47+'[5]NOV 2019'!O47+'[5]DEC 2019'!P47+'[5]JAN 2020'!P47+'[5]FEB 2020'!P47+'[5]MAR 2020'!P47+'[5]APR 2020'!P47+'[5]MAY 2020'!P47+'[5]JUN 2020'!P47+'[5]JULY 2020'!P47+'[5]AUG 2020'!P47+'[5]EOY 2020'!P47</f>
        <v>0</v>
      </c>
      <c r="Q47" s="90">
        <f>'[5]SEPT 2019'!P47+'[5]OCT 2019'!P47+'[5]NOV 2019'!P47+'[5]DEC 2019'!Q47+'[5]JAN 2020'!Q47+'[5]FEB 2020'!Q47+'[5]MAR 2020'!Q47+'[5]APR 2020'!Q47+'[5]MAY 2020'!Q47+'[5]JUN 2020'!Q47+'[5]JULY 2020'!Q47+'[5]AUG 2020'!Q47+'[5]EOY 2020'!Q47</f>
        <v>3720</v>
      </c>
      <c r="R47" s="90">
        <f>'[5]SEPT 2019'!Q47+'[5]OCT 2019'!Q47+'[5]NOV 2019'!Q47+'[5]DEC 2019'!R47+'[5]JAN 2020'!R47+'[5]FEB 2020'!R47+'[5]MAR 2020'!R47+'[5]APR 2020'!R47+'[5]MAY 2020'!R47+'[5]JUN 2020'!R47+'[5]JULY 2020'!R47+'[5]AUG 2020'!R47+'[5]EOY 2020'!R47</f>
        <v>0</v>
      </c>
      <c r="S47" s="90">
        <f>'[5]SEPT 2019'!R47+'[5]OCT 2019'!R47+'[5]NOV 2019'!R47+'[5]DEC 2019'!S47+'[5]JAN 2020'!S47+'[5]FEB 2020'!S47+'[5]MAR 2020'!S47+'[5]APR 2020'!S47+'[5]MAY 2020'!S47+'[5]JUN 2020'!S47+'[5]JULY 2020'!S47+'[5]AUG 2020'!S47+'[5]EOY 2020'!S47</f>
        <v>0</v>
      </c>
      <c r="T47" s="90">
        <f>'[5]SEPT 2019'!S47+'[5]OCT 2019'!S47+'[5]NOV 2019'!S47+'[5]DEC 2019'!T47+'[5]JAN 2020'!T47+'[5]FEB 2020'!T47+'[5]MAR 2020'!T47+'[5]APR 2020'!T47+'[5]MAY 2020'!T47+'[5]JUN 2020'!T47+'[5]JULY 2020'!T47+'[5]AUG 2020'!T47+'[5]EOY 2020'!T47</f>
        <v>0</v>
      </c>
      <c r="U47" s="90">
        <f>'[5]SEPT 2019'!T47+'[5]OCT 2019'!T47+'[5]NOV 2019'!T47+'[5]DEC 2019'!U47+'[5]JAN 2020'!U47+'[5]FEB 2020'!U47+'[5]MAR 2020'!U47+'[5]APR 2020'!U47+'[5]MAY 2020'!U47+'[5]JUN 2020'!U47+'[5]JULY 2020'!U47+'[5]AUG 2020'!U47+'[5]EOY 2020'!U47</f>
        <v>0</v>
      </c>
      <c r="V47" s="90">
        <f>'[5]SEPT 2019'!U47+'[5]OCT 2019'!U47+'[5]NOV 2019'!U47+'[5]DEC 2019'!V47+'[5]JAN 2020'!V47+'[5]FEB 2020'!V47+'[5]MAR 2020'!V47+'[5]APR 2020'!V47+'[5]MAY 2020'!V47+'[5]JUN 2020'!V47+'[5]JULY 2020'!V47+'[5]AUG 2020'!V47+'[5]EOY 2020'!V47</f>
        <v>0</v>
      </c>
      <c r="W47" s="90">
        <f>'[5]SEPT 2019'!V47+'[5]OCT 2019'!V47+'[5]NOV 2019'!V47+'[5]DEC 2019'!W47+'[5]JAN 2020'!W47+'[5]FEB 2020'!W47+'[5]MAR 2020'!W47+'[5]APR 2020'!W47+'[5]MAY 2020'!W47+'[5]JUN 2020'!W47+'[5]JULY 2020'!W47+'[5]AUG 2020'!W47+'[5]EOY 2020'!W47</f>
        <v>0</v>
      </c>
      <c r="X47" s="90">
        <f>'[5]SEPT 2019'!W47+'[5]OCT 2019'!W47+'[5]NOV 2019'!W47+'[5]DEC 2019'!X47+'[5]JAN 2020'!X47+'[5]FEB 2020'!X47+'[5]MAR 2020'!X47+'[5]APR 2020'!X47+'[5]MAY 2020'!X47+'[5]JUN 2020'!X47+'[5]JULY 2020'!X47+'[5]AUG 2020'!X47+'[5]EOY 2020'!X47</f>
        <v>0</v>
      </c>
      <c r="Y47" s="90">
        <f>'[5]SEPT 2019'!X47+'[5]OCT 2019'!X47+'[5]NOV 2019'!X47+'[5]DEC 2019'!Y47+'[5]JAN 2020'!Y47+'[5]FEB 2020'!Y47+'[5]MAR 2020'!Y47+'[5]APR 2020'!Y47+'[5]MAY 2020'!Y47+'[5]JUN 2020'!Y47+'[5]JULY 2020'!Y47+'[5]AUG 2020'!Y47+'[5]EOY 2020'!Y47</f>
        <v>113414</v>
      </c>
      <c r="Z47" s="90">
        <f>'[5]SEPT 2019'!Y47+'[5]OCT 2019'!Y47+'[5]NOV 2019'!Y47+'[5]DEC 2019'!Z47+'[5]JAN 2020'!Z47+'[5]FEB 2020'!Z47+'[5]MAR 2020'!Z47+'[5]APR 2020'!Z47+'[5]MAY 2020'!Z47+'[5]JUN 2020'!Z47+'[5]JULY 2020'!Z47+'[5]AUG 2020'!Z47+'[5]EOY 2020'!Z47</f>
        <v>50000</v>
      </c>
      <c r="AA47" s="113">
        <f t="shared" si="0"/>
        <v>665142</v>
      </c>
    </row>
    <row r="48" spans="1:27" x14ac:dyDescent="0.25">
      <c r="A48" s="62" t="s">
        <v>211</v>
      </c>
      <c r="B48" s="63" t="s">
        <v>212</v>
      </c>
      <c r="C48" s="90">
        <f>'[5]SEPT 2019'!C48+'[5]OCT 2019'!C48+'[5]NOV 2019'!C48+'[5]DEC 2019'!C48+'[5]JAN 2020'!C48+'[5]FEB 2020'!C48+'[5]MAR 2020'!C48+'[5]APR 2020'!C48+'[5]MAY 2020'!C48+'[5]JUN 2020'!C48+'[5]JULY 2020'!C48+'[5]AUG 2020'!C48+'[5]EOY 2020'!C48+'[5]DEC S&amp;E 2019'!C48+'[5]JAN S&amp;E 2020'!C48+'[5]MAR S&amp;E 2020'!C48+'[5]MAY S&amp;E 2020'!C48+'[5]JUN S&amp;E 2020'!C48+'[5]JUL S&amp;E 2020'!C48+'[5]AUG S&amp;E 2020'!C48</f>
        <v>60948</v>
      </c>
      <c r="D48" s="90">
        <f>'[5]SEPT 2019'!D48+'[5]OCT 2019'!D48+'[5]NOV 2019'!D48+'[5]DEC 2019'!D48+'[5]JAN 2020'!D48+'[5]FEB 2020'!D48+'[5]MAR 2020'!D48+'[5]APR 2020'!D48+'[5]MAY 2020'!D48+'[5]JUN 2020'!D48+'[5]JULY 2020'!D48+'[5]AUG 2020'!D48+'[5]EOY 2020'!D48+'[5]DEC S&amp;E 2019'!D48+'[5]JAN S&amp;E 2020'!D48+'[5]MAR S&amp;E 2020'!D48+'[5]MAY S&amp;E 2020'!D48+'[5]JUN S&amp;E 2020'!D48+'[5]JUL S&amp;E 2020'!D48+'[5]AUG S&amp;E 2020'!D48</f>
        <v>66716</v>
      </c>
      <c r="E48" s="90">
        <f>'[5]SEPT 2019'!E48+'[5]OCT 2019'!E48+'[5]NOV 2019'!E48+'[5]DEC 2019'!E48+'[5]JAN 2020'!E48+'[5]FEB 2020'!E48+'[5]MAR 2020'!E48+'[5]APR 2020'!E48+'[5]MAY 2020'!E48+'[5]JUN 2020'!E48+'[5]JULY 2020'!E48+'[5]AUG 2020'!E48+'[5]EOY 2020'!E48+'[5]DEC S&amp;E 2019'!E48+'[5]JAN S&amp;E 2020'!E48+'[5]MAR S&amp;E 2020'!E48+'[5]MAY S&amp;E 2020'!E48+'[5]JUN S&amp;E 2020'!E48+'[5]JUL S&amp;E 2020'!E48+'[5]AUG S&amp;E 2020'!E48</f>
        <v>32337</v>
      </c>
      <c r="F48" s="90">
        <f>'[5]SEPT 2019'!F48+'[5]OCT 2019'!F48+'[5]NOV 2019'!F48+'[5]DEC 2019'!F48+'[5]JAN 2020'!F48+'[5]FEB 2020'!F48+'[5]MAR 2020'!F48+'[5]APR 2020'!F48+'[5]MAY 2020'!F48+'[5]JUN 2020'!F48+'[5]JULY 2020'!F48+'[5]AUG 2020'!F48+'[5]EOY 2020'!F48+'[5]DEC S&amp;E 2019'!F48+'[5]JAN S&amp;E 2020'!F48+'[5]MAR S&amp;E 2020'!F48+'[5]MAY S&amp;E 2020'!F48+'[5]JUN S&amp;E 2020'!F48+'[5]JUL S&amp;E 2020'!F48+'[5]AUG S&amp;E 2020'!F48</f>
        <v>51739</v>
      </c>
      <c r="G48" s="90">
        <f>'[5]SEPT 2019'!G48+'[5]OCT 2019'!G48+'[5]NOV 2019'!G48+'[5]DEC 2019'!G48+'[5]JAN 2020'!G48+'[5]FEB 2020'!G48+'[5]MAR 2020'!G48+'[5]APR 2020'!G48+'[5]MAY 2020'!G48+'[5]JUN 2020'!G48+'[5]JULY 2020'!G48+'[5]AUG 2020'!G48+'[5]EOY 2020'!G48+'[5]DEC S&amp;E 2019'!G48+'[5]JAN S&amp;E 2020'!G48+'[5]MAR S&amp;E 2020'!G48+'[5]MAY S&amp;E 2020'!G48+'[5]JUN S&amp;E 2020'!G48+'[5]JUL S&amp;E 2020'!G48+'[5]AUG S&amp;E 2020'!G48</f>
        <v>11020</v>
      </c>
      <c r="H48" s="90">
        <f>'[5]SEPT 2019'!H48+'[5]OCT 2019'!H48+'[5]NOV 2019'!H48+'[5]DEC 2019'!H48+'[5]JAN 2020'!H48+'[5]FEB 2020'!H48+'[5]MAR 2020'!H48+'[5]APR 2020'!H48+'[5]MAY 2020'!H48+'[5]JUN 2020'!H48+'[5]JULY 2020'!H48+'[5]AUG 2020'!H48+'[5]EOY 2020'!H48</f>
        <v>0</v>
      </c>
      <c r="I48" s="90">
        <f>'[5]DEC 2019'!I48+'[5]JAN 2020'!I48+'[5]FEB 2020'!I48+'[5]MAR 2020'!I48+'[5]APR 2020'!I48+'[5]MAY 2020'!I48+'[5]JUN 2020'!I48+'[5]JULY 2020'!I48+'[5]AUG 2020'!I48+'[5]EOY 2020'!I48</f>
        <v>0</v>
      </c>
      <c r="J48" s="90">
        <f>'[5]SEPT 2019'!I48+'[5]OCT 2019'!I48+'[5]NOV 2019'!I48+'[5]DEC 2019'!J48+'[5]JAN 2020'!J48+'[5]FEB 2020'!J48+'[5]MAR 2020'!J48+'[5]APR 2020'!J48+'[5]MAY 2020'!J48+'[5]JUN 2020'!J48+'[5]JULY 2020'!J48+'[5]AUG 2020'!J48+'[5]EOY 2020'!J48</f>
        <v>0</v>
      </c>
      <c r="K48" s="90">
        <f>'[5]SEPT 2019'!J48+'[5]OCT 2019'!J48+'[5]NOV 2019'!J48+'[5]DEC 2019'!K48+'[5]JAN 2020'!K48+'[5]FEB 2020'!K48+'[5]MAR 2020'!K48+'[5]APR 2020'!K48+'[5]MAY 2020'!K48+'[5]JUN 2020'!K48+'[5]JULY 2020'!K48+'[5]AUG 2020'!K48+'[5]EOY 2020'!K48</f>
        <v>0</v>
      </c>
      <c r="L48" s="90">
        <f>'[5]SEPT 2019'!K48+'[5]OCT 2019'!K48+'[5]NOV 2019'!K48+'[5]DEC 2019'!L48+'[5]JAN 2020'!L48+'[5]FEB 2020'!L48+'[5]MAR 2020'!L48+'[5]APR 2020'!L48+'[5]MAY 2020'!L48+'[5]JUN 2020'!L48+'[5]JULY 2020'!L48+'[5]AUG 2020'!L48+'[5]EOY 2020'!L48</f>
        <v>0</v>
      </c>
      <c r="M48" s="90">
        <f>'[5]SEPT 2019'!L48+'[5]OCT 2019'!L48+'[5]NOV 2019'!L48+'[5]DEC 2019'!M48+'[5]JAN 2020'!M48+'[5]FEB 2020'!M48+'[5]MAR 2020'!M48+'[5]APR 2020'!M48+'[5]MAY 2020'!M48+'[5]JUN 2020'!M48+'[5]JULY 2020'!M48+'[5]AUG 2020'!M48+'[5]EOY 2020'!M48</f>
        <v>0</v>
      </c>
      <c r="N48" s="90">
        <f>'[5]SEPT 2019'!M48+'[5]OCT 2019'!M48+'[5]NOV 2019'!M48+'[5]DEC 2019'!N48+'[5]JAN 2020'!N48+'[5]FEB 2020'!N48+'[5]MAR 2020'!N48+'[5]APR 2020'!N48+'[5]MAY 2020'!N48+'[5]JUN 2020'!N48+'[5]JULY 2020'!N48+'[5]AUG 2020'!N48+'[5]EOY 2020'!N48</f>
        <v>0</v>
      </c>
      <c r="O48" s="90">
        <f>'[5]SEPT 2019'!N48+'[5]OCT 2019'!N48+'[5]NOV 2019'!N48+'[5]DEC 2019'!O48+'[5]JAN 2020'!O48+'[5]FEB 2020'!O48+'[5]MAR 2020'!O48+'[5]APR 2020'!O48+'[5]MAY 2020'!O48+'[5]JUN 2020'!O48+'[5]JULY 2020'!O48+'[5]AUG 2020'!O48+'[5]EOY 2020'!O48</f>
        <v>0</v>
      </c>
      <c r="P48" s="90">
        <f>'[5]SEPT 2019'!O48+'[5]OCT 2019'!O48+'[5]NOV 2019'!O48+'[5]DEC 2019'!P48+'[5]JAN 2020'!P48+'[5]FEB 2020'!P48+'[5]MAR 2020'!P48+'[5]APR 2020'!P48+'[5]MAY 2020'!P48+'[5]JUN 2020'!P48+'[5]JULY 2020'!P48+'[5]AUG 2020'!P48+'[5]EOY 2020'!P48</f>
        <v>0</v>
      </c>
      <c r="Q48" s="90">
        <f>'[5]SEPT 2019'!P48+'[5]OCT 2019'!P48+'[5]NOV 2019'!P48+'[5]DEC 2019'!Q48+'[5]JAN 2020'!Q48+'[5]FEB 2020'!Q48+'[5]MAR 2020'!Q48+'[5]APR 2020'!Q48+'[5]MAY 2020'!Q48+'[5]JUN 2020'!Q48+'[5]JULY 2020'!Q48+'[5]AUG 2020'!Q48+'[5]EOY 2020'!Q48</f>
        <v>2000</v>
      </c>
      <c r="R48" s="90">
        <f>'[5]SEPT 2019'!Q48+'[5]OCT 2019'!Q48+'[5]NOV 2019'!Q48+'[5]DEC 2019'!R48+'[5]JAN 2020'!R48+'[5]FEB 2020'!R48+'[5]MAR 2020'!R48+'[5]APR 2020'!R48+'[5]MAY 2020'!R48+'[5]JUN 2020'!R48+'[5]JULY 2020'!R48+'[5]AUG 2020'!R48+'[5]EOY 2020'!R48</f>
        <v>0</v>
      </c>
      <c r="S48" s="90">
        <f>'[5]SEPT 2019'!R48+'[5]OCT 2019'!R48+'[5]NOV 2019'!R48+'[5]DEC 2019'!S48+'[5]JAN 2020'!S48+'[5]FEB 2020'!S48+'[5]MAR 2020'!S48+'[5]APR 2020'!S48+'[5]MAY 2020'!S48+'[5]JUN 2020'!S48+'[5]JULY 2020'!S48+'[5]AUG 2020'!S48+'[5]EOY 2020'!S48</f>
        <v>0</v>
      </c>
      <c r="T48" s="90">
        <f>'[5]SEPT 2019'!S48+'[5]OCT 2019'!S48+'[5]NOV 2019'!S48+'[5]DEC 2019'!T48+'[5]JAN 2020'!T48+'[5]FEB 2020'!T48+'[5]MAR 2020'!T48+'[5]APR 2020'!T48+'[5]MAY 2020'!T48+'[5]JUN 2020'!T48+'[5]JULY 2020'!T48+'[5]AUG 2020'!T48+'[5]EOY 2020'!T48</f>
        <v>0</v>
      </c>
      <c r="U48" s="90">
        <f>'[5]SEPT 2019'!T48+'[5]OCT 2019'!T48+'[5]NOV 2019'!T48+'[5]DEC 2019'!U48+'[5]JAN 2020'!U48+'[5]FEB 2020'!U48+'[5]MAR 2020'!U48+'[5]APR 2020'!U48+'[5]MAY 2020'!U48+'[5]JUN 2020'!U48+'[5]JULY 2020'!U48+'[5]AUG 2020'!U48+'[5]EOY 2020'!U48</f>
        <v>0</v>
      </c>
      <c r="V48" s="90">
        <f>'[5]SEPT 2019'!U48+'[5]OCT 2019'!U48+'[5]NOV 2019'!U48+'[5]DEC 2019'!V48+'[5]JAN 2020'!V48+'[5]FEB 2020'!V48+'[5]MAR 2020'!V48+'[5]APR 2020'!V48+'[5]MAY 2020'!V48+'[5]JUN 2020'!V48+'[5]JULY 2020'!V48+'[5]AUG 2020'!V48+'[5]EOY 2020'!V48</f>
        <v>0</v>
      </c>
      <c r="W48" s="90">
        <f>'[5]SEPT 2019'!V48+'[5]OCT 2019'!V48+'[5]NOV 2019'!V48+'[5]DEC 2019'!W48+'[5]JAN 2020'!W48+'[5]FEB 2020'!W48+'[5]MAR 2020'!W48+'[5]APR 2020'!W48+'[5]MAY 2020'!W48+'[5]JUN 2020'!W48+'[5]JULY 2020'!W48+'[5]AUG 2020'!W48+'[5]EOY 2020'!W48</f>
        <v>0</v>
      </c>
      <c r="X48" s="90">
        <f>'[5]SEPT 2019'!W48+'[5]OCT 2019'!W48+'[5]NOV 2019'!W48+'[5]DEC 2019'!X48+'[5]JAN 2020'!X48+'[5]FEB 2020'!X48+'[5]MAR 2020'!X48+'[5]APR 2020'!X48+'[5]MAY 2020'!X48+'[5]JUN 2020'!X48+'[5]JULY 2020'!X48+'[5]AUG 2020'!X48+'[5]EOY 2020'!X48</f>
        <v>0</v>
      </c>
      <c r="Y48" s="90">
        <f>'[5]SEPT 2019'!X48+'[5]OCT 2019'!X48+'[5]NOV 2019'!X48+'[5]DEC 2019'!Y48+'[5]JAN 2020'!Y48+'[5]FEB 2020'!Y48+'[5]MAR 2020'!Y48+'[5]APR 2020'!Y48+'[5]MAY 2020'!Y48+'[5]JUN 2020'!Y48+'[5]JULY 2020'!Y48+'[5]AUG 2020'!Y48+'[5]EOY 2020'!Y48</f>
        <v>0</v>
      </c>
      <c r="Z48" s="90">
        <f>'[5]SEPT 2019'!Y48+'[5]OCT 2019'!Y48+'[5]NOV 2019'!Y48+'[5]DEC 2019'!Z48+'[5]JAN 2020'!Z48+'[5]FEB 2020'!Z48+'[5]MAR 2020'!Z48+'[5]APR 2020'!Z48+'[5]MAY 2020'!Z48+'[5]JUN 2020'!Z48+'[5]JULY 2020'!Z48+'[5]AUG 2020'!Z48+'[5]EOY 2020'!Z48</f>
        <v>0</v>
      </c>
      <c r="AA48" s="113">
        <f t="shared" si="0"/>
        <v>224760</v>
      </c>
    </row>
    <row r="49" spans="1:27" x14ac:dyDescent="0.25">
      <c r="A49" s="62" t="s">
        <v>213</v>
      </c>
      <c r="B49" s="63" t="s">
        <v>214</v>
      </c>
      <c r="C49" s="90">
        <f>'[5]SEPT 2019'!C49+'[5]OCT 2019'!C49+'[5]NOV 2019'!C49+'[5]DEC 2019'!C49+'[5]JAN 2020'!C49+'[5]FEB 2020'!C49+'[5]MAR 2020'!C49+'[5]APR 2020'!C49+'[5]MAY 2020'!C49+'[5]JUN 2020'!C49+'[5]JULY 2020'!C49+'[5]AUG 2020'!C49+'[5]EOY 2020'!C49+'[5]DEC S&amp;E 2019'!C49+'[5]JAN S&amp;E 2020'!C49+'[5]MAR S&amp;E 2020'!C49+'[5]MAY S&amp;E 2020'!C49+'[5]JUN S&amp;E 2020'!C49+'[5]JUL S&amp;E 2020'!C49+'[5]AUG S&amp;E 2020'!C49</f>
        <v>30086</v>
      </c>
      <c r="D49" s="90">
        <f>'[5]SEPT 2019'!D49+'[5]OCT 2019'!D49+'[5]NOV 2019'!D49+'[5]DEC 2019'!D49+'[5]JAN 2020'!D49+'[5]FEB 2020'!D49+'[5]MAR 2020'!D49+'[5]APR 2020'!D49+'[5]MAY 2020'!D49+'[5]JUN 2020'!D49+'[5]JULY 2020'!D49+'[5]AUG 2020'!D49+'[5]EOY 2020'!D49+'[5]DEC S&amp;E 2019'!D49+'[5]JAN S&amp;E 2020'!D49+'[5]MAR S&amp;E 2020'!D49+'[5]MAY S&amp;E 2020'!D49+'[5]JUN S&amp;E 2020'!D49+'[5]JUL S&amp;E 2020'!D49+'[5]AUG S&amp;E 2020'!D49</f>
        <v>31950</v>
      </c>
      <c r="E49" s="90">
        <f>'[5]SEPT 2019'!E49+'[5]OCT 2019'!E49+'[5]NOV 2019'!E49+'[5]DEC 2019'!E49+'[5]JAN 2020'!E49+'[5]FEB 2020'!E49+'[5]MAR 2020'!E49+'[5]APR 2020'!E49+'[5]MAY 2020'!E49+'[5]JUN 2020'!E49+'[5]JULY 2020'!E49+'[5]AUG 2020'!E49+'[5]EOY 2020'!E49+'[5]DEC S&amp;E 2019'!E49+'[5]JAN S&amp;E 2020'!E49+'[5]MAR S&amp;E 2020'!E49+'[5]MAY S&amp;E 2020'!E49+'[5]JUN S&amp;E 2020'!E49+'[5]JUL S&amp;E 2020'!E49+'[5]AUG S&amp;E 2020'!E49</f>
        <v>282380</v>
      </c>
      <c r="F49" s="90">
        <f>'[5]SEPT 2019'!F49+'[5]OCT 2019'!F49+'[5]NOV 2019'!F49+'[5]DEC 2019'!F49+'[5]JAN 2020'!F49+'[5]FEB 2020'!F49+'[5]MAR 2020'!F49+'[5]APR 2020'!F49+'[5]MAY 2020'!F49+'[5]JUN 2020'!F49+'[5]JULY 2020'!F49+'[5]AUG 2020'!F49+'[5]EOY 2020'!F49+'[5]DEC S&amp;E 2019'!F49+'[5]JAN S&amp;E 2020'!F49+'[5]MAR S&amp;E 2020'!F49+'[5]MAY S&amp;E 2020'!F49+'[5]JUN S&amp;E 2020'!F49+'[5]JUL S&amp;E 2020'!F49+'[5]AUG S&amp;E 2020'!F49</f>
        <v>14158</v>
      </c>
      <c r="G49" s="90">
        <f>'[5]SEPT 2019'!G49+'[5]OCT 2019'!G49+'[5]NOV 2019'!G49+'[5]DEC 2019'!G49+'[5]JAN 2020'!G49+'[5]FEB 2020'!G49+'[5]MAR 2020'!G49+'[5]APR 2020'!G49+'[5]MAY 2020'!G49+'[5]JUN 2020'!G49+'[5]JULY 2020'!G49+'[5]AUG 2020'!G49+'[5]EOY 2020'!G49+'[5]DEC S&amp;E 2019'!G49+'[5]JAN S&amp;E 2020'!G49+'[5]MAR S&amp;E 2020'!G49+'[5]MAY S&amp;E 2020'!G49+'[5]JUN S&amp;E 2020'!G49+'[5]JUL S&amp;E 2020'!G49+'[5]AUG S&amp;E 2020'!G49</f>
        <v>31098</v>
      </c>
      <c r="H49" s="90">
        <f>'[5]SEPT 2019'!H49+'[5]OCT 2019'!H49+'[5]NOV 2019'!H49+'[5]DEC 2019'!H49+'[5]JAN 2020'!H49+'[5]FEB 2020'!H49+'[5]MAR 2020'!H49+'[5]APR 2020'!H49+'[5]MAY 2020'!H49+'[5]JUN 2020'!H49+'[5]JULY 2020'!H49+'[5]AUG 2020'!H49+'[5]EOY 2020'!H49</f>
        <v>0</v>
      </c>
      <c r="I49" s="90">
        <f>'[5]DEC 2019'!I49+'[5]JAN 2020'!I49+'[5]FEB 2020'!I49+'[5]MAR 2020'!I49+'[5]APR 2020'!I49+'[5]MAY 2020'!I49+'[5]JUN 2020'!I49+'[5]JULY 2020'!I49+'[5]AUG 2020'!I49+'[5]EOY 2020'!I49</f>
        <v>0</v>
      </c>
      <c r="J49" s="90">
        <f>'[5]SEPT 2019'!I49+'[5]OCT 2019'!I49+'[5]NOV 2019'!I49+'[5]DEC 2019'!J49+'[5]JAN 2020'!J49+'[5]FEB 2020'!J49+'[5]MAR 2020'!J49+'[5]APR 2020'!J49+'[5]MAY 2020'!J49+'[5]JUN 2020'!J49+'[5]JULY 2020'!J49+'[5]AUG 2020'!J49+'[5]EOY 2020'!J49</f>
        <v>0</v>
      </c>
      <c r="K49" s="90">
        <f>'[5]SEPT 2019'!J49+'[5]OCT 2019'!J49+'[5]NOV 2019'!J49+'[5]DEC 2019'!K49+'[5]JAN 2020'!K49+'[5]FEB 2020'!K49+'[5]MAR 2020'!K49+'[5]APR 2020'!K49+'[5]MAY 2020'!K49+'[5]JUN 2020'!K49+'[5]JULY 2020'!K49+'[5]AUG 2020'!K49+'[5]EOY 2020'!K49</f>
        <v>0</v>
      </c>
      <c r="L49" s="90">
        <f>'[5]SEPT 2019'!K49+'[5]OCT 2019'!K49+'[5]NOV 2019'!K49+'[5]DEC 2019'!L49+'[5]JAN 2020'!L49+'[5]FEB 2020'!L49+'[5]MAR 2020'!L49+'[5]APR 2020'!L49+'[5]MAY 2020'!L49+'[5]JUN 2020'!L49+'[5]JULY 2020'!L49+'[5]AUG 2020'!L49+'[5]EOY 2020'!L49</f>
        <v>0</v>
      </c>
      <c r="M49" s="90">
        <f>'[5]SEPT 2019'!L49+'[5]OCT 2019'!L49+'[5]NOV 2019'!L49+'[5]DEC 2019'!M49+'[5]JAN 2020'!M49+'[5]FEB 2020'!M49+'[5]MAR 2020'!M49+'[5]APR 2020'!M49+'[5]MAY 2020'!M49+'[5]JUN 2020'!M49+'[5]JULY 2020'!M49+'[5]AUG 2020'!M49+'[5]EOY 2020'!M49</f>
        <v>0</v>
      </c>
      <c r="N49" s="90">
        <f>'[5]SEPT 2019'!M49+'[5]OCT 2019'!M49+'[5]NOV 2019'!M49+'[5]DEC 2019'!N49+'[5]JAN 2020'!N49+'[5]FEB 2020'!N49+'[5]MAR 2020'!N49+'[5]APR 2020'!N49+'[5]MAY 2020'!N49+'[5]JUN 2020'!N49+'[5]JULY 2020'!N49+'[5]AUG 2020'!N49+'[5]EOY 2020'!N49</f>
        <v>0</v>
      </c>
      <c r="O49" s="90">
        <f>'[5]SEPT 2019'!N49+'[5]OCT 2019'!N49+'[5]NOV 2019'!N49+'[5]DEC 2019'!O49+'[5]JAN 2020'!O49+'[5]FEB 2020'!O49+'[5]MAR 2020'!O49+'[5]APR 2020'!O49+'[5]MAY 2020'!O49+'[5]JUN 2020'!O49+'[5]JULY 2020'!O49+'[5]AUG 2020'!O49+'[5]EOY 2020'!O49</f>
        <v>0</v>
      </c>
      <c r="P49" s="90">
        <f>'[5]SEPT 2019'!O49+'[5]OCT 2019'!O49+'[5]NOV 2019'!O49+'[5]DEC 2019'!P49+'[5]JAN 2020'!P49+'[5]FEB 2020'!P49+'[5]MAR 2020'!P49+'[5]APR 2020'!P49+'[5]MAY 2020'!P49+'[5]JUN 2020'!P49+'[5]JULY 2020'!P49+'[5]AUG 2020'!P49+'[5]EOY 2020'!P49</f>
        <v>0</v>
      </c>
      <c r="Q49" s="90">
        <f>'[5]SEPT 2019'!P49+'[5]OCT 2019'!P49+'[5]NOV 2019'!P49+'[5]DEC 2019'!Q49+'[5]JAN 2020'!Q49+'[5]FEB 2020'!Q49+'[5]MAR 2020'!Q49+'[5]APR 2020'!Q49+'[5]MAY 2020'!Q49+'[5]JUN 2020'!Q49+'[5]JULY 2020'!Q49+'[5]AUG 2020'!Q49+'[5]EOY 2020'!Q49</f>
        <v>3100</v>
      </c>
      <c r="R49" s="90">
        <f>'[5]SEPT 2019'!Q49+'[5]OCT 2019'!Q49+'[5]NOV 2019'!Q49+'[5]DEC 2019'!R49+'[5]JAN 2020'!R49+'[5]FEB 2020'!R49+'[5]MAR 2020'!R49+'[5]APR 2020'!R49+'[5]MAY 2020'!R49+'[5]JUN 2020'!R49+'[5]JULY 2020'!R49+'[5]AUG 2020'!R49+'[5]EOY 2020'!R49</f>
        <v>0</v>
      </c>
      <c r="S49" s="90">
        <f>'[5]SEPT 2019'!R49+'[5]OCT 2019'!R49+'[5]NOV 2019'!R49+'[5]DEC 2019'!S49+'[5]JAN 2020'!S49+'[5]FEB 2020'!S49+'[5]MAR 2020'!S49+'[5]APR 2020'!S49+'[5]MAY 2020'!S49+'[5]JUN 2020'!S49+'[5]JULY 2020'!S49+'[5]AUG 2020'!S49+'[5]EOY 2020'!S49</f>
        <v>0</v>
      </c>
      <c r="T49" s="90">
        <f>'[5]SEPT 2019'!S49+'[5]OCT 2019'!S49+'[5]NOV 2019'!S49+'[5]DEC 2019'!T49+'[5]JAN 2020'!T49+'[5]FEB 2020'!T49+'[5]MAR 2020'!T49+'[5]APR 2020'!T49+'[5]MAY 2020'!T49+'[5]JUN 2020'!T49+'[5]JULY 2020'!T49+'[5]AUG 2020'!T49+'[5]EOY 2020'!T49</f>
        <v>0</v>
      </c>
      <c r="U49" s="90">
        <f>'[5]SEPT 2019'!T49+'[5]OCT 2019'!T49+'[5]NOV 2019'!T49+'[5]DEC 2019'!U49+'[5]JAN 2020'!U49+'[5]FEB 2020'!U49+'[5]MAR 2020'!U49+'[5]APR 2020'!U49+'[5]MAY 2020'!U49+'[5]JUN 2020'!U49+'[5]JULY 2020'!U49+'[5]AUG 2020'!U49+'[5]EOY 2020'!U49</f>
        <v>0</v>
      </c>
      <c r="V49" s="90">
        <f>'[5]SEPT 2019'!U49+'[5]OCT 2019'!U49+'[5]NOV 2019'!U49+'[5]DEC 2019'!V49+'[5]JAN 2020'!V49+'[5]FEB 2020'!V49+'[5]MAR 2020'!V49+'[5]APR 2020'!V49+'[5]MAY 2020'!V49+'[5]JUN 2020'!V49+'[5]JULY 2020'!V49+'[5]AUG 2020'!V49+'[5]EOY 2020'!V49</f>
        <v>0</v>
      </c>
      <c r="W49" s="90">
        <f>'[5]SEPT 2019'!V49+'[5]OCT 2019'!V49+'[5]NOV 2019'!V49+'[5]DEC 2019'!W49+'[5]JAN 2020'!W49+'[5]FEB 2020'!W49+'[5]MAR 2020'!W49+'[5]APR 2020'!W49+'[5]MAY 2020'!W49+'[5]JUN 2020'!W49+'[5]JULY 2020'!W49+'[5]AUG 2020'!W49+'[5]EOY 2020'!W49</f>
        <v>0</v>
      </c>
      <c r="X49" s="90">
        <f>'[5]SEPT 2019'!W49+'[5]OCT 2019'!W49+'[5]NOV 2019'!W49+'[5]DEC 2019'!X49+'[5]JAN 2020'!X49+'[5]FEB 2020'!X49+'[5]MAR 2020'!X49+'[5]APR 2020'!X49+'[5]MAY 2020'!X49+'[5]JUN 2020'!X49+'[5]JULY 2020'!X49+'[5]AUG 2020'!X49+'[5]EOY 2020'!X49</f>
        <v>0</v>
      </c>
      <c r="Y49" s="90">
        <f>'[5]SEPT 2019'!X49+'[5]OCT 2019'!X49+'[5]NOV 2019'!X49+'[5]DEC 2019'!Y49+'[5]JAN 2020'!Y49+'[5]FEB 2020'!Y49+'[5]MAR 2020'!Y49+'[5]APR 2020'!Y49+'[5]MAY 2020'!Y49+'[5]JUN 2020'!Y49+'[5]JULY 2020'!Y49+'[5]AUG 2020'!Y49+'[5]EOY 2020'!Y49</f>
        <v>0</v>
      </c>
      <c r="Z49" s="90">
        <f>'[5]SEPT 2019'!Y49+'[5]OCT 2019'!Y49+'[5]NOV 2019'!Y49+'[5]DEC 2019'!Z49+'[5]JAN 2020'!Z49+'[5]FEB 2020'!Z49+'[5]MAR 2020'!Z49+'[5]APR 2020'!Z49+'[5]MAY 2020'!Z49+'[5]JUN 2020'!Z49+'[5]JULY 2020'!Z49+'[5]AUG 2020'!Z49+'[5]EOY 2020'!Z49</f>
        <v>0</v>
      </c>
      <c r="AA49" s="113">
        <f t="shared" si="0"/>
        <v>392772</v>
      </c>
    </row>
    <row r="50" spans="1:27" x14ac:dyDescent="0.25">
      <c r="A50" s="62" t="s">
        <v>215</v>
      </c>
      <c r="B50" s="63" t="s">
        <v>216</v>
      </c>
      <c r="C50" s="90">
        <f>'[5]SEPT 2019'!C50+'[5]OCT 2019'!C50+'[5]NOV 2019'!C50+'[5]DEC 2019'!C50+'[5]JAN 2020'!C50+'[5]FEB 2020'!C50+'[5]MAR 2020'!C50+'[5]APR 2020'!C50+'[5]MAY 2020'!C50+'[5]JUN 2020'!C50+'[5]JULY 2020'!C50+'[5]AUG 2020'!C50+'[5]EOY 2020'!C50+'[5]DEC S&amp;E 2019'!C50+'[5]JAN S&amp;E 2020'!C50+'[5]MAR S&amp;E 2020'!C50+'[5]MAY S&amp;E 2020'!C50+'[5]JUN S&amp;E 2020'!C50+'[5]JUL S&amp;E 2020'!C50+'[5]AUG S&amp;E 2020'!C50</f>
        <v>86000</v>
      </c>
      <c r="D50" s="90">
        <f>'[5]SEPT 2019'!D50+'[5]OCT 2019'!D50+'[5]NOV 2019'!D50+'[5]DEC 2019'!D50+'[5]JAN 2020'!D50+'[5]FEB 2020'!D50+'[5]MAR 2020'!D50+'[5]APR 2020'!D50+'[5]MAY 2020'!D50+'[5]JUN 2020'!D50+'[5]JULY 2020'!D50+'[5]AUG 2020'!D50+'[5]EOY 2020'!D50+'[5]DEC S&amp;E 2019'!D50+'[5]JAN S&amp;E 2020'!D50+'[5]MAR S&amp;E 2020'!D50+'[5]MAY S&amp;E 2020'!D50+'[5]JUN S&amp;E 2020'!D50+'[5]JUL S&amp;E 2020'!D50+'[5]AUG S&amp;E 2020'!D50</f>
        <v>70245</v>
      </c>
      <c r="E50" s="90">
        <f>'[5]SEPT 2019'!E50+'[5]OCT 2019'!E50+'[5]NOV 2019'!E50+'[5]DEC 2019'!E50+'[5]JAN 2020'!E50+'[5]FEB 2020'!E50+'[5]MAR 2020'!E50+'[5]APR 2020'!E50+'[5]MAY 2020'!E50+'[5]JUN 2020'!E50+'[5]JULY 2020'!E50+'[5]AUG 2020'!E50+'[5]EOY 2020'!E50+'[5]DEC S&amp;E 2019'!E50+'[5]JAN S&amp;E 2020'!E50+'[5]MAR S&amp;E 2020'!E50+'[5]MAY S&amp;E 2020'!E50+'[5]JUN S&amp;E 2020'!E50+'[5]JUL S&amp;E 2020'!E50+'[5]AUG S&amp;E 2020'!E50</f>
        <v>36457</v>
      </c>
      <c r="F50" s="90">
        <f>'[5]SEPT 2019'!F50+'[5]OCT 2019'!F50+'[5]NOV 2019'!F50+'[5]DEC 2019'!F50+'[5]JAN 2020'!F50+'[5]FEB 2020'!F50+'[5]MAR 2020'!F50+'[5]APR 2020'!F50+'[5]MAY 2020'!F50+'[5]JUN 2020'!F50+'[5]JULY 2020'!F50+'[5]AUG 2020'!F50+'[5]EOY 2020'!F50+'[5]DEC S&amp;E 2019'!F50+'[5]JAN S&amp;E 2020'!F50+'[5]MAR S&amp;E 2020'!F50+'[5]MAY S&amp;E 2020'!F50+'[5]JUN S&amp;E 2020'!F50+'[5]JUL S&amp;E 2020'!F50+'[5]AUG S&amp;E 2020'!F50</f>
        <v>46610</v>
      </c>
      <c r="G50" s="90">
        <f>'[5]SEPT 2019'!G50+'[5]OCT 2019'!G50+'[5]NOV 2019'!G50+'[5]DEC 2019'!G50+'[5]JAN 2020'!G50+'[5]FEB 2020'!G50+'[5]MAR 2020'!G50+'[5]APR 2020'!G50+'[5]MAY 2020'!G50+'[5]JUN 2020'!G50+'[5]JULY 2020'!G50+'[5]AUG 2020'!G50+'[5]EOY 2020'!G50+'[5]DEC S&amp;E 2019'!G50+'[5]JAN S&amp;E 2020'!G50+'[5]MAR S&amp;E 2020'!G50+'[5]MAY S&amp;E 2020'!G50+'[5]JUN S&amp;E 2020'!G50+'[5]JUL S&amp;E 2020'!G50+'[5]AUG S&amp;E 2020'!G50</f>
        <v>13165</v>
      </c>
      <c r="H50" s="90">
        <f>'[5]SEPT 2019'!H50+'[5]OCT 2019'!H50+'[5]NOV 2019'!H50+'[5]DEC 2019'!H50+'[5]JAN 2020'!H50+'[5]FEB 2020'!H50+'[5]MAR 2020'!H50+'[5]APR 2020'!H50+'[5]MAY 2020'!H50+'[5]JUN 2020'!H50+'[5]JULY 2020'!H50+'[5]AUG 2020'!H50+'[5]EOY 2020'!H50</f>
        <v>0</v>
      </c>
      <c r="I50" s="90">
        <f>'[5]DEC 2019'!I50+'[5]JAN 2020'!I50+'[5]FEB 2020'!I50+'[5]MAR 2020'!I50+'[5]APR 2020'!I50+'[5]MAY 2020'!I50+'[5]JUN 2020'!I50+'[5]JULY 2020'!I50+'[5]AUG 2020'!I50+'[5]EOY 2020'!I50</f>
        <v>0</v>
      </c>
      <c r="J50" s="90">
        <f>'[5]SEPT 2019'!I50+'[5]OCT 2019'!I50+'[5]NOV 2019'!I50+'[5]DEC 2019'!J50+'[5]JAN 2020'!J50+'[5]FEB 2020'!J50+'[5]MAR 2020'!J50+'[5]APR 2020'!J50+'[5]MAY 2020'!J50+'[5]JUN 2020'!J50+'[5]JULY 2020'!J50+'[5]AUG 2020'!J50+'[5]EOY 2020'!J50</f>
        <v>0</v>
      </c>
      <c r="K50" s="90">
        <f>'[5]SEPT 2019'!J50+'[5]OCT 2019'!J50+'[5]NOV 2019'!J50+'[5]DEC 2019'!K50+'[5]JAN 2020'!K50+'[5]FEB 2020'!K50+'[5]MAR 2020'!K50+'[5]APR 2020'!K50+'[5]MAY 2020'!K50+'[5]JUN 2020'!K50+'[5]JULY 2020'!K50+'[5]AUG 2020'!K50+'[5]EOY 2020'!K50</f>
        <v>0</v>
      </c>
      <c r="L50" s="90">
        <f>'[5]SEPT 2019'!K50+'[5]OCT 2019'!K50+'[5]NOV 2019'!K50+'[5]DEC 2019'!L50+'[5]JAN 2020'!L50+'[5]FEB 2020'!L50+'[5]MAR 2020'!L50+'[5]APR 2020'!L50+'[5]MAY 2020'!L50+'[5]JUN 2020'!L50+'[5]JULY 2020'!L50+'[5]AUG 2020'!L50+'[5]EOY 2020'!L50</f>
        <v>0</v>
      </c>
      <c r="M50" s="90">
        <f>'[5]SEPT 2019'!L50+'[5]OCT 2019'!L50+'[5]NOV 2019'!L50+'[5]DEC 2019'!M50+'[5]JAN 2020'!M50+'[5]FEB 2020'!M50+'[5]MAR 2020'!M50+'[5]APR 2020'!M50+'[5]MAY 2020'!M50+'[5]JUN 2020'!M50+'[5]JULY 2020'!M50+'[5]AUG 2020'!M50+'[5]EOY 2020'!M50</f>
        <v>0</v>
      </c>
      <c r="N50" s="90">
        <f>'[5]SEPT 2019'!M50+'[5]OCT 2019'!M50+'[5]NOV 2019'!M50+'[5]DEC 2019'!N50+'[5]JAN 2020'!N50+'[5]FEB 2020'!N50+'[5]MAR 2020'!N50+'[5]APR 2020'!N50+'[5]MAY 2020'!N50+'[5]JUN 2020'!N50+'[5]JULY 2020'!N50+'[5]AUG 2020'!N50+'[5]EOY 2020'!N50</f>
        <v>0</v>
      </c>
      <c r="O50" s="90">
        <f>'[5]SEPT 2019'!N50+'[5]OCT 2019'!N50+'[5]NOV 2019'!N50+'[5]DEC 2019'!O50+'[5]JAN 2020'!O50+'[5]FEB 2020'!O50+'[5]MAR 2020'!O50+'[5]APR 2020'!O50+'[5]MAY 2020'!O50+'[5]JUN 2020'!O50+'[5]JULY 2020'!O50+'[5]AUG 2020'!O50+'[5]EOY 2020'!O50</f>
        <v>0</v>
      </c>
      <c r="P50" s="90">
        <f>'[5]SEPT 2019'!O50+'[5]OCT 2019'!O50+'[5]NOV 2019'!O50+'[5]DEC 2019'!P50+'[5]JAN 2020'!P50+'[5]FEB 2020'!P50+'[5]MAR 2020'!P50+'[5]APR 2020'!P50+'[5]MAY 2020'!P50+'[5]JUN 2020'!P50+'[5]JULY 2020'!P50+'[5]AUG 2020'!P50+'[5]EOY 2020'!P50</f>
        <v>15667</v>
      </c>
      <c r="Q50" s="90">
        <f>'[5]SEPT 2019'!P50+'[5]OCT 2019'!P50+'[5]NOV 2019'!P50+'[5]DEC 2019'!Q50+'[5]JAN 2020'!Q50+'[5]FEB 2020'!Q50+'[5]MAR 2020'!Q50+'[5]APR 2020'!Q50+'[5]MAY 2020'!Q50+'[5]JUN 2020'!Q50+'[5]JULY 2020'!Q50+'[5]AUG 2020'!Q50+'[5]EOY 2020'!Q50</f>
        <v>1321.65</v>
      </c>
      <c r="R50" s="90">
        <f>'[5]SEPT 2019'!Q50+'[5]OCT 2019'!Q50+'[5]NOV 2019'!Q50+'[5]DEC 2019'!R50+'[5]JAN 2020'!R50+'[5]FEB 2020'!R50+'[5]MAR 2020'!R50+'[5]APR 2020'!R50+'[5]MAY 2020'!R50+'[5]JUN 2020'!R50+'[5]JULY 2020'!R50+'[5]AUG 2020'!R50+'[5]EOY 2020'!R50</f>
        <v>0</v>
      </c>
      <c r="S50" s="90">
        <f>'[5]SEPT 2019'!R50+'[5]OCT 2019'!R50+'[5]NOV 2019'!R50+'[5]DEC 2019'!S50+'[5]JAN 2020'!S50+'[5]FEB 2020'!S50+'[5]MAR 2020'!S50+'[5]APR 2020'!S50+'[5]MAY 2020'!S50+'[5]JUN 2020'!S50+'[5]JULY 2020'!S50+'[5]AUG 2020'!S50+'[5]EOY 2020'!S50</f>
        <v>0</v>
      </c>
      <c r="T50" s="90">
        <f>'[5]SEPT 2019'!S50+'[5]OCT 2019'!S50+'[5]NOV 2019'!S50+'[5]DEC 2019'!T50+'[5]JAN 2020'!T50+'[5]FEB 2020'!T50+'[5]MAR 2020'!T50+'[5]APR 2020'!T50+'[5]MAY 2020'!T50+'[5]JUN 2020'!T50+'[5]JULY 2020'!T50+'[5]AUG 2020'!T50+'[5]EOY 2020'!T50</f>
        <v>0</v>
      </c>
      <c r="U50" s="90">
        <f>'[5]SEPT 2019'!T50+'[5]OCT 2019'!T50+'[5]NOV 2019'!T50+'[5]DEC 2019'!U50+'[5]JAN 2020'!U50+'[5]FEB 2020'!U50+'[5]MAR 2020'!U50+'[5]APR 2020'!U50+'[5]MAY 2020'!U50+'[5]JUN 2020'!U50+'[5]JULY 2020'!U50+'[5]AUG 2020'!U50+'[5]EOY 2020'!U50</f>
        <v>0</v>
      </c>
      <c r="V50" s="90">
        <f>'[5]SEPT 2019'!U50+'[5]OCT 2019'!U50+'[5]NOV 2019'!U50+'[5]DEC 2019'!V50+'[5]JAN 2020'!V50+'[5]FEB 2020'!V50+'[5]MAR 2020'!V50+'[5]APR 2020'!V50+'[5]MAY 2020'!V50+'[5]JUN 2020'!V50+'[5]JULY 2020'!V50+'[5]AUG 2020'!V50+'[5]EOY 2020'!V50</f>
        <v>0</v>
      </c>
      <c r="W50" s="90">
        <f>'[5]SEPT 2019'!V50+'[5]OCT 2019'!V50+'[5]NOV 2019'!V50+'[5]DEC 2019'!W50+'[5]JAN 2020'!W50+'[5]FEB 2020'!W50+'[5]MAR 2020'!W50+'[5]APR 2020'!W50+'[5]MAY 2020'!W50+'[5]JUN 2020'!W50+'[5]JULY 2020'!W50+'[5]AUG 2020'!W50+'[5]EOY 2020'!W50</f>
        <v>0</v>
      </c>
      <c r="X50" s="90">
        <f>'[5]SEPT 2019'!W50+'[5]OCT 2019'!W50+'[5]NOV 2019'!W50+'[5]DEC 2019'!X50+'[5]JAN 2020'!X50+'[5]FEB 2020'!X50+'[5]MAR 2020'!X50+'[5]APR 2020'!X50+'[5]MAY 2020'!X50+'[5]JUN 2020'!X50+'[5]JULY 2020'!X50+'[5]AUG 2020'!X50+'[5]EOY 2020'!X50</f>
        <v>11600</v>
      </c>
      <c r="Y50" s="90">
        <f>'[5]SEPT 2019'!X50+'[5]OCT 2019'!X50+'[5]NOV 2019'!X50+'[5]DEC 2019'!Y50+'[5]JAN 2020'!Y50+'[5]FEB 2020'!Y50+'[5]MAR 2020'!Y50+'[5]APR 2020'!Y50+'[5]MAY 2020'!Y50+'[5]JUN 2020'!Y50+'[5]JULY 2020'!Y50+'[5]AUG 2020'!Y50+'[5]EOY 2020'!Y50</f>
        <v>0</v>
      </c>
      <c r="Z50" s="90">
        <f>'[5]SEPT 2019'!Y50+'[5]OCT 2019'!Y50+'[5]NOV 2019'!Y50+'[5]DEC 2019'!Z50+'[5]JAN 2020'!Z50+'[5]FEB 2020'!Z50+'[5]MAR 2020'!Z50+'[5]APR 2020'!Z50+'[5]MAY 2020'!Z50+'[5]JUN 2020'!Z50+'[5]JULY 2020'!Z50+'[5]AUG 2020'!Z50+'[5]EOY 2020'!Z50</f>
        <v>0</v>
      </c>
      <c r="AA50" s="113">
        <f t="shared" si="0"/>
        <v>281065.65000000002</v>
      </c>
    </row>
    <row r="51" spans="1:27" x14ac:dyDescent="0.25">
      <c r="A51" s="62" t="s">
        <v>217</v>
      </c>
      <c r="B51" s="63" t="s">
        <v>218</v>
      </c>
      <c r="C51" s="90">
        <f>'[5]SEPT 2019'!C51+'[5]OCT 2019'!C51+'[5]NOV 2019'!C51+'[5]DEC 2019'!C51+'[5]JAN 2020'!C51+'[5]FEB 2020'!C51+'[5]MAR 2020'!C51+'[5]APR 2020'!C51+'[5]MAY 2020'!C51+'[5]JUN 2020'!C51+'[5]JULY 2020'!C51+'[5]AUG 2020'!C51+'[5]EOY 2020'!C51+'[5]DEC S&amp;E 2019'!C51+'[5]JAN S&amp;E 2020'!C51+'[5]MAR S&amp;E 2020'!C51+'[5]MAY S&amp;E 2020'!C51+'[5]JUN S&amp;E 2020'!C51+'[5]JUL S&amp;E 2020'!C51+'[5]AUG S&amp;E 2020'!C51</f>
        <v>173479</v>
      </c>
      <c r="D51" s="90">
        <f>'[5]SEPT 2019'!D51+'[5]OCT 2019'!D51+'[5]NOV 2019'!D51+'[5]DEC 2019'!D51+'[5]JAN 2020'!D51+'[5]FEB 2020'!D51+'[5]MAR 2020'!D51+'[5]APR 2020'!D51+'[5]MAY 2020'!D51+'[5]JUN 2020'!D51+'[5]JULY 2020'!D51+'[5]AUG 2020'!D51+'[5]EOY 2020'!D51+'[5]DEC S&amp;E 2019'!D51+'[5]JAN S&amp;E 2020'!D51+'[5]MAR S&amp;E 2020'!D51+'[5]MAY S&amp;E 2020'!D51+'[5]JUN S&amp;E 2020'!D51+'[5]JUL S&amp;E 2020'!D51+'[5]AUG S&amp;E 2020'!D51</f>
        <v>72360</v>
      </c>
      <c r="E51" s="90">
        <f>'[5]SEPT 2019'!E51+'[5]OCT 2019'!E51+'[5]NOV 2019'!E51+'[5]DEC 2019'!E51+'[5]JAN 2020'!E51+'[5]FEB 2020'!E51+'[5]MAR 2020'!E51+'[5]APR 2020'!E51+'[5]MAY 2020'!E51+'[5]JUN 2020'!E51+'[5]JULY 2020'!E51+'[5]AUG 2020'!E51+'[5]EOY 2020'!E51+'[5]DEC S&amp;E 2019'!E51+'[5]JAN S&amp;E 2020'!E51+'[5]MAR S&amp;E 2020'!E51+'[5]MAY S&amp;E 2020'!E51+'[5]JUN S&amp;E 2020'!E51+'[5]JUL S&amp;E 2020'!E51+'[5]AUG S&amp;E 2020'!E51</f>
        <v>0</v>
      </c>
      <c r="F51" s="90">
        <f>'[5]SEPT 2019'!F51+'[5]OCT 2019'!F51+'[5]NOV 2019'!F51+'[5]DEC 2019'!F51+'[5]JAN 2020'!F51+'[5]FEB 2020'!F51+'[5]MAR 2020'!F51+'[5]APR 2020'!F51+'[5]MAY 2020'!F51+'[5]JUN 2020'!F51+'[5]JULY 2020'!F51+'[5]AUG 2020'!F51+'[5]EOY 2020'!F51+'[5]DEC S&amp;E 2019'!F51+'[5]JAN S&amp;E 2020'!F51+'[5]MAR S&amp;E 2020'!F51+'[5]MAY S&amp;E 2020'!F51+'[5]JUN S&amp;E 2020'!F51+'[5]JUL S&amp;E 2020'!F51+'[5]AUG S&amp;E 2020'!F51</f>
        <v>125939.94</v>
      </c>
      <c r="G51" s="90">
        <f>'[5]SEPT 2019'!G51+'[5]OCT 2019'!G51+'[5]NOV 2019'!G51+'[5]DEC 2019'!G51+'[5]JAN 2020'!G51+'[5]FEB 2020'!G51+'[5]MAR 2020'!G51+'[5]APR 2020'!G51+'[5]MAY 2020'!G51+'[5]JUN 2020'!G51+'[5]JULY 2020'!G51+'[5]AUG 2020'!G51+'[5]EOY 2020'!G51+'[5]DEC S&amp;E 2019'!G51+'[5]JAN S&amp;E 2020'!G51+'[5]MAR S&amp;E 2020'!G51+'[5]MAY S&amp;E 2020'!G51+'[5]JUN S&amp;E 2020'!G51+'[5]JUL S&amp;E 2020'!G51+'[5]AUG S&amp;E 2020'!G51</f>
        <v>35098</v>
      </c>
      <c r="H51" s="90">
        <f>'[5]SEPT 2019'!H51+'[5]OCT 2019'!H51+'[5]NOV 2019'!H51+'[5]DEC 2019'!H51+'[5]JAN 2020'!H51+'[5]FEB 2020'!H51+'[5]MAR 2020'!H51+'[5]APR 2020'!H51+'[5]MAY 2020'!H51+'[5]JUN 2020'!H51+'[5]JULY 2020'!H51+'[5]AUG 2020'!H51+'[5]EOY 2020'!H51</f>
        <v>0</v>
      </c>
      <c r="I51" s="90">
        <f>'[5]DEC 2019'!I51+'[5]JAN 2020'!I51+'[5]FEB 2020'!I51+'[5]MAR 2020'!I51+'[5]APR 2020'!I51+'[5]MAY 2020'!I51+'[5]JUN 2020'!I51+'[5]JULY 2020'!I51+'[5]AUG 2020'!I51+'[5]EOY 2020'!I51</f>
        <v>0</v>
      </c>
      <c r="J51" s="90">
        <f>'[5]SEPT 2019'!I51+'[5]OCT 2019'!I51+'[5]NOV 2019'!I51+'[5]DEC 2019'!J51+'[5]JAN 2020'!J51+'[5]FEB 2020'!J51+'[5]MAR 2020'!J51+'[5]APR 2020'!J51+'[5]MAY 2020'!J51+'[5]JUN 2020'!J51+'[5]JULY 2020'!J51+'[5]AUG 2020'!J51+'[5]EOY 2020'!J51</f>
        <v>0</v>
      </c>
      <c r="K51" s="90">
        <f>'[5]SEPT 2019'!J51+'[5]OCT 2019'!J51+'[5]NOV 2019'!J51+'[5]DEC 2019'!K51+'[5]JAN 2020'!K51+'[5]FEB 2020'!K51+'[5]MAR 2020'!K51+'[5]APR 2020'!K51+'[5]MAY 2020'!K51+'[5]JUN 2020'!K51+'[5]JULY 2020'!K51+'[5]AUG 2020'!K51+'[5]EOY 2020'!K51</f>
        <v>0</v>
      </c>
      <c r="L51" s="90">
        <f>'[5]SEPT 2019'!K51+'[5]OCT 2019'!K51+'[5]NOV 2019'!K51+'[5]DEC 2019'!L51+'[5]JAN 2020'!L51+'[5]FEB 2020'!L51+'[5]MAR 2020'!L51+'[5]APR 2020'!L51+'[5]MAY 2020'!L51+'[5]JUN 2020'!L51+'[5]JULY 2020'!L51+'[5]AUG 2020'!L51+'[5]EOY 2020'!L51</f>
        <v>0</v>
      </c>
      <c r="M51" s="90">
        <f>'[5]SEPT 2019'!L51+'[5]OCT 2019'!L51+'[5]NOV 2019'!L51+'[5]DEC 2019'!M51+'[5]JAN 2020'!M51+'[5]FEB 2020'!M51+'[5]MAR 2020'!M51+'[5]APR 2020'!M51+'[5]MAY 2020'!M51+'[5]JUN 2020'!M51+'[5]JULY 2020'!M51+'[5]AUG 2020'!M51+'[5]EOY 2020'!M51</f>
        <v>0</v>
      </c>
      <c r="N51" s="90">
        <f>'[5]SEPT 2019'!M51+'[5]OCT 2019'!M51+'[5]NOV 2019'!M51+'[5]DEC 2019'!N51+'[5]JAN 2020'!N51+'[5]FEB 2020'!N51+'[5]MAR 2020'!N51+'[5]APR 2020'!N51+'[5]MAY 2020'!N51+'[5]JUN 2020'!N51+'[5]JULY 2020'!N51+'[5]AUG 2020'!N51+'[5]EOY 2020'!N51</f>
        <v>0</v>
      </c>
      <c r="O51" s="90">
        <f>'[5]SEPT 2019'!N51+'[5]OCT 2019'!N51+'[5]NOV 2019'!N51+'[5]DEC 2019'!O51+'[5]JAN 2020'!O51+'[5]FEB 2020'!O51+'[5]MAR 2020'!O51+'[5]APR 2020'!O51+'[5]MAY 2020'!O51+'[5]JUN 2020'!O51+'[5]JULY 2020'!O51+'[5]AUG 2020'!O51+'[5]EOY 2020'!O51</f>
        <v>0</v>
      </c>
      <c r="P51" s="90">
        <f>'[5]SEPT 2019'!O51+'[5]OCT 2019'!O51+'[5]NOV 2019'!O51+'[5]DEC 2019'!P51+'[5]JAN 2020'!P51+'[5]FEB 2020'!P51+'[5]MAR 2020'!P51+'[5]APR 2020'!P51+'[5]MAY 2020'!P51+'[5]JUN 2020'!P51+'[5]JULY 2020'!P51+'[5]AUG 2020'!P51+'[5]EOY 2020'!P51</f>
        <v>0</v>
      </c>
      <c r="Q51" s="90">
        <f>'[5]SEPT 2019'!P51+'[5]OCT 2019'!P51+'[5]NOV 2019'!P51+'[5]DEC 2019'!Q51+'[5]JAN 2020'!Q51+'[5]FEB 2020'!Q51+'[5]MAR 2020'!Q51+'[5]APR 2020'!Q51+'[5]MAY 2020'!Q51+'[5]JUN 2020'!Q51+'[5]JULY 2020'!Q51+'[5]AUG 2020'!Q51+'[5]EOY 2020'!Q51</f>
        <v>1240</v>
      </c>
      <c r="R51" s="90">
        <f>'[5]SEPT 2019'!Q51+'[5]OCT 2019'!Q51+'[5]NOV 2019'!Q51+'[5]DEC 2019'!R51+'[5]JAN 2020'!R51+'[5]FEB 2020'!R51+'[5]MAR 2020'!R51+'[5]APR 2020'!R51+'[5]MAY 2020'!R51+'[5]JUN 2020'!R51+'[5]JULY 2020'!R51+'[5]AUG 2020'!R51+'[5]EOY 2020'!R51</f>
        <v>0</v>
      </c>
      <c r="S51" s="90">
        <f>'[5]SEPT 2019'!R51+'[5]OCT 2019'!R51+'[5]NOV 2019'!R51+'[5]DEC 2019'!S51+'[5]JAN 2020'!S51+'[5]FEB 2020'!S51+'[5]MAR 2020'!S51+'[5]APR 2020'!S51+'[5]MAY 2020'!S51+'[5]JUN 2020'!S51+'[5]JULY 2020'!S51+'[5]AUG 2020'!S51+'[5]EOY 2020'!S51</f>
        <v>0</v>
      </c>
      <c r="T51" s="90">
        <f>'[5]SEPT 2019'!S51+'[5]OCT 2019'!S51+'[5]NOV 2019'!S51+'[5]DEC 2019'!T51+'[5]JAN 2020'!T51+'[5]FEB 2020'!T51+'[5]MAR 2020'!T51+'[5]APR 2020'!T51+'[5]MAY 2020'!T51+'[5]JUN 2020'!T51+'[5]JULY 2020'!T51+'[5]AUG 2020'!T51+'[5]EOY 2020'!T51</f>
        <v>0</v>
      </c>
      <c r="U51" s="90">
        <f>'[5]SEPT 2019'!T51+'[5]OCT 2019'!T51+'[5]NOV 2019'!T51+'[5]DEC 2019'!U51+'[5]JAN 2020'!U51+'[5]FEB 2020'!U51+'[5]MAR 2020'!U51+'[5]APR 2020'!U51+'[5]MAY 2020'!U51+'[5]JUN 2020'!U51+'[5]JULY 2020'!U51+'[5]AUG 2020'!U51+'[5]EOY 2020'!U51</f>
        <v>0</v>
      </c>
      <c r="V51" s="90">
        <f>'[5]SEPT 2019'!U51+'[5]OCT 2019'!U51+'[5]NOV 2019'!U51+'[5]DEC 2019'!V51+'[5]JAN 2020'!V51+'[5]FEB 2020'!V51+'[5]MAR 2020'!V51+'[5]APR 2020'!V51+'[5]MAY 2020'!V51+'[5]JUN 2020'!V51+'[5]JULY 2020'!V51+'[5]AUG 2020'!V51+'[5]EOY 2020'!V51</f>
        <v>0</v>
      </c>
      <c r="W51" s="90">
        <f>'[5]SEPT 2019'!V51+'[5]OCT 2019'!V51+'[5]NOV 2019'!V51+'[5]DEC 2019'!W51+'[5]JAN 2020'!W51+'[5]FEB 2020'!W51+'[5]MAR 2020'!W51+'[5]APR 2020'!W51+'[5]MAY 2020'!W51+'[5]JUN 2020'!W51+'[5]JULY 2020'!W51+'[5]AUG 2020'!W51+'[5]EOY 2020'!W51</f>
        <v>0</v>
      </c>
      <c r="X51" s="90">
        <f>'[5]SEPT 2019'!W51+'[5]OCT 2019'!W51+'[5]NOV 2019'!W51+'[5]DEC 2019'!X51+'[5]JAN 2020'!X51+'[5]FEB 2020'!X51+'[5]MAR 2020'!X51+'[5]APR 2020'!X51+'[5]MAY 2020'!X51+'[5]JUN 2020'!X51+'[5]JULY 2020'!X51+'[5]AUG 2020'!X51+'[5]EOY 2020'!X51</f>
        <v>0</v>
      </c>
      <c r="Y51" s="90">
        <f>'[5]SEPT 2019'!X51+'[5]OCT 2019'!X51+'[5]NOV 2019'!X51+'[5]DEC 2019'!Y51+'[5]JAN 2020'!Y51+'[5]FEB 2020'!Y51+'[5]MAR 2020'!Y51+'[5]APR 2020'!Y51+'[5]MAY 2020'!Y51+'[5]JUN 2020'!Y51+'[5]JULY 2020'!Y51+'[5]AUG 2020'!Y51+'[5]EOY 2020'!Y51</f>
        <v>0</v>
      </c>
      <c r="Z51" s="90">
        <f>'[5]SEPT 2019'!Y51+'[5]OCT 2019'!Y51+'[5]NOV 2019'!Y51+'[5]DEC 2019'!Z51+'[5]JAN 2020'!Z51+'[5]FEB 2020'!Z51+'[5]MAR 2020'!Z51+'[5]APR 2020'!Z51+'[5]MAY 2020'!Z51+'[5]JUN 2020'!Z51+'[5]JULY 2020'!Z51+'[5]AUG 2020'!Z51+'[5]EOY 2020'!Z51</f>
        <v>0</v>
      </c>
      <c r="AA51" s="113">
        <f t="shared" si="0"/>
        <v>408116.94</v>
      </c>
    </row>
    <row r="52" spans="1:27" x14ac:dyDescent="0.25">
      <c r="A52" s="62" t="s">
        <v>221</v>
      </c>
      <c r="B52" s="63" t="s">
        <v>222</v>
      </c>
      <c r="C52" s="90">
        <f>'[5]SEPT 2019'!C52+'[5]OCT 2019'!C52+'[5]NOV 2019'!C52+'[5]DEC 2019'!C52+'[5]JAN 2020'!C52+'[5]FEB 2020'!C52+'[5]MAR 2020'!C52+'[5]APR 2020'!C52+'[5]MAY 2020'!C52+'[5]JUN 2020'!C52+'[5]JULY 2020'!C52+'[5]AUG 2020'!C52+'[5]EOY 2020'!C52+'[5]DEC S&amp;E 2019'!C52+'[5]JAN S&amp;E 2020'!C52+'[5]MAR S&amp;E 2020'!C52+'[5]MAY S&amp;E 2020'!C52+'[5]JUN S&amp;E 2020'!C52+'[5]JUL S&amp;E 2020'!C52+'[5]AUG S&amp;E 2020'!C52</f>
        <v>27266</v>
      </c>
      <c r="D52" s="90">
        <f>'[5]SEPT 2019'!D52+'[5]OCT 2019'!D52+'[5]NOV 2019'!D52+'[5]DEC 2019'!D52+'[5]JAN 2020'!D52+'[5]FEB 2020'!D52+'[5]MAR 2020'!D52+'[5]APR 2020'!D52+'[5]MAY 2020'!D52+'[5]JUN 2020'!D52+'[5]JULY 2020'!D52+'[5]AUG 2020'!D52+'[5]EOY 2020'!D52+'[5]DEC S&amp;E 2019'!D52+'[5]JAN S&amp;E 2020'!D52+'[5]MAR S&amp;E 2020'!D52+'[5]MAY S&amp;E 2020'!D52+'[5]JUN S&amp;E 2020'!D52+'[5]JUL S&amp;E 2020'!D52+'[5]AUG S&amp;E 2020'!D52</f>
        <v>96213</v>
      </c>
      <c r="E52" s="90">
        <f>'[5]SEPT 2019'!E52+'[5]OCT 2019'!E52+'[5]NOV 2019'!E52+'[5]DEC 2019'!E52+'[5]JAN 2020'!E52+'[5]FEB 2020'!E52+'[5]MAR 2020'!E52+'[5]APR 2020'!E52+'[5]MAY 2020'!E52+'[5]JUN 2020'!E52+'[5]JULY 2020'!E52+'[5]AUG 2020'!E52+'[5]EOY 2020'!E52+'[5]DEC S&amp;E 2019'!E52+'[5]JAN S&amp;E 2020'!E52+'[5]MAR S&amp;E 2020'!E52+'[5]MAY S&amp;E 2020'!E52+'[5]JUN S&amp;E 2020'!E52+'[5]JUL S&amp;E 2020'!E52+'[5]AUG S&amp;E 2020'!E52</f>
        <v>29540</v>
      </c>
      <c r="F52" s="90">
        <f>'[5]SEPT 2019'!F52+'[5]OCT 2019'!F52+'[5]NOV 2019'!F52+'[5]DEC 2019'!F52+'[5]JAN 2020'!F52+'[5]FEB 2020'!F52+'[5]MAR 2020'!F52+'[5]APR 2020'!F52+'[5]MAY 2020'!F52+'[5]JUN 2020'!F52+'[5]JULY 2020'!F52+'[5]AUG 2020'!F52+'[5]EOY 2020'!F52+'[5]DEC S&amp;E 2019'!F52+'[5]JAN S&amp;E 2020'!F52+'[5]MAR S&amp;E 2020'!F52+'[5]MAY S&amp;E 2020'!F52+'[5]JUN S&amp;E 2020'!F52+'[5]JUL S&amp;E 2020'!F52+'[5]AUG S&amp;E 2020'!F52</f>
        <v>11409</v>
      </c>
      <c r="G52" s="90">
        <f>'[5]SEPT 2019'!G52+'[5]OCT 2019'!G52+'[5]NOV 2019'!G52+'[5]DEC 2019'!G52+'[5]JAN 2020'!G52+'[5]FEB 2020'!G52+'[5]MAR 2020'!G52+'[5]APR 2020'!G52+'[5]MAY 2020'!G52+'[5]JUN 2020'!G52+'[5]JULY 2020'!G52+'[5]AUG 2020'!G52+'[5]EOY 2020'!G52+'[5]DEC S&amp;E 2019'!G52+'[5]JAN S&amp;E 2020'!G52+'[5]MAR S&amp;E 2020'!G52+'[5]MAY S&amp;E 2020'!G52+'[5]JUN S&amp;E 2020'!G52+'[5]JUL S&amp;E 2020'!G52+'[5]AUG S&amp;E 2020'!G52</f>
        <v>15803</v>
      </c>
      <c r="H52" s="90">
        <f>'[5]SEPT 2019'!H52+'[5]OCT 2019'!H52+'[5]NOV 2019'!H52+'[5]DEC 2019'!H52+'[5]JAN 2020'!H52+'[5]FEB 2020'!H52+'[5]MAR 2020'!H52+'[5]APR 2020'!H52+'[5]MAY 2020'!H52+'[5]JUN 2020'!H52+'[5]JULY 2020'!H52+'[5]AUG 2020'!H52+'[5]EOY 2020'!H52</f>
        <v>0</v>
      </c>
      <c r="I52" s="90">
        <f>'[5]DEC 2019'!I52+'[5]JAN 2020'!I52+'[5]FEB 2020'!I52+'[5]MAR 2020'!I52+'[5]APR 2020'!I52+'[5]MAY 2020'!I52+'[5]JUN 2020'!I52+'[5]JULY 2020'!I52+'[5]AUG 2020'!I52+'[5]EOY 2020'!I52</f>
        <v>0</v>
      </c>
      <c r="J52" s="90">
        <f>'[5]SEPT 2019'!I52+'[5]OCT 2019'!I52+'[5]NOV 2019'!I52+'[5]DEC 2019'!J52+'[5]JAN 2020'!J52+'[5]FEB 2020'!J52+'[5]MAR 2020'!J52+'[5]APR 2020'!J52+'[5]MAY 2020'!J52+'[5]JUN 2020'!J52+'[5]JULY 2020'!J52+'[5]AUG 2020'!J52+'[5]EOY 2020'!J52</f>
        <v>0</v>
      </c>
      <c r="K52" s="90">
        <f>'[5]SEPT 2019'!J52+'[5]OCT 2019'!J52+'[5]NOV 2019'!J52+'[5]DEC 2019'!K52+'[5]JAN 2020'!K52+'[5]FEB 2020'!K52+'[5]MAR 2020'!K52+'[5]APR 2020'!K52+'[5]MAY 2020'!K52+'[5]JUN 2020'!K52+'[5]JULY 2020'!K52+'[5]AUG 2020'!K52+'[5]EOY 2020'!K52</f>
        <v>0</v>
      </c>
      <c r="L52" s="90">
        <f>'[5]SEPT 2019'!K52+'[5]OCT 2019'!K52+'[5]NOV 2019'!K52+'[5]DEC 2019'!L52+'[5]JAN 2020'!L52+'[5]FEB 2020'!L52+'[5]MAR 2020'!L52+'[5]APR 2020'!L52+'[5]MAY 2020'!L52+'[5]JUN 2020'!L52+'[5]JULY 2020'!L52+'[5]AUG 2020'!L52+'[5]EOY 2020'!L52</f>
        <v>0</v>
      </c>
      <c r="M52" s="90">
        <f>'[5]SEPT 2019'!L52+'[5]OCT 2019'!L52+'[5]NOV 2019'!L52+'[5]DEC 2019'!M52+'[5]JAN 2020'!M52+'[5]FEB 2020'!M52+'[5]MAR 2020'!M52+'[5]APR 2020'!M52+'[5]MAY 2020'!M52+'[5]JUN 2020'!M52+'[5]JULY 2020'!M52+'[5]AUG 2020'!M52+'[5]EOY 2020'!M52</f>
        <v>0</v>
      </c>
      <c r="N52" s="90">
        <f>'[5]SEPT 2019'!M52+'[5]OCT 2019'!M52+'[5]NOV 2019'!M52+'[5]DEC 2019'!N52+'[5]JAN 2020'!N52+'[5]FEB 2020'!N52+'[5]MAR 2020'!N52+'[5]APR 2020'!N52+'[5]MAY 2020'!N52+'[5]JUN 2020'!N52+'[5]JULY 2020'!N52+'[5]AUG 2020'!N52+'[5]EOY 2020'!N52</f>
        <v>0</v>
      </c>
      <c r="O52" s="90">
        <f>'[5]SEPT 2019'!N52+'[5]OCT 2019'!N52+'[5]NOV 2019'!N52+'[5]DEC 2019'!O52+'[5]JAN 2020'!O52+'[5]FEB 2020'!O52+'[5]MAR 2020'!O52+'[5]APR 2020'!O52+'[5]MAY 2020'!O52+'[5]JUN 2020'!O52+'[5]JULY 2020'!O52+'[5]AUG 2020'!O52+'[5]EOY 2020'!O52</f>
        <v>0</v>
      </c>
      <c r="P52" s="90">
        <f>'[5]SEPT 2019'!O52+'[5]OCT 2019'!O52+'[5]NOV 2019'!O52+'[5]DEC 2019'!P52+'[5]JAN 2020'!P52+'[5]FEB 2020'!P52+'[5]MAR 2020'!P52+'[5]APR 2020'!P52+'[5]MAY 2020'!P52+'[5]JUN 2020'!P52+'[5]JULY 2020'!P52+'[5]AUG 2020'!P52+'[5]EOY 2020'!P52</f>
        <v>0</v>
      </c>
      <c r="Q52" s="90">
        <f>'[5]SEPT 2019'!P52+'[5]OCT 2019'!P52+'[5]NOV 2019'!P52+'[5]DEC 2019'!Q52+'[5]JAN 2020'!Q52+'[5]FEB 2020'!Q52+'[5]MAR 2020'!Q52+'[5]APR 2020'!Q52+'[5]MAY 2020'!Q52+'[5]JUN 2020'!Q52+'[5]JULY 2020'!Q52+'[5]AUG 2020'!Q52+'[5]EOY 2020'!Q52</f>
        <v>2480</v>
      </c>
      <c r="R52" s="90">
        <f>'[5]SEPT 2019'!Q52+'[5]OCT 2019'!Q52+'[5]NOV 2019'!Q52+'[5]DEC 2019'!R52+'[5]JAN 2020'!R52+'[5]FEB 2020'!R52+'[5]MAR 2020'!R52+'[5]APR 2020'!R52+'[5]MAY 2020'!R52+'[5]JUN 2020'!R52+'[5]JULY 2020'!R52+'[5]AUG 2020'!R52+'[5]EOY 2020'!R52</f>
        <v>0</v>
      </c>
      <c r="S52" s="90">
        <f>'[5]SEPT 2019'!R52+'[5]OCT 2019'!R52+'[5]NOV 2019'!R52+'[5]DEC 2019'!S52+'[5]JAN 2020'!S52+'[5]FEB 2020'!S52+'[5]MAR 2020'!S52+'[5]APR 2020'!S52+'[5]MAY 2020'!S52+'[5]JUN 2020'!S52+'[5]JULY 2020'!S52+'[5]AUG 2020'!S52+'[5]EOY 2020'!S52</f>
        <v>0</v>
      </c>
      <c r="T52" s="90">
        <f>'[5]SEPT 2019'!S52+'[5]OCT 2019'!S52+'[5]NOV 2019'!S52+'[5]DEC 2019'!T52+'[5]JAN 2020'!T52+'[5]FEB 2020'!T52+'[5]MAR 2020'!T52+'[5]APR 2020'!T52+'[5]MAY 2020'!T52+'[5]JUN 2020'!T52+'[5]JULY 2020'!T52+'[5]AUG 2020'!T52+'[5]EOY 2020'!T52</f>
        <v>0</v>
      </c>
      <c r="U52" s="90">
        <f>'[5]SEPT 2019'!T52+'[5]OCT 2019'!T52+'[5]NOV 2019'!T52+'[5]DEC 2019'!U52+'[5]JAN 2020'!U52+'[5]FEB 2020'!U52+'[5]MAR 2020'!U52+'[5]APR 2020'!U52+'[5]MAY 2020'!U52+'[5]JUN 2020'!U52+'[5]JULY 2020'!U52+'[5]AUG 2020'!U52+'[5]EOY 2020'!U52</f>
        <v>0</v>
      </c>
      <c r="V52" s="90">
        <f>'[5]SEPT 2019'!U52+'[5]OCT 2019'!U52+'[5]NOV 2019'!U52+'[5]DEC 2019'!V52+'[5]JAN 2020'!V52+'[5]FEB 2020'!V52+'[5]MAR 2020'!V52+'[5]APR 2020'!V52+'[5]MAY 2020'!V52+'[5]JUN 2020'!V52+'[5]JULY 2020'!V52+'[5]AUG 2020'!V52+'[5]EOY 2020'!V52</f>
        <v>0</v>
      </c>
      <c r="W52" s="90">
        <f>'[5]SEPT 2019'!V52+'[5]OCT 2019'!V52+'[5]NOV 2019'!V52+'[5]DEC 2019'!W52+'[5]JAN 2020'!W52+'[5]FEB 2020'!W52+'[5]MAR 2020'!W52+'[5]APR 2020'!W52+'[5]MAY 2020'!W52+'[5]JUN 2020'!W52+'[5]JULY 2020'!W52+'[5]AUG 2020'!W52+'[5]EOY 2020'!W52</f>
        <v>0</v>
      </c>
      <c r="X52" s="90">
        <f>'[5]SEPT 2019'!W52+'[5]OCT 2019'!W52+'[5]NOV 2019'!W52+'[5]DEC 2019'!X52+'[5]JAN 2020'!X52+'[5]FEB 2020'!X52+'[5]MAR 2020'!X52+'[5]APR 2020'!X52+'[5]MAY 2020'!X52+'[5]JUN 2020'!X52+'[5]JULY 2020'!X52+'[5]AUG 2020'!X52+'[5]EOY 2020'!X52</f>
        <v>3746</v>
      </c>
      <c r="Y52" s="90">
        <f>'[5]SEPT 2019'!X52+'[5]OCT 2019'!X52+'[5]NOV 2019'!X52+'[5]DEC 2019'!Y52+'[5]JAN 2020'!Y52+'[5]FEB 2020'!Y52+'[5]MAR 2020'!Y52+'[5]APR 2020'!Y52+'[5]MAY 2020'!Y52+'[5]JUN 2020'!Y52+'[5]JULY 2020'!Y52+'[5]AUG 2020'!Y52+'[5]EOY 2020'!Y52</f>
        <v>0</v>
      </c>
      <c r="Z52" s="90">
        <f>'[5]SEPT 2019'!Y52+'[5]OCT 2019'!Y52+'[5]NOV 2019'!Y52+'[5]DEC 2019'!Z52+'[5]JAN 2020'!Z52+'[5]FEB 2020'!Z52+'[5]MAR 2020'!Z52+'[5]APR 2020'!Z52+'[5]MAY 2020'!Z52+'[5]JUN 2020'!Z52+'[5]JULY 2020'!Z52+'[5]AUG 2020'!Z52+'[5]EOY 2020'!Z52</f>
        <v>0</v>
      </c>
      <c r="AA52" s="113">
        <f t="shared" si="0"/>
        <v>186457</v>
      </c>
    </row>
    <row r="53" spans="1:27" x14ac:dyDescent="0.25">
      <c r="A53" s="62" t="s">
        <v>223</v>
      </c>
      <c r="B53" s="63" t="s">
        <v>224</v>
      </c>
      <c r="C53" s="90">
        <f>'[5]SEPT 2019'!C53+'[5]OCT 2019'!C53+'[5]NOV 2019'!C53+'[5]DEC 2019'!C53+'[5]JAN 2020'!C53+'[5]FEB 2020'!C53+'[5]MAR 2020'!C53+'[5]APR 2020'!C53+'[5]MAY 2020'!C53+'[5]JUN 2020'!C53+'[5]JULY 2020'!C53+'[5]AUG 2020'!C53+'[5]EOY 2020'!C53+'[5]DEC S&amp;E 2019'!C53+'[5]JAN S&amp;E 2020'!C53+'[5]MAR S&amp;E 2020'!C53+'[5]MAY S&amp;E 2020'!C53+'[5]JUN S&amp;E 2020'!C53+'[5]JUL S&amp;E 2020'!C53+'[5]AUG S&amp;E 2020'!C53</f>
        <v>46192</v>
      </c>
      <c r="D53" s="90">
        <f>'[5]SEPT 2019'!D53+'[5]OCT 2019'!D53+'[5]NOV 2019'!D53+'[5]DEC 2019'!D53+'[5]JAN 2020'!D53+'[5]FEB 2020'!D53+'[5]MAR 2020'!D53+'[5]APR 2020'!D53+'[5]MAY 2020'!D53+'[5]JUN 2020'!D53+'[5]JULY 2020'!D53+'[5]AUG 2020'!D53+'[5]EOY 2020'!D53+'[5]DEC S&amp;E 2019'!D53+'[5]JAN S&amp;E 2020'!D53+'[5]MAR S&amp;E 2020'!D53+'[5]MAY S&amp;E 2020'!D53+'[5]JUN S&amp;E 2020'!D53+'[5]JUL S&amp;E 2020'!D53+'[5]AUG S&amp;E 2020'!D53</f>
        <v>31657</v>
      </c>
      <c r="E53" s="90">
        <f>'[5]SEPT 2019'!E53+'[5]OCT 2019'!E53+'[5]NOV 2019'!E53+'[5]DEC 2019'!E53+'[5]JAN 2020'!E53+'[5]FEB 2020'!E53+'[5]MAR 2020'!E53+'[5]APR 2020'!E53+'[5]MAY 2020'!E53+'[5]JUN 2020'!E53+'[5]JULY 2020'!E53+'[5]AUG 2020'!E53+'[5]EOY 2020'!E53+'[5]DEC S&amp;E 2019'!E53+'[5]JAN S&amp;E 2020'!E53+'[5]MAR S&amp;E 2020'!E53+'[5]MAY S&amp;E 2020'!E53+'[5]JUN S&amp;E 2020'!E53+'[5]JUL S&amp;E 2020'!E53+'[5]AUG S&amp;E 2020'!E53</f>
        <v>0</v>
      </c>
      <c r="F53" s="90">
        <f>'[5]SEPT 2019'!F53+'[5]OCT 2019'!F53+'[5]NOV 2019'!F53+'[5]DEC 2019'!F53+'[5]JAN 2020'!F53+'[5]FEB 2020'!F53+'[5]MAR 2020'!F53+'[5]APR 2020'!F53+'[5]MAY 2020'!F53+'[5]JUN 2020'!F53+'[5]JULY 2020'!F53+'[5]AUG 2020'!F53+'[5]EOY 2020'!F53+'[5]DEC S&amp;E 2019'!F53+'[5]JAN S&amp;E 2020'!F53+'[5]MAR S&amp;E 2020'!F53+'[5]MAY S&amp;E 2020'!F53+'[5]JUN S&amp;E 2020'!F53+'[5]JUL S&amp;E 2020'!F53+'[5]AUG S&amp;E 2020'!F53</f>
        <v>12256</v>
      </c>
      <c r="G53" s="90">
        <f>'[5]SEPT 2019'!G53+'[5]OCT 2019'!G53+'[5]NOV 2019'!G53+'[5]DEC 2019'!G53+'[5]JAN 2020'!G53+'[5]FEB 2020'!G53+'[5]MAR 2020'!G53+'[5]APR 2020'!G53+'[5]MAY 2020'!G53+'[5]JUN 2020'!G53+'[5]JULY 2020'!G53+'[5]AUG 2020'!G53+'[5]EOY 2020'!G53+'[5]DEC S&amp;E 2019'!G53+'[5]JAN S&amp;E 2020'!G53+'[5]MAR S&amp;E 2020'!G53+'[5]MAY S&amp;E 2020'!G53+'[5]JUN S&amp;E 2020'!G53+'[5]JUL S&amp;E 2020'!G53+'[5]AUG S&amp;E 2020'!G53</f>
        <v>2349</v>
      </c>
      <c r="H53" s="90">
        <f>'[5]SEPT 2019'!H53+'[5]OCT 2019'!H53+'[5]NOV 2019'!H53+'[5]DEC 2019'!H53+'[5]JAN 2020'!H53+'[5]FEB 2020'!H53+'[5]MAR 2020'!H53+'[5]APR 2020'!H53+'[5]MAY 2020'!H53+'[5]JUN 2020'!H53+'[5]JULY 2020'!H53+'[5]AUG 2020'!H53+'[5]EOY 2020'!H53</f>
        <v>0</v>
      </c>
      <c r="I53" s="90">
        <f>'[5]DEC 2019'!I53+'[5]JAN 2020'!I53+'[5]FEB 2020'!I53+'[5]MAR 2020'!I53+'[5]APR 2020'!I53+'[5]MAY 2020'!I53+'[5]JUN 2020'!I53+'[5]JULY 2020'!I53+'[5]AUG 2020'!I53+'[5]EOY 2020'!I53</f>
        <v>0</v>
      </c>
      <c r="J53" s="90">
        <f>'[5]SEPT 2019'!I53+'[5]OCT 2019'!I53+'[5]NOV 2019'!I53+'[5]DEC 2019'!J53+'[5]JAN 2020'!J53+'[5]FEB 2020'!J53+'[5]MAR 2020'!J53+'[5]APR 2020'!J53+'[5]MAY 2020'!J53+'[5]JUN 2020'!J53+'[5]JULY 2020'!J53+'[5]AUG 2020'!J53+'[5]EOY 2020'!J53</f>
        <v>0</v>
      </c>
      <c r="K53" s="90">
        <f>'[5]SEPT 2019'!J53+'[5]OCT 2019'!J53+'[5]NOV 2019'!J53+'[5]DEC 2019'!K53+'[5]JAN 2020'!K53+'[5]FEB 2020'!K53+'[5]MAR 2020'!K53+'[5]APR 2020'!K53+'[5]MAY 2020'!K53+'[5]JUN 2020'!K53+'[5]JULY 2020'!K53+'[5]AUG 2020'!K53+'[5]EOY 2020'!K53</f>
        <v>0</v>
      </c>
      <c r="L53" s="90">
        <f>'[5]SEPT 2019'!K53+'[5]OCT 2019'!K53+'[5]NOV 2019'!K53+'[5]DEC 2019'!L53+'[5]JAN 2020'!L53+'[5]FEB 2020'!L53+'[5]MAR 2020'!L53+'[5]APR 2020'!L53+'[5]MAY 2020'!L53+'[5]JUN 2020'!L53+'[5]JULY 2020'!L53+'[5]AUG 2020'!L53+'[5]EOY 2020'!L53</f>
        <v>0</v>
      </c>
      <c r="M53" s="90">
        <f>'[5]SEPT 2019'!L53+'[5]OCT 2019'!L53+'[5]NOV 2019'!L53+'[5]DEC 2019'!M53+'[5]JAN 2020'!M53+'[5]FEB 2020'!M53+'[5]MAR 2020'!M53+'[5]APR 2020'!M53+'[5]MAY 2020'!M53+'[5]JUN 2020'!M53+'[5]JULY 2020'!M53+'[5]AUG 2020'!M53+'[5]EOY 2020'!M53</f>
        <v>0</v>
      </c>
      <c r="N53" s="90">
        <f>'[5]SEPT 2019'!M53+'[5]OCT 2019'!M53+'[5]NOV 2019'!M53+'[5]DEC 2019'!N53+'[5]JAN 2020'!N53+'[5]FEB 2020'!N53+'[5]MAR 2020'!N53+'[5]APR 2020'!N53+'[5]MAY 2020'!N53+'[5]JUN 2020'!N53+'[5]JULY 2020'!N53+'[5]AUG 2020'!N53+'[5]EOY 2020'!N53</f>
        <v>0</v>
      </c>
      <c r="O53" s="90">
        <f>'[5]SEPT 2019'!N53+'[5]OCT 2019'!N53+'[5]NOV 2019'!N53+'[5]DEC 2019'!O53+'[5]JAN 2020'!O53+'[5]FEB 2020'!O53+'[5]MAR 2020'!O53+'[5]APR 2020'!O53+'[5]MAY 2020'!O53+'[5]JUN 2020'!O53+'[5]JULY 2020'!O53+'[5]AUG 2020'!O53+'[5]EOY 2020'!O53</f>
        <v>0</v>
      </c>
      <c r="P53" s="90">
        <f>'[5]SEPT 2019'!O53+'[5]OCT 2019'!O53+'[5]NOV 2019'!O53+'[5]DEC 2019'!P53+'[5]JAN 2020'!P53+'[5]FEB 2020'!P53+'[5]MAR 2020'!P53+'[5]APR 2020'!P53+'[5]MAY 2020'!P53+'[5]JUN 2020'!P53+'[5]JULY 2020'!P53+'[5]AUG 2020'!P53+'[5]EOY 2020'!P53</f>
        <v>0</v>
      </c>
      <c r="Q53" s="90">
        <f>'[5]SEPT 2019'!P53+'[5]OCT 2019'!P53+'[5]NOV 2019'!P53+'[5]DEC 2019'!Q53+'[5]JAN 2020'!Q53+'[5]FEB 2020'!Q53+'[5]MAR 2020'!Q53+'[5]APR 2020'!Q53+'[5]MAY 2020'!Q53+'[5]JUN 2020'!Q53+'[5]JULY 2020'!Q53+'[5]AUG 2020'!Q53+'[5]EOY 2020'!Q53</f>
        <v>0</v>
      </c>
      <c r="R53" s="90">
        <f>'[5]SEPT 2019'!Q53+'[5]OCT 2019'!Q53+'[5]NOV 2019'!Q53+'[5]DEC 2019'!R53+'[5]JAN 2020'!R53+'[5]FEB 2020'!R53+'[5]MAR 2020'!R53+'[5]APR 2020'!R53+'[5]MAY 2020'!R53+'[5]JUN 2020'!R53+'[5]JULY 2020'!R53+'[5]AUG 2020'!R53+'[5]EOY 2020'!R53</f>
        <v>0</v>
      </c>
      <c r="S53" s="90">
        <f>'[5]SEPT 2019'!R53+'[5]OCT 2019'!R53+'[5]NOV 2019'!R53+'[5]DEC 2019'!S53+'[5]JAN 2020'!S53+'[5]FEB 2020'!S53+'[5]MAR 2020'!S53+'[5]APR 2020'!S53+'[5]MAY 2020'!S53+'[5]JUN 2020'!S53+'[5]JULY 2020'!S53+'[5]AUG 2020'!S53+'[5]EOY 2020'!S53</f>
        <v>0</v>
      </c>
      <c r="T53" s="90">
        <f>'[5]SEPT 2019'!S53+'[5]OCT 2019'!S53+'[5]NOV 2019'!S53+'[5]DEC 2019'!T53+'[5]JAN 2020'!T53+'[5]FEB 2020'!T53+'[5]MAR 2020'!T53+'[5]APR 2020'!T53+'[5]MAY 2020'!T53+'[5]JUN 2020'!T53+'[5]JULY 2020'!T53+'[5]AUG 2020'!T53+'[5]EOY 2020'!T53</f>
        <v>0</v>
      </c>
      <c r="U53" s="90">
        <f>'[5]SEPT 2019'!T53+'[5]OCT 2019'!T53+'[5]NOV 2019'!T53+'[5]DEC 2019'!U53+'[5]JAN 2020'!U53+'[5]FEB 2020'!U53+'[5]MAR 2020'!U53+'[5]APR 2020'!U53+'[5]MAY 2020'!U53+'[5]JUN 2020'!U53+'[5]JULY 2020'!U53+'[5]AUG 2020'!U53+'[5]EOY 2020'!U53</f>
        <v>0</v>
      </c>
      <c r="V53" s="90">
        <f>'[5]SEPT 2019'!U53+'[5]OCT 2019'!U53+'[5]NOV 2019'!U53+'[5]DEC 2019'!V53+'[5]JAN 2020'!V53+'[5]FEB 2020'!V53+'[5]MAR 2020'!V53+'[5]APR 2020'!V53+'[5]MAY 2020'!V53+'[5]JUN 2020'!V53+'[5]JULY 2020'!V53+'[5]AUG 2020'!V53+'[5]EOY 2020'!V53</f>
        <v>0</v>
      </c>
      <c r="W53" s="90">
        <f>'[5]SEPT 2019'!V53+'[5]OCT 2019'!V53+'[5]NOV 2019'!V53+'[5]DEC 2019'!W53+'[5]JAN 2020'!W53+'[5]FEB 2020'!W53+'[5]MAR 2020'!W53+'[5]APR 2020'!W53+'[5]MAY 2020'!W53+'[5]JUN 2020'!W53+'[5]JULY 2020'!W53+'[5]AUG 2020'!W53+'[5]EOY 2020'!W53</f>
        <v>0</v>
      </c>
      <c r="X53" s="90">
        <f>'[5]SEPT 2019'!W53+'[5]OCT 2019'!W53+'[5]NOV 2019'!W53+'[5]DEC 2019'!X53+'[5]JAN 2020'!X53+'[5]FEB 2020'!X53+'[5]MAR 2020'!X53+'[5]APR 2020'!X53+'[5]MAY 2020'!X53+'[5]JUN 2020'!X53+'[5]JULY 2020'!X53+'[5]AUG 2020'!X53+'[5]EOY 2020'!X53</f>
        <v>0</v>
      </c>
      <c r="Y53" s="90">
        <f>'[5]SEPT 2019'!X53+'[5]OCT 2019'!X53+'[5]NOV 2019'!X53+'[5]DEC 2019'!Y53+'[5]JAN 2020'!Y53+'[5]FEB 2020'!Y53+'[5]MAR 2020'!Y53+'[5]APR 2020'!Y53+'[5]MAY 2020'!Y53+'[5]JUN 2020'!Y53+'[5]JULY 2020'!Y53+'[5]AUG 2020'!Y53+'[5]EOY 2020'!Y53</f>
        <v>0</v>
      </c>
      <c r="Z53" s="90">
        <f>'[5]SEPT 2019'!Y53+'[5]OCT 2019'!Y53+'[5]NOV 2019'!Y53+'[5]DEC 2019'!Z53+'[5]JAN 2020'!Z53+'[5]FEB 2020'!Z53+'[5]MAR 2020'!Z53+'[5]APR 2020'!Z53+'[5]MAY 2020'!Z53+'[5]JUN 2020'!Z53+'[5]JULY 2020'!Z53+'[5]AUG 2020'!Z53+'[5]EOY 2020'!Z53</f>
        <v>0</v>
      </c>
      <c r="AA53" s="113">
        <f t="shared" si="0"/>
        <v>92454</v>
      </c>
    </row>
    <row r="54" spans="1:27" x14ac:dyDescent="0.25">
      <c r="A54" s="62" t="s">
        <v>225</v>
      </c>
      <c r="B54" s="63" t="s">
        <v>226</v>
      </c>
      <c r="C54" s="90">
        <f>'[5]SEPT 2019'!C54+'[5]OCT 2019'!C54+'[5]NOV 2019'!C54+'[5]DEC 2019'!C54+'[5]JAN 2020'!C54+'[5]FEB 2020'!C54+'[5]MAR 2020'!C54+'[5]APR 2020'!C54+'[5]MAY 2020'!C54+'[5]JUN 2020'!C54+'[5]JULY 2020'!C54+'[5]AUG 2020'!C54+'[5]EOY 2020'!C54+'[5]DEC S&amp;E 2019'!C54+'[5]JAN S&amp;E 2020'!C54+'[5]MAR S&amp;E 2020'!C54+'[5]MAY S&amp;E 2020'!C54+'[5]JUN S&amp;E 2020'!C54+'[5]JUL S&amp;E 2020'!C54+'[5]AUG S&amp;E 2020'!C54</f>
        <v>230404</v>
      </c>
      <c r="D54" s="90">
        <f>'[5]SEPT 2019'!D54+'[5]OCT 2019'!D54+'[5]NOV 2019'!D54+'[5]DEC 2019'!D54+'[5]JAN 2020'!D54+'[5]FEB 2020'!D54+'[5]MAR 2020'!D54+'[5]APR 2020'!D54+'[5]MAY 2020'!D54+'[5]JUN 2020'!D54+'[5]JULY 2020'!D54+'[5]AUG 2020'!D54+'[5]EOY 2020'!D54+'[5]DEC S&amp;E 2019'!D54+'[5]JAN S&amp;E 2020'!D54+'[5]MAR S&amp;E 2020'!D54+'[5]MAY S&amp;E 2020'!D54+'[5]JUN S&amp;E 2020'!D54+'[5]JUL S&amp;E 2020'!D54+'[5]AUG S&amp;E 2020'!D54</f>
        <v>158798</v>
      </c>
      <c r="E54" s="90">
        <f>'[5]SEPT 2019'!E54+'[5]OCT 2019'!E54+'[5]NOV 2019'!E54+'[5]DEC 2019'!E54+'[5]JAN 2020'!E54+'[5]FEB 2020'!E54+'[5]MAR 2020'!E54+'[5]APR 2020'!E54+'[5]MAY 2020'!E54+'[5]JUN 2020'!E54+'[5]JULY 2020'!E54+'[5]AUG 2020'!E54+'[5]EOY 2020'!E54+'[5]DEC S&amp;E 2019'!E54+'[5]JAN S&amp;E 2020'!E54+'[5]MAR S&amp;E 2020'!E54+'[5]MAY S&amp;E 2020'!E54+'[5]JUN S&amp;E 2020'!E54+'[5]JUL S&amp;E 2020'!E54+'[5]AUG S&amp;E 2020'!E54</f>
        <v>25845</v>
      </c>
      <c r="F54" s="90">
        <f>'[5]SEPT 2019'!F54+'[5]OCT 2019'!F54+'[5]NOV 2019'!F54+'[5]DEC 2019'!F54+'[5]JAN 2020'!F54+'[5]FEB 2020'!F54+'[5]MAR 2020'!F54+'[5]APR 2020'!F54+'[5]MAY 2020'!F54+'[5]JUN 2020'!F54+'[5]JULY 2020'!F54+'[5]AUG 2020'!F54+'[5]EOY 2020'!F54+'[5]DEC S&amp;E 2019'!F54+'[5]JAN S&amp;E 2020'!F54+'[5]MAR S&amp;E 2020'!F54+'[5]MAY S&amp;E 2020'!F54+'[5]JUN S&amp;E 2020'!F54+'[5]JUL S&amp;E 2020'!F54+'[5]AUG S&amp;E 2020'!F54</f>
        <v>29669</v>
      </c>
      <c r="G54" s="90">
        <f>'[5]SEPT 2019'!G54+'[5]OCT 2019'!G54+'[5]NOV 2019'!G54+'[5]DEC 2019'!G54+'[5]JAN 2020'!G54+'[5]FEB 2020'!G54+'[5]MAR 2020'!G54+'[5]APR 2020'!G54+'[5]MAY 2020'!G54+'[5]JUN 2020'!G54+'[5]JULY 2020'!G54+'[5]AUG 2020'!G54+'[5]EOY 2020'!G54+'[5]DEC S&amp;E 2019'!G54+'[5]JAN S&amp;E 2020'!G54+'[5]MAR S&amp;E 2020'!G54+'[5]MAY S&amp;E 2020'!G54+'[5]JUN S&amp;E 2020'!G54+'[5]JUL S&amp;E 2020'!G54+'[5]AUG S&amp;E 2020'!G54</f>
        <v>20918</v>
      </c>
      <c r="H54" s="90">
        <f>'[5]SEPT 2019'!H54+'[5]OCT 2019'!H54+'[5]NOV 2019'!H54+'[5]DEC 2019'!H54+'[5]JAN 2020'!H54+'[5]FEB 2020'!H54+'[5]MAR 2020'!H54+'[5]APR 2020'!H54+'[5]MAY 2020'!H54+'[5]JUN 2020'!H54+'[5]JULY 2020'!H54+'[5]AUG 2020'!H54+'[5]EOY 2020'!H54</f>
        <v>0</v>
      </c>
      <c r="I54" s="90">
        <f>'[5]DEC 2019'!I54+'[5]JAN 2020'!I54+'[5]FEB 2020'!I54+'[5]MAR 2020'!I54+'[5]APR 2020'!I54+'[5]MAY 2020'!I54+'[5]JUN 2020'!I54+'[5]JULY 2020'!I54+'[5]AUG 2020'!I54+'[5]EOY 2020'!I54</f>
        <v>0</v>
      </c>
      <c r="J54" s="90">
        <f>'[5]SEPT 2019'!I54+'[5]OCT 2019'!I54+'[5]NOV 2019'!I54+'[5]DEC 2019'!J54+'[5]JAN 2020'!J54+'[5]FEB 2020'!J54+'[5]MAR 2020'!J54+'[5]APR 2020'!J54+'[5]MAY 2020'!J54+'[5]JUN 2020'!J54+'[5]JULY 2020'!J54+'[5]AUG 2020'!J54+'[5]EOY 2020'!J54</f>
        <v>0</v>
      </c>
      <c r="K54" s="90">
        <f>'[5]SEPT 2019'!J54+'[5]OCT 2019'!J54+'[5]NOV 2019'!J54+'[5]DEC 2019'!K54+'[5]JAN 2020'!K54+'[5]FEB 2020'!K54+'[5]MAR 2020'!K54+'[5]APR 2020'!K54+'[5]MAY 2020'!K54+'[5]JUN 2020'!K54+'[5]JULY 2020'!K54+'[5]AUG 2020'!K54+'[5]EOY 2020'!K54</f>
        <v>0</v>
      </c>
      <c r="L54" s="90">
        <f>'[5]SEPT 2019'!K54+'[5]OCT 2019'!K54+'[5]NOV 2019'!K54+'[5]DEC 2019'!L54+'[5]JAN 2020'!L54+'[5]FEB 2020'!L54+'[5]MAR 2020'!L54+'[5]APR 2020'!L54+'[5]MAY 2020'!L54+'[5]JUN 2020'!L54+'[5]JULY 2020'!L54+'[5]AUG 2020'!L54+'[5]EOY 2020'!L54</f>
        <v>0</v>
      </c>
      <c r="M54" s="90">
        <f>'[5]SEPT 2019'!L54+'[5]OCT 2019'!L54+'[5]NOV 2019'!L54+'[5]DEC 2019'!M54+'[5]JAN 2020'!M54+'[5]FEB 2020'!M54+'[5]MAR 2020'!M54+'[5]APR 2020'!M54+'[5]MAY 2020'!M54+'[5]JUN 2020'!M54+'[5]JULY 2020'!M54+'[5]AUG 2020'!M54+'[5]EOY 2020'!M54</f>
        <v>0</v>
      </c>
      <c r="N54" s="90">
        <f>'[5]SEPT 2019'!M54+'[5]OCT 2019'!M54+'[5]NOV 2019'!M54+'[5]DEC 2019'!N54+'[5]JAN 2020'!N54+'[5]FEB 2020'!N54+'[5]MAR 2020'!N54+'[5]APR 2020'!N54+'[5]MAY 2020'!N54+'[5]JUN 2020'!N54+'[5]JULY 2020'!N54+'[5]AUG 2020'!N54+'[5]EOY 2020'!N54</f>
        <v>0</v>
      </c>
      <c r="O54" s="90">
        <f>'[5]SEPT 2019'!N54+'[5]OCT 2019'!N54+'[5]NOV 2019'!N54+'[5]DEC 2019'!O54+'[5]JAN 2020'!O54+'[5]FEB 2020'!O54+'[5]MAR 2020'!O54+'[5]APR 2020'!O54+'[5]MAY 2020'!O54+'[5]JUN 2020'!O54+'[5]JULY 2020'!O54+'[5]AUG 2020'!O54+'[5]EOY 2020'!O54</f>
        <v>0</v>
      </c>
      <c r="P54" s="90">
        <f>'[5]SEPT 2019'!O54+'[5]OCT 2019'!O54+'[5]NOV 2019'!O54+'[5]DEC 2019'!P54+'[5]JAN 2020'!P54+'[5]FEB 2020'!P54+'[5]MAR 2020'!P54+'[5]APR 2020'!P54+'[5]MAY 2020'!P54+'[5]JUN 2020'!P54+'[5]JULY 2020'!P54+'[5]AUG 2020'!P54+'[5]EOY 2020'!P54</f>
        <v>18375</v>
      </c>
      <c r="Q54" s="90">
        <f>'[5]SEPT 2019'!P54+'[5]OCT 2019'!P54+'[5]NOV 2019'!P54+'[5]DEC 2019'!Q54+'[5]JAN 2020'!Q54+'[5]FEB 2020'!Q54+'[5]MAR 2020'!Q54+'[5]APR 2020'!Q54+'[5]MAY 2020'!Q54+'[5]JUN 2020'!Q54+'[5]JULY 2020'!Q54+'[5]AUG 2020'!Q54+'[5]EOY 2020'!Q54</f>
        <v>3720</v>
      </c>
      <c r="R54" s="90">
        <f>'[5]SEPT 2019'!Q54+'[5]OCT 2019'!Q54+'[5]NOV 2019'!Q54+'[5]DEC 2019'!R54+'[5]JAN 2020'!R54+'[5]FEB 2020'!R54+'[5]MAR 2020'!R54+'[5]APR 2020'!R54+'[5]MAY 2020'!R54+'[5]JUN 2020'!R54+'[5]JULY 2020'!R54+'[5]AUG 2020'!R54+'[5]EOY 2020'!R54</f>
        <v>0</v>
      </c>
      <c r="S54" s="90">
        <f>'[5]SEPT 2019'!R54+'[5]OCT 2019'!R54+'[5]NOV 2019'!R54+'[5]DEC 2019'!S54+'[5]JAN 2020'!S54+'[5]FEB 2020'!S54+'[5]MAR 2020'!S54+'[5]APR 2020'!S54+'[5]MAY 2020'!S54+'[5]JUN 2020'!S54+'[5]JULY 2020'!S54+'[5]AUG 2020'!S54+'[5]EOY 2020'!S54</f>
        <v>0</v>
      </c>
      <c r="T54" s="90">
        <f>'[5]SEPT 2019'!S54+'[5]OCT 2019'!S54+'[5]NOV 2019'!S54+'[5]DEC 2019'!T54+'[5]JAN 2020'!T54+'[5]FEB 2020'!T54+'[5]MAR 2020'!T54+'[5]APR 2020'!T54+'[5]MAY 2020'!T54+'[5]JUN 2020'!T54+'[5]JULY 2020'!T54+'[5]AUG 2020'!T54+'[5]EOY 2020'!T54</f>
        <v>0</v>
      </c>
      <c r="U54" s="90">
        <f>'[5]SEPT 2019'!T54+'[5]OCT 2019'!T54+'[5]NOV 2019'!T54+'[5]DEC 2019'!U54+'[5]JAN 2020'!U54+'[5]FEB 2020'!U54+'[5]MAR 2020'!U54+'[5]APR 2020'!U54+'[5]MAY 2020'!U54+'[5]JUN 2020'!U54+'[5]JULY 2020'!U54+'[5]AUG 2020'!U54+'[5]EOY 2020'!U54</f>
        <v>0</v>
      </c>
      <c r="V54" s="90">
        <f>'[5]SEPT 2019'!U54+'[5]OCT 2019'!U54+'[5]NOV 2019'!U54+'[5]DEC 2019'!V54+'[5]JAN 2020'!V54+'[5]FEB 2020'!V54+'[5]MAR 2020'!V54+'[5]APR 2020'!V54+'[5]MAY 2020'!V54+'[5]JUN 2020'!V54+'[5]JULY 2020'!V54+'[5]AUG 2020'!V54+'[5]EOY 2020'!V54</f>
        <v>0</v>
      </c>
      <c r="W54" s="90">
        <f>'[5]SEPT 2019'!V54+'[5]OCT 2019'!V54+'[5]NOV 2019'!V54+'[5]DEC 2019'!W54+'[5]JAN 2020'!W54+'[5]FEB 2020'!W54+'[5]MAR 2020'!W54+'[5]APR 2020'!W54+'[5]MAY 2020'!W54+'[5]JUN 2020'!W54+'[5]JULY 2020'!W54+'[5]AUG 2020'!W54+'[5]EOY 2020'!W54</f>
        <v>0</v>
      </c>
      <c r="X54" s="90">
        <f>'[5]SEPT 2019'!W54+'[5]OCT 2019'!W54+'[5]NOV 2019'!W54+'[5]DEC 2019'!X54+'[5]JAN 2020'!X54+'[5]FEB 2020'!X54+'[5]MAR 2020'!X54+'[5]APR 2020'!X54+'[5]MAY 2020'!X54+'[5]JUN 2020'!X54+'[5]JULY 2020'!X54+'[5]AUG 2020'!X54+'[5]EOY 2020'!X54</f>
        <v>0</v>
      </c>
      <c r="Y54" s="90">
        <f>'[5]SEPT 2019'!X54+'[5]OCT 2019'!X54+'[5]NOV 2019'!X54+'[5]DEC 2019'!Y54+'[5]JAN 2020'!Y54+'[5]FEB 2020'!Y54+'[5]MAR 2020'!Y54+'[5]APR 2020'!Y54+'[5]MAY 2020'!Y54+'[5]JUN 2020'!Y54+'[5]JULY 2020'!Y54+'[5]AUG 2020'!Y54+'[5]EOY 2020'!Y54</f>
        <v>0</v>
      </c>
      <c r="Z54" s="90">
        <f>'[5]SEPT 2019'!Y54+'[5]OCT 2019'!Y54+'[5]NOV 2019'!Y54+'[5]DEC 2019'!Z54+'[5]JAN 2020'!Z54+'[5]FEB 2020'!Z54+'[5]MAR 2020'!Z54+'[5]APR 2020'!Z54+'[5]MAY 2020'!Z54+'[5]JUN 2020'!Z54+'[5]JULY 2020'!Z54+'[5]AUG 2020'!Z54+'[5]EOY 2020'!Z54</f>
        <v>0</v>
      </c>
      <c r="AA54" s="113">
        <f t="shared" si="0"/>
        <v>487729</v>
      </c>
    </row>
    <row r="55" spans="1:27" x14ac:dyDescent="0.25">
      <c r="A55" s="62" t="s">
        <v>227</v>
      </c>
      <c r="B55" s="63" t="s">
        <v>228</v>
      </c>
      <c r="C55" s="90">
        <f>'[5]SEPT 2019'!C55+'[5]OCT 2019'!C55+'[5]NOV 2019'!C55+'[5]DEC 2019'!C55+'[5]JAN 2020'!C55+'[5]FEB 2020'!C55+'[5]MAR 2020'!C55+'[5]APR 2020'!C55+'[5]MAY 2020'!C55+'[5]JUN 2020'!C55+'[5]JULY 2020'!C55+'[5]AUG 2020'!C55+'[5]EOY 2020'!C55+'[5]DEC S&amp;E 2019'!C55+'[5]JAN S&amp;E 2020'!C55+'[5]MAR S&amp;E 2020'!C55+'[5]MAY S&amp;E 2020'!C55+'[5]JUN S&amp;E 2020'!C55+'[5]JUL S&amp;E 2020'!C55+'[5]AUG S&amp;E 2020'!C55</f>
        <v>44780</v>
      </c>
      <c r="D55" s="90">
        <f>'[5]SEPT 2019'!D55+'[5]OCT 2019'!D55+'[5]NOV 2019'!D55+'[5]DEC 2019'!D55+'[5]JAN 2020'!D55+'[5]FEB 2020'!D55+'[5]MAR 2020'!D55+'[5]APR 2020'!D55+'[5]MAY 2020'!D55+'[5]JUN 2020'!D55+'[5]JULY 2020'!D55+'[5]AUG 2020'!D55+'[5]EOY 2020'!D55+'[5]DEC S&amp;E 2019'!D55+'[5]JAN S&amp;E 2020'!D55+'[5]MAR S&amp;E 2020'!D55+'[5]MAY S&amp;E 2020'!D55+'[5]JUN S&amp;E 2020'!D55+'[5]JUL S&amp;E 2020'!D55+'[5]AUG S&amp;E 2020'!D55</f>
        <v>17113.18</v>
      </c>
      <c r="E55" s="90">
        <f>'[5]SEPT 2019'!E55+'[5]OCT 2019'!E55+'[5]NOV 2019'!E55+'[5]DEC 2019'!E55+'[5]JAN 2020'!E55+'[5]FEB 2020'!E55+'[5]MAR 2020'!E55+'[5]APR 2020'!E55+'[5]MAY 2020'!E55+'[5]JUN 2020'!E55+'[5]JULY 2020'!E55+'[5]AUG 2020'!E55+'[5]EOY 2020'!E55+'[5]DEC S&amp;E 2019'!E55+'[5]JAN S&amp;E 2020'!E55+'[5]MAR S&amp;E 2020'!E55+'[5]MAY S&amp;E 2020'!E55+'[5]JUN S&amp;E 2020'!E55+'[5]JUL S&amp;E 2020'!E55+'[5]AUG S&amp;E 2020'!E55</f>
        <v>16255</v>
      </c>
      <c r="F55" s="90">
        <f>'[5]SEPT 2019'!F55+'[5]OCT 2019'!F55+'[5]NOV 2019'!F55+'[5]DEC 2019'!F55+'[5]JAN 2020'!F55+'[5]FEB 2020'!F55+'[5]MAR 2020'!F55+'[5]APR 2020'!F55+'[5]MAY 2020'!F55+'[5]JUN 2020'!F55+'[5]JULY 2020'!F55+'[5]AUG 2020'!F55+'[5]EOY 2020'!F55+'[5]DEC S&amp;E 2019'!F55+'[5]JAN S&amp;E 2020'!F55+'[5]MAR S&amp;E 2020'!F55+'[5]MAY S&amp;E 2020'!F55+'[5]JUN S&amp;E 2020'!F55+'[5]JUL S&amp;E 2020'!F55+'[5]AUG S&amp;E 2020'!F55</f>
        <v>20373</v>
      </c>
      <c r="G55" s="90">
        <f>'[5]SEPT 2019'!G55+'[5]OCT 2019'!G55+'[5]NOV 2019'!G55+'[5]DEC 2019'!G55+'[5]JAN 2020'!G55+'[5]FEB 2020'!G55+'[5]MAR 2020'!G55+'[5]APR 2020'!G55+'[5]MAY 2020'!G55+'[5]JUN 2020'!G55+'[5]JULY 2020'!G55+'[5]AUG 2020'!G55+'[5]EOY 2020'!G55+'[5]DEC S&amp;E 2019'!G55+'[5]JAN S&amp;E 2020'!G55+'[5]MAR S&amp;E 2020'!G55+'[5]MAY S&amp;E 2020'!G55+'[5]JUN S&amp;E 2020'!G55+'[5]JUL S&amp;E 2020'!G55+'[5]AUG S&amp;E 2020'!G55</f>
        <v>2003</v>
      </c>
      <c r="H55" s="90">
        <f>'[5]SEPT 2019'!H55+'[5]OCT 2019'!H55+'[5]NOV 2019'!H55+'[5]DEC 2019'!H55+'[5]JAN 2020'!H55+'[5]FEB 2020'!H55+'[5]MAR 2020'!H55+'[5]APR 2020'!H55+'[5]MAY 2020'!H55+'[5]JUN 2020'!H55+'[5]JULY 2020'!H55+'[5]AUG 2020'!H55+'[5]EOY 2020'!H55</f>
        <v>0</v>
      </c>
      <c r="I55" s="90">
        <f>'[5]DEC 2019'!I55+'[5]JAN 2020'!I55+'[5]FEB 2020'!I55+'[5]MAR 2020'!I55+'[5]APR 2020'!I55+'[5]MAY 2020'!I55+'[5]JUN 2020'!I55+'[5]JULY 2020'!I55+'[5]AUG 2020'!I55+'[5]EOY 2020'!I55</f>
        <v>0</v>
      </c>
      <c r="J55" s="90">
        <f>'[5]SEPT 2019'!I55+'[5]OCT 2019'!I55+'[5]NOV 2019'!I55+'[5]DEC 2019'!J55+'[5]JAN 2020'!J55+'[5]FEB 2020'!J55+'[5]MAR 2020'!J55+'[5]APR 2020'!J55+'[5]MAY 2020'!J55+'[5]JUN 2020'!J55+'[5]JULY 2020'!J55+'[5]AUG 2020'!J55+'[5]EOY 2020'!J55</f>
        <v>0</v>
      </c>
      <c r="K55" s="90">
        <f>'[5]SEPT 2019'!J55+'[5]OCT 2019'!J55+'[5]NOV 2019'!J55+'[5]DEC 2019'!K55+'[5]JAN 2020'!K55+'[5]FEB 2020'!K55+'[5]MAR 2020'!K55+'[5]APR 2020'!K55+'[5]MAY 2020'!K55+'[5]JUN 2020'!K55+'[5]JULY 2020'!K55+'[5]AUG 2020'!K55+'[5]EOY 2020'!K55</f>
        <v>0</v>
      </c>
      <c r="L55" s="90">
        <f>'[5]SEPT 2019'!K55+'[5]OCT 2019'!K55+'[5]NOV 2019'!K55+'[5]DEC 2019'!L55+'[5]JAN 2020'!L55+'[5]FEB 2020'!L55+'[5]MAR 2020'!L55+'[5]APR 2020'!L55+'[5]MAY 2020'!L55+'[5]JUN 2020'!L55+'[5]JULY 2020'!L55+'[5]AUG 2020'!L55+'[5]EOY 2020'!L55</f>
        <v>0</v>
      </c>
      <c r="M55" s="90">
        <f>'[5]SEPT 2019'!L55+'[5]OCT 2019'!L55+'[5]NOV 2019'!L55+'[5]DEC 2019'!M55+'[5]JAN 2020'!M55+'[5]FEB 2020'!M55+'[5]MAR 2020'!M55+'[5]APR 2020'!M55+'[5]MAY 2020'!M55+'[5]JUN 2020'!M55+'[5]JULY 2020'!M55+'[5]AUG 2020'!M55+'[5]EOY 2020'!M55</f>
        <v>0</v>
      </c>
      <c r="N55" s="90">
        <f>'[5]SEPT 2019'!M55+'[5]OCT 2019'!M55+'[5]NOV 2019'!M55+'[5]DEC 2019'!N55+'[5]JAN 2020'!N55+'[5]FEB 2020'!N55+'[5]MAR 2020'!N55+'[5]APR 2020'!N55+'[5]MAY 2020'!N55+'[5]JUN 2020'!N55+'[5]JULY 2020'!N55+'[5]AUG 2020'!N55+'[5]EOY 2020'!N55</f>
        <v>0</v>
      </c>
      <c r="O55" s="90">
        <f>'[5]SEPT 2019'!N55+'[5]OCT 2019'!N55+'[5]NOV 2019'!N55+'[5]DEC 2019'!O55+'[5]JAN 2020'!O55+'[5]FEB 2020'!O55+'[5]MAR 2020'!O55+'[5]APR 2020'!O55+'[5]MAY 2020'!O55+'[5]JUN 2020'!O55+'[5]JULY 2020'!O55+'[5]AUG 2020'!O55+'[5]EOY 2020'!O55</f>
        <v>0</v>
      </c>
      <c r="P55" s="90">
        <f>'[5]SEPT 2019'!O55+'[5]OCT 2019'!O55+'[5]NOV 2019'!O55+'[5]DEC 2019'!P55+'[5]JAN 2020'!P55+'[5]FEB 2020'!P55+'[5]MAR 2020'!P55+'[5]APR 2020'!P55+'[5]MAY 2020'!P55+'[5]JUN 2020'!P55+'[5]JULY 2020'!P55+'[5]AUG 2020'!P55+'[5]EOY 2020'!P55</f>
        <v>0</v>
      </c>
      <c r="Q55" s="90">
        <f>'[5]SEPT 2019'!P55+'[5]OCT 2019'!P55+'[5]NOV 2019'!P55+'[5]DEC 2019'!Q55+'[5]JAN 2020'!Q55+'[5]FEB 2020'!Q55+'[5]MAR 2020'!Q55+'[5]APR 2020'!Q55+'[5]MAY 2020'!Q55+'[5]JUN 2020'!Q55+'[5]JULY 2020'!Q55+'[5]AUG 2020'!Q55+'[5]EOY 2020'!Q55</f>
        <v>0</v>
      </c>
      <c r="R55" s="90">
        <f>'[5]SEPT 2019'!Q55+'[5]OCT 2019'!Q55+'[5]NOV 2019'!Q55+'[5]DEC 2019'!R55+'[5]JAN 2020'!R55+'[5]FEB 2020'!R55+'[5]MAR 2020'!R55+'[5]APR 2020'!R55+'[5]MAY 2020'!R55+'[5]JUN 2020'!R55+'[5]JULY 2020'!R55+'[5]AUG 2020'!R55+'[5]EOY 2020'!R55</f>
        <v>0</v>
      </c>
      <c r="S55" s="90">
        <f>'[5]SEPT 2019'!R55+'[5]OCT 2019'!R55+'[5]NOV 2019'!R55+'[5]DEC 2019'!S55+'[5]JAN 2020'!S55+'[5]FEB 2020'!S55+'[5]MAR 2020'!S55+'[5]APR 2020'!S55+'[5]MAY 2020'!S55+'[5]JUN 2020'!S55+'[5]JULY 2020'!S55+'[5]AUG 2020'!S55+'[5]EOY 2020'!S55</f>
        <v>0</v>
      </c>
      <c r="T55" s="90">
        <f>'[5]SEPT 2019'!S55+'[5]OCT 2019'!S55+'[5]NOV 2019'!S55+'[5]DEC 2019'!T55+'[5]JAN 2020'!T55+'[5]FEB 2020'!T55+'[5]MAR 2020'!T55+'[5]APR 2020'!T55+'[5]MAY 2020'!T55+'[5]JUN 2020'!T55+'[5]JULY 2020'!T55+'[5]AUG 2020'!T55+'[5]EOY 2020'!T55</f>
        <v>0</v>
      </c>
      <c r="U55" s="90">
        <f>'[5]SEPT 2019'!T55+'[5]OCT 2019'!T55+'[5]NOV 2019'!T55+'[5]DEC 2019'!U55+'[5]JAN 2020'!U55+'[5]FEB 2020'!U55+'[5]MAR 2020'!U55+'[5]APR 2020'!U55+'[5]MAY 2020'!U55+'[5]JUN 2020'!U55+'[5]JULY 2020'!U55+'[5]AUG 2020'!U55+'[5]EOY 2020'!U55</f>
        <v>0</v>
      </c>
      <c r="V55" s="90">
        <f>'[5]SEPT 2019'!U55+'[5]OCT 2019'!U55+'[5]NOV 2019'!U55+'[5]DEC 2019'!V55+'[5]JAN 2020'!V55+'[5]FEB 2020'!V55+'[5]MAR 2020'!V55+'[5]APR 2020'!V55+'[5]MAY 2020'!V55+'[5]JUN 2020'!V55+'[5]JULY 2020'!V55+'[5]AUG 2020'!V55+'[5]EOY 2020'!V55</f>
        <v>0</v>
      </c>
      <c r="W55" s="90">
        <f>'[5]SEPT 2019'!V55+'[5]OCT 2019'!V55+'[5]NOV 2019'!V55+'[5]DEC 2019'!W55+'[5]JAN 2020'!W55+'[5]FEB 2020'!W55+'[5]MAR 2020'!W55+'[5]APR 2020'!W55+'[5]MAY 2020'!W55+'[5]JUN 2020'!W55+'[5]JULY 2020'!W55+'[5]AUG 2020'!W55+'[5]EOY 2020'!W55</f>
        <v>0</v>
      </c>
      <c r="X55" s="90">
        <f>'[5]SEPT 2019'!W55+'[5]OCT 2019'!W55+'[5]NOV 2019'!W55+'[5]DEC 2019'!X55+'[5]JAN 2020'!X55+'[5]FEB 2020'!X55+'[5]MAR 2020'!X55+'[5]APR 2020'!X55+'[5]MAY 2020'!X55+'[5]JUN 2020'!X55+'[5]JULY 2020'!X55+'[5]AUG 2020'!X55+'[5]EOY 2020'!X55</f>
        <v>0</v>
      </c>
      <c r="Y55" s="90">
        <f>'[5]SEPT 2019'!X55+'[5]OCT 2019'!X55+'[5]NOV 2019'!X55+'[5]DEC 2019'!Y55+'[5]JAN 2020'!Y55+'[5]FEB 2020'!Y55+'[5]MAR 2020'!Y55+'[5]APR 2020'!Y55+'[5]MAY 2020'!Y55+'[5]JUN 2020'!Y55+'[5]JULY 2020'!Y55+'[5]AUG 2020'!Y55+'[5]EOY 2020'!Y55</f>
        <v>0</v>
      </c>
      <c r="Z55" s="90">
        <f>'[5]SEPT 2019'!Y55+'[5]OCT 2019'!Y55+'[5]NOV 2019'!Y55+'[5]DEC 2019'!Z55+'[5]JAN 2020'!Z55+'[5]FEB 2020'!Z55+'[5]MAR 2020'!Z55+'[5]APR 2020'!Z55+'[5]MAY 2020'!Z55+'[5]JUN 2020'!Z55+'[5]JULY 2020'!Z55+'[5]AUG 2020'!Z55+'[5]EOY 2020'!Z55</f>
        <v>0</v>
      </c>
      <c r="AA55" s="113">
        <f t="shared" si="0"/>
        <v>100524.18</v>
      </c>
    </row>
    <row r="56" spans="1:27" x14ac:dyDescent="0.25">
      <c r="A56" s="62" t="s">
        <v>229</v>
      </c>
      <c r="B56" s="63" t="s">
        <v>230</v>
      </c>
      <c r="C56" s="90">
        <f>'[5]SEPT 2019'!C56+'[5]OCT 2019'!C56+'[5]NOV 2019'!C56+'[5]DEC 2019'!C56+'[5]JAN 2020'!C56+'[5]FEB 2020'!C56+'[5]MAR 2020'!C56+'[5]APR 2020'!C56+'[5]MAY 2020'!C56+'[5]JUN 2020'!C56+'[5]JULY 2020'!C56+'[5]AUG 2020'!C56+'[5]EOY 2020'!C56+'[5]DEC S&amp;E 2019'!C56+'[5]JAN S&amp;E 2020'!C56+'[5]MAR S&amp;E 2020'!C56+'[5]MAY S&amp;E 2020'!C56+'[5]JUN S&amp;E 2020'!C56+'[5]JUL S&amp;E 2020'!C56+'[5]AUG S&amp;E 2020'!C56</f>
        <v>211150</v>
      </c>
      <c r="D56" s="90">
        <f>'[5]SEPT 2019'!D56+'[5]OCT 2019'!D56+'[5]NOV 2019'!D56+'[5]DEC 2019'!D56+'[5]JAN 2020'!D56+'[5]FEB 2020'!D56+'[5]MAR 2020'!D56+'[5]APR 2020'!D56+'[5]MAY 2020'!D56+'[5]JUN 2020'!D56+'[5]JULY 2020'!D56+'[5]AUG 2020'!D56+'[5]EOY 2020'!D56+'[5]DEC S&amp;E 2019'!D56+'[5]JAN S&amp;E 2020'!D56+'[5]MAR S&amp;E 2020'!D56+'[5]MAY S&amp;E 2020'!D56+'[5]JUN S&amp;E 2020'!D56+'[5]JUL S&amp;E 2020'!D56+'[5]AUG S&amp;E 2020'!D56</f>
        <v>120387</v>
      </c>
      <c r="E56" s="90">
        <f>'[5]SEPT 2019'!E56+'[5]OCT 2019'!E56+'[5]NOV 2019'!E56+'[5]DEC 2019'!E56+'[5]JAN 2020'!E56+'[5]FEB 2020'!E56+'[5]MAR 2020'!E56+'[5]APR 2020'!E56+'[5]MAY 2020'!E56+'[5]JUN 2020'!E56+'[5]JULY 2020'!E56+'[5]AUG 2020'!E56+'[5]EOY 2020'!E56+'[5]DEC S&amp;E 2019'!E56+'[5]JAN S&amp;E 2020'!E56+'[5]MAR S&amp;E 2020'!E56+'[5]MAY S&amp;E 2020'!E56+'[5]JUN S&amp;E 2020'!E56+'[5]JUL S&amp;E 2020'!E56+'[5]AUG S&amp;E 2020'!E56</f>
        <v>0</v>
      </c>
      <c r="F56" s="90">
        <f>'[5]SEPT 2019'!F56+'[5]OCT 2019'!F56+'[5]NOV 2019'!F56+'[5]DEC 2019'!F56+'[5]JAN 2020'!F56+'[5]FEB 2020'!F56+'[5]MAR 2020'!F56+'[5]APR 2020'!F56+'[5]MAY 2020'!F56+'[5]JUN 2020'!F56+'[5]JULY 2020'!F56+'[5]AUG 2020'!F56+'[5]EOY 2020'!F56+'[5]DEC S&amp;E 2019'!F56+'[5]JAN S&amp;E 2020'!F56+'[5]MAR S&amp;E 2020'!F56+'[5]MAY S&amp;E 2020'!F56+'[5]JUN S&amp;E 2020'!F56+'[5]JUL S&amp;E 2020'!F56+'[5]AUG S&amp;E 2020'!F56</f>
        <v>44720</v>
      </c>
      <c r="G56" s="90">
        <f>'[5]SEPT 2019'!G56+'[5]OCT 2019'!G56+'[5]NOV 2019'!G56+'[5]DEC 2019'!G56+'[5]JAN 2020'!G56+'[5]FEB 2020'!G56+'[5]MAR 2020'!G56+'[5]APR 2020'!G56+'[5]MAY 2020'!G56+'[5]JUN 2020'!G56+'[5]JULY 2020'!G56+'[5]AUG 2020'!G56+'[5]EOY 2020'!G56+'[5]DEC S&amp;E 2019'!G56+'[5]JAN S&amp;E 2020'!G56+'[5]MAR S&amp;E 2020'!G56+'[5]MAY S&amp;E 2020'!G56+'[5]JUN S&amp;E 2020'!G56+'[5]JUL S&amp;E 2020'!G56+'[5]AUG S&amp;E 2020'!G56</f>
        <v>20368</v>
      </c>
      <c r="H56" s="90">
        <f>'[5]SEPT 2019'!H56+'[5]OCT 2019'!H56+'[5]NOV 2019'!H56+'[5]DEC 2019'!H56+'[5]JAN 2020'!H56+'[5]FEB 2020'!H56+'[5]MAR 2020'!H56+'[5]APR 2020'!H56+'[5]MAY 2020'!H56+'[5]JUN 2020'!H56+'[5]JULY 2020'!H56+'[5]AUG 2020'!H56+'[5]EOY 2020'!H56</f>
        <v>0</v>
      </c>
      <c r="I56" s="90">
        <f>'[5]DEC 2019'!I56+'[5]JAN 2020'!I56+'[5]FEB 2020'!I56+'[5]MAR 2020'!I56+'[5]APR 2020'!I56+'[5]MAY 2020'!I56+'[5]JUN 2020'!I56+'[5]JULY 2020'!I56+'[5]AUG 2020'!I56+'[5]EOY 2020'!I56</f>
        <v>0</v>
      </c>
      <c r="J56" s="90">
        <f>'[5]SEPT 2019'!I56+'[5]OCT 2019'!I56+'[5]NOV 2019'!I56+'[5]DEC 2019'!J56+'[5]JAN 2020'!J56+'[5]FEB 2020'!J56+'[5]MAR 2020'!J56+'[5]APR 2020'!J56+'[5]MAY 2020'!J56+'[5]JUN 2020'!J56+'[5]JULY 2020'!J56+'[5]AUG 2020'!J56+'[5]EOY 2020'!J56</f>
        <v>0</v>
      </c>
      <c r="K56" s="90">
        <f>'[5]SEPT 2019'!J56+'[5]OCT 2019'!J56+'[5]NOV 2019'!J56+'[5]DEC 2019'!K56+'[5]JAN 2020'!K56+'[5]FEB 2020'!K56+'[5]MAR 2020'!K56+'[5]APR 2020'!K56+'[5]MAY 2020'!K56+'[5]JUN 2020'!K56+'[5]JULY 2020'!K56+'[5]AUG 2020'!K56+'[5]EOY 2020'!K56</f>
        <v>0</v>
      </c>
      <c r="L56" s="90">
        <f>'[5]SEPT 2019'!K56+'[5]OCT 2019'!K56+'[5]NOV 2019'!K56+'[5]DEC 2019'!L56+'[5]JAN 2020'!L56+'[5]FEB 2020'!L56+'[5]MAR 2020'!L56+'[5]APR 2020'!L56+'[5]MAY 2020'!L56+'[5]JUN 2020'!L56+'[5]JULY 2020'!L56+'[5]AUG 2020'!L56+'[5]EOY 2020'!L56</f>
        <v>0</v>
      </c>
      <c r="M56" s="90">
        <f>'[5]SEPT 2019'!L56+'[5]OCT 2019'!L56+'[5]NOV 2019'!L56+'[5]DEC 2019'!M56+'[5]JAN 2020'!M56+'[5]FEB 2020'!M56+'[5]MAR 2020'!M56+'[5]APR 2020'!M56+'[5]MAY 2020'!M56+'[5]JUN 2020'!M56+'[5]JULY 2020'!M56+'[5]AUG 2020'!M56+'[5]EOY 2020'!M56</f>
        <v>0</v>
      </c>
      <c r="N56" s="90">
        <f>'[5]SEPT 2019'!M56+'[5]OCT 2019'!M56+'[5]NOV 2019'!M56+'[5]DEC 2019'!N56+'[5]JAN 2020'!N56+'[5]FEB 2020'!N56+'[5]MAR 2020'!N56+'[5]APR 2020'!N56+'[5]MAY 2020'!N56+'[5]JUN 2020'!N56+'[5]JULY 2020'!N56+'[5]AUG 2020'!N56+'[5]EOY 2020'!N56</f>
        <v>0</v>
      </c>
      <c r="O56" s="90">
        <f>'[5]SEPT 2019'!N56+'[5]OCT 2019'!N56+'[5]NOV 2019'!N56+'[5]DEC 2019'!O56+'[5]JAN 2020'!O56+'[5]FEB 2020'!O56+'[5]MAR 2020'!O56+'[5]APR 2020'!O56+'[5]MAY 2020'!O56+'[5]JUN 2020'!O56+'[5]JULY 2020'!O56+'[5]AUG 2020'!O56+'[5]EOY 2020'!O56</f>
        <v>0</v>
      </c>
      <c r="P56" s="90">
        <f>'[5]SEPT 2019'!O56+'[5]OCT 2019'!O56+'[5]NOV 2019'!O56+'[5]DEC 2019'!P56+'[5]JAN 2020'!P56+'[5]FEB 2020'!P56+'[5]MAR 2020'!P56+'[5]APR 2020'!P56+'[5]MAY 2020'!P56+'[5]JUN 2020'!P56+'[5]JULY 2020'!P56+'[5]AUG 2020'!P56+'[5]EOY 2020'!P56</f>
        <v>0</v>
      </c>
      <c r="Q56" s="90">
        <f>'[5]SEPT 2019'!P56+'[5]OCT 2019'!P56+'[5]NOV 2019'!P56+'[5]DEC 2019'!Q56+'[5]JAN 2020'!Q56+'[5]FEB 2020'!Q56+'[5]MAR 2020'!Q56+'[5]APR 2020'!Q56+'[5]MAY 2020'!Q56+'[5]JUN 2020'!Q56+'[5]JULY 2020'!Q56+'[5]AUG 2020'!Q56+'[5]EOY 2020'!Q56</f>
        <v>0</v>
      </c>
      <c r="R56" s="90">
        <f>'[5]SEPT 2019'!Q56+'[5]OCT 2019'!Q56+'[5]NOV 2019'!Q56+'[5]DEC 2019'!R56+'[5]JAN 2020'!R56+'[5]FEB 2020'!R56+'[5]MAR 2020'!R56+'[5]APR 2020'!R56+'[5]MAY 2020'!R56+'[5]JUN 2020'!R56+'[5]JULY 2020'!R56+'[5]AUG 2020'!R56+'[5]EOY 2020'!R56</f>
        <v>0</v>
      </c>
      <c r="S56" s="90">
        <f>'[5]SEPT 2019'!R56+'[5]OCT 2019'!R56+'[5]NOV 2019'!R56+'[5]DEC 2019'!S56+'[5]JAN 2020'!S56+'[5]FEB 2020'!S56+'[5]MAR 2020'!S56+'[5]APR 2020'!S56+'[5]MAY 2020'!S56+'[5]JUN 2020'!S56+'[5]JULY 2020'!S56+'[5]AUG 2020'!S56+'[5]EOY 2020'!S56</f>
        <v>0</v>
      </c>
      <c r="T56" s="90">
        <f>'[5]SEPT 2019'!S56+'[5]OCT 2019'!S56+'[5]NOV 2019'!S56+'[5]DEC 2019'!T56+'[5]JAN 2020'!T56+'[5]FEB 2020'!T56+'[5]MAR 2020'!T56+'[5]APR 2020'!T56+'[5]MAY 2020'!T56+'[5]JUN 2020'!T56+'[5]JULY 2020'!T56+'[5]AUG 2020'!T56+'[5]EOY 2020'!T56</f>
        <v>0</v>
      </c>
      <c r="U56" s="90">
        <f>'[5]SEPT 2019'!T56+'[5]OCT 2019'!T56+'[5]NOV 2019'!T56+'[5]DEC 2019'!U56+'[5]JAN 2020'!U56+'[5]FEB 2020'!U56+'[5]MAR 2020'!U56+'[5]APR 2020'!U56+'[5]MAY 2020'!U56+'[5]JUN 2020'!U56+'[5]JULY 2020'!U56+'[5]AUG 2020'!U56+'[5]EOY 2020'!U56</f>
        <v>0</v>
      </c>
      <c r="V56" s="90">
        <f>'[5]SEPT 2019'!U56+'[5]OCT 2019'!U56+'[5]NOV 2019'!U56+'[5]DEC 2019'!V56+'[5]JAN 2020'!V56+'[5]FEB 2020'!V56+'[5]MAR 2020'!V56+'[5]APR 2020'!V56+'[5]MAY 2020'!V56+'[5]JUN 2020'!V56+'[5]JULY 2020'!V56+'[5]AUG 2020'!V56+'[5]EOY 2020'!V56</f>
        <v>0</v>
      </c>
      <c r="W56" s="90">
        <f>'[5]SEPT 2019'!V56+'[5]OCT 2019'!V56+'[5]NOV 2019'!V56+'[5]DEC 2019'!W56+'[5]JAN 2020'!W56+'[5]FEB 2020'!W56+'[5]MAR 2020'!W56+'[5]APR 2020'!W56+'[5]MAY 2020'!W56+'[5]JUN 2020'!W56+'[5]JULY 2020'!W56+'[5]AUG 2020'!W56+'[5]EOY 2020'!W56</f>
        <v>0</v>
      </c>
      <c r="X56" s="90">
        <f>'[5]SEPT 2019'!W56+'[5]OCT 2019'!W56+'[5]NOV 2019'!W56+'[5]DEC 2019'!X56+'[5]JAN 2020'!X56+'[5]FEB 2020'!X56+'[5]MAR 2020'!X56+'[5]APR 2020'!X56+'[5]MAY 2020'!X56+'[5]JUN 2020'!X56+'[5]JULY 2020'!X56+'[5]AUG 2020'!X56+'[5]EOY 2020'!X56</f>
        <v>0</v>
      </c>
      <c r="Y56" s="90">
        <f>'[5]SEPT 2019'!X56+'[5]OCT 2019'!X56+'[5]NOV 2019'!X56+'[5]DEC 2019'!Y56+'[5]JAN 2020'!Y56+'[5]FEB 2020'!Y56+'[5]MAR 2020'!Y56+'[5]APR 2020'!Y56+'[5]MAY 2020'!Y56+'[5]JUN 2020'!Y56+'[5]JULY 2020'!Y56+'[5]AUG 2020'!Y56+'[5]EOY 2020'!Y56</f>
        <v>0</v>
      </c>
      <c r="Z56" s="90">
        <f>'[5]SEPT 2019'!Y56+'[5]OCT 2019'!Y56+'[5]NOV 2019'!Y56+'[5]DEC 2019'!Z56+'[5]JAN 2020'!Z56+'[5]FEB 2020'!Z56+'[5]MAR 2020'!Z56+'[5]APR 2020'!Z56+'[5]MAY 2020'!Z56+'[5]JUN 2020'!Z56+'[5]JULY 2020'!Z56+'[5]AUG 2020'!Z56+'[5]EOY 2020'!Z56</f>
        <v>0</v>
      </c>
      <c r="AA56" s="113">
        <f t="shared" si="0"/>
        <v>396625</v>
      </c>
    </row>
    <row r="57" spans="1:27" x14ac:dyDescent="0.25">
      <c r="A57" s="62" t="s">
        <v>231</v>
      </c>
      <c r="B57" s="63" t="s">
        <v>232</v>
      </c>
      <c r="C57" s="90">
        <f>'[5]SEPT 2019'!C57+'[5]OCT 2019'!C57+'[5]NOV 2019'!C57+'[5]DEC 2019'!C57+'[5]JAN 2020'!C57+'[5]FEB 2020'!C57+'[5]MAR 2020'!C57+'[5]APR 2020'!C57+'[5]MAY 2020'!C57+'[5]JUN 2020'!C57+'[5]JULY 2020'!C57+'[5]AUG 2020'!C57+'[5]EOY 2020'!C57+'[5]DEC S&amp;E 2019'!C57+'[5]JAN S&amp;E 2020'!C57+'[5]MAR S&amp;E 2020'!C57+'[5]MAY S&amp;E 2020'!C57+'[5]JUN S&amp;E 2020'!C57+'[5]JUL S&amp;E 2020'!C57+'[5]AUG S&amp;E 2020'!C57</f>
        <v>127995</v>
      </c>
      <c r="D57" s="90">
        <f>'[5]SEPT 2019'!D57+'[5]OCT 2019'!D57+'[5]NOV 2019'!D57+'[5]DEC 2019'!D57+'[5]JAN 2020'!D57+'[5]FEB 2020'!D57+'[5]MAR 2020'!D57+'[5]APR 2020'!D57+'[5]MAY 2020'!D57+'[5]JUN 2020'!D57+'[5]JULY 2020'!D57+'[5]AUG 2020'!D57+'[5]EOY 2020'!D57+'[5]DEC S&amp;E 2019'!D57+'[5]JAN S&amp;E 2020'!D57+'[5]MAR S&amp;E 2020'!D57+'[5]MAY S&amp;E 2020'!D57+'[5]JUN S&amp;E 2020'!D57+'[5]JUL S&amp;E 2020'!D57+'[5]AUG S&amp;E 2020'!D57</f>
        <v>55710</v>
      </c>
      <c r="E57" s="90">
        <f>'[5]SEPT 2019'!E57+'[5]OCT 2019'!E57+'[5]NOV 2019'!E57+'[5]DEC 2019'!E57+'[5]JAN 2020'!E57+'[5]FEB 2020'!E57+'[5]MAR 2020'!E57+'[5]APR 2020'!E57+'[5]MAY 2020'!E57+'[5]JUN 2020'!E57+'[5]JULY 2020'!E57+'[5]AUG 2020'!E57+'[5]EOY 2020'!E57+'[5]DEC S&amp;E 2019'!E57+'[5]JAN S&amp;E 2020'!E57+'[5]MAR S&amp;E 2020'!E57+'[5]MAY S&amp;E 2020'!E57+'[5]JUN S&amp;E 2020'!E57+'[5]JUL S&amp;E 2020'!E57+'[5]AUG S&amp;E 2020'!E57</f>
        <v>152454</v>
      </c>
      <c r="F57" s="90">
        <f>'[5]SEPT 2019'!F57+'[5]OCT 2019'!F57+'[5]NOV 2019'!F57+'[5]DEC 2019'!F57+'[5]JAN 2020'!F57+'[5]FEB 2020'!F57+'[5]MAR 2020'!F57+'[5]APR 2020'!F57+'[5]MAY 2020'!F57+'[5]JUN 2020'!F57+'[5]JULY 2020'!F57+'[5]AUG 2020'!F57+'[5]EOY 2020'!F57+'[5]DEC S&amp;E 2019'!F57+'[5]JAN S&amp;E 2020'!F57+'[5]MAR S&amp;E 2020'!F57+'[5]MAY S&amp;E 2020'!F57+'[5]JUN S&amp;E 2020'!F57+'[5]JUL S&amp;E 2020'!F57+'[5]AUG S&amp;E 2020'!F57</f>
        <v>28881.599999999999</v>
      </c>
      <c r="G57" s="90">
        <f>'[5]SEPT 2019'!G57+'[5]OCT 2019'!G57+'[5]NOV 2019'!G57+'[5]DEC 2019'!G57+'[5]JAN 2020'!G57+'[5]FEB 2020'!G57+'[5]MAR 2020'!G57+'[5]APR 2020'!G57+'[5]MAY 2020'!G57+'[5]JUN 2020'!G57+'[5]JULY 2020'!G57+'[5]AUG 2020'!G57+'[5]EOY 2020'!G57+'[5]DEC S&amp;E 2019'!G57+'[5]JAN S&amp;E 2020'!G57+'[5]MAR S&amp;E 2020'!G57+'[5]MAY S&amp;E 2020'!G57+'[5]JUN S&amp;E 2020'!G57+'[5]JUL S&amp;E 2020'!G57+'[5]AUG S&amp;E 2020'!G57</f>
        <v>21416</v>
      </c>
      <c r="H57" s="90">
        <f>'[5]SEPT 2019'!H57+'[5]OCT 2019'!H57+'[5]NOV 2019'!H57+'[5]DEC 2019'!H57+'[5]JAN 2020'!H57+'[5]FEB 2020'!H57+'[5]MAR 2020'!H57+'[5]APR 2020'!H57+'[5]MAY 2020'!H57+'[5]JUN 2020'!H57+'[5]JULY 2020'!H57+'[5]AUG 2020'!H57+'[5]EOY 2020'!H57</f>
        <v>0</v>
      </c>
      <c r="I57" s="90">
        <f>'[5]DEC 2019'!I57+'[5]JAN 2020'!I57+'[5]FEB 2020'!I57+'[5]MAR 2020'!I57+'[5]APR 2020'!I57+'[5]MAY 2020'!I57+'[5]JUN 2020'!I57+'[5]JULY 2020'!I57+'[5]AUG 2020'!I57+'[5]EOY 2020'!I57</f>
        <v>0</v>
      </c>
      <c r="J57" s="90">
        <f>'[5]SEPT 2019'!I57+'[5]OCT 2019'!I57+'[5]NOV 2019'!I57+'[5]DEC 2019'!J57+'[5]JAN 2020'!J57+'[5]FEB 2020'!J57+'[5]MAR 2020'!J57+'[5]APR 2020'!J57+'[5]MAY 2020'!J57+'[5]JUN 2020'!J57+'[5]JULY 2020'!J57+'[5]AUG 2020'!J57+'[5]EOY 2020'!J57</f>
        <v>0</v>
      </c>
      <c r="K57" s="90">
        <f>'[5]SEPT 2019'!J57+'[5]OCT 2019'!J57+'[5]NOV 2019'!J57+'[5]DEC 2019'!K57+'[5]JAN 2020'!K57+'[5]FEB 2020'!K57+'[5]MAR 2020'!K57+'[5]APR 2020'!K57+'[5]MAY 2020'!K57+'[5]JUN 2020'!K57+'[5]JULY 2020'!K57+'[5]AUG 2020'!K57+'[5]EOY 2020'!K57</f>
        <v>0</v>
      </c>
      <c r="L57" s="90">
        <f>'[5]SEPT 2019'!K57+'[5]OCT 2019'!K57+'[5]NOV 2019'!K57+'[5]DEC 2019'!L57+'[5]JAN 2020'!L57+'[5]FEB 2020'!L57+'[5]MAR 2020'!L57+'[5]APR 2020'!L57+'[5]MAY 2020'!L57+'[5]JUN 2020'!L57+'[5]JULY 2020'!L57+'[5]AUG 2020'!L57+'[5]EOY 2020'!L57</f>
        <v>0</v>
      </c>
      <c r="M57" s="90">
        <f>'[5]SEPT 2019'!L57+'[5]OCT 2019'!L57+'[5]NOV 2019'!L57+'[5]DEC 2019'!M57+'[5]JAN 2020'!M57+'[5]FEB 2020'!M57+'[5]MAR 2020'!M57+'[5]APR 2020'!M57+'[5]MAY 2020'!M57+'[5]JUN 2020'!M57+'[5]JULY 2020'!M57+'[5]AUG 2020'!M57+'[5]EOY 2020'!M57</f>
        <v>0</v>
      </c>
      <c r="N57" s="90">
        <f>'[5]SEPT 2019'!M57+'[5]OCT 2019'!M57+'[5]NOV 2019'!M57+'[5]DEC 2019'!N57+'[5]JAN 2020'!N57+'[5]FEB 2020'!N57+'[5]MAR 2020'!N57+'[5]APR 2020'!N57+'[5]MAY 2020'!N57+'[5]JUN 2020'!N57+'[5]JULY 2020'!N57+'[5]AUG 2020'!N57+'[5]EOY 2020'!N57</f>
        <v>0</v>
      </c>
      <c r="O57" s="90">
        <f>'[5]SEPT 2019'!N57+'[5]OCT 2019'!N57+'[5]NOV 2019'!N57+'[5]DEC 2019'!O57+'[5]JAN 2020'!O57+'[5]FEB 2020'!O57+'[5]MAR 2020'!O57+'[5]APR 2020'!O57+'[5]MAY 2020'!O57+'[5]JUN 2020'!O57+'[5]JULY 2020'!O57+'[5]AUG 2020'!O57+'[5]EOY 2020'!O57</f>
        <v>0</v>
      </c>
      <c r="P57" s="90">
        <f>'[5]SEPT 2019'!O57+'[5]OCT 2019'!O57+'[5]NOV 2019'!O57+'[5]DEC 2019'!P57+'[5]JAN 2020'!P57+'[5]FEB 2020'!P57+'[5]MAR 2020'!P57+'[5]APR 2020'!P57+'[5]MAY 2020'!P57+'[5]JUN 2020'!P57+'[5]JULY 2020'!P57+'[5]AUG 2020'!P57+'[5]EOY 2020'!P57</f>
        <v>0</v>
      </c>
      <c r="Q57" s="90">
        <f>'[5]SEPT 2019'!P57+'[5]OCT 2019'!P57+'[5]NOV 2019'!P57+'[5]DEC 2019'!Q57+'[5]JAN 2020'!Q57+'[5]FEB 2020'!Q57+'[5]MAR 2020'!Q57+'[5]APR 2020'!Q57+'[5]MAY 2020'!Q57+'[5]JUN 2020'!Q57+'[5]JULY 2020'!Q57+'[5]AUG 2020'!Q57+'[5]EOY 2020'!Q57</f>
        <v>3720</v>
      </c>
      <c r="R57" s="90">
        <f>'[5]SEPT 2019'!Q57+'[5]OCT 2019'!Q57+'[5]NOV 2019'!Q57+'[5]DEC 2019'!R57+'[5]JAN 2020'!R57+'[5]FEB 2020'!R57+'[5]MAR 2020'!R57+'[5]APR 2020'!R57+'[5]MAY 2020'!R57+'[5]JUN 2020'!R57+'[5]JULY 2020'!R57+'[5]AUG 2020'!R57+'[5]EOY 2020'!R57</f>
        <v>0</v>
      </c>
      <c r="S57" s="90">
        <f>'[5]SEPT 2019'!R57+'[5]OCT 2019'!R57+'[5]NOV 2019'!R57+'[5]DEC 2019'!S57+'[5]JAN 2020'!S57+'[5]FEB 2020'!S57+'[5]MAR 2020'!S57+'[5]APR 2020'!S57+'[5]MAY 2020'!S57+'[5]JUN 2020'!S57+'[5]JULY 2020'!S57+'[5]AUG 2020'!S57+'[5]EOY 2020'!S57</f>
        <v>0</v>
      </c>
      <c r="T57" s="90">
        <f>'[5]SEPT 2019'!S57+'[5]OCT 2019'!S57+'[5]NOV 2019'!S57+'[5]DEC 2019'!T57+'[5]JAN 2020'!T57+'[5]FEB 2020'!T57+'[5]MAR 2020'!T57+'[5]APR 2020'!T57+'[5]MAY 2020'!T57+'[5]JUN 2020'!T57+'[5]JULY 2020'!T57+'[5]AUG 2020'!T57+'[5]EOY 2020'!T57</f>
        <v>0</v>
      </c>
      <c r="U57" s="90">
        <f>'[5]SEPT 2019'!T57+'[5]OCT 2019'!T57+'[5]NOV 2019'!T57+'[5]DEC 2019'!U57+'[5]JAN 2020'!U57+'[5]FEB 2020'!U57+'[5]MAR 2020'!U57+'[5]APR 2020'!U57+'[5]MAY 2020'!U57+'[5]JUN 2020'!U57+'[5]JULY 2020'!U57+'[5]AUG 2020'!U57+'[5]EOY 2020'!U57</f>
        <v>0</v>
      </c>
      <c r="V57" s="90">
        <f>'[5]SEPT 2019'!U57+'[5]OCT 2019'!U57+'[5]NOV 2019'!U57+'[5]DEC 2019'!V57+'[5]JAN 2020'!V57+'[5]FEB 2020'!V57+'[5]MAR 2020'!V57+'[5]APR 2020'!V57+'[5]MAY 2020'!V57+'[5]JUN 2020'!V57+'[5]JULY 2020'!V57+'[5]AUG 2020'!V57+'[5]EOY 2020'!V57</f>
        <v>0</v>
      </c>
      <c r="W57" s="90">
        <f>'[5]SEPT 2019'!V57+'[5]OCT 2019'!V57+'[5]NOV 2019'!V57+'[5]DEC 2019'!W57+'[5]JAN 2020'!W57+'[5]FEB 2020'!W57+'[5]MAR 2020'!W57+'[5]APR 2020'!W57+'[5]MAY 2020'!W57+'[5]JUN 2020'!W57+'[5]JULY 2020'!W57+'[5]AUG 2020'!W57+'[5]EOY 2020'!W57</f>
        <v>0</v>
      </c>
      <c r="X57" s="90">
        <f>'[5]SEPT 2019'!W57+'[5]OCT 2019'!W57+'[5]NOV 2019'!W57+'[5]DEC 2019'!X57+'[5]JAN 2020'!X57+'[5]FEB 2020'!X57+'[5]MAR 2020'!X57+'[5]APR 2020'!X57+'[5]MAY 2020'!X57+'[5]JUN 2020'!X57+'[5]JULY 2020'!X57+'[5]AUG 2020'!X57+'[5]EOY 2020'!X57</f>
        <v>0</v>
      </c>
      <c r="Y57" s="90">
        <f>'[5]SEPT 2019'!X57+'[5]OCT 2019'!X57+'[5]NOV 2019'!X57+'[5]DEC 2019'!Y57+'[5]JAN 2020'!Y57+'[5]FEB 2020'!Y57+'[5]MAR 2020'!Y57+'[5]APR 2020'!Y57+'[5]MAY 2020'!Y57+'[5]JUN 2020'!Y57+'[5]JULY 2020'!Y57+'[5]AUG 2020'!Y57+'[5]EOY 2020'!Y57</f>
        <v>0</v>
      </c>
      <c r="Z57" s="90">
        <f>'[5]SEPT 2019'!Y57+'[5]OCT 2019'!Y57+'[5]NOV 2019'!Y57+'[5]DEC 2019'!Z57+'[5]JAN 2020'!Z57+'[5]FEB 2020'!Z57+'[5]MAR 2020'!Z57+'[5]APR 2020'!Z57+'[5]MAY 2020'!Z57+'[5]JUN 2020'!Z57+'[5]JULY 2020'!Z57+'[5]AUG 2020'!Z57+'[5]EOY 2020'!Z57</f>
        <v>0</v>
      </c>
      <c r="AA57" s="113">
        <f t="shared" si="0"/>
        <v>390176.6</v>
      </c>
    </row>
    <row r="58" spans="1:27" x14ac:dyDescent="0.25">
      <c r="A58" s="62" t="s">
        <v>239</v>
      </c>
      <c r="B58" s="63" t="s">
        <v>240</v>
      </c>
      <c r="C58" s="90">
        <f>'[5]SEPT 2019'!C58+'[5]OCT 2019'!C58+'[5]NOV 2019'!C58+'[5]DEC 2019'!C58+'[5]JAN 2020'!C58+'[5]FEB 2020'!C58+'[5]MAR 2020'!C58+'[5]APR 2020'!C58+'[5]MAY 2020'!C58+'[5]JUN 2020'!C58+'[5]JULY 2020'!C58+'[5]AUG 2020'!C58+'[5]EOY 2020'!C58+'[5]DEC S&amp;E 2019'!C58+'[5]JAN S&amp;E 2020'!C58+'[5]MAR S&amp;E 2020'!C58+'[5]MAY S&amp;E 2020'!C58+'[5]JUN S&amp;E 2020'!C58+'[5]JUL S&amp;E 2020'!C58+'[5]AUG S&amp;E 2020'!C58</f>
        <v>309150</v>
      </c>
      <c r="D58" s="90">
        <f>'[5]SEPT 2019'!D58+'[5]OCT 2019'!D58+'[5]NOV 2019'!D58+'[5]DEC 2019'!D58+'[5]JAN 2020'!D58+'[5]FEB 2020'!D58+'[5]MAR 2020'!D58+'[5]APR 2020'!D58+'[5]MAY 2020'!D58+'[5]JUN 2020'!D58+'[5]JULY 2020'!D58+'[5]AUG 2020'!D58+'[5]EOY 2020'!D58+'[5]DEC S&amp;E 2019'!D58+'[5]JAN S&amp;E 2020'!D58+'[5]MAR S&amp;E 2020'!D58+'[5]MAY S&amp;E 2020'!D58+'[5]JUN S&amp;E 2020'!D58+'[5]JUL S&amp;E 2020'!D58+'[5]AUG S&amp;E 2020'!D58</f>
        <v>99968</v>
      </c>
      <c r="E58" s="90">
        <f>'[5]SEPT 2019'!E58+'[5]OCT 2019'!E58+'[5]NOV 2019'!E58+'[5]DEC 2019'!E58+'[5]JAN 2020'!E58+'[5]FEB 2020'!E58+'[5]MAR 2020'!E58+'[5]APR 2020'!E58+'[5]MAY 2020'!E58+'[5]JUN 2020'!E58+'[5]JULY 2020'!E58+'[5]AUG 2020'!E58+'[5]EOY 2020'!E58+'[5]DEC S&amp;E 2019'!E58+'[5]JAN S&amp;E 2020'!E58+'[5]MAR S&amp;E 2020'!E58+'[5]MAY S&amp;E 2020'!E58+'[5]JUN S&amp;E 2020'!E58+'[5]JUL S&amp;E 2020'!E58+'[5]AUG S&amp;E 2020'!E58</f>
        <v>419832</v>
      </c>
      <c r="F58" s="90">
        <f>'[5]SEPT 2019'!F58+'[5]OCT 2019'!F58+'[5]NOV 2019'!F58+'[5]DEC 2019'!F58+'[5]JAN 2020'!F58+'[5]FEB 2020'!F58+'[5]MAR 2020'!F58+'[5]APR 2020'!F58+'[5]MAY 2020'!F58+'[5]JUN 2020'!F58+'[5]JULY 2020'!F58+'[5]AUG 2020'!F58+'[5]EOY 2020'!F58+'[5]DEC S&amp;E 2019'!F58+'[5]JAN S&amp;E 2020'!F58+'[5]MAR S&amp;E 2020'!F58+'[5]MAY S&amp;E 2020'!F58+'[5]JUN S&amp;E 2020'!F58+'[5]JUL S&amp;E 2020'!F58+'[5]AUG S&amp;E 2020'!F58</f>
        <v>430030</v>
      </c>
      <c r="G58" s="90">
        <f>'[5]SEPT 2019'!G58+'[5]OCT 2019'!G58+'[5]NOV 2019'!G58+'[5]DEC 2019'!G58+'[5]JAN 2020'!G58+'[5]FEB 2020'!G58+'[5]MAR 2020'!G58+'[5]APR 2020'!G58+'[5]MAY 2020'!G58+'[5]JUN 2020'!G58+'[5]JULY 2020'!G58+'[5]AUG 2020'!G58+'[5]EOY 2020'!G58+'[5]DEC S&amp;E 2019'!G58+'[5]JAN S&amp;E 2020'!G58+'[5]MAR S&amp;E 2020'!G58+'[5]MAY S&amp;E 2020'!G58+'[5]JUN S&amp;E 2020'!G58+'[5]JUL S&amp;E 2020'!G58+'[5]AUG S&amp;E 2020'!G58</f>
        <v>153000</v>
      </c>
      <c r="H58" s="90">
        <f>'[5]SEPT 2019'!H58+'[5]OCT 2019'!H58+'[5]NOV 2019'!H58+'[5]DEC 2019'!H58+'[5]JAN 2020'!H58+'[5]FEB 2020'!H58+'[5]MAR 2020'!H58+'[5]APR 2020'!H58+'[5]MAY 2020'!H58+'[5]JUN 2020'!H58+'[5]JULY 2020'!H58+'[5]AUG 2020'!H58+'[5]EOY 2020'!H58</f>
        <v>4000</v>
      </c>
      <c r="I58" s="90">
        <f>'[5]DEC 2019'!I58+'[5]JAN 2020'!I58+'[5]FEB 2020'!I58+'[5]MAR 2020'!I58+'[5]APR 2020'!I58+'[5]MAY 2020'!I58+'[5]JUN 2020'!I58+'[5]JULY 2020'!I58+'[5]AUG 2020'!I58+'[5]EOY 2020'!I58</f>
        <v>0</v>
      </c>
      <c r="J58" s="90">
        <f>'[5]SEPT 2019'!I58+'[5]OCT 2019'!I58+'[5]NOV 2019'!I58+'[5]DEC 2019'!J58+'[5]JAN 2020'!J58+'[5]FEB 2020'!J58+'[5]MAR 2020'!J58+'[5]APR 2020'!J58+'[5]MAY 2020'!J58+'[5]JUN 2020'!J58+'[5]JULY 2020'!J58+'[5]AUG 2020'!J58+'[5]EOY 2020'!J58</f>
        <v>0</v>
      </c>
      <c r="K58" s="90">
        <f>'[5]SEPT 2019'!J58+'[5]OCT 2019'!J58+'[5]NOV 2019'!J58+'[5]DEC 2019'!K58+'[5]JAN 2020'!K58+'[5]FEB 2020'!K58+'[5]MAR 2020'!K58+'[5]APR 2020'!K58+'[5]MAY 2020'!K58+'[5]JUN 2020'!K58+'[5]JULY 2020'!K58+'[5]AUG 2020'!K58+'[5]EOY 2020'!K58</f>
        <v>0</v>
      </c>
      <c r="L58" s="90">
        <f>'[5]SEPT 2019'!K58+'[5]OCT 2019'!K58+'[5]NOV 2019'!K58+'[5]DEC 2019'!L58+'[5]JAN 2020'!L58+'[5]FEB 2020'!L58+'[5]MAR 2020'!L58+'[5]APR 2020'!L58+'[5]MAY 2020'!L58+'[5]JUN 2020'!L58+'[5]JULY 2020'!L58+'[5]AUG 2020'!L58+'[5]EOY 2020'!L58</f>
        <v>46008</v>
      </c>
      <c r="M58" s="90">
        <f>'[5]SEPT 2019'!L58+'[5]OCT 2019'!L58+'[5]NOV 2019'!L58+'[5]DEC 2019'!M58+'[5]JAN 2020'!M58+'[5]FEB 2020'!M58+'[5]MAR 2020'!M58+'[5]APR 2020'!M58+'[5]MAY 2020'!M58+'[5]JUN 2020'!M58+'[5]JULY 2020'!M58+'[5]AUG 2020'!M58+'[5]EOY 2020'!M58</f>
        <v>45442</v>
      </c>
      <c r="N58" s="90">
        <f>'[5]SEPT 2019'!M58+'[5]OCT 2019'!M58+'[5]NOV 2019'!M58+'[5]DEC 2019'!N58+'[5]JAN 2020'!N58+'[5]FEB 2020'!N58+'[5]MAR 2020'!N58+'[5]APR 2020'!N58+'[5]MAY 2020'!N58+'[5]JUN 2020'!N58+'[5]JULY 2020'!N58+'[5]AUG 2020'!N58+'[5]EOY 2020'!N58</f>
        <v>0</v>
      </c>
      <c r="O58" s="90">
        <f>'[5]SEPT 2019'!N58+'[5]OCT 2019'!N58+'[5]NOV 2019'!N58+'[5]DEC 2019'!O58+'[5]JAN 2020'!O58+'[5]FEB 2020'!O58+'[5]MAR 2020'!O58+'[5]APR 2020'!O58+'[5]MAY 2020'!O58+'[5]JUN 2020'!O58+'[5]JULY 2020'!O58+'[5]AUG 2020'!O58+'[5]EOY 2020'!O58</f>
        <v>0</v>
      </c>
      <c r="P58" s="90">
        <f>'[5]SEPT 2019'!O58+'[5]OCT 2019'!O58+'[5]NOV 2019'!O58+'[5]DEC 2019'!P58+'[5]JAN 2020'!P58+'[5]FEB 2020'!P58+'[5]MAR 2020'!P58+'[5]APR 2020'!P58+'[5]MAY 2020'!P58+'[5]JUN 2020'!P58+'[5]JULY 2020'!P58+'[5]AUG 2020'!P58+'[5]EOY 2020'!P58</f>
        <v>0</v>
      </c>
      <c r="Q58" s="90">
        <f>'[5]SEPT 2019'!P58+'[5]OCT 2019'!P58+'[5]NOV 2019'!P58+'[5]DEC 2019'!Q58+'[5]JAN 2020'!Q58+'[5]FEB 2020'!Q58+'[5]MAR 2020'!Q58+'[5]APR 2020'!Q58+'[5]MAY 2020'!Q58+'[5]JUN 2020'!Q58+'[5]JULY 2020'!Q58+'[5]AUG 2020'!Q58+'[5]EOY 2020'!Q58</f>
        <v>17763</v>
      </c>
      <c r="R58" s="90">
        <f>'[5]SEPT 2019'!Q58+'[5]OCT 2019'!Q58+'[5]NOV 2019'!Q58+'[5]DEC 2019'!R58+'[5]JAN 2020'!R58+'[5]FEB 2020'!R58+'[5]MAR 2020'!R58+'[5]APR 2020'!R58+'[5]MAY 2020'!R58+'[5]JUN 2020'!R58+'[5]JULY 2020'!R58+'[5]AUG 2020'!R58+'[5]EOY 2020'!R58</f>
        <v>0</v>
      </c>
      <c r="S58" s="90">
        <f>'[5]SEPT 2019'!R58+'[5]OCT 2019'!R58+'[5]NOV 2019'!R58+'[5]DEC 2019'!S58+'[5]JAN 2020'!S58+'[5]FEB 2020'!S58+'[5]MAR 2020'!S58+'[5]APR 2020'!S58+'[5]MAY 2020'!S58+'[5]JUN 2020'!S58+'[5]JULY 2020'!S58+'[5]AUG 2020'!S58+'[5]EOY 2020'!S58</f>
        <v>0</v>
      </c>
      <c r="T58" s="90">
        <f>'[5]SEPT 2019'!S58+'[5]OCT 2019'!S58+'[5]NOV 2019'!S58+'[5]DEC 2019'!T58+'[5]JAN 2020'!T58+'[5]FEB 2020'!T58+'[5]MAR 2020'!T58+'[5]APR 2020'!T58+'[5]MAY 2020'!T58+'[5]JUN 2020'!T58+'[5]JULY 2020'!T58+'[5]AUG 2020'!T58+'[5]EOY 2020'!T58</f>
        <v>0</v>
      </c>
      <c r="U58" s="90">
        <f>'[5]SEPT 2019'!T58+'[5]OCT 2019'!T58+'[5]NOV 2019'!T58+'[5]DEC 2019'!U58+'[5]JAN 2020'!U58+'[5]FEB 2020'!U58+'[5]MAR 2020'!U58+'[5]APR 2020'!U58+'[5]MAY 2020'!U58+'[5]JUN 2020'!U58+'[5]JULY 2020'!U58+'[5]AUG 2020'!U58+'[5]EOY 2020'!U58</f>
        <v>0</v>
      </c>
      <c r="V58" s="90">
        <f>'[5]SEPT 2019'!U58+'[5]OCT 2019'!U58+'[5]NOV 2019'!U58+'[5]DEC 2019'!V58+'[5]JAN 2020'!V58+'[5]FEB 2020'!V58+'[5]MAR 2020'!V58+'[5]APR 2020'!V58+'[5]MAY 2020'!V58+'[5]JUN 2020'!V58+'[5]JULY 2020'!V58+'[5]AUG 2020'!V58+'[5]EOY 2020'!V58</f>
        <v>0</v>
      </c>
      <c r="W58" s="90">
        <f>'[5]SEPT 2019'!V58+'[5]OCT 2019'!V58+'[5]NOV 2019'!V58+'[5]DEC 2019'!W58+'[5]JAN 2020'!W58+'[5]FEB 2020'!W58+'[5]MAR 2020'!W58+'[5]APR 2020'!W58+'[5]MAY 2020'!W58+'[5]JUN 2020'!W58+'[5]JULY 2020'!W58+'[5]AUG 2020'!W58+'[5]EOY 2020'!W58</f>
        <v>0</v>
      </c>
      <c r="X58" s="90">
        <f>'[5]SEPT 2019'!W58+'[5]OCT 2019'!W58+'[5]NOV 2019'!W58+'[5]DEC 2019'!X58+'[5]JAN 2020'!X58+'[5]FEB 2020'!X58+'[5]MAR 2020'!X58+'[5]APR 2020'!X58+'[5]MAY 2020'!X58+'[5]JUN 2020'!X58+'[5]JULY 2020'!X58+'[5]AUG 2020'!X58+'[5]EOY 2020'!X58</f>
        <v>0</v>
      </c>
      <c r="Y58" s="90">
        <f>'[5]SEPT 2019'!X58+'[5]OCT 2019'!X58+'[5]NOV 2019'!X58+'[5]DEC 2019'!Y58+'[5]JAN 2020'!Y58+'[5]FEB 2020'!Y58+'[5]MAR 2020'!Y58+'[5]APR 2020'!Y58+'[5]MAY 2020'!Y58+'[5]JUN 2020'!Y58+'[5]JULY 2020'!Y58+'[5]AUG 2020'!Y58+'[5]EOY 2020'!Y58</f>
        <v>0</v>
      </c>
      <c r="Z58" s="90">
        <f>'[5]SEPT 2019'!Y58+'[5]OCT 2019'!Y58+'[5]NOV 2019'!Y58+'[5]DEC 2019'!Z58+'[5]JAN 2020'!Z58+'[5]FEB 2020'!Z58+'[5]MAR 2020'!Z58+'[5]APR 2020'!Z58+'[5]MAY 2020'!Z58+'[5]JUN 2020'!Z58+'[5]JULY 2020'!Z58+'[5]AUG 2020'!Z58+'[5]EOY 2020'!Z58</f>
        <v>0</v>
      </c>
      <c r="AA58" s="113">
        <f t="shared" si="0"/>
        <v>1525193</v>
      </c>
    </row>
    <row r="59" spans="1:27" x14ac:dyDescent="0.25">
      <c r="A59" s="62" t="s">
        <v>241</v>
      </c>
      <c r="B59" s="63" t="s">
        <v>242</v>
      </c>
      <c r="C59" s="90">
        <f>'[5]SEPT 2019'!C59+'[5]OCT 2019'!C59+'[5]NOV 2019'!C59+'[5]DEC 2019'!C59+'[5]JAN 2020'!C59+'[5]FEB 2020'!C59+'[5]MAR 2020'!C59+'[5]APR 2020'!C59+'[5]MAY 2020'!C59+'[5]JUN 2020'!C59+'[5]JULY 2020'!C59+'[5]AUG 2020'!C59+'[5]EOY 2020'!C59+'[5]DEC S&amp;E 2019'!C59+'[5]JAN S&amp;E 2020'!C59+'[5]MAR S&amp;E 2020'!C59+'[5]MAY S&amp;E 2020'!C59+'[5]JUN S&amp;E 2020'!C59+'[5]JUL S&amp;E 2020'!C59+'[5]AUG S&amp;E 2020'!C59</f>
        <v>24206</v>
      </c>
      <c r="D59" s="90">
        <f>'[5]SEPT 2019'!D59+'[5]OCT 2019'!D59+'[5]NOV 2019'!D59+'[5]DEC 2019'!D59+'[5]JAN 2020'!D59+'[5]FEB 2020'!D59+'[5]MAR 2020'!D59+'[5]APR 2020'!D59+'[5]MAY 2020'!D59+'[5]JUN 2020'!D59+'[5]JULY 2020'!D59+'[5]AUG 2020'!D59+'[5]EOY 2020'!D59+'[5]DEC S&amp;E 2019'!D59+'[5]JAN S&amp;E 2020'!D59+'[5]MAR S&amp;E 2020'!D59+'[5]MAY S&amp;E 2020'!D59+'[5]JUN S&amp;E 2020'!D59+'[5]JUL S&amp;E 2020'!D59+'[5]AUG S&amp;E 2020'!D59</f>
        <v>11804</v>
      </c>
      <c r="E59" s="90">
        <f>'[5]SEPT 2019'!E59+'[5]OCT 2019'!E59+'[5]NOV 2019'!E59+'[5]DEC 2019'!E59+'[5]JAN 2020'!E59+'[5]FEB 2020'!E59+'[5]MAR 2020'!E59+'[5]APR 2020'!E59+'[5]MAY 2020'!E59+'[5]JUN 2020'!E59+'[5]JULY 2020'!E59+'[5]AUG 2020'!E59+'[5]EOY 2020'!E59+'[5]DEC S&amp;E 2019'!E59+'[5]JAN S&amp;E 2020'!E59+'[5]MAR S&amp;E 2020'!E59+'[5]MAY S&amp;E 2020'!E59+'[5]JUN S&amp;E 2020'!E59+'[5]JUL S&amp;E 2020'!E59+'[5]AUG S&amp;E 2020'!E59</f>
        <v>7559</v>
      </c>
      <c r="F59" s="90">
        <f>'[5]SEPT 2019'!F59+'[5]OCT 2019'!F59+'[5]NOV 2019'!F59+'[5]DEC 2019'!F59+'[5]JAN 2020'!F59+'[5]FEB 2020'!F59+'[5]MAR 2020'!F59+'[5]APR 2020'!F59+'[5]MAY 2020'!F59+'[5]JUN 2020'!F59+'[5]JULY 2020'!F59+'[5]AUG 2020'!F59+'[5]EOY 2020'!F59+'[5]DEC S&amp;E 2019'!F59+'[5]JAN S&amp;E 2020'!F59+'[5]MAR S&amp;E 2020'!F59+'[5]MAY S&amp;E 2020'!F59+'[5]JUN S&amp;E 2020'!F59+'[5]JUL S&amp;E 2020'!F59+'[5]AUG S&amp;E 2020'!F59</f>
        <v>16255</v>
      </c>
      <c r="G59" s="90">
        <f>'[5]SEPT 2019'!G59+'[5]OCT 2019'!G59+'[5]NOV 2019'!G59+'[5]DEC 2019'!G59+'[5]JAN 2020'!G59+'[5]FEB 2020'!G59+'[5]MAR 2020'!G59+'[5]APR 2020'!G59+'[5]MAY 2020'!G59+'[5]JUN 2020'!G59+'[5]JULY 2020'!G59+'[5]AUG 2020'!G59+'[5]EOY 2020'!G59+'[5]DEC S&amp;E 2019'!G59+'[5]JAN S&amp;E 2020'!G59+'[5]MAR S&amp;E 2020'!G59+'[5]MAY S&amp;E 2020'!G59+'[5]JUN S&amp;E 2020'!G59+'[5]JUL S&amp;E 2020'!G59+'[5]AUG S&amp;E 2020'!G59</f>
        <v>1393</v>
      </c>
      <c r="H59" s="90">
        <f>'[5]SEPT 2019'!H59+'[5]OCT 2019'!H59+'[5]NOV 2019'!H59+'[5]DEC 2019'!H59+'[5]JAN 2020'!H59+'[5]FEB 2020'!H59+'[5]MAR 2020'!H59+'[5]APR 2020'!H59+'[5]MAY 2020'!H59+'[5]JUN 2020'!H59+'[5]JULY 2020'!H59+'[5]AUG 2020'!H59+'[5]EOY 2020'!H59</f>
        <v>0</v>
      </c>
      <c r="I59" s="90">
        <f>'[5]DEC 2019'!I59+'[5]JAN 2020'!I59+'[5]FEB 2020'!I59+'[5]MAR 2020'!I59+'[5]APR 2020'!I59+'[5]MAY 2020'!I59+'[5]JUN 2020'!I59+'[5]JULY 2020'!I59+'[5]AUG 2020'!I59+'[5]EOY 2020'!I59</f>
        <v>0</v>
      </c>
      <c r="J59" s="90">
        <f>'[5]SEPT 2019'!I59+'[5]OCT 2019'!I59+'[5]NOV 2019'!I59+'[5]DEC 2019'!J59+'[5]JAN 2020'!J59+'[5]FEB 2020'!J59+'[5]MAR 2020'!J59+'[5]APR 2020'!J59+'[5]MAY 2020'!J59+'[5]JUN 2020'!J59+'[5]JULY 2020'!J59+'[5]AUG 2020'!J59+'[5]EOY 2020'!J59</f>
        <v>0</v>
      </c>
      <c r="K59" s="90">
        <f>'[5]SEPT 2019'!J59+'[5]OCT 2019'!J59+'[5]NOV 2019'!J59+'[5]DEC 2019'!K59+'[5]JAN 2020'!K59+'[5]FEB 2020'!K59+'[5]MAR 2020'!K59+'[5]APR 2020'!K59+'[5]MAY 2020'!K59+'[5]JUN 2020'!K59+'[5]JULY 2020'!K59+'[5]AUG 2020'!K59+'[5]EOY 2020'!K59</f>
        <v>0</v>
      </c>
      <c r="L59" s="90">
        <f>'[5]SEPT 2019'!K59+'[5]OCT 2019'!K59+'[5]NOV 2019'!K59+'[5]DEC 2019'!L59+'[5]JAN 2020'!L59+'[5]FEB 2020'!L59+'[5]MAR 2020'!L59+'[5]APR 2020'!L59+'[5]MAY 2020'!L59+'[5]JUN 2020'!L59+'[5]JULY 2020'!L59+'[5]AUG 2020'!L59+'[5]EOY 2020'!L59</f>
        <v>0</v>
      </c>
      <c r="M59" s="90">
        <f>'[5]SEPT 2019'!L59+'[5]OCT 2019'!L59+'[5]NOV 2019'!L59+'[5]DEC 2019'!M59+'[5]JAN 2020'!M59+'[5]FEB 2020'!M59+'[5]MAR 2020'!M59+'[5]APR 2020'!M59+'[5]MAY 2020'!M59+'[5]JUN 2020'!M59+'[5]JULY 2020'!M59+'[5]AUG 2020'!M59+'[5]EOY 2020'!M59</f>
        <v>0</v>
      </c>
      <c r="N59" s="90">
        <f>'[5]SEPT 2019'!M59+'[5]OCT 2019'!M59+'[5]NOV 2019'!M59+'[5]DEC 2019'!N59+'[5]JAN 2020'!N59+'[5]FEB 2020'!N59+'[5]MAR 2020'!N59+'[5]APR 2020'!N59+'[5]MAY 2020'!N59+'[5]JUN 2020'!N59+'[5]JULY 2020'!N59+'[5]AUG 2020'!N59+'[5]EOY 2020'!N59</f>
        <v>0</v>
      </c>
      <c r="O59" s="90">
        <f>'[5]SEPT 2019'!N59+'[5]OCT 2019'!N59+'[5]NOV 2019'!N59+'[5]DEC 2019'!O59+'[5]JAN 2020'!O59+'[5]FEB 2020'!O59+'[5]MAR 2020'!O59+'[5]APR 2020'!O59+'[5]MAY 2020'!O59+'[5]JUN 2020'!O59+'[5]JULY 2020'!O59+'[5]AUG 2020'!O59+'[5]EOY 2020'!O59</f>
        <v>0</v>
      </c>
      <c r="P59" s="90">
        <f>'[5]SEPT 2019'!O59+'[5]OCT 2019'!O59+'[5]NOV 2019'!O59+'[5]DEC 2019'!P59+'[5]JAN 2020'!P59+'[5]FEB 2020'!P59+'[5]MAR 2020'!P59+'[5]APR 2020'!P59+'[5]MAY 2020'!P59+'[5]JUN 2020'!P59+'[5]JULY 2020'!P59+'[5]AUG 2020'!P59+'[5]EOY 2020'!P59</f>
        <v>0</v>
      </c>
      <c r="Q59" s="90">
        <f>'[5]SEPT 2019'!P59+'[5]OCT 2019'!P59+'[5]NOV 2019'!P59+'[5]DEC 2019'!Q59+'[5]JAN 2020'!Q59+'[5]FEB 2020'!Q59+'[5]MAR 2020'!Q59+'[5]APR 2020'!Q59+'[5]MAY 2020'!Q59+'[5]JUN 2020'!Q59+'[5]JULY 2020'!Q59+'[5]AUG 2020'!Q59+'[5]EOY 2020'!Q59</f>
        <v>0</v>
      </c>
      <c r="R59" s="90">
        <f>'[5]SEPT 2019'!Q59+'[5]OCT 2019'!Q59+'[5]NOV 2019'!Q59+'[5]DEC 2019'!R59+'[5]JAN 2020'!R59+'[5]FEB 2020'!R59+'[5]MAR 2020'!R59+'[5]APR 2020'!R59+'[5]MAY 2020'!R59+'[5]JUN 2020'!R59+'[5]JULY 2020'!R59+'[5]AUG 2020'!R59+'[5]EOY 2020'!R59</f>
        <v>0</v>
      </c>
      <c r="S59" s="90">
        <f>'[5]SEPT 2019'!R59+'[5]OCT 2019'!R59+'[5]NOV 2019'!R59+'[5]DEC 2019'!S59+'[5]JAN 2020'!S59+'[5]FEB 2020'!S59+'[5]MAR 2020'!S59+'[5]APR 2020'!S59+'[5]MAY 2020'!S59+'[5]JUN 2020'!S59+'[5]JULY 2020'!S59+'[5]AUG 2020'!S59+'[5]EOY 2020'!S59</f>
        <v>0</v>
      </c>
      <c r="T59" s="90">
        <f>'[5]SEPT 2019'!S59+'[5]OCT 2019'!S59+'[5]NOV 2019'!S59+'[5]DEC 2019'!T59+'[5]JAN 2020'!T59+'[5]FEB 2020'!T59+'[5]MAR 2020'!T59+'[5]APR 2020'!T59+'[5]MAY 2020'!T59+'[5]JUN 2020'!T59+'[5]JULY 2020'!T59+'[5]AUG 2020'!T59+'[5]EOY 2020'!T59</f>
        <v>0</v>
      </c>
      <c r="U59" s="90">
        <f>'[5]SEPT 2019'!T59+'[5]OCT 2019'!T59+'[5]NOV 2019'!T59+'[5]DEC 2019'!U59+'[5]JAN 2020'!U59+'[5]FEB 2020'!U59+'[5]MAR 2020'!U59+'[5]APR 2020'!U59+'[5]MAY 2020'!U59+'[5]JUN 2020'!U59+'[5]JULY 2020'!U59+'[5]AUG 2020'!U59+'[5]EOY 2020'!U59</f>
        <v>0</v>
      </c>
      <c r="V59" s="90">
        <f>'[5]SEPT 2019'!U59+'[5]OCT 2019'!U59+'[5]NOV 2019'!U59+'[5]DEC 2019'!V59+'[5]JAN 2020'!V59+'[5]FEB 2020'!V59+'[5]MAR 2020'!V59+'[5]APR 2020'!V59+'[5]MAY 2020'!V59+'[5]JUN 2020'!V59+'[5]JULY 2020'!V59+'[5]AUG 2020'!V59+'[5]EOY 2020'!V59</f>
        <v>0</v>
      </c>
      <c r="W59" s="90">
        <f>'[5]SEPT 2019'!V59+'[5]OCT 2019'!V59+'[5]NOV 2019'!V59+'[5]DEC 2019'!W59+'[5]JAN 2020'!W59+'[5]FEB 2020'!W59+'[5]MAR 2020'!W59+'[5]APR 2020'!W59+'[5]MAY 2020'!W59+'[5]JUN 2020'!W59+'[5]JULY 2020'!W59+'[5]AUG 2020'!W59+'[5]EOY 2020'!W59</f>
        <v>0</v>
      </c>
      <c r="X59" s="90">
        <f>'[5]SEPT 2019'!W59+'[5]OCT 2019'!W59+'[5]NOV 2019'!W59+'[5]DEC 2019'!X59+'[5]JAN 2020'!X59+'[5]FEB 2020'!X59+'[5]MAR 2020'!X59+'[5]APR 2020'!X59+'[5]MAY 2020'!X59+'[5]JUN 2020'!X59+'[5]JULY 2020'!X59+'[5]AUG 2020'!X59+'[5]EOY 2020'!X59</f>
        <v>0</v>
      </c>
      <c r="Y59" s="90">
        <f>'[5]SEPT 2019'!X59+'[5]OCT 2019'!X59+'[5]NOV 2019'!X59+'[5]DEC 2019'!Y59+'[5]JAN 2020'!Y59+'[5]FEB 2020'!Y59+'[5]MAR 2020'!Y59+'[5]APR 2020'!Y59+'[5]MAY 2020'!Y59+'[5]JUN 2020'!Y59+'[5]JULY 2020'!Y59+'[5]AUG 2020'!Y59+'[5]EOY 2020'!Y59</f>
        <v>0</v>
      </c>
      <c r="Z59" s="90">
        <f>'[5]SEPT 2019'!Y59+'[5]OCT 2019'!Y59+'[5]NOV 2019'!Y59+'[5]DEC 2019'!Z59+'[5]JAN 2020'!Z59+'[5]FEB 2020'!Z59+'[5]MAR 2020'!Z59+'[5]APR 2020'!Z59+'[5]MAY 2020'!Z59+'[5]JUN 2020'!Z59+'[5]JULY 2020'!Z59+'[5]AUG 2020'!Z59+'[5]EOY 2020'!Z59</f>
        <v>0</v>
      </c>
      <c r="AA59" s="113">
        <f t="shared" si="0"/>
        <v>61217</v>
      </c>
    </row>
    <row r="60" spans="1:27" x14ac:dyDescent="0.25">
      <c r="A60" s="62" t="s">
        <v>243</v>
      </c>
      <c r="B60" s="63" t="s">
        <v>244</v>
      </c>
      <c r="C60" s="90">
        <f>'[5]SEPT 2019'!C60+'[5]OCT 2019'!C60+'[5]NOV 2019'!C60+'[5]DEC 2019'!C60+'[5]JAN 2020'!C60+'[5]FEB 2020'!C60+'[5]MAR 2020'!C60+'[5]APR 2020'!C60+'[5]MAY 2020'!C60+'[5]JUN 2020'!C60+'[5]JULY 2020'!C60+'[5]AUG 2020'!C60+'[5]EOY 2020'!C60+'[5]DEC S&amp;E 2019'!C60+'[5]JAN S&amp;E 2020'!C60+'[5]MAR S&amp;E 2020'!C60+'[5]MAY S&amp;E 2020'!C60+'[5]JUN S&amp;E 2020'!C60+'[5]JUL S&amp;E 2020'!C60+'[5]AUG S&amp;E 2020'!C60</f>
        <v>142993</v>
      </c>
      <c r="D60" s="90">
        <f>'[5]SEPT 2019'!D60+'[5]OCT 2019'!D60+'[5]NOV 2019'!D60+'[5]DEC 2019'!D60+'[5]JAN 2020'!D60+'[5]FEB 2020'!D60+'[5]MAR 2020'!D60+'[5]APR 2020'!D60+'[5]MAY 2020'!D60+'[5]JUN 2020'!D60+'[5]JULY 2020'!D60+'[5]AUG 2020'!D60+'[5]EOY 2020'!D60+'[5]DEC S&amp;E 2019'!D60+'[5]JAN S&amp;E 2020'!D60+'[5]MAR S&amp;E 2020'!D60+'[5]MAY S&amp;E 2020'!D60+'[5]JUN S&amp;E 2020'!D60+'[5]JUL S&amp;E 2020'!D60+'[5]AUG S&amp;E 2020'!D60</f>
        <v>155007</v>
      </c>
      <c r="E60" s="90">
        <f>'[5]SEPT 2019'!E60+'[5]OCT 2019'!E60+'[5]NOV 2019'!E60+'[5]DEC 2019'!E60+'[5]JAN 2020'!E60+'[5]FEB 2020'!E60+'[5]MAR 2020'!E60+'[5]APR 2020'!E60+'[5]MAY 2020'!E60+'[5]JUN 2020'!E60+'[5]JULY 2020'!E60+'[5]AUG 2020'!E60+'[5]EOY 2020'!E60+'[5]DEC S&amp;E 2019'!E60+'[5]JAN S&amp;E 2020'!E60+'[5]MAR S&amp;E 2020'!E60+'[5]MAY S&amp;E 2020'!E60+'[5]JUN S&amp;E 2020'!E60+'[5]JUL S&amp;E 2020'!E60+'[5]AUG S&amp;E 2020'!E60</f>
        <v>30000</v>
      </c>
      <c r="F60" s="90">
        <f>'[5]SEPT 2019'!F60+'[5]OCT 2019'!F60+'[5]NOV 2019'!F60+'[5]DEC 2019'!F60+'[5]JAN 2020'!F60+'[5]FEB 2020'!F60+'[5]MAR 2020'!F60+'[5]APR 2020'!F60+'[5]MAY 2020'!F60+'[5]JUN 2020'!F60+'[5]JULY 2020'!F60+'[5]AUG 2020'!F60+'[5]EOY 2020'!F60+'[5]DEC S&amp;E 2019'!F60+'[5]JAN S&amp;E 2020'!F60+'[5]MAR S&amp;E 2020'!F60+'[5]MAY S&amp;E 2020'!F60+'[5]JUN S&amp;E 2020'!F60+'[5]JUL S&amp;E 2020'!F60+'[5]AUG S&amp;E 2020'!F60</f>
        <v>40613</v>
      </c>
      <c r="G60" s="90">
        <f>'[5]SEPT 2019'!G60+'[5]OCT 2019'!G60+'[5]NOV 2019'!G60+'[5]DEC 2019'!G60+'[5]JAN 2020'!G60+'[5]FEB 2020'!G60+'[5]MAR 2020'!G60+'[5]APR 2020'!G60+'[5]MAY 2020'!G60+'[5]JUN 2020'!G60+'[5]JULY 2020'!G60+'[5]AUG 2020'!G60+'[5]EOY 2020'!G60+'[5]DEC S&amp;E 2019'!G60+'[5]JAN S&amp;E 2020'!G60+'[5]MAR S&amp;E 2020'!G60+'[5]MAY S&amp;E 2020'!G60+'[5]JUN S&amp;E 2020'!G60+'[5]JUL S&amp;E 2020'!G60+'[5]AUG S&amp;E 2020'!G60</f>
        <v>29400</v>
      </c>
      <c r="H60" s="90">
        <f>'[5]SEPT 2019'!H60+'[5]OCT 2019'!H60+'[5]NOV 2019'!H60+'[5]DEC 2019'!H60+'[5]JAN 2020'!H60+'[5]FEB 2020'!H60+'[5]MAR 2020'!H60+'[5]APR 2020'!H60+'[5]MAY 2020'!H60+'[5]JUN 2020'!H60+'[5]JULY 2020'!H60+'[5]AUG 2020'!H60+'[5]EOY 2020'!H60</f>
        <v>0</v>
      </c>
      <c r="I60" s="90">
        <f>'[5]DEC 2019'!I60+'[5]JAN 2020'!I60+'[5]FEB 2020'!I60+'[5]MAR 2020'!I60+'[5]APR 2020'!I60+'[5]MAY 2020'!I60+'[5]JUN 2020'!I60+'[5]JULY 2020'!I60+'[5]AUG 2020'!I60+'[5]EOY 2020'!I60</f>
        <v>0</v>
      </c>
      <c r="J60" s="90">
        <f>'[5]SEPT 2019'!I60+'[5]OCT 2019'!I60+'[5]NOV 2019'!I60+'[5]DEC 2019'!J60+'[5]JAN 2020'!J60+'[5]FEB 2020'!J60+'[5]MAR 2020'!J60+'[5]APR 2020'!J60+'[5]MAY 2020'!J60+'[5]JUN 2020'!J60+'[5]JULY 2020'!J60+'[5]AUG 2020'!J60+'[5]EOY 2020'!J60</f>
        <v>0</v>
      </c>
      <c r="K60" s="90">
        <f>'[5]SEPT 2019'!J60+'[5]OCT 2019'!J60+'[5]NOV 2019'!J60+'[5]DEC 2019'!K60+'[5]JAN 2020'!K60+'[5]FEB 2020'!K60+'[5]MAR 2020'!K60+'[5]APR 2020'!K60+'[5]MAY 2020'!K60+'[5]JUN 2020'!K60+'[5]JULY 2020'!K60+'[5]AUG 2020'!K60+'[5]EOY 2020'!K60</f>
        <v>0</v>
      </c>
      <c r="L60" s="90">
        <f>'[5]SEPT 2019'!K60+'[5]OCT 2019'!K60+'[5]NOV 2019'!K60+'[5]DEC 2019'!L60+'[5]JAN 2020'!L60+'[5]FEB 2020'!L60+'[5]MAR 2020'!L60+'[5]APR 2020'!L60+'[5]MAY 2020'!L60+'[5]JUN 2020'!L60+'[5]JULY 2020'!L60+'[5]AUG 2020'!L60+'[5]EOY 2020'!L60</f>
        <v>0</v>
      </c>
      <c r="M60" s="90">
        <f>'[5]SEPT 2019'!L60+'[5]OCT 2019'!L60+'[5]NOV 2019'!L60+'[5]DEC 2019'!M60+'[5]JAN 2020'!M60+'[5]FEB 2020'!M60+'[5]MAR 2020'!M60+'[5]APR 2020'!M60+'[5]MAY 2020'!M60+'[5]JUN 2020'!M60+'[5]JULY 2020'!M60+'[5]AUG 2020'!M60+'[5]EOY 2020'!M60</f>
        <v>0</v>
      </c>
      <c r="N60" s="90">
        <f>'[5]SEPT 2019'!M60+'[5]OCT 2019'!M60+'[5]NOV 2019'!M60+'[5]DEC 2019'!N60+'[5]JAN 2020'!N60+'[5]FEB 2020'!N60+'[5]MAR 2020'!N60+'[5]APR 2020'!N60+'[5]MAY 2020'!N60+'[5]JUN 2020'!N60+'[5]JULY 2020'!N60+'[5]AUG 2020'!N60+'[5]EOY 2020'!N60</f>
        <v>0</v>
      </c>
      <c r="O60" s="90">
        <f>'[5]SEPT 2019'!N60+'[5]OCT 2019'!N60+'[5]NOV 2019'!N60+'[5]DEC 2019'!O60+'[5]JAN 2020'!O60+'[5]FEB 2020'!O60+'[5]MAR 2020'!O60+'[5]APR 2020'!O60+'[5]MAY 2020'!O60+'[5]JUN 2020'!O60+'[5]JULY 2020'!O60+'[5]AUG 2020'!O60+'[5]EOY 2020'!O60</f>
        <v>0</v>
      </c>
      <c r="P60" s="90">
        <f>'[5]SEPT 2019'!O60+'[5]OCT 2019'!O60+'[5]NOV 2019'!O60+'[5]DEC 2019'!P60+'[5]JAN 2020'!P60+'[5]FEB 2020'!P60+'[5]MAR 2020'!P60+'[5]APR 2020'!P60+'[5]MAY 2020'!P60+'[5]JUN 2020'!P60+'[5]JULY 2020'!P60+'[5]AUG 2020'!P60+'[5]EOY 2020'!P60</f>
        <v>0</v>
      </c>
      <c r="Q60" s="90">
        <f>'[5]SEPT 2019'!P60+'[5]OCT 2019'!P60+'[5]NOV 2019'!P60+'[5]DEC 2019'!Q60+'[5]JAN 2020'!Q60+'[5]FEB 2020'!Q60+'[5]MAR 2020'!Q60+'[5]APR 2020'!Q60+'[5]MAY 2020'!Q60+'[5]JUN 2020'!Q60+'[5]JULY 2020'!Q60+'[5]AUG 2020'!Q60+'[5]EOY 2020'!Q60</f>
        <v>0</v>
      </c>
      <c r="R60" s="90">
        <f>'[5]SEPT 2019'!Q60+'[5]OCT 2019'!Q60+'[5]NOV 2019'!Q60+'[5]DEC 2019'!R60+'[5]JAN 2020'!R60+'[5]FEB 2020'!R60+'[5]MAR 2020'!R60+'[5]APR 2020'!R60+'[5]MAY 2020'!R60+'[5]JUN 2020'!R60+'[5]JULY 2020'!R60+'[5]AUG 2020'!R60+'[5]EOY 2020'!R60</f>
        <v>0</v>
      </c>
      <c r="S60" s="90">
        <f>'[5]SEPT 2019'!R60+'[5]OCT 2019'!R60+'[5]NOV 2019'!R60+'[5]DEC 2019'!S60+'[5]JAN 2020'!S60+'[5]FEB 2020'!S60+'[5]MAR 2020'!S60+'[5]APR 2020'!S60+'[5]MAY 2020'!S60+'[5]JUN 2020'!S60+'[5]JULY 2020'!S60+'[5]AUG 2020'!S60+'[5]EOY 2020'!S60</f>
        <v>0</v>
      </c>
      <c r="T60" s="90">
        <f>'[5]SEPT 2019'!S60+'[5]OCT 2019'!S60+'[5]NOV 2019'!S60+'[5]DEC 2019'!T60+'[5]JAN 2020'!T60+'[5]FEB 2020'!T60+'[5]MAR 2020'!T60+'[5]APR 2020'!T60+'[5]MAY 2020'!T60+'[5]JUN 2020'!T60+'[5]JULY 2020'!T60+'[5]AUG 2020'!T60+'[5]EOY 2020'!T60</f>
        <v>0</v>
      </c>
      <c r="U60" s="90">
        <f>'[5]SEPT 2019'!T60+'[5]OCT 2019'!T60+'[5]NOV 2019'!T60+'[5]DEC 2019'!U60+'[5]JAN 2020'!U60+'[5]FEB 2020'!U60+'[5]MAR 2020'!U60+'[5]APR 2020'!U60+'[5]MAY 2020'!U60+'[5]JUN 2020'!U60+'[5]JULY 2020'!U60+'[5]AUG 2020'!U60+'[5]EOY 2020'!U60</f>
        <v>0</v>
      </c>
      <c r="V60" s="90">
        <f>'[5]SEPT 2019'!U60+'[5]OCT 2019'!U60+'[5]NOV 2019'!U60+'[5]DEC 2019'!V60+'[5]JAN 2020'!V60+'[5]FEB 2020'!V60+'[5]MAR 2020'!V60+'[5]APR 2020'!V60+'[5]MAY 2020'!V60+'[5]JUN 2020'!V60+'[5]JULY 2020'!V60+'[5]AUG 2020'!V60+'[5]EOY 2020'!V60</f>
        <v>0</v>
      </c>
      <c r="W60" s="90">
        <f>'[5]SEPT 2019'!V60+'[5]OCT 2019'!V60+'[5]NOV 2019'!V60+'[5]DEC 2019'!W60+'[5]JAN 2020'!W60+'[5]FEB 2020'!W60+'[5]MAR 2020'!W60+'[5]APR 2020'!W60+'[5]MAY 2020'!W60+'[5]JUN 2020'!W60+'[5]JULY 2020'!W60+'[5]AUG 2020'!W60+'[5]EOY 2020'!W60</f>
        <v>0</v>
      </c>
      <c r="X60" s="90">
        <f>'[5]SEPT 2019'!W60+'[5]OCT 2019'!W60+'[5]NOV 2019'!W60+'[5]DEC 2019'!X60+'[5]JAN 2020'!X60+'[5]FEB 2020'!X60+'[5]MAR 2020'!X60+'[5]APR 2020'!X60+'[5]MAY 2020'!X60+'[5]JUN 2020'!X60+'[5]JULY 2020'!X60+'[5]AUG 2020'!X60+'[5]EOY 2020'!X60</f>
        <v>0</v>
      </c>
      <c r="Y60" s="90">
        <f>'[5]SEPT 2019'!X60+'[5]OCT 2019'!X60+'[5]NOV 2019'!X60+'[5]DEC 2019'!Y60+'[5]JAN 2020'!Y60+'[5]FEB 2020'!Y60+'[5]MAR 2020'!Y60+'[5]APR 2020'!Y60+'[5]MAY 2020'!Y60+'[5]JUN 2020'!Y60+'[5]JULY 2020'!Y60+'[5]AUG 2020'!Y60+'[5]EOY 2020'!Y60</f>
        <v>0</v>
      </c>
      <c r="Z60" s="90">
        <f>'[5]SEPT 2019'!Y60+'[5]OCT 2019'!Y60+'[5]NOV 2019'!Y60+'[5]DEC 2019'!Z60+'[5]JAN 2020'!Z60+'[5]FEB 2020'!Z60+'[5]MAR 2020'!Z60+'[5]APR 2020'!Z60+'[5]MAY 2020'!Z60+'[5]JUN 2020'!Z60+'[5]JULY 2020'!Z60+'[5]AUG 2020'!Z60+'[5]EOY 2020'!Z60</f>
        <v>0</v>
      </c>
      <c r="AA60" s="113">
        <f t="shared" si="0"/>
        <v>398013</v>
      </c>
    </row>
    <row r="61" spans="1:27" x14ac:dyDescent="0.25">
      <c r="A61" s="62" t="s">
        <v>245</v>
      </c>
      <c r="B61" s="63" t="s">
        <v>246</v>
      </c>
      <c r="C61" s="90">
        <f>'[5]SEPT 2019'!C61+'[5]OCT 2019'!C61+'[5]NOV 2019'!C61+'[5]DEC 2019'!C61+'[5]JAN 2020'!C61+'[5]FEB 2020'!C61+'[5]MAR 2020'!C61+'[5]APR 2020'!C61+'[5]MAY 2020'!C61+'[5]JUN 2020'!C61+'[5]JULY 2020'!C61+'[5]AUG 2020'!C61+'[5]EOY 2020'!C61+'[5]DEC S&amp;E 2019'!C61+'[5]JAN S&amp;E 2020'!C61+'[5]MAR S&amp;E 2020'!C61+'[5]MAY S&amp;E 2020'!C61+'[5]JUN S&amp;E 2020'!C61+'[5]JUL S&amp;E 2020'!C61+'[5]AUG S&amp;E 2020'!C61</f>
        <v>392186</v>
      </c>
      <c r="D61" s="90">
        <f>'[5]SEPT 2019'!D61+'[5]OCT 2019'!D61+'[5]NOV 2019'!D61+'[5]DEC 2019'!D61+'[5]JAN 2020'!D61+'[5]FEB 2020'!D61+'[5]MAR 2020'!D61+'[5]APR 2020'!D61+'[5]MAY 2020'!D61+'[5]JUN 2020'!D61+'[5]JULY 2020'!D61+'[5]AUG 2020'!D61+'[5]EOY 2020'!D61+'[5]DEC S&amp;E 2019'!D61+'[5]JAN S&amp;E 2020'!D61+'[5]MAR S&amp;E 2020'!D61+'[5]MAY S&amp;E 2020'!D61+'[5]JUN S&amp;E 2020'!D61+'[5]JUL S&amp;E 2020'!D61+'[5]AUG S&amp;E 2020'!D61</f>
        <v>351362</v>
      </c>
      <c r="E61" s="90">
        <f>'[5]SEPT 2019'!E61+'[5]OCT 2019'!E61+'[5]NOV 2019'!E61+'[5]DEC 2019'!E61+'[5]JAN 2020'!E61+'[5]FEB 2020'!E61+'[5]MAR 2020'!E61+'[5]APR 2020'!E61+'[5]MAY 2020'!E61+'[5]JUN 2020'!E61+'[5]JULY 2020'!E61+'[5]AUG 2020'!E61+'[5]EOY 2020'!E61+'[5]DEC S&amp;E 2019'!E61+'[5]JAN S&amp;E 2020'!E61+'[5]MAR S&amp;E 2020'!E61+'[5]MAY S&amp;E 2020'!E61+'[5]JUN S&amp;E 2020'!E61+'[5]JUL S&amp;E 2020'!E61+'[5]AUG S&amp;E 2020'!E61</f>
        <v>13217.97</v>
      </c>
      <c r="F61" s="90">
        <f>'[5]SEPT 2019'!F61+'[5]OCT 2019'!F61+'[5]NOV 2019'!F61+'[5]DEC 2019'!F61+'[5]JAN 2020'!F61+'[5]FEB 2020'!F61+'[5]MAR 2020'!F61+'[5]APR 2020'!F61+'[5]MAY 2020'!F61+'[5]JUN 2020'!F61+'[5]JULY 2020'!F61+'[5]AUG 2020'!F61+'[5]EOY 2020'!F61+'[5]DEC S&amp;E 2019'!F61+'[5]JAN S&amp;E 2020'!F61+'[5]MAR S&amp;E 2020'!F61+'[5]MAY S&amp;E 2020'!F61+'[5]JUN S&amp;E 2020'!F61+'[5]JUL S&amp;E 2020'!F61+'[5]AUG S&amp;E 2020'!F61</f>
        <v>61158</v>
      </c>
      <c r="G61" s="90">
        <f>'[5]SEPT 2019'!G61+'[5]OCT 2019'!G61+'[5]NOV 2019'!G61+'[5]DEC 2019'!G61+'[5]JAN 2020'!G61+'[5]FEB 2020'!G61+'[5]MAR 2020'!G61+'[5]APR 2020'!G61+'[5]MAY 2020'!G61+'[5]JUN 2020'!G61+'[5]JULY 2020'!G61+'[5]AUG 2020'!G61+'[5]EOY 2020'!G61+'[5]DEC S&amp;E 2019'!G61+'[5]JAN S&amp;E 2020'!G61+'[5]MAR S&amp;E 2020'!G61+'[5]MAY S&amp;E 2020'!G61+'[5]JUN S&amp;E 2020'!G61+'[5]JUL S&amp;E 2020'!G61+'[5]AUG S&amp;E 2020'!G61</f>
        <v>35000</v>
      </c>
      <c r="H61" s="90">
        <f>'[5]SEPT 2019'!H61+'[5]OCT 2019'!H61+'[5]NOV 2019'!H61+'[5]DEC 2019'!H61+'[5]JAN 2020'!H61+'[5]FEB 2020'!H61+'[5]MAR 2020'!H61+'[5]APR 2020'!H61+'[5]MAY 2020'!H61+'[5]JUN 2020'!H61+'[5]JULY 2020'!H61+'[5]AUG 2020'!H61+'[5]EOY 2020'!H61</f>
        <v>0</v>
      </c>
      <c r="I61" s="90">
        <f>'[5]DEC 2019'!I61+'[5]JAN 2020'!I61+'[5]FEB 2020'!I61+'[5]MAR 2020'!I61+'[5]APR 2020'!I61+'[5]MAY 2020'!I61+'[5]JUN 2020'!I61+'[5]JULY 2020'!I61+'[5]AUG 2020'!I61+'[5]EOY 2020'!I61</f>
        <v>0</v>
      </c>
      <c r="J61" s="90">
        <f>'[5]SEPT 2019'!I61+'[5]OCT 2019'!I61+'[5]NOV 2019'!I61+'[5]DEC 2019'!J61+'[5]JAN 2020'!J61+'[5]FEB 2020'!J61+'[5]MAR 2020'!J61+'[5]APR 2020'!J61+'[5]MAY 2020'!J61+'[5]JUN 2020'!J61+'[5]JULY 2020'!J61+'[5]AUG 2020'!J61+'[5]EOY 2020'!J61</f>
        <v>0</v>
      </c>
      <c r="K61" s="90">
        <f>'[5]SEPT 2019'!J61+'[5]OCT 2019'!J61+'[5]NOV 2019'!J61+'[5]DEC 2019'!K61+'[5]JAN 2020'!K61+'[5]FEB 2020'!K61+'[5]MAR 2020'!K61+'[5]APR 2020'!K61+'[5]MAY 2020'!K61+'[5]JUN 2020'!K61+'[5]JULY 2020'!K61+'[5]AUG 2020'!K61+'[5]EOY 2020'!K61</f>
        <v>0</v>
      </c>
      <c r="L61" s="90">
        <f>'[5]SEPT 2019'!K61+'[5]OCT 2019'!K61+'[5]NOV 2019'!K61+'[5]DEC 2019'!L61+'[5]JAN 2020'!L61+'[5]FEB 2020'!L61+'[5]MAR 2020'!L61+'[5]APR 2020'!L61+'[5]MAY 2020'!L61+'[5]JUN 2020'!L61+'[5]JULY 2020'!L61+'[5]AUG 2020'!L61+'[5]EOY 2020'!L61</f>
        <v>0</v>
      </c>
      <c r="M61" s="90">
        <f>'[5]SEPT 2019'!L61+'[5]OCT 2019'!L61+'[5]NOV 2019'!L61+'[5]DEC 2019'!M61+'[5]JAN 2020'!M61+'[5]FEB 2020'!M61+'[5]MAR 2020'!M61+'[5]APR 2020'!M61+'[5]MAY 2020'!M61+'[5]JUN 2020'!M61+'[5]JULY 2020'!M61+'[5]AUG 2020'!M61+'[5]EOY 2020'!M61</f>
        <v>0</v>
      </c>
      <c r="N61" s="90">
        <f>'[5]SEPT 2019'!M61+'[5]OCT 2019'!M61+'[5]NOV 2019'!M61+'[5]DEC 2019'!N61+'[5]JAN 2020'!N61+'[5]FEB 2020'!N61+'[5]MAR 2020'!N61+'[5]APR 2020'!N61+'[5]MAY 2020'!N61+'[5]JUN 2020'!N61+'[5]JULY 2020'!N61+'[5]AUG 2020'!N61+'[5]EOY 2020'!N61</f>
        <v>0</v>
      </c>
      <c r="O61" s="90">
        <f>'[5]SEPT 2019'!N61+'[5]OCT 2019'!N61+'[5]NOV 2019'!N61+'[5]DEC 2019'!O61+'[5]JAN 2020'!O61+'[5]FEB 2020'!O61+'[5]MAR 2020'!O61+'[5]APR 2020'!O61+'[5]MAY 2020'!O61+'[5]JUN 2020'!O61+'[5]JULY 2020'!O61+'[5]AUG 2020'!O61+'[5]EOY 2020'!O61</f>
        <v>0</v>
      </c>
      <c r="P61" s="90">
        <f>'[5]SEPT 2019'!O61+'[5]OCT 2019'!O61+'[5]NOV 2019'!O61+'[5]DEC 2019'!P61+'[5]JAN 2020'!P61+'[5]FEB 2020'!P61+'[5]MAR 2020'!P61+'[5]APR 2020'!P61+'[5]MAY 2020'!P61+'[5]JUN 2020'!P61+'[5]JULY 2020'!P61+'[5]AUG 2020'!P61+'[5]EOY 2020'!P61</f>
        <v>0</v>
      </c>
      <c r="Q61" s="90">
        <f>'[5]SEPT 2019'!P61+'[5]OCT 2019'!P61+'[5]NOV 2019'!P61+'[5]DEC 2019'!Q61+'[5]JAN 2020'!Q61+'[5]FEB 2020'!Q61+'[5]MAR 2020'!Q61+'[5]APR 2020'!Q61+'[5]MAY 2020'!Q61+'[5]JUN 2020'!Q61+'[5]JULY 2020'!Q61+'[5]AUG 2020'!Q61+'[5]EOY 2020'!Q61</f>
        <v>5750.81</v>
      </c>
      <c r="R61" s="90">
        <f>'[5]SEPT 2019'!Q61+'[5]OCT 2019'!Q61+'[5]NOV 2019'!Q61+'[5]DEC 2019'!R61+'[5]JAN 2020'!R61+'[5]FEB 2020'!R61+'[5]MAR 2020'!R61+'[5]APR 2020'!R61+'[5]MAY 2020'!R61+'[5]JUN 2020'!R61+'[5]JULY 2020'!R61+'[5]AUG 2020'!R61+'[5]EOY 2020'!R61</f>
        <v>0</v>
      </c>
      <c r="S61" s="90">
        <f>'[5]SEPT 2019'!R61+'[5]OCT 2019'!R61+'[5]NOV 2019'!R61+'[5]DEC 2019'!S61+'[5]JAN 2020'!S61+'[5]FEB 2020'!S61+'[5]MAR 2020'!S61+'[5]APR 2020'!S61+'[5]MAY 2020'!S61+'[5]JUN 2020'!S61+'[5]JULY 2020'!S61+'[5]AUG 2020'!S61+'[5]EOY 2020'!S61</f>
        <v>0</v>
      </c>
      <c r="T61" s="90">
        <f>'[5]SEPT 2019'!S61+'[5]OCT 2019'!S61+'[5]NOV 2019'!S61+'[5]DEC 2019'!T61+'[5]JAN 2020'!T61+'[5]FEB 2020'!T61+'[5]MAR 2020'!T61+'[5]APR 2020'!T61+'[5]MAY 2020'!T61+'[5]JUN 2020'!T61+'[5]JULY 2020'!T61+'[5]AUG 2020'!T61+'[5]EOY 2020'!T61</f>
        <v>0</v>
      </c>
      <c r="U61" s="90">
        <f>'[5]SEPT 2019'!T61+'[5]OCT 2019'!T61+'[5]NOV 2019'!T61+'[5]DEC 2019'!U61+'[5]JAN 2020'!U61+'[5]FEB 2020'!U61+'[5]MAR 2020'!U61+'[5]APR 2020'!U61+'[5]MAY 2020'!U61+'[5]JUN 2020'!U61+'[5]JULY 2020'!U61+'[5]AUG 2020'!U61+'[5]EOY 2020'!U61</f>
        <v>0</v>
      </c>
      <c r="V61" s="90">
        <f>'[5]SEPT 2019'!U61+'[5]OCT 2019'!U61+'[5]NOV 2019'!U61+'[5]DEC 2019'!V61+'[5]JAN 2020'!V61+'[5]FEB 2020'!V61+'[5]MAR 2020'!V61+'[5]APR 2020'!V61+'[5]MAY 2020'!V61+'[5]JUN 2020'!V61+'[5]JULY 2020'!V61+'[5]AUG 2020'!V61+'[5]EOY 2020'!V61</f>
        <v>0</v>
      </c>
      <c r="W61" s="90">
        <f>'[5]SEPT 2019'!V61+'[5]OCT 2019'!V61+'[5]NOV 2019'!V61+'[5]DEC 2019'!W61+'[5]JAN 2020'!W61+'[5]FEB 2020'!W61+'[5]MAR 2020'!W61+'[5]APR 2020'!W61+'[5]MAY 2020'!W61+'[5]JUN 2020'!W61+'[5]JULY 2020'!W61+'[5]AUG 2020'!W61+'[5]EOY 2020'!W61</f>
        <v>0</v>
      </c>
      <c r="X61" s="90">
        <f>'[5]SEPT 2019'!W61+'[5]OCT 2019'!W61+'[5]NOV 2019'!W61+'[5]DEC 2019'!X61+'[5]JAN 2020'!X61+'[5]FEB 2020'!X61+'[5]MAR 2020'!X61+'[5]APR 2020'!X61+'[5]MAY 2020'!X61+'[5]JUN 2020'!X61+'[5]JULY 2020'!X61+'[5]AUG 2020'!X61+'[5]EOY 2020'!X61</f>
        <v>0</v>
      </c>
      <c r="Y61" s="90">
        <f>'[5]SEPT 2019'!X61+'[5]OCT 2019'!X61+'[5]NOV 2019'!X61+'[5]DEC 2019'!Y61+'[5]JAN 2020'!Y61+'[5]FEB 2020'!Y61+'[5]MAR 2020'!Y61+'[5]APR 2020'!Y61+'[5]MAY 2020'!Y61+'[5]JUN 2020'!Y61+'[5]JULY 2020'!Y61+'[5]AUG 2020'!Y61+'[5]EOY 2020'!Y61</f>
        <v>0</v>
      </c>
      <c r="Z61" s="90">
        <f>'[5]SEPT 2019'!Y61+'[5]OCT 2019'!Y61+'[5]NOV 2019'!Y61+'[5]DEC 2019'!Z61+'[5]JAN 2020'!Z61+'[5]FEB 2020'!Z61+'[5]MAR 2020'!Z61+'[5]APR 2020'!Z61+'[5]MAY 2020'!Z61+'[5]JUN 2020'!Z61+'[5]JULY 2020'!Z61+'[5]AUG 2020'!Z61+'[5]EOY 2020'!Z61</f>
        <v>0</v>
      </c>
      <c r="AA61" s="113">
        <f t="shared" si="0"/>
        <v>858674.78</v>
      </c>
    </row>
    <row r="62" spans="1:27" x14ac:dyDescent="0.25">
      <c r="A62" s="62" t="s">
        <v>247</v>
      </c>
      <c r="B62" s="63" t="s">
        <v>248</v>
      </c>
      <c r="C62" s="90">
        <f>'[5]SEPT 2019'!C62+'[5]OCT 2019'!C62+'[5]NOV 2019'!C62+'[5]DEC 2019'!C62+'[5]JAN 2020'!C62+'[5]FEB 2020'!C62+'[5]MAR 2020'!C62+'[5]APR 2020'!C62+'[5]MAY 2020'!C62+'[5]JUN 2020'!C62+'[5]JULY 2020'!C62+'[5]AUG 2020'!C62+'[5]EOY 2020'!C62+'[5]DEC S&amp;E 2019'!C62+'[5]JAN S&amp;E 2020'!C62+'[5]MAR S&amp;E 2020'!C62+'[5]MAY S&amp;E 2020'!C62+'[5]JUN S&amp;E 2020'!C62+'[5]JUL S&amp;E 2020'!C62+'[5]AUG S&amp;E 2020'!C62</f>
        <v>167959</v>
      </c>
      <c r="D62" s="90">
        <f>'[5]SEPT 2019'!D62+'[5]OCT 2019'!D62+'[5]NOV 2019'!D62+'[5]DEC 2019'!D62+'[5]JAN 2020'!D62+'[5]FEB 2020'!D62+'[5]MAR 2020'!D62+'[5]APR 2020'!D62+'[5]MAY 2020'!D62+'[5]JUN 2020'!D62+'[5]JULY 2020'!D62+'[5]AUG 2020'!D62+'[5]EOY 2020'!D62+'[5]DEC S&amp;E 2019'!D62+'[5]JAN S&amp;E 2020'!D62+'[5]MAR S&amp;E 2020'!D62+'[5]MAY S&amp;E 2020'!D62+'[5]JUN S&amp;E 2020'!D62+'[5]JUL S&amp;E 2020'!D62+'[5]AUG S&amp;E 2020'!D62</f>
        <v>83340</v>
      </c>
      <c r="E62" s="90">
        <f>'[5]SEPT 2019'!E62+'[5]OCT 2019'!E62+'[5]NOV 2019'!E62+'[5]DEC 2019'!E62+'[5]JAN 2020'!E62+'[5]FEB 2020'!E62+'[5]MAR 2020'!E62+'[5]APR 2020'!E62+'[5]MAY 2020'!E62+'[5]JUN 2020'!E62+'[5]JULY 2020'!E62+'[5]AUG 2020'!E62+'[5]EOY 2020'!E62+'[5]DEC S&amp;E 2019'!E62+'[5]JAN S&amp;E 2020'!E62+'[5]MAR S&amp;E 2020'!E62+'[5]MAY S&amp;E 2020'!E62+'[5]JUN S&amp;E 2020'!E62+'[5]JUL S&amp;E 2020'!E62+'[5]AUG S&amp;E 2020'!E62</f>
        <v>95607</v>
      </c>
      <c r="F62" s="90">
        <f>'[5]SEPT 2019'!F62+'[5]OCT 2019'!F62+'[5]NOV 2019'!F62+'[5]DEC 2019'!F62+'[5]JAN 2020'!F62+'[5]FEB 2020'!F62+'[5]MAR 2020'!F62+'[5]APR 2020'!F62+'[5]MAY 2020'!F62+'[5]JUN 2020'!F62+'[5]JULY 2020'!F62+'[5]AUG 2020'!F62+'[5]EOY 2020'!F62+'[5]DEC S&amp;E 2019'!F62+'[5]JAN S&amp;E 2020'!F62+'[5]MAR S&amp;E 2020'!F62+'[5]MAY S&amp;E 2020'!F62+'[5]JUN S&amp;E 2020'!F62+'[5]JUL S&amp;E 2020'!F62+'[5]AUG S&amp;E 2020'!F62</f>
        <v>8153</v>
      </c>
      <c r="G62" s="90">
        <f>'[5]SEPT 2019'!G62+'[5]OCT 2019'!G62+'[5]NOV 2019'!G62+'[5]DEC 2019'!G62+'[5]JAN 2020'!G62+'[5]FEB 2020'!G62+'[5]MAR 2020'!G62+'[5]APR 2020'!G62+'[5]MAY 2020'!G62+'[5]JUN 2020'!G62+'[5]JULY 2020'!G62+'[5]AUG 2020'!G62+'[5]EOY 2020'!G62+'[5]DEC S&amp;E 2019'!G62+'[5]JAN S&amp;E 2020'!G62+'[5]MAR S&amp;E 2020'!G62+'[5]MAY S&amp;E 2020'!G62+'[5]JUN S&amp;E 2020'!G62+'[5]JUL S&amp;E 2020'!G62+'[5]AUG S&amp;E 2020'!G62</f>
        <v>7981</v>
      </c>
      <c r="H62" s="90">
        <f>'[5]SEPT 2019'!H62+'[5]OCT 2019'!H62+'[5]NOV 2019'!H62+'[5]DEC 2019'!H62+'[5]JAN 2020'!H62+'[5]FEB 2020'!H62+'[5]MAR 2020'!H62+'[5]APR 2020'!H62+'[5]MAY 2020'!H62+'[5]JUN 2020'!H62+'[5]JULY 2020'!H62+'[5]AUG 2020'!H62+'[5]EOY 2020'!H62</f>
        <v>0</v>
      </c>
      <c r="I62" s="90">
        <f>'[5]DEC 2019'!I62+'[5]JAN 2020'!I62+'[5]FEB 2020'!I62+'[5]MAR 2020'!I62+'[5]APR 2020'!I62+'[5]MAY 2020'!I62+'[5]JUN 2020'!I62+'[5]JULY 2020'!I62+'[5]AUG 2020'!I62+'[5]EOY 2020'!I62</f>
        <v>0</v>
      </c>
      <c r="J62" s="90">
        <f>'[5]SEPT 2019'!I62+'[5]OCT 2019'!I62+'[5]NOV 2019'!I62+'[5]DEC 2019'!J62+'[5]JAN 2020'!J62+'[5]FEB 2020'!J62+'[5]MAR 2020'!J62+'[5]APR 2020'!J62+'[5]MAY 2020'!J62+'[5]JUN 2020'!J62+'[5]JULY 2020'!J62+'[5]AUG 2020'!J62+'[5]EOY 2020'!J62</f>
        <v>0</v>
      </c>
      <c r="K62" s="90">
        <f>'[5]SEPT 2019'!J62+'[5]OCT 2019'!J62+'[5]NOV 2019'!J62+'[5]DEC 2019'!K62+'[5]JAN 2020'!K62+'[5]FEB 2020'!K62+'[5]MAR 2020'!K62+'[5]APR 2020'!K62+'[5]MAY 2020'!K62+'[5]JUN 2020'!K62+'[5]JULY 2020'!K62+'[5]AUG 2020'!K62+'[5]EOY 2020'!K62</f>
        <v>0</v>
      </c>
      <c r="L62" s="90">
        <f>'[5]SEPT 2019'!K62+'[5]OCT 2019'!K62+'[5]NOV 2019'!K62+'[5]DEC 2019'!L62+'[5]JAN 2020'!L62+'[5]FEB 2020'!L62+'[5]MAR 2020'!L62+'[5]APR 2020'!L62+'[5]MAY 2020'!L62+'[5]JUN 2020'!L62+'[5]JULY 2020'!L62+'[5]AUG 2020'!L62+'[5]EOY 2020'!L62</f>
        <v>0</v>
      </c>
      <c r="M62" s="90">
        <f>'[5]SEPT 2019'!L62+'[5]OCT 2019'!L62+'[5]NOV 2019'!L62+'[5]DEC 2019'!M62+'[5]JAN 2020'!M62+'[5]FEB 2020'!M62+'[5]MAR 2020'!M62+'[5]APR 2020'!M62+'[5]MAY 2020'!M62+'[5]JUN 2020'!M62+'[5]JULY 2020'!M62+'[5]AUG 2020'!M62+'[5]EOY 2020'!M62</f>
        <v>0</v>
      </c>
      <c r="N62" s="90">
        <f>'[5]SEPT 2019'!M62+'[5]OCT 2019'!M62+'[5]NOV 2019'!M62+'[5]DEC 2019'!N62+'[5]JAN 2020'!N62+'[5]FEB 2020'!N62+'[5]MAR 2020'!N62+'[5]APR 2020'!N62+'[5]MAY 2020'!N62+'[5]JUN 2020'!N62+'[5]JULY 2020'!N62+'[5]AUG 2020'!N62+'[5]EOY 2020'!N62</f>
        <v>0</v>
      </c>
      <c r="O62" s="90">
        <f>'[5]SEPT 2019'!N62+'[5]OCT 2019'!N62+'[5]NOV 2019'!N62+'[5]DEC 2019'!O62+'[5]JAN 2020'!O62+'[5]FEB 2020'!O62+'[5]MAR 2020'!O62+'[5]APR 2020'!O62+'[5]MAY 2020'!O62+'[5]JUN 2020'!O62+'[5]JULY 2020'!O62+'[5]AUG 2020'!O62+'[5]EOY 2020'!O62</f>
        <v>0</v>
      </c>
      <c r="P62" s="90">
        <f>'[5]SEPT 2019'!O62+'[5]OCT 2019'!O62+'[5]NOV 2019'!O62+'[5]DEC 2019'!P62+'[5]JAN 2020'!P62+'[5]FEB 2020'!P62+'[5]MAR 2020'!P62+'[5]APR 2020'!P62+'[5]MAY 2020'!P62+'[5]JUN 2020'!P62+'[5]JULY 2020'!P62+'[5]AUG 2020'!P62+'[5]EOY 2020'!P62</f>
        <v>0</v>
      </c>
      <c r="Q62" s="90">
        <f>'[5]SEPT 2019'!P62+'[5]OCT 2019'!P62+'[5]NOV 2019'!P62+'[5]DEC 2019'!Q62+'[5]JAN 2020'!Q62+'[5]FEB 2020'!Q62+'[5]MAR 2020'!Q62+'[5]APR 2020'!Q62+'[5]MAY 2020'!Q62+'[5]JUN 2020'!Q62+'[5]JULY 2020'!Q62+'[5]AUG 2020'!Q62+'[5]EOY 2020'!Q62</f>
        <v>3000</v>
      </c>
      <c r="R62" s="90">
        <f>'[5]SEPT 2019'!Q62+'[5]OCT 2019'!Q62+'[5]NOV 2019'!Q62+'[5]DEC 2019'!R62+'[5]JAN 2020'!R62+'[5]FEB 2020'!R62+'[5]MAR 2020'!R62+'[5]APR 2020'!R62+'[5]MAY 2020'!R62+'[5]JUN 2020'!R62+'[5]JULY 2020'!R62+'[5]AUG 2020'!R62+'[5]EOY 2020'!R62</f>
        <v>0</v>
      </c>
      <c r="S62" s="90">
        <f>'[5]SEPT 2019'!R62+'[5]OCT 2019'!R62+'[5]NOV 2019'!R62+'[5]DEC 2019'!S62+'[5]JAN 2020'!S62+'[5]FEB 2020'!S62+'[5]MAR 2020'!S62+'[5]APR 2020'!S62+'[5]MAY 2020'!S62+'[5]JUN 2020'!S62+'[5]JULY 2020'!S62+'[5]AUG 2020'!S62+'[5]EOY 2020'!S62</f>
        <v>0</v>
      </c>
      <c r="T62" s="90">
        <f>'[5]SEPT 2019'!S62+'[5]OCT 2019'!S62+'[5]NOV 2019'!S62+'[5]DEC 2019'!T62+'[5]JAN 2020'!T62+'[5]FEB 2020'!T62+'[5]MAR 2020'!T62+'[5]APR 2020'!T62+'[5]MAY 2020'!T62+'[5]JUN 2020'!T62+'[5]JULY 2020'!T62+'[5]AUG 2020'!T62+'[5]EOY 2020'!T62</f>
        <v>0</v>
      </c>
      <c r="U62" s="90">
        <f>'[5]SEPT 2019'!T62+'[5]OCT 2019'!T62+'[5]NOV 2019'!T62+'[5]DEC 2019'!U62+'[5]JAN 2020'!U62+'[5]FEB 2020'!U62+'[5]MAR 2020'!U62+'[5]APR 2020'!U62+'[5]MAY 2020'!U62+'[5]JUN 2020'!U62+'[5]JULY 2020'!U62+'[5]AUG 2020'!U62+'[5]EOY 2020'!U62</f>
        <v>0</v>
      </c>
      <c r="V62" s="90">
        <f>'[5]SEPT 2019'!U62+'[5]OCT 2019'!U62+'[5]NOV 2019'!U62+'[5]DEC 2019'!V62+'[5]JAN 2020'!V62+'[5]FEB 2020'!V62+'[5]MAR 2020'!V62+'[5]APR 2020'!V62+'[5]MAY 2020'!V62+'[5]JUN 2020'!V62+'[5]JULY 2020'!V62+'[5]AUG 2020'!V62+'[5]EOY 2020'!V62</f>
        <v>0</v>
      </c>
      <c r="W62" s="90">
        <f>'[5]SEPT 2019'!V62+'[5]OCT 2019'!V62+'[5]NOV 2019'!V62+'[5]DEC 2019'!W62+'[5]JAN 2020'!W62+'[5]FEB 2020'!W62+'[5]MAR 2020'!W62+'[5]APR 2020'!W62+'[5]MAY 2020'!W62+'[5]JUN 2020'!W62+'[5]JULY 2020'!W62+'[5]AUG 2020'!W62+'[5]EOY 2020'!W62</f>
        <v>0</v>
      </c>
      <c r="X62" s="90">
        <f>'[5]SEPT 2019'!W62+'[5]OCT 2019'!W62+'[5]NOV 2019'!W62+'[5]DEC 2019'!X62+'[5]JAN 2020'!X62+'[5]FEB 2020'!X62+'[5]MAR 2020'!X62+'[5]APR 2020'!X62+'[5]MAY 2020'!X62+'[5]JUN 2020'!X62+'[5]JULY 2020'!X62+'[5]AUG 2020'!X62+'[5]EOY 2020'!X62</f>
        <v>0</v>
      </c>
      <c r="Y62" s="90">
        <f>'[5]SEPT 2019'!X62+'[5]OCT 2019'!X62+'[5]NOV 2019'!X62+'[5]DEC 2019'!Y62+'[5]JAN 2020'!Y62+'[5]FEB 2020'!Y62+'[5]MAR 2020'!Y62+'[5]APR 2020'!Y62+'[5]MAY 2020'!Y62+'[5]JUN 2020'!Y62+'[5]JULY 2020'!Y62+'[5]AUG 2020'!Y62+'[5]EOY 2020'!Y62</f>
        <v>0</v>
      </c>
      <c r="Z62" s="90">
        <f>'[5]SEPT 2019'!Y62+'[5]OCT 2019'!Y62+'[5]NOV 2019'!Y62+'[5]DEC 2019'!Z62+'[5]JAN 2020'!Z62+'[5]FEB 2020'!Z62+'[5]MAR 2020'!Z62+'[5]APR 2020'!Z62+'[5]MAY 2020'!Z62+'[5]JUN 2020'!Z62+'[5]JULY 2020'!Z62+'[5]AUG 2020'!Z62+'[5]EOY 2020'!Z62</f>
        <v>0</v>
      </c>
      <c r="AA62" s="113">
        <f t="shared" si="0"/>
        <v>366040</v>
      </c>
    </row>
    <row r="63" spans="1:27" x14ac:dyDescent="0.25">
      <c r="A63" s="62" t="s">
        <v>251</v>
      </c>
      <c r="B63" s="63" t="s">
        <v>252</v>
      </c>
      <c r="C63" s="90">
        <f>'[5]SEPT 2019'!C63+'[5]OCT 2019'!C63+'[5]NOV 2019'!C63+'[5]DEC 2019'!C63+'[5]JAN 2020'!C63+'[5]FEB 2020'!C63+'[5]MAR 2020'!C63+'[5]APR 2020'!C63+'[5]MAY 2020'!C63+'[5]JUN 2020'!C63+'[5]JULY 2020'!C63+'[5]AUG 2020'!C63+'[5]EOY 2020'!C63+'[5]DEC S&amp;E 2019'!C63+'[5]JAN S&amp;E 2020'!C63+'[5]MAR S&amp;E 2020'!C63+'[5]MAY S&amp;E 2020'!C63+'[5]JUN S&amp;E 2020'!C63+'[5]JUL S&amp;E 2020'!C63+'[5]AUG S&amp;E 2020'!C63</f>
        <v>176311</v>
      </c>
      <c r="D63" s="90">
        <f>'[5]SEPT 2019'!D63+'[5]OCT 2019'!D63+'[5]NOV 2019'!D63+'[5]DEC 2019'!D63+'[5]JAN 2020'!D63+'[5]FEB 2020'!D63+'[5]MAR 2020'!D63+'[5]APR 2020'!D63+'[5]MAY 2020'!D63+'[5]JUN 2020'!D63+'[5]JULY 2020'!D63+'[5]AUG 2020'!D63+'[5]EOY 2020'!D63+'[5]DEC S&amp;E 2019'!D63+'[5]JAN S&amp;E 2020'!D63+'[5]MAR S&amp;E 2020'!D63+'[5]MAY S&amp;E 2020'!D63+'[5]JUN S&amp;E 2020'!D63+'[5]JUL S&amp;E 2020'!D63+'[5]AUG S&amp;E 2020'!D63</f>
        <v>122724</v>
      </c>
      <c r="E63" s="90">
        <f>'[5]SEPT 2019'!E63+'[5]OCT 2019'!E63+'[5]NOV 2019'!E63+'[5]DEC 2019'!E63+'[5]JAN 2020'!E63+'[5]FEB 2020'!E63+'[5]MAR 2020'!E63+'[5]APR 2020'!E63+'[5]MAY 2020'!E63+'[5]JUN 2020'!E63+'[5]JULY 2020'!E63+'[5]AUG 2020'!E63+'[5]EOY 2020'!E63+'[5]DEC S&amp;E 2019'!E63+'[5]JAN S&amp;E 2020'!E63+'[5]MAR S&amp;E 2020'!E63+'[5]MAY S&amp;E 2020'!E63+'[5]JUN S&amp;E 2020'!E63+'[5]JUL S&amp;E 2020'!E63+'[5]AUG S&amp;E 2020'!E63</f>
        <v>143828</v>
      </c>
      <c r="F63" s="90">
        <f>'[5]SEPT 2019'!F63+'[5]OCT 2019'!F63+'[5]NOV 2019'!F63+'[5]DEC 2019'!F63+'[5]JAN 2020'!F63+'[5]FEB 2020'!F63+'[5]MAR 2020'!F63+'[5]APR 2020'!F63+'[5]MAY 2020'!F63+'[5]JUN 2020'!F63+'[5]JULY 2020'!F63+'[5]AUG 2020'!F63+'[5]EOY 2020'!F63+'[5]DEC S&amp;E 2019'!F63+'[5]JAN S&amp;E 2020'!F63+'[5]MAR S&amp;E 2020'!F63+'[5]MAY S&amp;E 2020'!F63+'[5]JUN S&amp;E 2020'!F63+'[5]JUL S&amp;E 2020'!F63+'[5]AUG S&amp;E 2020'!F63</f>
        <v>117126</v>
      </c>
      <c r="G63" s="90">
        <f>'[5]SEPT 2019'!G63+'[5]OCT 2019'!G63+'[5]NOV 2019'!G63+'[5]DEC 2019'!G63+'[5]JAN 2020'!G63+'[5]FEB 2020'!G63+'[5]MAR 2020'!G63+'[5]APR 2020'!G63+'[5]MAY 2020'!G63+'[5]JUN 2020'!G63+'[5]JULY 2020'!G63+'[5]AUG 2020'!G63+'[5]EOY 2020'!G63+'[5]DEC S&amp;E 2019'!G63+'[5]JAN S&amp;E 2020'!G63+'[5]MAR S&amp;E 2020'!G63+'[5]MAY S&amp;E 2020'!G63+'[5]JUN S&amp;E 2020'!G63+'[5]JUL S&amp;E 2020'!G63+'[5]AUG S&amp;E 2020'!G63</f>
        <v>36136</v>
      </c>
      <c r="H63" s="90">
        <f>'[5]SEPT 2019'!H63+'[5]OCT 2019'!H63+'[5]NOV 2019'!H63+'[5]DEC 2019'!H63+'[5]JAN 2020'!H63+'[5]FEB 2020'!H63+'[5]MAR 2020'!H63+'[5]APR 2020'!H63+'[5]MAY 2020'!H63+'[5]JUN 2020'!H63+'[5]JULY 2020'!H63+'[5]AUG 2020'!H63+'[5]EOY 2020'!H63</f>
        <v>0</v>
      </c>
      <c r="I63" s="90">
        <f>'[5]DEC 2019'!I63+'[5]JAN 2020'!I63+'[5]FEB 2020'!I63+'[5]MAR 2020'!I63+'[5]APR 2020'!I63+'[5]MAY 2020'!I63+'[5]JUN 2020'!I63+'[5]JULY 2020'!I63+'[5]AUG 2020'!I63+'[5]EOY 2020'!I63</f>
        <v>0</v>
      </c>
      <c r="J63" s="90">
        <f>'[5]SEPT 2019'!I63+'[5]OCT 2019'!I63+'[5]NOV 2019'!I63+'[5]DEC 2019'!J63+'[5]JAN 2020'!J63+'[5]FEB 2020'!J63+'[5]MAR 2020'!J63+'[5]APR 2020'!J63+'[5]MAY 2020'!J63+'[5]JUN 2020'!J63+'[5]JULY 2020'!J63+'[5]AUG 2020'!J63+'[5]EOY 2020'!J63</f>
        <v>0</v>
      </c>
      <c r="K63" s="90">
        <f>'[5]SEPT 2019'!J63+'[5]OCT 2019'!J63+'[5]NOV 2019'!J63+'[5]DEC 2019'!K63+'[5]JAN 2020'!K63+'[5]FEB 2020'!K63+'[5]MAR 2020'!K63+'[5]APR 2020'!K63+'[5]MAY 2020'!K63+'[5]JUN 2020'!K63+'[5]JULY 2020'!K63+'[5]AUG 2020'!K63+'[5]EOY 2020'!K63</f>
        <v>0</v>
      </c>
      <c r="L63" s="90">
        <f>'[5]SEPT 2019'!K63+'[5]OCT 2019'!K63+'[5]NOV 2019'!K63+'[5]DEC 2019'!L63+'[5]JAN 2020'!L63+'[5]FEB 2020'!L63+'[5]MAR 2020'!L63+'[5]APR 2020'!L63+'[5]MAY 2020'!L63+'[5]JUN 2020'!L63+'[5]JULY 2020'!L63+'[5]AUG 2020'!L63+'[5]EOY 2020'!L63</f>
        <v>0</v>
      </c>
      <c r="M63" s="90">
        <f>'[5]SEPT 2019'!L63+'[5]OCT 2019'!L63+'[5]NOV 2019'!L63+'[5]DEC 2019'!M63+'[5]JAN 2020'!M63+'[5]FEB 2020'!M63+'[5]MAR 2020'!M63+'[5]APR 2020'!M63+'[5]MAY 2020'!M63+'[5]JUN 2020'!M63+'[5]JULY 2020'!M63+'[5]AUG 2020'!M63+'[5]EOY 2020'!M63</f>
        <v>0</v>
      </c>
      <c r="N63" s="90">
        <f>'[5]SEPT 2019'!M63+'[5]OCT 2019'!M63+'[5]NOV 2019'!M63+'[5]DEC 2019'!N63+'[5]JAN 2020'!N63+'[5]FEB 2020'!N63+'[5]MAR 2020'!N63+'[5]APR 2020'!N63+'[5]MAY 2020'!N63+'[5]JUN 2020'!N63+'[5]JULY 2020'!N63+'[5]AUG 2020'!N63+'[5]EOY 2020'!N63</f>
        <v>0</v>
      </c>
      <c r="O63" s="90">
        <f>'[5]SEPT 2019'!N63+'[5]OCT 2019'!N63+'[5]NOV 2019'!N63+'[5]DEC 2019'!O63+'[5]JAN 2020'!O63+'[5]FEB 2020'!O63+'[5]MAR 2020'!O63+'[5]APR 2020'!O63+'[5]MAY 2020'!O63+'[5]JUN 2020'!O63+'[5]JULY 2020'!O63+'[5]AUG 2020'!O63+'[5]EOY 2020'!O63</f>
        <v>0</v>
      </c>
      <c r="P63" s="90">
        <f>'[5]SEPT 2019'!O63+'[5]OCT 2019'!O63+'[5]NOV 2019'!O63+'[5]DEC 2019'!P63+'[5]JAN 2020'!P63+'[5]FEB 2020'!P63+'[5]MAR 2020'!P63+'[5]APR 2020'!P63+'[5]MAY 2020'!P63+'[5]JUN 2020'!P63+'[5]JULY 2020'!P63+'[5]AUG 2020'!P63+'[5]EOY 2020'!P63</f>
        <v>0</v>
      </c>
      <c r="Q63" s="90">
        <f>'[5]SEPT 2019'!P63+'[5]OCT 2019'!P63+'[5]NOV 2019'!P63+'[5]DEC 2019'!Q63+'[5]JAN 2020'!Q63+'[5]FEB 2020'!Q63+'[5]MAR 2020'!Q63+'[5]APR 2020'!Q63+'[5]MAY 2020'!Q63+'[5]JUN 2020'!Q63+'[5]JULY 2020'!Q63+'[5]AUG 2020'!Q63+'[5]EOY 2020'!Q63</f>
        <v>4340</v>
      </c>
      <c r="R63" s="90">
        <f>'[5]SEPT 2019'!Q63+'[5]OCT 2019'!Q63+'[5]NOV 2019'!Q63+'[5]DEC 2019'!R63+'[5]JAN 2020'!R63+'[5]FEB 2020'!R63+'[5]MAR 2020'!R63+'[5]APR 2020'!R63+'[5]MAY 2020'!R63+'[5]JUN 2020'!R63+'[5]JULY 2020'!R63+'[5]AUG 2020'!R63+'[5]EOY 2020'!R63</f>
        <v>0</v>
      </c>
      <c r="S63" s="90">
        <f>'[5]SEPT 2019'!R63+'[5]OCT 2019'!R63+'[5]NOV 2019'!R63+'[5]DEC 2019'!S63+'[5]JAN 2020'!S63+'[5]FEB 2020'!S63+'[5]MAR 2020'!S63+'[5]APR 2020'!S63+'[5]MAY 2020'!S63+'[5]JUN 2020'!S63+'[5]JULY 2020'!S63+'[5]AUG 2020'!S63+'[5]EOY 2020'!S63</f>
        <v>0</v>
      </c>
      <c r="T63" s="90">
        <f>'[5]SEPT 2019'!S63+'[5]OCT 2019'!S63+'[5]NOV 2019'!S63+'[5]DEC 2019'!T63+'[5]JAN 2020'!T63+'[5]FEB 2020'!T63+'[5]MAR 2020'!T63+'[5]APR 2020'!T63+'[5]MAY 2020'!T63+'[5]JUN 2020'!T63+'[5]JULY 2020'!T63+'[5]AUG 2020'!T63+'[5]EOY 2020'!T63</f>
        <v>0</v>
      </c>
      <c r="U63" s="90">
        <f>'[5]SEPT 2019'!T63+'[5]OCT 2019'!T63+'[5]NOV 2019'!T63+'[5]DEC 2019'!U63+'[5]JAN 2020'!U63+'[5]FEB 2020'!U63+'[5]MAR 2020'!U63+'[5]APR 2020'!U63+'[5]MAY 2020'!U63+'[5]JUN 2020'!U63+'[5]JULY 2020'!U63+'[5]AUG 2020'!U63+'[5]EOY 2020'!U63</f>
        <v>0</v>
      </c>
      <c r="V63" s="90">
        <f>'[5]SEPT 2019'!U63+'[5]OCT 2019'!U63+'[5]NOV 2019'!U63+'[5]DEC 2019'!V63+'[5]JAN 2020'!V63+'[5]FEB 2020'!V63+'[5]MAR 2020'!V63+'[5]APR 2020'!V63+'[5]MAY 2020'!V63+'[5]JUN 2020'!V63+'[5]JULY 2020'!V63+'[5]AUG 2020'!V63+'[5]EOY 2020'!V63</f>
        <v>0</v>
      </c>
      <c r="W63" s="90">
        <f>'[5]SEPT 2019'!V63+'[5]OCT 2019'!V63+'[5]NOV 2019'!V63+'[5]DEC 2019'!W63+'[5]JAN 2020'!W63+'[5]FEB 2020'!W63+'[5]MAR 2020'!W63+'[5]APR 2020'!W63+'[5]MAY 2020'!W63+'[5]JUN 2020'!W63+'[5]JULY 2020'!W63+'[5]AUG 2020'!W63+'[5]EOY 2020'!W63</f>
        <v>0</v>
      </c>
      <c r="X63" s="90">
        <f>'[5]SEPT 2019'!W63+'[5]OCT 2019'!W63+'[5]NOV 2019'!W63+'[5]DEC 2019'!X63+'[5]JAN 2020'!X63+'[5]FEB 2020'!X63+'[5]MAR 2020'!X63+'[5]APR 2020'!X63+'[5]MAY 2020'!X63+'[5]JUN 2020'!X63+'[5]JULY 2020'!X63+'[5]AUG 2020'!X63+'[5]EOY 2020'!X63</f>
        <v>19200</v>
      </c>
      <c r="Y63" s="90">
        <f>'[5]SEPT 2019'!X63+'[5]OCT 2019'!X63+'[5]NOV 2019'!X63+'[5]DEC 2019'!Y63+'[5]JAN 2020'!Y63+'[5]FEB 2020'!Y63+'[5]MAR 2020'!Y63+'[5]APR 2020'!Y63+'[5]MAY 2020'!Y63+'[5]JUN 2020'!Y63+'[5]JULY 2020'!Y63+'[5]AUG 2020'!Y63+'[5]EOY 2020'!Y63</f>
        <v>0</v>
      </c>
      <c r="Z63" s="90">
        <f>'[5]SEPT 2019'!Y63+'[5]OCT 2019'!Y63+'[5]NOV 2019'!Y63+'[5]DEC 2019'!Z63+'[5]JAN 2020'!Z63+'[5]FEB 2020'!Z63+'[5]MAR 2020'!Z63+'[5]APR 2020'!Z63+'[5]MAY 2020'!Z63+'[5]JUN 2020'!Z63+'[5]JULY 2020'!Z63+'[5]AUG 2020'!Z63+'[5]EOY 2020'!Z63</f>
        <v>0</v>
      </c>
      <c r="AA63" s="113">
        <f t="shared" si="0"/>
        <v>619665</v>
      </c>
    </row>
    <row r="64" spans="1:27" x14ac:dyDescent="0.25">
      <c r="A64" s="62" t="s">
        <v>255</v>
      </c>
      <c r="B64" s="63" t="s">
        <v>256</v>
      </c>
      <c r="C64" s="90">
        <f>'[5]SEPT 2019'!C64+'[5]OCT 2019'!C64+'[5]NOV 2019'!C64+'[5]DEC 2019'!C64+'[5]JAN 2020'!C64+'[5]FEB 2020'!C64+'[5]MAR 2020'!C64+'[5]APR 2020'!C64+'[5]MAY 2020'!C64+'[5]JUN 2020'!C64+'[5]JULY 2020'!C64+'[5]AUG 2020'!C64+'[5]EOY 2020'!C64+'[5]DEC S&amp;E 2019'!C64+'[5]JAN S&amp;E 2020'!C64+'[5]MAR S&amp;E 2020'!C64+'[5]MAY S&amp;E 2020'!C64+'[5]JUN S&amp;E 2020'!C64+'[5]JUL S&amp;E 2020'!C64+'[5]AUG S&amp;E 2020'!C64</f>
        <v>539990</v>
      </c>
      <c r="D64" s="90">
        <f>'[5]SEPT 2019'!D64+'[5]OCT 2019'!D64+'[5]NOV 2019'!D64+'[5]DEC 2019'!D64+'[5]JAN 2020'!D64+'[5]FEB 2020'!D64+'[5]MAR 2020'!D64+'[5]APR 2020'!D64+'[5]MAY 2020'!D64+'[5]JUN 2020'!D64+'[5]JULY 2020'!D64+'[5]AUG 2020'!D64+'[5]EOY 2020'!D64+'[5]DEC S&amp;E 2019'!D64+'[5]JAN S&amp;E 2020'!D64+'[5]MAR S&amp;E 2020'!D64+'[5]MAY S&amp;E 2020'!D64+'[5]JUN S&amp;E 2020'!D64+'[5]JUL S&amp;E 2020'!D64+'[5]AUG S&amp;E 2020'!D64</f>
        <v>681919.56</v>
      </c>
      <c r="E64" s="90">
        <f>'[5]SEPT 2019'!E64+'[5]OCT 2019'!E64+'[5]NOV 2019'!E64+'[5]DEC 2019'!E64+'[5]JAN 2020'!E64+'[5]FEB 2020'!E64+'[5]MAR 2020'!E64+'[5]APR 2020'!E64+'[5]MAY 2020'!E64+'[5]JUN 2020'!E64+'[5]JULY 2020'!E64+'[5]AUG 2020'!E64+'[5]EOY 2020'!E64+'[5]DEC S&amp;E 2019'!E64+'[5]JAN S&amp;E 2020'!E64+'[5]MAR S&amp;E 2020'!E64+'[5]MAY S&amp;E 2020'!E64+'[5]JUN S&amp;E 2020'!E64+'[5]JUL S&amp;E 2020'!E64+'[5]AUG S&amp;E 2020'!E64</f>
        <v>247287.08</v>
      </c>
      <c r="F64" s="90">
        <f>'[5]SEPT 2019'!F64+'[5]OCT 2019'!F64+'[5]NOV 2019'!F64+'[5]DEC 2019'!F64+'[5]JAN 2020'!F64+'[5]FEB 2020'!F64+'[5]MAR 2020'!F64+'[5]APR 2020'!F64+'[5]MAY 2020'!F64+'[5]JUN 2020'!F64+'[5]JULY 2020'!F64+'[5]AUG 2020'!F64+'[5]EOY 2020'!F64+'[5]DEC S&amp;E 2019'!F64+'[5]JAN S&amp;E 2020'!F64+'[5]MAR S&amp;E 2020'!F64+'[5]MAY S&amp;E 2020'!F64+'[5]JUN S&amp;E 2020'!F64+'[5]JUL S&amp;E 2020'!F64+'[5]AUG S&amp;E 2020'!F64</f>
        <v>225000</v>
      </c>
      <c r="G64" s="90">
        <f>'[5]SEPT 2019'!G64+'[5]OCT 2019'!G64+'[5]NOV 2019'!G64+'[5]DEC 2019'!G64+'[5]JAN 2020'!G64+'[5]FEB 2020'!G64+'[5]MAR 2020'!G64+'[5]APR 2020'!G64+'[5]MAY 2020'!G64+'[5]JUN 2020'!G64+'[5]JULY 2020'!G64+'[5]AUG 2020'!G64+'[5]EOY 2020'!G64+'[5]DEC S&amp;E 2019'!G64+'[5]JAN S&amp;E 2020'!G64+'[5]MAR S&amp;E 2020'!G64+'[5]MAY S&amp;E 2020'!G64+'[5]JUN S&amp;E 2020'!G64+'[5]JUL S&amp;E 2020'!G64+'[5]AUG S&amp;E 2020'!G64</f>
        <v>222916</v>
      </c>
      <c r="H64" s="90">
        <f>'[5]SEPT 2019'!H64+'[5]OCT 2019'!H64+'[5]NOV 2019'!H64+'[5]DEC 2019'!H64+'[5]JAN 2020'!H64+'[5]FEB 2020'!H64+'[5]MAR 2020'!H64+'[5]APR 2020'!H64+'[5]MAY 2020'!H64+'[5]JUN 2020'!H64+'[5]JULY 2020'!H64+'[5]AUG 2020'!H64+'[5]EOY 2020'!H64</f>
        <v>0</v>
      </c>
      <c r="I64" s="90">
        <f>'[5]DEC 2019'!I64+'[5]JAN 2020'!I64+'[5]FEB 2020'!I64+'[5]MAR 2020'!I64+'[5]APR 2020'!I64+'[5]MAY 2020'!I64+'[5]JUN 2020'!I64+'[5]JULY 2020'!I64+'[5]AUG 2020'!I64+'[5]EOY 2020'!I64</f>
        <v>0</v>
      </c>
      <c r="J64" s="90">
        <f>'[5]SEPT 2019'!I64+'[5]OCT 2019'!I64+'[5]NOV 2019'!I64+'[5]DEC 2019'!J64+'[5]JAN 2020'!J64+'[5]FEB 2020'!J64+'[5]MAR 2020'!J64+'[5]APR 2020'!J64+'[5]MAY 2020'!J64+'[5]JUN 2020'!J64+'[5]JULY 2020'!J64+'[5]AUG 2020'!J64+'[5]EOY 2020'!J64</f>
        <v>0</v>
      </c>
      <c r="K64" s="90">
        <f>'[5]SEPT 2019'!J64+'[5]OCT 2019'!J64+'[5]NOV 2019'!J64+'[5]DEC 2019'!K64+'[5]JAN 2020'!K64+'[5]FEB 2020'!K64+'[5]MAR 2020'!K64+'[5]APR 2020'!K64+'[5]MAY 2020'!K64+'[5]JUN 2020'!K64+'[5]JULY 2020'!K64+'[5]AUG 2020'!K64+'[5]EOY 2020'!K64</f>
        <v>0</v>
      </c>
      <c r="L64" s="90">
        <f>'[5]SEPT 2019'!K64+'[5]OCT 2019'!K64+'[5]NOV 2019'!K64+'[5]DEC 2019'!L64+'[5]JAN 2020'!L64+'[5]FEB 2020'!L64+'[5]MAR 2020'!L64+'[5]APR 2020'!L64+'[5]MAY 2020'!L64+'[5]JUN 2020'!L64+'[5]JULY 2020'!L64+'[5]AUG 2020'!L64+'[5]EOY 2020'!L64</f>
        <v>0</v>
      </c>
      <c r="M64" s="90">
        <f>'[5]SEPT 2019'!L64+'[5]OCT 2019'!L64+'[5]NOV 2019'!L64+'[5]DEC 2019'!M64+'[5]JAN 2020'!M64+'[5]FEB 2020'!M64+'[5]MAR 2020'!M64+'[5]APR 2020'!M64+'[5]MAY 2020'!M64+'[5]JUN 2020'!M64+'[5]JULY 2020'!M64+'[5]AUG 2020'!M64+'[5]EOY 2020'!M64</f>
        <v>538518</v>
      </c>
      <c r="N64" s="90">
        <f>'[5]SEPT 2019'!M64+'[5]OCT 2019'!M64+'[5]NOV 2019'!M64+'[5]DEC 2019'!N64+'[5]JAN 2020'!N64+'[5]FEB 2020'!N64+'[5]MAR 2020'!N64+'[5]APR 2020'!N64+'[5]MAY 2020'!N64+'[5]JUN 2020'!N64+'[5]JULY 2020'!N64+'[5]AUG 2020'!N64+'[5]EOY 2020'!N64</f>
        <v>0</v>
      </c>
      <c r="O64" s="90">
        <f>'[5]SEPT 2019'!N64+'[5]OCT 2019'!N64+'[5]NOV 2019'!N64+'[5]DEC 2019'!O64+'[5]JAN 2020'!O64+'[5]FEB 2020'!O64+'[5]MAR 2020'!O64+'[5]APR 2020'!O64+'[5]MAY 2020'!O64+'[5]JUN 2020'!O64+'[5]JULY 2020'!O64+'[5]AUG 2020'!O64+'[5]EOY 2020'!O64</f>
        <v>0</v>
      </c>
      <c r="P64" s="90">
        <f>'[5]SEPT 2019'!O64+'[5]OCT 2019'!O64+'[5]NOV 2019'!O64+'[5]DEC 2019'!P64+'[5]JAN 2020'!P64+'[5]FEB 2020'!P64+'[5]MAR 2020'!P64+'[5]APR 2020'!P64+'[5]MAY 2020'!P64+'[5]JUN 2020'!P64+'[5]JULY 2020'!P64+'[5]AUG 2020'!P64+'[5]EOY 2020'!P64</f>
        <v>0</v>
      </c>
      <c r="Q64" s="90">
        <f>'[5]SEPT 2019'!P64+'[5]OCT 2019'!P64+'[5]NOV 2019'!P64+'[5]DEC 2019'!Q64+'[5]JAN 2020'!Q64+'[5]FEB 2020'!Q64+'[5]MAR 2020'!Q64+'[5]APR 2020'!Q64+'[5]MAY 2020'!Q64+'[5]JUN 2020'!Q64+'[5]JULY 2020'!Q64+'[5]AUG 2020'!Q64+'[5]EOY 2020'!Q64</f>
        <v>17300</v>
      </c>
      <c r="R64" s="90">
        <f>'[5]SEPT 2019'!Q64+'[5]OCT 2019'!Q64+'[5]NOV 2019'!Q64+'[5]DEC 2019'!R64+'[5]JAN 2020'!R64+'[5]FEB 2020'!R64+'[5]MAR 2020'!R64+'[5]APR 2020'!R64+'[5]MAY 2020'!R64+'[5]JUN 2020'!R64+'[5]JULY 2020'!R64+'[5]AUG 2020'!R64+'[5]EOY 2020'!R64</f>
        <v>0</v>
      </c>
      <c r="S64" s="90">
        <f>'[5]SEPT 2019'!R64+'[5]OCT 2019'!R64+'[5]NOV 2019'!R64+'[5]DEC 2019'!S64+'[5]JAN 2020'!S64+'[5]FEB 2020'!S64+'[5]MAR 2020'!S64+'[5]APR 2020'!S64+'[5]MAY 2020'!S64+'[5]JUN 2020'!S64+'[5]JULY 2020'!S64+'[5]AUG 2020'!S64+'[5]EOY 2020'!S64</f>
        <v>0</v>
      </c>
      <c r="T64" s="90">
        <f>'[5]SEPT 2019'!S64+'[5]OCT 2019'!S64+'[5]NOV 2019'!S64+'[5]DEC 2019'!T64+'[5]JAN 2020'!T64+'[5]FEB 2020'!T64+'[5]MAR 2020'!T64+'[5]APR 2020'!T64+'[5]MAY 2020'!T64+'[5]JUN 2020'!T64+'[5]JULY 2020'!T64+'[5]AUG 2020'!T64+'[5]EOY 2020'!T64</f>
        <v>0</v>
      </c>
      <c r="U64" s="90">
        <f>'[5]SEPT 2019'!T64+'[5]OCT 2019'!T64+'[5]NOV 2019'!T64+'[5]DEC 2019'!U64+'[5]JAN 2020'!U64+'[5]FEB 2020'!U64+'[5]MAR 2020'!U64+'[5]APR 2020'!U64+'[5]MAY 2020'!U64+'[5]JUN 2020'!U64+'[5]JULY 2020'!U64+'[5]AUG 2020'!U64+'[5]EOY 2020'!U64</f>
        <v>0</v>
      </c>
      <c r="V64" s="90">
        <f>'[5]SEPT 2019'!U64+'[5]OCT 2019'!U64+'[5]NOV 2019'!U64+'[5]DEC 2019'!V64+'[5]JAN 2020'!V64+'[5]FEB 2020'!V64+'[5]MAR 2020'!V64+'[5]APR 2020'!V64+'[5]MAY 2020'!V64+'[5]JUN 2020'!V64+'[5]JULY 2020'!V64+'[5]AUG 2020'!V64+'[5]EOY 2020'!V64</f>
        <v>0</v>
      </c>
      <c r="W64" s="90">
        <f>'[5]SEPT 2019'!V64+'[5]OCT 2019'!V64+'[5]NOV 2019'!V64+'[5]DEC 2019'!W64+'[5]JAN 2020'!W64+'[5]FEB 2020'!W64+'[5]MAR 2020'!W64+'[5]APR 2020'!W64+'[5]MAY 2020'!W64+'[5]JUN 2020'!W64+'[5]JULY 2020'!W64+'[5]AUG 2020'!W64+'[5]EOY 2020'!W64</f>
        <v>0</v>
      </c>
      <c r="X64" s="90">
        <f>'[5]SEPT 2019'!W64+'[5]OCT 2019'!W64+'[5]NOV 2019'!W64+'[5]DEC 2019'!X64+'[5]JAN 2020'!X64+'[5]FEB 2020'!X64+'[5]MAR 2020'!X64+'[5]APR 2020'!X64+'[5]MAY 2020'!X64+'[5]JUN 2020'!X64+'[5]JULY 2020'!X64+'[5]AUG 2020'!X64+'[5]EOY 2020'!X64</f>
        <v>0</v>
      </c>
      <c r="Y64" s="90">
        <f>'[5]SEPT 2019'!X64+'[5]OCT 2019'!X64+'[5]NOV 2019'!X64+'[5]DEC 2019'!Y64+'[5]JAN 2020'!Y64+'[5]FEB 2020'!Y64+'[5]MAR 2020'!Y64+'[5]APR 2020'!Y64+'[5]MAY 2020'!Y64+'[5]JUN 2020'!Y64+'[5]JULY 2020'!Y64+'[5]AUG 2020'!Y64+'[5]EOY 2020'!Y64</f>
        <v>0</v>
      </c>
      <c r="Z64" s="90">
        <f>'[5]SEPT 2019'!Y64+'[5]OCT 2019'!Y64+'[5]NOV 2019'!Y64+'[5]DEC 2019'!Z64+'[5]JAN 2020'!Z64+'[5]FEB 2020'!Z64+'[5]MAR 2020'!Z64+'[5]APR 2020'!Z64+'[5]MAY 2020'!Z64+'[5]JUN 2020'!Z64+'[5]JULY 2020'!Z64+'[5]AUG 2020'!Z64+'[5]EOY 2020'!Z64</f>
        <v>0</v>
      </c>
      <c r="AA64" s="113">
        <f t="shared" si="0"/>
        <v>2472930.64</v>
      </c>
    </row>
    <row r="65" spans="1:27" x14ac:dyDescent="0.25">
      <c r="A65" s="62" t="s">
        <v>259</v>
      </c>
      <c r="B65" s="63" t="s">
        <v>260</v>
      </c>
      <c r="C65" s="90">
        <f>'[5]SEPT 2019'!C65+'[5]OCT 2019'!C65+'[5]NOV 2019'!C65+'[5]DEC 2019'!C65+'[5]JAN 2020'!C65+'[5]FEB 2020'!C65+'[5]MAR 2020'!C65+'[5]APR 2020'!C65+'[5]MAY 2020'!C65+'[5]JUN 2020'!C65+'[5]JULY 2020'!C65+'[5]AUG 2020'!C65+'[5]EOY 2020'!C65+'[5]DEC S&amp;E 2019'!C65+'[5]JAN S&amp;E 2020'!C65+'[5]MAR S&amp;E 2020'!C65+'[5]MAY S&amp;E 2020'!C65+'[5]JUN S&amp;E 2020'!C65+'[5]JUL S&amp;E 2020'!C65+'[5]AUG S&amp;E 2020'!C65</f>
        <v>133661</v>
      </c>
      <c r="D65" s="90">
        <f>'[5]SEPT 2019'!D65+'[5]OCT 2019'!D65+'[5]NOV 2019'!D65+'[5]DEC 2019'!D65+'[5]JAN 2020'!D65+'[5]FEB 2020'!D65+'[5]MAR 2020'!D65+'[5]APR 2020'!D65+'[5]MAY 2020'!D65+'[5]JUN 2020'!D65+'[5]JULY 2020'!D65+'[5]AUG 2020'!D65+'[5]EOY 2020'!D65+'[5]DEC S&amp;E 2019'!D65+'[5]JAN S&amp;E 2020'!D65+'[5]MAR S&amp;E 2020'!D65+'[5]MAY S&amp;E 2020'!D65+'[5]JUN S&amp;E 2020'!D65+'[5]JUL S&amp;E 2020'!D65+'[5]AUG S&amp;E 2020'!D65</f>
        <v>20000</v>
      </c>
      <c r="E65" s="90">
        <f>'[5]SEPT 2019'!E65+'[5]OCT 2019'!E65+'[5]NOV 2019'!E65+'[5]DEC 2019'!E65+'[5]JAN 2020'!E65+'[5]FEB 2020'!E65+'[5]MAR 2020'!E65+'[5]APR 2020'!E65+'[5]MAY 2020'!E65+'[5]JUN 2020'!E65+'[5]JULY 2020'!E65+'[5]AUG 2020'!E65+'[5]EOY 2020'!E65+'[5]DEC S&amp;E 2019'!E65+'[5]JAN S&amp;E 2020'!E65+'[5]MAR S&amp;E 2020'!E65+'[5]MAY S&amp;E 2020'!E65+'[5]JUN S&amp;E 2020'!E65+'[5]JUL S&amp;E 2020'!E65+'[5]AUG S&amp;E 2020'!E65</f>
        <v>171337.33000000002</v>
      </c>
      <c r="F65" s="90">
        <f>'[5]SEPT 2019'!F65+'[5]OCT 2019'!F65+'[5]NOV 2019'!F65+'[5]DEC 2019'!F65+'[5]JAN 2020'!F65+'[5]FEB 2020'!F65+'[5]MAR 2020'!F65+'[5]APR 2020'!F65+'[5]MAY 2020'!F65+'[5]JUN 2020'!F65+'[5]JULY 2020'!F65+'[5]AUG 2020'!F65+'[5]EOY 2020'!F65+'[5]DEC S&amp;E 2019'!F65+'[5]JAN S&amp;E 2020'!F65+'[5]MAR S&amp;E 2020'!F65+'[5]MAY S&amp;E 2020'!F65+'[5]JUN S&amp;E 2020'!F65+'[5]JUL S&amp;E 2020'!F65+'[5]AUG S&amp;E 2020'!F65</f>
        <v>115095</v>
      </c>
      <c r="G65" s="90">
        <f>'[5]SEPT 2019'!G65+'[5]OCT 2019'!G65+'[5]NOV 2019'!G65+'[5]DEC 2019'!G65+'[5]JAN 2020'!G65+'[5]FEB 2020'!G65+'[5]MAR 2020'!G65+'[5]APR 2020'!G65+'[5]MAY 2020'!G65+'[5]JUN 2020'!G65+'[5]JULY 2020'!G65+'[5]AUG 2020'!G65+'[5]EOY 2020'!G65+'[5]DEC S&amp;E 2019'!G65+'[5]JAN S&amp;E 2020'!G65+'[5]MAR S&amp;E 2020'!G65+'[5]MAY S&amp;E 2020'!G65+'[5]JUN S&amp;E 2020'!G65+'[5]JUL S&amp;E 2020'!G65+'[5]AUG S&amp;E 2020'!G65</f>
        <v>47166</v>
      </c>
      <c r="H65" s="90">
        <f>'[5]SEPT 2019'!H65+'[5]OCT 2019'!H65+'[5]NOV 2019'!H65+'[5]DEC 2019'!H65+'[5]JAN 2020'!H65+'[5]FEB 2020'!H65+'[5]MAR 2020'!H65+'[5]APR 2020'!H65+'[5]MAY 2020'!H65+'[5]JUN 2020'!H65+'[5]JULY 2020'!H65+'[5]AUG 2020'!H65+'[5]EOY 2020'!H65</f>
        <v>0</v>
      </c>
      <c r="I65" s="90">
        <f>'[5]DEC 2019'!I65+'[5]JAN 2020'!I65+'[5]FEB 2020'!I65+'[5]MAR 2020'!I65+'[5]APR 2020'!I65+'[5]MAY 2020'!I65+'[5]JUN 2020'!I65+'[5]JULY 2020'!I65+'[5]AUG 2020'!I65+'[5]EOY 2020'!I65</f>
        <v>0</v>
      </c>
      <c r="J65" s="90">
        <f>'[5]SEPT 2019'!I65+'[5]OCT 2019'!I65+'[5]NOV 2019'!I65+'[5]DEC 2019'!J65+'[5]JAN 2020'!J65+'[5]FEB 2020'!J65+'[5]MAR 2020'!J65+'[5]APR 2020'!J65+'[5]MAY 2020'!J65+'[5]JUN 2020'!J65+'[5]JULY 2020'!J65+'[5]AUG 2020'!J65+'[5]EOY 2020'!J65</f>
        <v>0</v>
      </c>
      <c r="K65" s="90">
        <f>'[5]SEPT 2019'!J65+'[5]OCT 2019'!J65+'[5]NOV 2019'!J65+'[5]DEC 2019'!K65+'[5]JAN 2020'!K65+'[5]FEB 2020'!K65+'[5]MAR 2020'!K65+'[5]APR 2020'!K65+'[5]MAY 2020'!K65+'[5]JUN 2020'!K65+'[5]JULY 2020'!K65+'[5]AUG 2020'!K65+'[5]EOY 2020'!K65</f>
        <v>0</v>
      </c>
      <c r="L65" s="90">
        <f>'[5]SEPT 2019'!K65+'[5]OCT 2019'!K65+'[5]NOV 2019'!K65+'[5]DEC 2019'!L65+'[5]JAN 2020'!L65+'[5]FEB 2020'!L65+'[5]MAR 2020'!L65+'[5]APR 2020'!L65+'[5]MAY 2020'!L65+'[5]JUN 2020'!L65+'[5]JULY 2020'!L65+'[5]AUG 2020'!L65+'[5]EOY 2020'!L65</f>
        <v>0</v>
      </c>
      <c r="M65" s="90">
        <f>'[5]SEPT 2019'!L65+'[5]OCT 2019'!L65+'[5]NOV 2019'!L65+'[5]DEC 2019'!M65+'[5]JAN 2020'!M65+'[5]FEB 2020'!M65+'[5]MAR 2020'!M65+'[5]APR 2020'!M65+'[5]MAY 2020'!M65+'[5]JUN 2020'!M65+'[5]JULY 2020'!M65+'[5]AUG 2020'!M65+'[5]EOY 2020'!M65</f>
        <v>0</v>
      </c>
      <c r="N65" s="90">
        <f>'[5]SEPT 2019'!M65+'[5]OCT 2019'!M65+'[5]NOV 2019'!M65+'[5]DEC 2019'!N65+'[5]JAN 2020'!N65+'[5]FEB 2020'!N65+'[5]MAR 2020'!N65+'[5]APR 2020'!N65+'[5]MAY 2020'!N65+'[5]JUN 2020'!N65+'[5]JULY 2020'!N65+'[5]AUG 2020'!N65+'[5]EOY 2020'!N65</f>
        <v>7812.5</v>
      </c>
      <c r="O65" s="90">
        <f>'[5]SEPT 2019'!N65+'[5]OCT 2019'!N65+'[5]NOV 2019'!N65+'[5]DEC 2019'!O65+'[5]JAN 2020'!O65+'[5]FEB 2020'!O65+'[5]MAR 2020'!O65+'[5]APR 2020'!O65+'[5]MAY 2020'!O65+'[5]JUN 2020'!O65+'[5]JULY 2020'!O65+'[5]AUG 2020'!O65+'[5]EOY 2020'!O65</f>
        <v>0</v>
      </c>
      <c r="P65" s="90">
        <f>'[5]SEPT 2019'!O65+'[5]OCT 2019'!O65+'[5]NOV 2019'!O65+'[5]DEC 2019'!P65+'[5]JAN 2020'!P65+'[5]FEB 2020'!P65+'[5]MAR 2020'!P65+'[5]APR 2020'!P65+'[5]MAY 2020'!P65+'[5]JUN 2020'!P65+'[5]JULY 2020'!P65+'[5]AUG 2020'!P65+'[5]EOY 2020'!P65</f>
        <v>0</v>
      </c>
      <c r="Q65" s="90">
        <f>'[5]SEPT 2019'!P65+'[5]OCT 2019'!P65+'[5]NOV 2019'!P65+'[5]DEC 2019'!Q65+'[5]JAN 2020'!Q65+'[5]FEB 2020'!Q65+'[5]MAR 2020'!Q65+'[5]APR 2020'!Q65+'[5]MAY 2020'!Q65+'[5]JUN 2020'!Q65+'[5]JULY 2020'!Q65+'[5]AUG 2020'!Q65+'[5]EOY 2020'!Q65</f>
        <v>3100</v>
      </c>
      <c r="R65" s="90">
        <f>'[5]SEPT 2019'!Q65+'[5]OCT 2019'!Q65+'[5]NOV 2019'!Q65+'[5]DEC 2019'!R65+'[5]JAN 2020'!R65+'[5]FEB 2020'!R65+'[5]MAR 2020'!R65+'[5]APR 2020'!R65+'[5]MAY 2020'!R65+'[5]JUN 2020'!R65+'[5]JULY 2020'!R65+'[5]AUG 2020'!R65+'[5]EOY 2020'!R65</f>
        <v>0</v>
      </c>
      <c r="S65" s="90">
        <f>'[5]SEPT 2019'!R65+'[5]OCT 2019'!R65+'[5]NOV 2019'!R65+'[5]DEC 2019'!S65+'[5]JAN 2020'!S65+'[5]FEB 2020'!S65+'[5]MAR 2020'!S65+'[5]APR 2020'!S65+'[5]MAY 2020'!S65+'[5]JUN 2020'!S65+'[5]JULY 2020'!S65+'[5]AUG 2020'!S65+'[5]EOY 2020'!S65</f>
        <v>0</v>
      </c>
      <c r="T65" s="90">
        <f>'[5]SEPT 2019'!S65+'[5]OCT 2019'!S65+'[5]NOV 2019'!S65+'[5]DEC 2019'!T65+'[5]JAN 2020'!T65+'[5]FEB 2020'!T65+'[5]MAR 2020'!T65+'[5]APR 2020'!T65+'[5]MAY 2020'!T65+'[5]JUN 2020'!T65+'[5]JULY 2020'!T65+'[5]AUG 2020'!T65+'[5]EOY 2020'!T65</f>
        <v>0</v>
      </c>
      <c r="U65" s="90">
        <f>'[5]SEPT 2019'!T65+'[5]OCT 2019'!T65+'[5]NOV 2019'!T65+'[5]DEC 2019'!U65+'[5]JAN 2020'!U65+'[5]FEB 2020'!U65+'[5]MAR 2020'!U65+'[5]APR 2020'!U65+'[5]MAY 2020'!U65+'[5]JUN 2020'!U65+'[5]JULY 2020'!U65+'[5]AUG 2020'!U65+'[5]EOY 2020'!U65</f>
        <v>0</v>
      </c>
      <c r="V65" s="90">
        <f>'[5]SEPT 2019'!U65+'[5]OCT 2019'!U65+'[5]NOV 2019'!U65+'[5]DEC 2019'!V65+'[5]JAN 2020'!V65+'[5]FEB 2020'!V65+'[5]MAR 2020'!V65+'[5]APR 2020'!V65+'[5]MAY 2020'!V65+'[5]JUN 2020'!V65+'[5]JULY 2020'!V65+'[5]AUG 2020'!V65+'[5]EOY 2020'!V65</f>
        <v>0</v>
      </c>
      <c r="W65" s="90">
        <f>'[5]SEPT 2019'!V65+'[5]OCT 2019'!V65+'[5]NOV 2019'!V65+'[5]DEC 2019'!W65+'[5]JAN 2020'!W65+'[5]FEB 2020'!W65+'[5]MAR 2020'!W65+'[5]APR 2020'!W65+'[5]MAY 2020'!W65+'[5]JUN 2020'!W65+'[5]JULY 2020'!W65+'[5]AUG 2020'!W65+'[5]EOY 2020'!W65</f>
        <v>0</v>
      </c>
      <c r="X65" s="90">
        <f>'[5]SEPT 2019'!W65+'[5]OCT 2019'!W65+'[5]NOV 2019'!W65+'[5]DEC 2019'!X65+'[5]JAN 2020'!X65+'[5]FEB 2020'!X65+'[5]MAR 2020'!X65+'[5]APR 2020'!X65+'[5]MAY 2020'!X65+'[5]JUN 2020'!X65+'[5]JULY 2020'!X65+'[5]AUG 2020'!X65+'[5]EOY 2020'!X65</f>
        <v>0</v>
      </c>
      <c r="Y65" s="90">
        <f>'[5]SEPT 2019'!X65+'[5]OCT 2019'!X65+'[5]NOV 2019'!X65+'[5]DEC 2019'!Y65+'[5]JAN 2020'!Y65+'[5]FEB 2020'!Y65+'[5]MAR 2020'!Y65+'[5]APR 2020'!Y65+'[5]MAY 2020'!Y65+'[5]JUN 2020'!Y65+'[5]JULY 2020'!Y65+'[5]AUG 2020'!Y65+'[5]EOY 2020'!Y65</f>
        <v>0</v>
      </c>
      <c r="Z65" s="90">
        <f>'[5]SEPT 2019'!Y65+'[5]OCT 2019'!Y65+'[5]NOV 2019'!Y65+'[5]DEC 2019'!Z65+'[5]JAN 2020'!Z65+'[5]FEB 2020'!Z65+'[5]MAR 2020'!Z65+'[5]APR 2020'!Z65+'[5]MAY 2020'!Z65+'[5]JUN 2020'!Z65+'[5]JULY 2020'!Z65+'[5]AUG 2020'!Z65+'[5]EOY 2020'!Z65</f>
        <v>0</v>
      </c>
      <c r="AA65" s="113">
        <f t="shared" si="0"/>
        <v>498171.83</v>
      </c>
    </row>
    <row r="66" spans="1:27" x14ac:dyDescent="0.25">
      <c r="A66" s="62" t="s">
        <v>261</v>
      </c>
      <c r="B66" s="63" t="s">
        <v>262</v>
      </c>
      <c r="C66" s="90">
        <f>'[5]SEPT 2019'!C66+'[5]OCT 2019'!C66+'[5]NOV 2019'!C66+'[5]DEC 2019'!C66+'[5]JAN 2020'!C66+'[5]FEB 2020'!C66+'[5]MAR 2020'!C66+'[5]APR 2020'!C66+'[5]MAY 2020'!C66+'[5]JUN 2020'!C66+'[5]JULY 2020'!C66+'[5]AUG 2020'!C66+'[5]EOY 2020'!C66+'[5]DEC S&amp;E 2019'!C66+'[5]JAN S&amp;E 2020'!C66+'[5]MAR S&amp;E 2020'!C66+'[5]MAY S&amp;E 2020'!C66+'[5]JUN S&amp;E 2020'!C66+'[5]JUL S&amp;E 2020'!C66+'[5]AUG S&amp;E 2020'!C66</f>
        <v>113209</v>
      </c>
      <c r="D66" s="90">
        <f>'[5]SEPT 2019'!D66+'[5]OCT 2019'!D66+'[5]NOV 2019'!D66+'[5]DEC 2019'!D66+'[5]JAN 2020'!D66+'[5]FEB 2020'!D66+'[5]MAR 2020'!D66+'[5]APR 2020'!D66+'[5]MAY 2020'!D66+'[5]JUN 2020'!D66+'[5]JULY 2020'!D66+'[5]AUG 2020'!D66+'[5]EOY 2020'!D66+'[5]DEC S&amp;E 2019'!D66+'[5]JAN S&amp;E 2020'!D66+'[5]MAR S&amp;E 2020'!D66+'[5]MAY S&amp;E 2020'!D66+'[5]JUN S&amp;E 2020'!D66+'[5]JUL S&amp;E 2020'!D66+'[5]AUG S&amp;E 2020'!D66</f>
        <v>87720</v>
      </c>
      <c r="E66" s="90">
        <f>'[5]SEPT 2019'!E66+'[5]OCT 2019'!E66+'[5]NOV 2019'!E66+'[5]DEC 2019'!E66+'[5]JAN 2020'!E66+'[5]FEB 2020'!E66+'[5]MAR 2020'!E66+'[5]APR 2020'!E66+'[5]MAY 2020'!E66+'[5]JUN 2020'!E66+'[5]JULY 2020'!E66+'[5]AUG 2020'!E66+'[5]EOY 2020'!E66+'[5]DEC S&amp;E 2019'!E66+'[5]JAN S&amp;E 2020'!E66+'[5]MAR S&amp;E 2020'!E66+'[5]MAY S&amp;E 2020'!E66+'[5]JUN S&amp;E 2020'!E66+'[5]JUL S&amp;E 2020'!E66+'[5]AUG S&amp;E 2020'!E66</f>
        <v>127886.85</v>
      </c>
      <c r="F66" s="90">
        <f>'[5]SEPT 2019'!F66+'[5]OCT 2019'!F66+'[5]NOV 2019'!F66+'[5]DEC 2019'!F66+'[5]JAN 2020'!F66+'[5]FEB 2020'!F66+'[5]MAR 2020'!F66+'[5]APR 2020'!F66+'[5]MAY 2020'!F66+'[5]JUN 2020'!F66+'[5]JULY 2020'!F66+'[5]AUG 2020'!F66+'[5]EOY 2020'!F66+'[5]DEC S&amp;E 2019'!F66+'[5]JAN S&amp;E 2020'!F66+'[5]MAR S&amp;E 2020'!F66+'[5]MAY S&amp;E 2020'!F66+'[5]JUN S&amp;E 2020'!F66+'[5]JUL S&amp;E 2020'!F66+'[5]AUG S&amp;E 2020'!F66</f>
        <v>25000</v>
      </c>
      <c r="G66" s="90">
        <f>'[5]SEPT 2019'!G66+'[5]OCT 2019'!G66+'[5]NOV 2019'!G66+'[5]DEC 2019'!G66+'[5]JAN 2020'!G66+'[5]FEB 2020'!G66+'[5]MAR 2020'!G66+'[5]APR 2020'!G66+'[5]MAY 2020'!G66+'[5]JUN 2020'!G66+'[5]JULY 2020'!G66+'[5]AUG 2020'!G66+'[5]EOY 2020'!G66+'[5]DEC S&amp;E 2019'!G66+'[5]JAN S&amp;E 2020'!G66+'[5]MAR S&amp;E 2020'!G66+'[5]MAY S&amp;E 2020'!G66+'[5]JUN S&amp;E 2020'!G66+'[5]JUL S&amp;E 2020'!G66+'[5]AUG S&amp;E 2020'!G66</f>
        <v>25000</v>
      </c>
      <c r="H66" s="90">
        <f>'[5]SEPT 2019'!H66+'[5]OCT 2019'!H66+'[5]NOV 2019'!H66+'[5]DEC 2019'!H66+'[5]JAN 2020'!H66+'[5]FEB 2020'!H66+'[5]MAR 2020'!H66+'[5]APR 2020'!H66+'[5]MAY 2020'!H66+'[5]JUN 2020'!H66+'[5]JULY 2020'!H66+'[5]AUG 2020'!H66+'[5]EOY 2020'!H66</f>
        <v>0</v>
      </c>
      <c r="I66" s="90">
        <f>'[5]DEC 2019'!I66+'[5]JAN 2020'!I66+'[5]FEB 2020'!I66+'[5]MAR 2020'!I66+'[5]APR 2020'!I66+'[5]MAY 2020'!I66+'[5]JUN 2020'!I66+'[5]JULY 2020'!I66+'[5]AUG 2020'!I66+'[5]EOY 2020'!I66</f>
        <v>0</v>
      </c>
      <c r="J66" s="90">
        <f>'[5]SEPT 2019'!I66+'[5]OCT 2019'!I66+'[5]NOV 2019'!I66+'[5]DEC 2019'!J66+'[5]JAN 2020'!J66+'[5]FEB 2020'!J66+'[5]MAR 2020'!J66+'[5]APR 2020'!J66+'[5]MAY 2020'!J66+'[5]JUN 2020'!J66+'[5]JULY 2020'!J66+'[5]AUG 2020'!J66+'[5]EOY 2020'!J66</f>
        <v>0</v>
      </c>
      <c r="K66" s="90">
        <f>'[5]SEPT 2019'!J66+'[5]OCT 2019'!J66+'[5]NOV 2019'!J66+'[5]DEC 2019'!K66+'[5]JAN 2020'!K66+'[5]FEB 2020'!K66+'[5]MAR 2020'!K66+'[5]APR 2020'!K66+'[5]MAY 2020'!K66+'[5]JUN 2020'!K66+'[5]JULY 2020'!K66+'[5]AUG 2020'!K66+'[5]EOY 2020'!K66</f>
        <v>0</v>
      </c>
      <c r="L66" s="90">
        <f>'[5]SEPT 2019'!K66+'[5]OCT 2019'!K66+'[5]NOV 2019'!K66+'[5]DEC 2019'!L66+'[5]JAN 2020'!L66+'[5]FEB 2020'!L66+'[5]MAR 2020'!L66+'[5]APR 2020'!L66+'[5]MAY 2020'!L66+'[5]JUN 2020'!L66+'[5]JULY 2020'!L66+'[5]AUG 2020'!L66+'[5]EOY 2020'!L66</f>
        <v>0</v>
      </c>
      <c r="M66" s="90">
        <f>'[5]SEPT 2019'!L66+'[5]OCT 2019'!L66+'[5]NOV 2019'!L66+'[5]DEC 2019'!M66+'[5]JAN 2020'!M66+'[5]FEB 2020'!M66+'[5]MAR 2020'!M66+'[5]APR 2020'!M66+'[5]MAY 2020'!M66+'[5]JUN 2020'!M66+'[5]JULY 2020'!M66+'[5]AUG 2020'!M66+'[5]EOY 2020'!M66</f>
        <v>0</v>
      </c>
      <c r="N66" s="90">
        <f>'[5]SEPT 2019'!M66+'[5]OCT 2019'!M66+'[5]NOV 2019'!M66+'[5]DEC 2019'!N66+'[5]JAN 2020'!N66+'[5]FEB 2020'!N66+'[5]MAR 2020'!N66+'[5]APR 2020'!N66+'[5]MAY 2020'!N66+'[5]JUN 2020'!N66+'[5]JULY 2020'!N66+'[5]AUG 2020'!N66+'[5]EOY 2020'!N66</f>
        <v>7812.5</v>
      </c>
      <c r="O66" s="90">
        <f>'[5]SEPT 2019'!N66+'[5]OCT 2019'!N66+'[5]NOV 2019'!N66+'[5]DEC 2019'!O66+'[5]JAN 2020'!O66+'[5]FEB 2020'!O66+'[5]MAR 2020'!O66+'[5]APR 2020'!O66+'[5]MAY 2020'!O66+'[5]JUN 2020'!O66+'[5]JULY 2020'!O66+'[5]AUG 2020'!O66+'[5]EOY 2020'!O66</f>
        <v>0</v>
      </c>
      <c r="P66" s="90">
        <f>'[5]SEPT 2019'!O66+'[5]OCT 2019'!O66+'[5]NOV 2019'!O66+'[5]DEC 2019'!P66+'[5]JAN 2020'!P66+'[5]FEB 2020'!P66+'[5]MAR 2020'!P66+'[5]APR 2020'!P66+'[5]MAY 2020'!P66+'[5]JUN 2020'!P66+'[5]JULY 2020'!P66+'[5]AUG 2020'!P66+'[5]EOY 2020'!P66</f>
        <v>0</v>
      </c>
      <c r="Q66" s="90">
        <f>'[5]SEPT 2019'!P66+'[5]OCT 2019'!P66+'[5]NOV 2019'!P66+'[5]DEC 2019'!Q66+'[5]JAN 2020'!Q66+'[5]FEB 2020'!Q66+'[5]MAR 2020'!Q66+'[5]APR 2020'!Q66+'[5]MAY 2020'!Q66+'[5]JUN 2020'!Q66+'[5]JULY 2020'!Q66+'[5]AUG 2020'!Q66+'[5]EOY 2020'!Q66</f>
        <v>1860</v>
      </c>
      <c r="R66" s="90">
        <f>'[5]SEPT 2019'!Q66+'[5]OCT 2019'!Q66+'[5]NOV 2019'!Q66+'[5]DEC 2019'!R66+'[5]JAN 2020'!R66+'[5]FEB 2020'!R66+'[5]MAR 2020'!R66+'[5]APR 2020'!R66+'[5]MAY 2020'!R66+'[5]JUN 2020'!R66+'[5]JULY 2020'!R66+'[5]AUG 2020'!R66+'[5]EOY 2020'!R66</f>
        <v>0</v>
      </c>
      <c r="S66" s="90">
        <f>'[5]SEPT 2019'!R66+'[5]OCT 2019'!R66+'[5]NOV 2019'!R66+'[5]DEC 2019'!S66+'[5]JAN 2020'!S66+'[5]FEB 2020'!S66+'[5]MAR 2020'!S66+'[5]APR 2020'!S66+'[5]MAY 2020'!S66+'[5]JUN 2020'!S66+'[5]JULY 2020'!S66+'[5]AUG 2020'!S66+'[5]EOY 2020'!S66</f>
        <v>0</v>
      </c>
      <c r="T66" s="90">
        <f>'[5]SEPT 2019'!S66+'[5]OCT 2019'!S66+'[5]NOV 2019'!S66+'[5]DEC 2019'!T66+'[5]JAN 2020'!T66+'[5]FEB 2020'!T66+'[5]MAR 2020'!T66+'[5]APR 2020'!T66+'[5]MAY 2020'!T66+'[5]JUN 2020'!T66+'[5]JULY 2020'!T66+'[5]AUG 2020'!T66+'[5]EOY 2020'!T66</f>
        <v>0</v>
      </c>
      <c r="U66" s="90">
        <f>'[5]SEPT 2019'!T66+'[5]OCT 2019'!T66+'[5]NOV 2019'!T66+'[5]DEC 2019'!U66+'[5]JAN 2020'!U66+'[5]FEB 2020'!U66+'[5]MAR 2020'!U66+'[5]APR 2020'!U66+'[5]MAY 2020'!U66+'[5]JUN 2020'!U66+'[5]JULY 2020'!U66+'[5]AUG 2020'!U66+'[5]EOY 2020'!U66</f>
        <v>0</v>
      </c>
      <c r="V66" s="90">
        <f>'[5]SEPT 2019'!U66+'[5]OCT 2019'!U66+'[5]NOV 2019'!U66+'[5]DEC 2019'!V66+'[5]JAN 2020'!V66+'[5]FEB 2020'!V66+'[5]MAR 2020'!V66+'[5]APR 2020'!V66+'[5]MAY 2020'!V66+'[5]JUN 2020'!V66+'[5]JULY 2020'!V66+'[5]AUG 2020'!V66+'[5]EOY 2020'!V66</f>
        <v>0</v>
      </c>
      <c r="W66" s="90">
        <f>'[5]SEPT 2019'!V66+'[5]OCT 2019'!V66+'[5]NOV 2019'!V66+'[5]DEC 2019'!W66+'[5]JAN 2020'!W66+'[5]FEB 2020'!W66+'[5]MAR 2020'!W66+'[5]APR 2020'!W66+'[5]MAY 2020'!W66+'[5]JUN 2020'!W66+'[5]JULY 2020'!W66+'[5]AUG 2020'!W66+'[5]EOY 2020'!W66</f>
        <v>0</v>
      </c>
      <c r="X66" s="90">
        <f>'[5]SEPT 2019'!W66+'[5]OCT 2019'!W66+'[5]NOV 2019'!W66+'[5]DEC 2019'!X66+'[5]JAN 2020'!X66+'[5]FEB 2020'!X66+'[5]MAR 2020'!X66+'[5]APR 2020'!X66+'[5]MAY 2020'!X66+'[5]JUN 2020'!X66+'[5]JULY 2020'!X66+'[5]AUG 2020'!X66+'[5]EOY 2020'!X66</f>
        <v>0</v>
      </c>
      <c r="Y66" s="90">
        <f>'[5]SEPT 2019'!X66+'[5]OCT 2019'!X66+'[5]NOV 2019'!X66+'[5]DEC 2019'!Y66+'[5]JAN 2020'!Y66+'[5]FEB 2020'!Y66+'[5]MAR 2020'!Y66+'[5]APR 2020'!Y66+'[5]MAY 2020'!Y66+'[5]JUN 2020'!Y66+'[5]JULY 2020'!Y66+'[5]AUG 2020'!Y66+'[5]EOY 2020'!Y66</f>
        <v>0</v>
      </c>
      <c r="Z66" s="90">
        <f>'[5]SEPT 2019'!Y66+'[5]OCT 2019'!Y66+'[5]NOV 2019'!Y66+'[5]DEC 2019'!Z66+'[5]JAN 2020'!Z66+'[5]FEB 2020'!Z66+'[5]MAR 2020'!Z66+'[5]APR 2020'!Z66+'[5]MAY 2020'!Z66+'[5]JUN 2020'!Z66+'[5]JULY 2020'!Z66+'[5]AUG 2020'!Z66+'[5]EOY 2020'!Z66</f>
        <v>0</v>
      </c>
      <c r="AA66" s="113">
        <f t="shared" ref="AA66:AA93" si="1">SUM(C66:Z66)</f>
        <v>388488.35</v>
      </c>
    </row>
    <row r="67" spans="1:27" x14ac:dyDescent="0.25">
      <c r="A67" s="62" t="s">
        <v>265</v>
      </c>
      <c r="B67" s="63" t="s">
        <v>266</v>
      </c>
      <c r="C67" s="90">
        <f>'[5]SEPT 2019'!C67+'[5]OCT 2019'!C67+'[5]NOV 2019'!C67+'[5]DEC 2019'!C67+'[5]JAN 2020'!C67+'[5]FEB 2020'!C67+'[5]MAR 2020'!C67+'[5]APR 2020'!C67+'[5]MAY 2020'!C67+'[5]JUN 2020'!C67+'[5]JULY 2020'!C67+'[5]AUG 2020'!C67+'[5]EOY 2020'!C67+'[5]DEC S&amp;E 2019'!C67+'[5]JAN S&amp;E 2020'!C67+'[5]MAR S&amp;E 2020'!C67+'[5]MAY S&amp;E 2020'!C67+'[5]JUN S&amp;E 2020'!C67+'[5]JUL S&amp;E 2020'!C67+'[5]AUG S&amp;E 2020'!C67</f>
        <v>669738</v>
      </c>
      <c r="D67" s="90">
        <f>'[5]SEPT 2019'!D67+'[5]OCT 2019'!D67+'[5]NOV 2019'!D67+'[5]DEC 2019'!D67+'[5]JAN 2020'!D67+'[5]FEB 2020'!D67+'[5]MAR 2020'!D67+'[5]APR 2020'!D67+'[5]MAY 2020'!D67+'[5]JUN 2020'!D67+'[5]JULY 2020'!D67+'[5]AUG 2020'!D67+'[5]EOY 2020'!D67+'[5]DEC S&amp;E 2019'!D67+'[5]JAN S&amp;E 2020'!D67+'[5]MAR S&amp;E 2020'!D67+'[5]MAY S&amp;E 2020'!D67+'[5]JUN S&amp;E 2020'!D67+'[5]JUL S&amp;E 2020'!D67+'[5]AUG S&amp;E 2020'!D67</f>
        <v>694126</v>
      </c>
      <c r="E67" s="90">
        <f>'[5]SEPT 2019'!E67+'[5]OCT 2019'!E67+'[5]NOV 2019'!E67+'[5]DEC 2019'!E67+'[5]JAN 2020'!E67+'[5]FEB 2020'!E67+'[5]MAR 2020'!E67+'[5]APR 2020'!E67+'[5]MAY 2020'!E67+'[5]JUN 2020'!E67+'[5]JULY 2020'!E67+'[5]AUG 2020'!E67+'[5]EOY 2020'!E67+'[5]DEC S&amp;E 2019'!E67+'[5]JAN S&amp;E 2020'!E67+'[5]MAR S&amp;E 2020'!E67+'[5]MAY S&amp;E 2020'!E67+'[5]JUN S&amp;E 2020'!E67+'[5]JUL S&amp;E 2020'!E67+'[5]AUG S&amp;E 2020'!E67</f>
        <v>476595</v>
      </c>
      <c r="F67" s="90">
        <f>'[5]SEPT 2019'!F67+'[5]OCT 2019'!F67+'[5]NOV 2019'!F67+'[5]DEC 2019'!F67+'[5]JAN 2020'!F67+'[5]FEB 2020'!F67+'[5]MAR 2020'!F67+'[5]APR 2020'!F67+'[5]MAY 2020'!F67+'[5]JUN 2020'!F67+'[5]JULY 2020'!F67+'[5]AUG 2020'!F67+'[5]EOY 2020'!F67+'[5]DEC S&amp;E 2019'!F67+'[5]JAN S&amp;E 2020'!F67+'[5]MAR S&amp;E 2020'!F67+'[5]MAY S&amp;E 2020'!F67+'[5]JUN S&amp;E 2020'!F67+'[5]JUL S&amp;E 2020'!F67+'[5]AUG S&amp;E 2020'!F67</f>
        <v>287241</v>
      </c>
      <c r="G67" s="90">
        <f>'[5]SEPT 2019'!G67+'[5]OCT 2019'!G67+'[5]NOV 2019'!G67+'[5]DEC 2019'!G67+'[5]JAN 2020'!G67+'[5]FEB 2020'!G67+'[5]MAR 2020'!G67+'[5]APR 2020'!G67+'[5]MAY 2020'!G67+'[5]JUN 2020'!G67+'[5]JULY 2020'!G67+'[5]AUG 2020'!G67+'[5]EOY 2020'!G67+'[5]DEC S&amp;E 2019'!G67+'[5]JAN S&amp;E 2020'!G67+'[5]MAR S&amp;E 2020'!G67+'[5]MAY S&amp;E 2020'!G67+'[5]JUN S&amp;E 2020'!G67+'[5]JUL S&amp;E 2020'!G67+'[5]AUG S&amp;E 2020'!G67</f>
        <v>230494</v>
      </c>
      <c r="H67" s="90">
        <f>'[5]SEPT 2019'!H67+'[5]OCT 2019'!H67+'[5]NOV 2019'!H67+'[5]DEC 2019'!H67+'[5]JAN 2020'!H67+'[5]FEB 2020'!H67+'[5]MAR 2020'!H67+'[5]APR 2020'!H67+'[5]MAY 2020'!H67+'[5]JUN 2020'!H67+'[5]JULY 2020'!H67+'[5]AUG 2020'!H67+'[5]EOY 2020'!H67</f>
        <v>5500</v>
      </c>
      <c r="I67" s="90">
        <f>'[5]DEC 2019'!I67+'[5]JAN 2020'!I67+'[5]FEB 2020'!I67+'[5]MAR 2020'!I67+'[5]APR 2020'!I67+'[5]MAY 2020'!I67+'[5]JUN 2020'!I67+'[5]JULY 2020'!I67+'[5]AUG 2020'!I67+'[5]EOY 2020'!I67</f>
        <v>0</v>
      </c>
      <c r="J67" s="90">
        <f>'[5]SEPT 2019'!I67+'[5]OCT 2019'!I67+'[5]NOV 2019'!I67+'[5]DEC 2019'!J67+'[5]JAN 2020'!J67+'[5]FEB 2020'!J67+'[5]MAR 2020'!J67+'[5]APR 2020'!J67+'[5]MAY 2020'!J67+'[5]JUN 2020'!J67+'[5]JULY 2020'!J67+'[5]AUG 2020'!J67+'[5]EOY 2020'!J67</f>
        <v>0</v>
      </c>
      <c r="K67" s="90">
        <f>'[5]SEPT 2019'!J67+'[5]OCT 2019'!J67+'[5]NOV 2019'!J67+'[5]DEC 2019'!K67+'[5]JAN 2020'!K67+'[5]FEB 2020'!K67+'[5]MAR 2020'!K67+'[5]APR 2020'!K67+'[5]MAY 2020'!K67+'[5]JUN 2020'!K67+'[5]JULY 2020'!K67+'[5]AUG 2020'!K67+'[5]EOY 2020'!K67</f>
        <v>0</v>
      </c>
      <c r="L67" s="90">
        <f>'[5]SEPT 2019'!K67+'[5]OCT 2019'!K67+'[5]NOV 2019'!K67+'[5]DEC 2019'!L67+'[5]JAN 2020'!L67+'[5]FEB 2020'!L67+'[5]MAR 2020'!L67+'[5]APR 2020'!L67+'[5]MAY 2020'!L67+'[5]JUN 2020'!L67+'[5]JULY 2020'!L67+'[5]AUG 2020'!L67+'[5]EOY 2020'!L67</f>
        <v>0</v>
      </c>
      <c r="M67" s="90">
        <f>'[5]SEPT 2019'!L67+'[5]OCT 2019'!L67+'[5]NOV 2019'!L67+'[5]DEC 2019'!M67+'[5]JAN 2020'!M67+'[5]FEB 2020'!M67+'[5]MAR 2020'!M67+'[5]APR 2020'!M67+'[5]MAY 2020'!M67+'[5]JUN 2020'!M67+'[5]JULY 2020'!M67+'[5]AUG 2020'!M67+'[5]EOY 2020'!M67</f>
        <v>28597</v>
      </c>
      <c r="N67" s="90">
        <f>'[5]SEPT 2019'!M67+'[5]OCT 2019'!M67+'[5]NOV 2019'!M67+'[5]DEC 2019'!N67+'[5]JAN 2020'!N67+'[5]FEB 2020'!N67+'[5]MAR 2020'!N67+'[5]APR 2020'!N67+'[5]MAY 2020'!N67+'[5]JUN 2020'!N67+'[5]JULY 2020'!N67+'[5]AUG 2020'!N67+'[5]EOY 2020'!N67</f>
        <v>125000</v>
      </c>
      <c r="O67" s="90">
        <f>'[5]SEPT 2019'!N67+'[5]OCT 2019'!N67+'[5]NOV 2019'!N67+'[5]DEC 2019'!O67+'[5]JAN 2020'!O67+'[5]FEB 2020'!O67+'[5]MAR 2020'!O67+'[5]APR 2020'!O67+'[5]MAY 2020'!O67+'[5]JUN 2020'!O67+'[5]JULY 2020'!O67+'[5]AUG 2020'!O67+'[5]EOY 2020'!O67</f>
        <v>0</v>
      </c>
      <c r="P67" s="90">
        <f>'[5]SEPT 2019'!O67+'[5]OCT 2019'!O67+'[5]NOV 2019'!O67+'[5]DEC 2019'!P67+'[5]JAN 2020'!P67+'[5]FEB 2020'!P67+'[5]MAR 2020'!P67+'[5]APR 2020'!P67+'[5]MAY 2020'!P67+'[5]JUN 2020'!P67+'[5]JULY 2020'!P67+'[5]AUG 2020'!P67+'[5]EOY 2020'!P67</f>
        <v>50000</v>
      </c>
      <c r="Q67" s="90">
        <f>'[5]SEPT 2019'!P67+'[5]OCT 2019'!P67+'[5]NOV 2019'!P67+'[5]DEC 2019'!Q67+'[5]JAN 2020'!Q67+'[5]FEB 2020'!Q67+'[5]MAR 2020'!Q67+'[5]APR 2020'!Q67+'[5]MAY 2020'!Q67+'[5]JUN 2020'!Q67+'[5]JULY 2020'!Q67+'[5]AUG 2020'!Q67+'[5]EOY 2020'!Q67</f>
        <v>13216.48</v>
      </c>
      <c r="R67" s="90">
        <f>'[5]SEPT 2019'!Q67+'[5]OCT 2019'!Q67+'[5]NOV 2019'!Q67+'[5]DEC 2019'!R67+'[5]JAN 2020'!R67+'[5]FEB 2020'!R67+'[5]MAR 2020'!R67+'[5]APR 2020'!R67+'[5]MAY 2020'!R67+'[5]JUN 2020'!R67+'[5]JULY 2020'!R67+'[5]AUG 2020'!R67+'[5]EOY 2020'!R67</f>
        <v>0</v>
      </c>
      <c r="S67" s="90">
        <f>'[5]SEPT 2019'!R67+'[5]OCT 2019'!R67+'[5]NOV 2019'!R67+'[5]DEC 2019'!S67+'[5]JAN 2020'!S67+'[5]FEB 2020'!S67+'[5]MAR 2020'!S67+'[5]APR 2020'!S67+'[5]MAY 2020'!S67+'[5]JUN 2020'!S67+'[5]JULY 2020'!S67+'[5]AUG 2020'!S67+'[5]EOY 2020'!S67</f>
        <v>0</v>
      </c>
      <c r="T67" s="90">
        <f>'[5]SEPT 2019'!S67+'[5]OCT 2019'!S67+'[5]NOV 2019'!S67+'[5]DEC 2019'!T67+'[5]JAN 2020'!T67+'[5]FEB 2020'!T67+'[5]MAR 2020'!T67+'[5]APR 2020'!T67+'[5]MAY 2020'!T67+'[5]JUN 2020'!T67+'[5]JULY 2020'!T67+'[5]AUG 2020'!T67+'[5]EOY 2020'!T67</f>
        <v>0</v>
      </c>
      <c r="U67" s="90">
        <f>'[5]SEPT 2019'!T67+'[5]OCT 2019'!T67+'[5]NOV 2019'!T67+'[5]DEC 2019'!U67+'[5]JAN 2020'!U67+'[5]FEB 2020'!U67+'[5]MAR 2020'!U67+'[5]APR 2020'!U67+'[5]MAY 2020'!U67+'[5]JUN 2020'!U67+'[5]JULY 2020'!U67+'[5]AUG 2020'!U67+'[5]EOY 2020'!U67</f>
        <v>0</v>
      </c>
      <c r="V67" s="90">
        <f>'[5]SEPT 2019'!U67+'[5]OCT 2019'!U67+'[5]NOV 2019'!U67+'[5]DEC 2019'!V67+'[5]JAN 2020'!V67+'[5]FEB 2020'!V67+'[5]MAR 2020'!V67+'[5]APR 2020'!V67+'[5]MAY 2020'!V67+'[5]JUN 2020'!V67+'[5]JULY 2020'!V67+'[5]AUG 2020'!V67+'[5]EOY 2020'!V67</f>
        <v>0</v>
      </c>
      <c r="W67" s="90">
        <f>'[5]SEPT 2019'!V67+'[5]OCT 2019'!V67+'[5]NOV 2019'!V67+'[5]DEC 2019'!W67+'[5]JAN 2020'!W67+'[5]FEB 2020'!W67+'[5]MAR 2020'!W67+'[5]APR 2020'!W67+'[5]MAY 2020'!W67+'[5]JUN 2020'!W67+'[5]JULY 2020'!W67+'[5]AUG 2020'!W67+'[5]EOY 2020'!W67</f>
        <v>0</v>
      </c>
      <c r="X67" s="90">
        <f>'[5]SEPT 2019'!W67+'[5]OCT 2019'!W67+'[5]NOV 2019'!W67+'[5]DEC 2019'!X67+'[5]JAN 2020'!X67+'[5]FEB 2020'!X67+'[5]MAR 2020'!X67+'[5]APR 2020'!X67+'[5]MAY 2020'!X67+'[5]JUN 2020'!X67+'[5]JULY 2020'!X67+'[5]AUG 2020'!X67+'[5]EOY 2020'!X67</f>
        <v>0</v>
      </c>
      <c r="Y67" s="90">
        <f>'[5]SEPT 2019'!X67+'[5]OCT 2019'!X67+'[5]NOV 2019'!X67+'[5]DEC 2019'!Y67+'[5]JAN 2020'!Y67+'[5]FEB 2020'!Y67+'[5]MAR 2020'!Y67+'[5]APR 2020'!Y67+'[5]MAY 2020'!Y67+'[5]JUN 2020'!Y67+'[5]JULY 2020'!Y67+'[5]AUG 2020'!Y67+'[5]EOY 2020'!Y67</f>
        <v>0</v>
      </c>
      <c r="Z67" s="90">
        <f>'[5]SEPT 2019'!Y67+'[5]OCT 2019'!Y67+'[5]NOV 2019'!Y67+'[5]DEC 2019'!Z67+'[5]JAN 2020'!Z67+'[5]FEB 2020'!Z67+'[5]MAR 2020'!Z67+'[5]APR 2020'!Z67+'[5]MAY 2020'!Z67+'[5]JUN 2020'!Z67+'[5]JULY 2020'!Z67+'[5]AUG 2020'!Z67+'[5]EOY 2020'!Z67</f>
        <v>0</v>
      </c>
      <c r="AA67" s="113">
        <f t="shared" si="1"/>
        <v>2580507.48</v>
      </c>
    </row>
    <row r="68" spans="1:27" x14ac:dyDescent="0.25">
      <c r="A68" s="62" t="s">
        <v>269</v>
      </c>
      <c r="B68" s="63" t="s">
        <v>270</v>
      </c>
      <c r="C68" s="90">
        <f>'[5]SEPT 2019'!C68+'[5]OCT 2019'!C68+'[5]NOV 2019'!C68+'[5]DEC 2019'!C68+'[5]JAN 2020'!C68+'[5]FEB 2020'!C68+'[5]MAR 2020'!C68+'[5]APR 2020'!C68+'[5]MAY 2020'!C68+'[5]JUN 2020'!C68+'[5]JULY 2020'!C68+'[5]AUG 2020'!C68+'[5]EOY 2020'!C68+'[5]DEC S&amp;E 2019'!C68+'[5]JAN S&amp;E 2020'!C68+'[5]MAR S&amp;E 2020'!C68+'[5]MAY S&amp;E 2020'!C68+'[5]JUN S&amp;E 2020'!C68+'[5]JUL S&amp;E 2020'!C68+'[5]AUG S&amp;E 2020'!C68</f>
        <v>106658</v>
      </c>
      <c r="D68" s="90">
        <f>'[5]SEPT 2019'!D68+'[5]OCT 2019'!D68+'[5]NOV 2019'!D68+'[5]DEC 2019'!D68+'[5]JAN 2020'!D68+'[5]FEB 2020'!D68+'[5]MAR 2020'!D68+'[5]APR 2020'!D68+'[5]MAY 2020'!D68+'[5]JUN 2020'!D68+'[5]JULY 2020'!D68+'[5]AUG 2020'!D68+'[5]EOY 2020'!D68+'[5]DEC S&amp;E 2019'!D68+'[5]JAN S&amp;E 2020'!D68+'[5]MAR S&amp;E 2020'!D68+'[5]MAY S&amp;E 2020'!D68+'[5]JUN S&amp;E 2020'!D68+'[5]JUL S&amp;E 2020'!D68+'[5]AUG S&amp;E 2020'!D68</f>
        <v>149187</v>
      </c>
      <c r="E68" s="90">
        <f>'[5]SEPT 2019'!E68+'[5]OCT 2019'!E68+'[5]NOV 2019'!E68+'[5]DEC 2019'!E68+'[5]JAN 2020'!E68+'[5]FEB 2020'!E68+'[5]MAR 2020'!E68+'[5]APR 2020'!E68+'[5]MAY 2020'!E68+'[5]JUN 2020'!E68+'[5]JULY 2020'!E68+'[5]AUG 2020'!E68+'[5]EOY 2020'!E68+'[5]DEC S&amp;E 2019'!E68+'[5]JAN S&amp;E 2020'!E68+'[5]MAR S&amp;E 2020'!E68+'[5]MAY S&amp;E 2020'!E68+'[5]JUN S&amp;E 2020'!E68+'[5]JUL S&amp;E 2020'!E68+'[5]AUG S&amp;E 2020'!E68</f>
        <v>165633</v>
      </c>
      <c r="F68" s="90">
        <f>'[5]SEPT 2019'!F68+'[5]OCT 2019'!F68+'[5]NOV 2019'!F68+'[5]DEC 2019'!F68+'[5]JAN 2020'!F68+'[5]FEB 2020'!F68+'[5]MAR 2020'!F68+'[5]APR 2020'!F68+'[5]MAY 2020'!F68+'[5]JUN 2020'!F68+'[5]JULY 2020'!F68+'[5]AUG 2020'!F68+'[5]EOY 2020'!F68+'[5]DEC S&amp;E 2019'!F68+'[5]JAN S&amp;E 2020'!F68+'[5]MAR S&amp;E 2020'!F68+'[5]MAY S&amp;E 2020'!F68+'[5]JUN S&amp;E 2020'!F68+'[5]JUL S&amp;E 2020'!F68+'[5]AUG S&amp;E 2020'!F68</f>
        <v>98299</v>
      </c>
      <c r="G68" s="90">
        <f>'[5]SEPT 2019'!G68+'[5]OCT 2019'!G68+'[5]NOV 2019'!G68+'[5]DEC 2019'!G68+'[5]JAN 2020'!G68+'[5]FEB 2020'!G68+'[5]MAR 2020'!G68+'[5]APR 2020'!G68+'[5]MAY 2020'!G68+'[5]JUN 2020'!G68+'[5]JULY 2020'!G68+'[5]AUG 2020'!G68+'[5]EOY 2020'!G68+'[5]DEC S&amp;E 2019'!G68+'[5]JAN S&amp;E 2020'!G68+'[5]MAR S&amp;E 2020'!G68+'[5]MAY S&amp;E 2020'!G68+'[5]JUN S&amp;E 2020'!G68+'[5]JUL S&amp;E 2020'!G68+'[5]AUG S&amp;E 2020'!G68</f>
        <v>26810</v>
      </c>
      <c r="H68" s="90">
        <f>'[5]SEPT 2019'!H68+'[5]OCT 2019'!H68+'[5]NOV 2019'!H68+'[5]DEC 2019'!H68+'[5]JAN 2020'!H68+'[5]FEB 2020'!H68+'[5]MAR 2020'!H68+'[5]APR 2020'!H68+'[5]MAY 2020'!H68+'[5]JUN 2020'!H68+'[5]JULY 2020'!H68+'[5]AUG 2020'!H68+'[5]EOY 2020'!H68</f>
        <v>0</v>
      </c>
      <c r="I68" s="90">
        <f>'[5]DEC 2019'!I68+'[5]JAN 2020'!I68+'[5]FEB 2020'!I68+'[5]MAR 2020'!I68+'[5]APR 2020'!I68+'[5]MAY 2020'!I68+'[5]JUN 2020'!I68+'[5]JULY 2020'!I68+'[5]AUG 2020'!I68+'[5]EOY 2020'!I68</f>
        <v>0</v>
      </c>
      <c r="J68" s="90">
        <f>'[5]SEPT 2019'!I68+'[5]OCT 2019'!I68+'[5]NOV 2019'!I68+'[5]DEC 2019'!J68+'[5]JAN 2020'!J68+'[5]FEB 2020'!J68+'[5]MAR 2020'!J68+'[5]APR 2020'!J68+'[5]MAY 2020'!J68+'[5]JUN 2020'!J68+'[5]JULY 2020'!J68+'[5]AUG 2020'!J68+'[5]EOY 2020'!J68</f>
        <v>0</v>
      </c>
      <c r="K68" s="90">
        <f>'[5]SEPT 2019'!J68+'[5]OCT 2019'!J68+'[5]NOV 2019'!J68+'[5]DEC 2019'!K68+'[5]JAN 2020'!K68+'[5]FEB 2020'!K68+'[5]MAR 2020'!K68+'[5]APR 2020'!K68+'[5]MAY 2020'!K68+'[5]JUN 2020'!K68+'[5]JULY 2020'!K68+'[5]AUG 2020'!K68+'[5]EOY 2020'!K68</f>
        <v>0</v>
      </c>
      <c r="L68" s="90">
        <f>'[5]SEPT 2019'!K68+'[5]OCT 2019'!K68+'[5]NOV 2019'!K68+'[5]DEC 2019'!L68+'[5]JAN 2020'!L68+'[5]FEB 2020'!L68+'[5]MAR 2020'!L68+'[5]APR 2020'!L68+'[5]MAY 2020'!L68+'[5]JUN 2020'!L68+'[5]JULY 2020'!L68+'[5]AUG 2020'!L68+'[5]EOY 2020'!L68</f>
        <v>0</v>
      </c>
      <c r="M68" s="90">
        <f>'[5]SEPT 2019'!L68+'[5]OCT 2019'!L68+'[5]NOV 2019'!L68+'[5]DEC 2019'!M68+'[5]JAN 2020'!M68+'[5]FEB 2020'!M68+'[5]MAR 2020'!M68+'[5]APR 2020'!M68+'[5]MAY 2020'!M68+'[5]JUN 2020'!M68+'[5]JULY 2020'!M68+'[5]AUG 2020'!M68+'[5]EOY 2020'!M68</f>
        <v>0</v>
      </c>
      <c r="N68" s="90">
        <f>'[5]SEPT 2019'!M68+'[5]OCT 2019'!M68+'[5]NOV 2019'!M68+'[5]DEC 2019'!N68+'[5]JAN 2020'!N68+'[5]FEB 2020'!N68+'[5]MAR 2020'!N68+'[5]APR 2020'!N68+'[5]MAY 2020'!N68+'[5]JUN 2020'!N68+'[5]JULY 2020'!N68+'[5]AUG 2020'!N68+'[5]EOY 2020'!N68</f>
        <v>0</v>
      </c>
      <c r="O68" s="90">
        <f>'[5]SEPT 2019'!N68+'[5]OCT 2019'!N68+'[5]NOV 2019'!N68+'[5]DEC 2019'!O68+'[5]JAN 2020'!O68+'[5]FEB 2020'!O68+'[5]MAR 2020'!O68+'[5]APR 2020'!O68+'[5]MAY 2020'!O68+'[5]JUN 2020'!O68+'[5]JULY 2020'!O68+'[5]AUG 2020'!O68+'[5]EOY 2020'!O68</f>
        <v>0</v>
      </c>
      <c r="P68" s="90">
        <f>'[5]SEPT 2019'!O68+'[5]OCT 2019'!O68+'[5]NOV 2019'!O68+'[5]DEC 2019'!P68+'[5]JAN 2020'!P68+'[5]FEB 2020'!P68+'[5]MAR 2020'!P68+'[5]APR 2020'!P68+'[5]MAY 2020'!P68+'[5]JUN 2020'!P68+'[5]JULY 2020'!P68+'[5]AUG 2020'!P68+'[5]EOY 2020'!P68</f>
        <v>0</v>
      </c>
      <c r="Q68" s="90">
        <f>'[5]SEPT 2019'!P68+'[5]OCT 2019'!P68+'[5]NOV 2019'!P68+'[5]DEC 2019'!Q68+'[5]JAN 2020'!Q68+'[5]FEB 2020'!Q68+'[5]MAR 2020'!Q68+'[5]APR 2020'!Q68+'[5]MAY 2020'!Q68+'[5]JUN 2020'!Q68+'[5]JULY 2020'!Q68+'[5]AUG 2020'!Q68+'[5]EOY 2020'!Q68</f>
        <v>0</v>
      </c>
      <c r="R68" s="90">
        <f>'[5]SEPT 2019'!Q68+'[5]OCT 2019'!Q68+'[5]NOV 2019'!Q68+'[5]DEC 2019'!R68+'[5]JAN 2020'!R68+'[5]FEB 2020'!R68+'[5]MAR 2020'!R68+'[5]APR 2020'!R68+'[5]MAY 2020'!R68+'[5]JUN 2020'!R68+'[5]JULY 2020'!R68+'[5]AUG 2020'!R68+'[5]EOY 2020'!R68</f>
        <v>0</v>
      </c>
      <c r="S68" s="90">
        <f>'[5]SEPT 2019'!R68+'[5]OCT 2019'!R68+'[5]NOV 2019'!R68+'[5]DEC 2019'!S68+'[5]JAN 2020'!S68+'[5]FEB 2020'!S68+'[5]MAR 2020'!S68+'[5]APR 2020'!S68+'[5]MAY 2020'!S68+'[5]JUN 2020'!S68+'[5]JULY 2020'!S68+'[5]AUG 2020'!S68+'[5]EOY 2020'!S68</f>
        <v>0</v>
      </c>
      <c r="T68" s="90">
        <f>'[5]SEPT 2019'!S68+'[5]OCT 2019'!S68+'[5]NOV 2019'!S68+'[5]DEC 2019'!T68+'[5]JAN 2020'!T68+'[5]FEB 2020'!T68+'[5]MAR 2020'!T68+'[5]APR 2020'!T68+'[5]MAY 2020'!T68+'[5]JUN 2020'!T68+'[5]JULY 2020'!T68+'[5]AUG 2020'!T68+'[5]EOY 2020'!T68</f>
        <v>0</v>
      </c>
      <c r="U68" s="90">
        <f>'[5]SEPT 2019'!T68+'[5]OCT 2019'!T68+'[5]NOV 2019'!T68+'[5]DEC 2019'!U68+'[5]JAN 2020'!U68+'[5]FEB 2020'!U68+'[5]MAR 2020'!U68+'[5]APR 2020'!U68+'[5]MAY 2020'!U68+'[5]JUN 2020'!U68+'[5]JULY 2020'!U68+'[5]AUG 2020'!U68+'[5]EOY 2020'!U68</f>
        <v>0</v>
      </c>
      <c r="V68" s="90">
        <f>'[5]SEPT 2019'!U68+'[5]OCT 2019'!U68+'[5]NOV 2019'!U68+'[5]DEC 2019'!V68+'[5]JAN 2020'!V68+'[5]FEB 2020'!V68+'[5]MAR 2020'!V68+'[5]APR 2020'!V68+'[5]MAY 2020'!V68+'[5]JUN 2020'!V68+'[5]JULY 2020'!V68+'[5]AUG 2020'!V68+'[5]EOY 2020'!V68</f>
        <v>0</v>
      </c>
      <c r="W68" s="90">
        <f>'[5]SEPT 2019'!V68+'[5]OCT 2019'!V68+'[5]NOV 2019'!V68+'[5]DEC 2019'!W68+'[5]JAN 2020'!W68+'[5]FEB 2020'!W68+'[5]MAR 2020'!W68+'[5]APR 2020'!W68+'[5]MAY 2020'!W68+'[5]JUN 2020'!W68+'[5]JULY 2020'!W68+'[5]AUG 2020'!W68+'[5]EOY 2020'!W68</f>
        <v>0</v>
      </c>
      <c r="X68" s="90">
        <f>'[5]SEPT 2019'!W68+'[5]OCT 2019'!W68+'[5]NOV 2019'!W68+'[5]DEC 2019'!X68+'[5]JAN 2020'!X68+'[5]FEB 2020'!X68+'[5]MAR 2020'!X68+'[5]APR 2020'!X68+'[5]MAY 2020'!X68+'[5]JUN 2020'!X68+'[5]JULY 2020'!X68+'[5]AUG 2020'!X68+'[5]EOY 2020'!X68</f>
        <v>0</v>
      </c>
      <c r="Y68" s="90">
        <f>'[5]SEPT 2019'!X68+'[5]OCT 2019'!X68+'[5]NOV 2019'!X68+'[5]DEC 2019'!Y68+'[5]JAN 2020'!Y68+'[5]FEB 2020'!Y68+'[5]MAR 2020'!Y68+'[5]APR 2020'!Y68+'[5]MAY 2020'!Y68+'[5]JUN 2020'!Y68+'[5]JULY 2020'!Y68+'[5]AUG 2020'!Y68+'[5]EOY 2020'!Y68</f>
        <v>0</v>
      </c>
      <c r="Z68" s="90">
        <f>'[5]SEPT 2019'!Y68+'[5]OCT 2019'!Y68+'[5]NOV 2019'!Y68+'[5]DEC 2019'!Z68+'[5]JAN 2020'!Z68+'[5]FEB 2020'!Z68+'[5]MAR 2020'!Z68+'[5]APR 2020'!Z68+'[5]MAY 2020'!Z68+'[5]JUN 2020'!Z68+'[5]JULY 2020'!Z68+'[5]AUG 2020'!Z68+'[5]EOY 2020'!Z68</f>
        <v>0</v>
      </c>
      <c r="AA68" s="113">
        <f t="shared" si="1"/>
        <v>546587</v>
      </c>
    </row>
    <row r="69" spans="1:27" x14ac:dyDescent="0.25">
      <c r="A69" s="62" t="s">
        <v>273</v>
      </c>
      <c r="B69" s="63" t="s">
        <v>274</v>
      </c>
      <c r="C69" s="90">
        <f>'[5]SEPT 2019'!C69+'[5]OCT 2019'!C69+'[5]NOV 2019'!C69+'[5]DEC 2019'!C69+'[5]JAN 2020'!C69+'[5]FEB 2020'!C69+'[5]MAR 2020'!C69+'[5]APR 2020'!C69+'[5]MAY 2020'!C69+'[5]JUN 2020'!C69+'[5]JULY 2020'!C69+'[5]AUG 2020'!C69+'[5]EOY 2020'!C69+'[5]DEC S&amp;E 2019'!C69+'[5]JAN S&amp;E 2020'!C69+'[5]MAR S&amp;E 2020'!C69+'[5]MAY S&amp;E 2020'!C69+'[5]JUN S&amp;E 2020'!C69+'[5]JUL S&amp;E 2020'!C69+'[5]AUG S&amp;E 2020'!C69</f>
        <v>53263</v>
      </c>
      <c r="D69" s="90">
        <f>'[5]SEPT 2019'!D69+'[5]OCT 2019'!D69+'[5]NOV 2019'!D69+'[5]DEC 2019'!D69+'[5]JAN 2020'!D69+'[5]FEB 2020'!D69+'[5]MAR 2020'!D69+'[5]APR 2020'!D69+'[5]MAY 2020'!D69+'[5]JUN 2020'!D69+'[5]JULY 2020'!D69+'[5]AUG 2020'!D69+'[5]EOY 2020'!D69+'[5]DEC S&amp;E 2019'!D69+'[5]JAN S&amp;E 2020'!D69+'[5]MAR S&amp;E 2020'!D69+'[5]MAY S&amp;E 2020'!D69+'[5]JUN S&amp;E 2020'!D69+'[5]JUL S&amp;E 2020'!D69+'[5]AUG S&amp;E 2020'!D69</f>
        <v>54932</v>
      </c>
      <c r="E69" s="90">
        <f>'[5]SEPT 2019'!E69+'[5]OCT 2019'!E69+'[5]NOV 2019'!E69+'[5]DEC 2019'!E69+'[5]JAN 2020'!E69+'[5]FEB 2020'!E69+'[5]MAR 2020'!E69+'[5]APR 2020'!E69+'[5]MAY 2020'!E69+'[5]JUN 2020'!E69+'[5]JULY 2020'!E69+'[5]AUG 2020'!E69+'[5]EOY 2020'!E69+'[5]DEC S&amp;E 2019'!E69+'[5]JAN S&amp;E 2020'!E69+'[5]MAR S&amp;E 2020'!E69+'[5]MAY S&amp;E 2020'!E69+'[5]JUN S&amp;E 2020'!E69+'[5]JUL S&amp;E 2020'!E69+'[5]AUG S&amp;E 2020'!E69</f>
        <v>62381</v>
      </c>
      <c r="F69" s="90">
        <f>'[5]SEPT 2019'!F69+'[5]OCT 2019'!F69+'[5]NOV 2019'!F69+'[5]DEC 2019'!F69+'[5]JAN 2020'!F69+'[5]FEB 2020'!F69+'[5]MAR 2020'!F69+'[5]APR 2020'!F69+'[5]MAY 2020'!F69+'[5]JUN 2020'!F69+'[5]JULY 2020'!F69+'[5]AUG 2020'!F69+'[5]EOY 2020'!F69+'[5]DEC S&amp;E 2019'!F69+'[5]JAN S&amp;E 2020'!F69+'[5]MAR S&amp;E 2020'!F69+'[5]MAY S&amp;E 2020'!F69+'[5]JUN S&amp;E 2020'!F69+'[5]JUL S&amp;E 2020'!F69+'[5]AUG S&amp;E 2020'!F69</f>
        <v>7000</v>
      </c>
      <c r="G69" s="90">
        <f>'[5]SEPT 2019'!G69+'[5]OCT 2019'!G69+'[5]NOV 2019'!G69+'[5]DEC 2019'!G69+'[5]JAN 2020'!G69+'[5]FEB 2020'!G69+'[5]MAR 2020'!G69+'[5]APR 2020'!G69+'[5]MAY 2020'!G69+'[5]JUN 2020'!G69+'[5]JULY 2020'!G69+'[5]AUG 2020'!G69+'[5]EOY 2020'!G69+'[5]DEC S&amp;E 2019'!G69+'[5]JAN S&amp;E 2020'!G69+'[5]MAR S&amp;E 2020'!G69+'[5]MAY S&amp;E 2020'!G69+'[5]JUN S&amp;E 2020'!G69+'[5]JUL S&amp;E 2020'!G69+'[5]AUG S&amp;E 2020'!G69</f>
        <v>9000</v>
      </c>
      <c r="H69" s="90">
        <f>'[5]SEPT 2019'!H69+'[5]OCT 2019'!H69+'[5]NOV 2019'!H69+'[5]DEC 2019'!H69+'[5]JAN 2020'!H69+'[5]FEB 2020'!H69+'[5]MAR 2020'!H69+'[5]APR 2020'!H69+'[5]MAY 2020'!H69+'[5]JUN 2020'!H69+'[5]JULY 2020'!H69+'[5]AUG 2020'!H69+'[5]EOY 2020'!H69</f>
        <v>0</v>
      </c>
      <c r="I69" s="90">
        <f>'[5]DEC 2019'!I69+'[5]JAN 2020'!I69+'[5]FEB 2020'!I69+'[5]MAR 2020'!I69+'[5]APR 2020'!I69+'[5]MAY 2020'!I69+'[5]JUN 2020'!I69+'[5]JULY 2020'!I69+'[5]AUG 2020'!I69+'[5]EOY 2020'!I69</f>
        <v>0</v>
      </c>
      <c r="J69" s="90">
        <f>'[5]SEPT 2019'!I69+'[5]OCT 2019'!I69+'[5]NOV 2019'!I69+'[5]DEC 2019'!J69+'[5]JAN 2020'!J69+'[5]FEB 2020'!J69+'[5]MAR 2020'!J69+'[5]APR 2020'!J69+'[5]MAY 2020'!J69+'[5]JUN 2020'!J69+'[5]JULY 2020'!J69+'[5]AUG 2020'!J69+'[5]EOY 2020'!J69</f>
        <v>0</v>
      </c>
      <c r="K69" s="90">
        <f>'[5]SEPT 2019'!J69+'[5]OCT 2019'!J69+'[5]NOV 2019'!J69+'[5]DEC 2019'!K69+'[5]JAN 2020'!K69+'[5]FEB 2020'!K69+'[5]MAR 2020'!K69+'[5]APR 2020'!K69+'[5]MAY 2020'!K69+'[5]JUN 2020'!K69+'[5]JULY 2020'!K69+'[5]AUG 2020'!K69+'[5]EOY 2020'!K69</f>
        <v>0</v>
      </c>
      <c r="L69" s="90">
        <f>'[5]SEPT 2019'!K69+'[5]OCT 2019'!K69+'[5]NOV 2019'!K69+'[5]DEC 2019'!L69+'[5]JAN 2020'!L69+'[5]FEB 2020'!L69+'[5]MAR 2020'!L69+'[5]APR 2020'!L69+'[5]MAY 2020'!L69+'[5]JUN 2020'!L69+'[5]JULY 2020'!L69+'[5]AUG 2020'!L69+'[5]EOY 2020'!L69</f>
        <v>0</v>
      </c>
      <c r="M69" s="90">
        <f>'[5]SEPT 2019'!L69+'[5]OCT 2019'!L69+'[5]NOV 2019'!L69+'[5]DEC 2019'!M69+'[5]JAN 2020'!M69+'[5]FEB 2020'!M69+'[5]MAR 2020'!M69+'[5]APR 2020'!M69+'[5]MAY 2020'!M69+'[5]JUN 2020'!M69+'[5]JULY 2020'!M69+'[5]AUG 2020'!M69+'[5]EOY 2020'!M69</f>
        <v>0</v>
      </c>
      <c r="N69" s="90">
        <f>'[5]SEPT 2019'!M69+'[5]OCT 2019'!M69+'[5]NOV 2019'!M69+'[5]DEC 2019'!N69+'[5]JAN 2020'!N69+'[5]FEB 2020'!N69+'[5]MAR 2020'!N69+'[5]APR 2020'!N69+'[5]MAY 2020'!N69+'[5]JUN 2020'!N69+'[5]JULY 2020'!N69+'[5]AUG 2020'!N69+'[5]EOY 2020'!N69</f>
        <v>7812.5</v>
      </c>
      <c r="O69" s="90">
        <f>'[5]SEPT 2019'!N69+'[5]OCT 2019'!N69+'[5]NOV 2019'!N69+'[5]DEC 2019'!O69+'[5]JAN 2020'!O69+'[5]FEB 2020'!O69+'[5]MAR 2020'!O69+'[5]APR 2020'!O69+'[5]MAY 2020'!O69+'[5]JUN 2020'!O69+'[5]JULY 2020'!O69+'[5]AUG 2020'!O69+'[5]EOY 2020'!O69</f>
        <v>0</v>
      </c>
      <c r="P69" s="90">
        <f>'[5]SEPT 2019'!O69+'[5]OCT 2019'!O69+'[5]NOV 2019'!O69+'[5]DEC 2019'!P69+'[5]JAN 2020'!P69+'[5]FEB 2020'!P69+'[5]MAR 2020'!P69+'[5]APR 2020'!P69+'[5]MAY 2020'!P69+'[5]JUN 2020'!P69+'[5]JULY 2020'!P69+'[5]AUG 2020'!P69+'[5]EOY 2020'!P69</f>
        <v>0</v>
      </c>
      <c r="Q69" s="90">
        <f>'[5]SEPT 2019'!P69+'[5]OCT 2019'!P69+'[5]NOV 2019'!P69+'[5]DEC 2019'!Q69+'[5]JAN 2020'!Q69+'[5]FEB 2020'!Q69+'[5]MAR 2020'!Q69+'[5]APR 2020'!Q69+'[5]MAY 2020'!Q69+'[5]JUN 2020'!Q69+'[5]JULY 2020'!Q69+'[5]AUG 2020'!Q69+'[5]EOY 2020'!Q69</f>
        <v>1240</v>
      </c>
      <c r="R69" s="90">
        <f>'[5]SEPT 2019'!Q69+'[5]OCT 2019'!Q69+'[5]NOV 2019'!Q69+'[5]DEC 2019'!R69+'[5]JAN 2020'!R69+'[5]FEB 2020'!R69+'[5]MAR 2020'!R69+'[5]APR 2020'!R69+'[5]MAY 2020'!R69+'[5]JUN 2020'!R69+'[5]JULY 2020'!R69+'[5]AUG 2020'!R69+'[5]EOY 2020'!R69</f>
        <v>0</v>
      </c>
      <c r="S69" s="90">
        <f>'[5]SEPT 2019'!R69+'[5]OCT 2019'!R69+'[5]NOV 2019'!R69+'[5]DEC 2019'!S69+'[5]JAN 2020'!S69+'[5]FEB 2020'!S69+'[5]MAR 2020'!S69+'[5]APR 2020'!S69+'[5]MAY 2020'!S69+'[5]JUN 2020'!S69+'[5]JULY 2020'!S69+'[5]AUG 2020'!S69+'[5]EOY 2020'!S69</f>
        <v>0</v>
      </c>
      <c r="T69" s="90">
        <f>'[5]SEPT 2019'!S69+'[5]OCT 2019'!S69+'[5]NOV 2019'!S69+'[5]DEC 2019'!T69+'[5]JAN 2020'!T69+'[5]FEB 2020'!T69+'[5]MAR 2020'!T69+'[5]APR 2020'!T69+'[5]MAY 2020'!T69+'[5]JUN 2020'!T69+'[5]JULY 2020'!T69+'[5]AUG 2020'!T69+'[5]EOY 2020'!T69</f>
        <v>0</v>
      </c>
      <c r="U69" s="90">
        <f>'[5]SEPT 2019'!T69+'[5]OCT 2019'!T69+'[5]NOV 2019'!T69+'[5]DEC 2019'!U69+'[5]JAN 2020'!U69+'[5]FEB 2020'!U69+'[5]MAR 2020'!U69+'[5]APR 2020'!U69+'[5]MAY 2020'!U69+'[5]JUN 2020'!U69+'[5]JULY 2020'!U69+'[5]AUG 2020'!U69+'[5]EOY 2020'!U69</f>
        <v>0</v>
      </c>
      <c r="V69" s="90">
        <f>'[5]SEPT 2019'!U69+'[5]OCT 2019'!U69+'[5]NOV 2019'!U69+'[5]DEC 2019'!V69+'[5]JAN 2020'!V69+'[5]FEB 2020'!V69+'[5]MAR 2020'!V69+'[5]APR 2020'!V69+'[5]MAY 2020'!V69+'[5]JUN 2020'!V69+'[5]JULY 2020'!V69+'[5]AUG 2020'!V69+'[5]EOY 2020'!V69</f>
        <v>0</v>
      </c>
      <c r="W69" s="90">
        <f>'[5]SEPT 2019'!V69+'[5]OCT 2019'!V69+'[5]NOV 2019'!V69+'[5]DEC 2019'!W69+'[5]JAN 2020'!W69+'[5]FEB 2020'!W69+'[5]MAR 2020'!W69+'[5]APR 2020'!W69+'[5]MAY 2020'!W69+'[5]JUN 2020'!W69+'[5]JULY 2020'!W69+'[5]AUG 2020'!W69+'[5]EOY 2020'!W69</f>
        <v>0</v>
      </c>
      <c r="X69" s="90">
        <f>'[5]SEPT 2019'!W69+'[5]OCT 2019'!W69+'[5]NOV 2019'!W69+'[5]DEC 2019'!X69+'[5]JAN 2020'!X69+'[5]FEB 2020'!X69+'[5]MAR 2020'!X69+'[5]APR 2020'!X69+'[5]MAY 2020'!X69+'[5]JUN 2020'!X69+'[5]JULY 2020'!X69+'[5]AUG 2020'!X69+'[5]EOY 2020'!X69</f>
        <v>0</v>
      </c>
      <c r="Y69" s="90">
        <f>'[5]SEPT 2019'!X69+'[5]OCT 2019'!X69+'[5]NOV 2019'!X69+'[5]DEC 2019'!Y69+'[5]JAN 2020'!Y69+'[5]FEB 2020'!Y69+'[5]MAR 2020'!Y69+'[5]APR 2020'!Y69+'[5]MAY 2020'!Y69+'[5]JUN 2020'!Y69+'[5]JULY 2020'!Y69+'[5]AUG 2020'!Y69+'[5]EOY 2020'!Y69</f>
        <v>0</v>
      </c>
      <c r="Z69" s="90">
        <f>'[5]SEPT 2019'!Y69+'[5]OCT 2019'!Y69+'[5]NOV 2019'!Y69+'[5]DEC 2019'!Z69+'[5]JAN 2020'!Z69+'[5]FEB 2020'!Z69+'[5]MAR 2020'!Z69+'[5]APR 2020'!Z69+'[5]MAY 2020'!Z69+'[5]JUN 2020'!Z69+'[5]JULY 2020'!Z69+'[5]AUG 2020'!Z69+'[5]EOY 2020'!Z69</f>
        <v>0</v>
      </c>
      <c r="AA69" s="113">
        <f t="shared" si="1"/>
        <v>195628.5</v>
      </c>
    </row>
    <row r="70" spans="1:27" x14ac:dyDescent="0.25">
      <c r="A70" s="62" t="s">
        <v>279</v>
      </c>
      <c r="B70" s="63" t="s">
        <v>280</v>
      </c>
      <c r="C70" s="90">
        <f>'[5]SEPT 2019'!C70+'[5]OCT 2019'!C70+'[5]NOV 2019'!C70+'[5]DEC 2019'!C70+'[5]JAN 2020'!C70+'[5]FEB 2020'!C70+'[5]MAR 2020'!C70+'[5]APR 2020'!C70+'[5]MAY 2020'!C70+'[5]JUN 2020'!C70+'[5]JULY 2020'!C70+'[5]AUG 2020'!C70+'[5]EOY 2020'!C70+'[5]DEC S&amp;E 2019'!C70+'[5]JAN S&amp;E 2020'!C70+'[5]MAR S&amp;E 2020'!C70+'[5]MAY S&amp;E 2020'!C70+'[5]JUN S&amp;E 2020'!C70+'[5]JUL S&amp;E 2020'!C70+'[5]AUG S&amp;E 2020'!C70</f>
        <v>305212</v>
      </c>
      <c r="D70" s="90">
        <f>'[5]SEPT 2019'!D70+'[5]OCT 2019'!D70+'[5]NOV 2019'!D70+'[5]DEC 2019'!D70+'[5]JAN 2020'!D70+'[5]FEB 2020'!D70+'[5]MAR 2020'!D70+'[5]APR 2020'!D70+'[5]MAY 2020'!D70+'[5]JUN 2020'!D70+'[5]JULY 2020'!D70+'[5]AUG 2020'!D70+'[5]EOY 2020'!D70+'[5]DEC S&amp;E 2019'!D70+'[5]JAN S&amp;E 2020'!D70+'[5]MAR S&amp;E 2020'!D70+'[5]MAY S&amp;E 2020'!D70+'[5]JUN S&amp;E 2020'!D70+'[5]JUL S&amp;E 2020'!D70+'[5]AUG S&amp;E 2020'!D70</f>
        <v>113965</v>
      </c>
      <c r="E70" s="90">
        <f>'[5]SEPT 2019'!E70+'[5]OCT 2019'!E70+'[5]NOV 2019'!E70+'[5]DEC 2019'!E70+'[5]JAN 2020'!E70+'[5]FEB 2020'!E70+'[5]MAR 2020'!E70+'[5]APR 2020'!E70+'[5]MAY 2020'!E70+'[5]JUN 2020'!E70+'[5]JULY 2020'!E70+'[5]AUG 2020'!E70+'[5]EOY 2020'!E70+'[5]DEC S&amp;E 2019'!E70+'[5]JAN S&amp;E 2020'!E70+'[5]MAR S&amp;E 2020'!E70+'[5]MAY S&amp;E 2020'!E70+'[5]JUN S&amp;E 2020'!E70+'[5]JUL S&amp;E 2020'!E70+'[5]AUG S&amp;E 2020'!E70</f>
        <v>112840</v>
      </c>
      <c r="F70" s="90">
        <f>'[5]SEPT 2019'!F70+'[5]OCT 2019'!F70+'[5]NOV 2019'!F70+'[5]DEC 2019'!F70+'[5]JAN 2020'!F70+'[5]FEB 2020'!F70+'[5]MAR 2020'!F70+'[5]APR 2020'!F70+'[5]MAY 2020'!F70+'[5]JUN 2020'!F70+'[5]JULY 2020'!F70+'[5]AUG 2020'!F70+'[5]EOY 2020'!F70+'[5]DEC S&amp;E 2019'!F70+'[5]JAN S&amp;E 2020'!F70+'[5]MAR S&amp;E 2020'!F70+'[5]MAY S&amp;E 2020'!F70+'[5]JUN S&amp;E 2020'!F70+'[5]JUL S&amp;E 2020'!F70+'[5]AUG S&amp;E 2020'!F70</f>
        <v>31062</v>
      </c>
      <c r="G70" s="90">
        <f>'[5]SEPT 2019'!G70+'[5]OCT 2019'!G70+'[5]NOV 2019'!G70+'[5]DEC 2019'!G70+'[5]JAN 2020'!G70+'[5]FEB 2020'!G70+'[5]MAR 2020'!G70+'[5]APR 2020'!G70+'[5]MAY 2020'!G70+'[5]JUN 2020'!G70+'[5]JULY 2020'!G70+'[5]AUG 2020'!G70+'[5]EOY 2020'!G70+'[5]DEC S&amp;E 2019'!G70+'[5]JAN S&amp;E 2020'!G70+'[5]MAR S&amp;E 2020'!G70+'[5]MAY S&amp;E 2020'!G70+'[5]JUN S&amp;E 2020'!G70+'[5]JUL S&amp;E 2020'!G70+'[5]AUG S&amp;E 2020'!G70</f>
        <v>43400</v>
      </c>
      <c r="H70" s="90">
        <f>'[5]SEPT 2019'!H70+'[5]OCT 2019'!H70+'[5]NOV 2019'!H70+'[5]DEC 2019'!H70+'[5]JAN 2020'!H70+'[5]FEB 2020'!H70+'[5]MAR 2020'!H70+'[5]APR 2020'!H70+'[5]MAY 2020'!H70+'[5]JUN 2020'!H70+'[5]JULY 2020'!H70+'[5]AUG 2020'!H70+'[5]EOY 2020'!H70</f>
        <v>0</v>
      </c>
      <c r="I70" s="90">
        <f>'[5]DEC 2019'!I70+'[5]JAN 2020'!I70+'[5]FEB 2020'!I70+'[5]MAR 2020'!I70+'[5]APR 2020'!I70+'[5]MAY 2020'!I70+'[5]JUN 2020'!I70+'[5]JULY 2020'!I70+'[5]AUG 2020'!I70+'[5]EOY 2020'!I70</f>
        <v>0</v>
      </c>
      <c r="J70" s="90">
        <f>'[5]SEPT 2019'!I70+'[5]OCT 2019'!I70+'[5]NOV 2019'!I70+'[5]DEC 2019'!J70+'[5]JAN 2020'!J70+'[5]FEB 2020'!J70+'[5]MAR 2020'!J70+'[5]APR 2020'!J70+'[5]MAY 2020'!J70+'[5]JUN 2020'!J70+'[5]JULY 2020'!J70+'[5]AUG 2020'!J70+'[5]EOY 2020'!J70</f>
        <v>0</v>
      </c>
      <c r="K70" s="90">
        <f>'[5]SEPT 2019'!J70+'[5]OCT 2019'!J70+'[5]NOV 2019'!J70+'[5]DEC 2019'!K70+'[5]JAN 2020'!K70+'[5]FEB 2020'!K70+'[5]MAR 2020'!K70+'[5]APR 2020'!K70+'[5]MAY 2020'!K70+'[5]JUN 2020'!K70+'[5]JULY 2020'!K70+'[5]AUG 2020'!K70+'[5]EOY 2020'!K70</f>
        <v>0</v>
      </c>
      <c r="L70" s="90">
        <f>'[5]SEPT 2019'!K70+'[5]OCT 2019'!K70+'[5]NOV 2019'!K70+'[5]DEC 2019'!L70+'[5]JAN 2020'!L70+'[5]FEB 2020'!L70+'[5]MAR 2020'!L70+'[5]APR 2020'!L70+'[5]MAY 2020'!L70+'[5]JUN 2020'!L70+'[5]JULY 2020'!L70+'[5]AUG 2020'!L70+'[5]EOY 2020'!L70</f>
        <v>27581</v>
      </c>
      <c r="M70" s="90">
        <f>'[5]SEPT 2019'!L70+'[5]OCT 2019'!L70+'[5]NOV 2019'!L70+'[5]DEC 2019'!M70+'[5]JAN 2020'!M70+'[5]FEB 2020'!M70+'[5]MAR 2020'!M70+'[5]APR 2020'!M70+'[5]MAY 2020'!M70+'[5]JUN 2020'!M70+'[5]JULY 2020'!M70+'[5]AUG 2020'!M70+'[5]EOY 2020'!M70</f>
        <v>0</v>
      </c>
      <c r="N70" s="90">
        <f>'[5]SEPT 2019'!M70+'[5]OCT 2019'!M70+'[5]NOV 2019'!M70+'[5]DEC 2019'!N70+'[5]JAN 2020'!N70+'[5]FEB 2020'!N70+'[5]MAR 2020'!N70+'[5]APR 2020'!N70+'[5]MAY 2020'!N70+'[5]JUN 2020'!N70+'[5]JULY 2020'!N70+'[5]AUG 2020'!N70+'[5]EOY 2020'!N70</f>
        <v>0</v>
      </c>
      <c r="O70" s="90">
        <f>'[5]SEPT 2019'!N70+'[5]OCT 2019'!N70+'[5]NOV 2019'!N70+'[5]DEC 2019'!O70+'[5]JAN 2020'!O70+'[5]FEB 2020'!O70+'[5]MAR 2020'!O70+'[5]APR 2020'!O70+'[5]MAY 2020'!O70+'[5]JUN 2020'!O70+'[5]JULY 2020'!O70+'[5]AUG 2020'!O70+'[5]EOY 2020'!O70</f>
        <v>0</v>
      </c>
      <c r="P70" s="90">
        <f>'[5]SEPT 2019'!O70+'[5]OCT 2019'!O70+'[5]NOV 2019'!O70+'[5]DEC 2019'!P70+'[5]JAN 2020'!P70+'[5]FEB 2020'!P70+'[5]MAR 2020'!P70+'[5]APR 2020'!P70+'[5]MAY 2020'!P70+'[5]JUN 2020'!P70+'[5]JULY 2020'!P70+'[5]AUG 2020'!P70+'[5]EOY 2020'!P70</f>
        <v>0</v>
      </c>
      <c r="Q70" s="90">
        <f>'[5]SEPT 2019'!P70+'[5]OCT 2019'!P70+'[5]NOV 2019'!P70+'[5]DEC 2019'!Q70+'[5]JAN 2020'!Q70+'[5]FEB 2020'!Q70+'[5]MAR 2020'!Q70+'[5]APR 2020'!Q70+'[5]MAY 2020'!Q70+'[5]JUN 2020'!Q70+'[5]JULY 2020'!Q70+'[5]AUG 2020'!Q70+'[5]EOY 2020'!Q70</f>
        <v>0</v>
      </c>
      <c r="R70" s="90">
        <f>'[5]SEPT 2019'!Q70+'[5]OCT 2019'!Q70+'[5]NOV 2019'!Q70+'[5]DEC 2019'!R70+'[5]JAN 2020'!R70+'[5]FEB 2020'!R70+'[5]MAR 2020'!R70+'[5]APR 2020'!R70+'[5]MAY 2020'!R70+'[5]JUN 2020'!R70+'[5]JULY 2020'!R70+'[5]AUG 2020'!R70+'[5]EOY 2020'!R70</f>
        <v>0</v>
      </c>
      <c r="S70" s="90">
        <f>'[5]SEPT 2019'!R70+'[5]OCT 2019'!R70+'[5]NOV 2019'!R70+'[5]DEC 2019'!S70+'[5]JAN 2020'!S70+'[5]FEB 2020'!S70+'[5]MAR 2020'!S70+'[5]APR 2020'!S70+'[5]MAY 2020'!S70+'[5]JUN 2020'!S70+'[5]JULY 2020'!S70+'[5]AUG 2020'!S70+'[5]EOY 2020'!S70</f>
        <v>0</v>
      </c>
      <c r="T70" s="90">
        <f>'[5]SEPT 2019'!S70+'[5]OCT 2019'!S70+'[5]NOV 2019'!S70+'[5]DEC 2019'!T70+'[5]JAN 2020'!T70+'[5]FEB 2020'!T70+'[5]MAR 2020'!T70+'[5]APR 2020'!T70+'[5]MAY 2020'!T70+'[5]JUN 2020'!T70+'[5]JULY 2020'!T70+'[5]AUG 2020'!T70+'[5]EOY 2020'!T70</f>
        <v>0</v>
      </c>
      <c r="U70" s="90">
        <f>'[5]SEPT 2019'!T70+'[5]OCT 2019'!T70+'[5]NOV 2019'!T70+'[5]DEC 2019'!U70+'[5]JAN 2020'!U70+'[5]FEB 2020'!U70+'[5]MAR 2020'!U70+'[5]APR 2020'!U70+'[5]MAY 2020'!U70+'[5]JUN 2020'!U70+'[5]JULY 2020'!U70+'[5]AUG 2020'!U70+'[5]EOY 2020'!U70</f>
        <v>0</v>
      </c>
      <c r="V70" s="90">
        <f>'[5]SEPT 2019'!U70+'[5]OCT 2019'!U70+'[5]NOV 2019'!U70+'[5]DEC 2019'!V70+'[5]JAN 2020'!V70+'[5]FEB 2020'!V70+'[5]MAR 2020'!V70+'[5]APR 2020'!V70+'[5]MAY 2020'!V70+'[5]JUN 2020'!V70+'[5]JULY 2020'!V70+'[5]AUG 2020'!V70+'[5]EOY 2020'!V70</f>
        <v>0</v>
      </c>
      <c r="W70" s="90">
        <f>'[5]SEPT 2019'!V70+'[5]OCT 2019'!V70+'[5]NOV 2019'!V70+'[5]DEC 2019'!W70+'[5]JAN 2020'!W70+'[5]FEB 2020'!W70+'[5]MAR 2020'!W70+'[5]APR 2020'!W70+'[5]MAY 2020'!W70+'[5]JUN 2020'!W70+'[5]JULY 2020'!W70+'[5]AUG 2020'!W70+'[5]EOY 2020'!W70</f>
        <v>0</v>
      </c>
      <c r="X70" s="90">
        <f>'[5]SEPT 2019'!W70+'[5]OCT 2019'!W70+'[5]NOV 2019'!W70+'[5]DEC 2019'!X70+'[5]JAN 2020'!X70+'[5]FEB 2020'!X70+'[5]MAR 2020'!X70+'[5]APR 2020'!X70+'[5]MAY 2020'!X70+'[5]JUN 2020'!X70+'[5]JULY 2020'!X70+'[5]AUG 2020'!X70+'[5]EOY 2020'!X70</f>
        <v>0</v>
      </c>
      <c r="Y70" s="90">
        <f>'[5]SEPT 2019'!X70+'[5]OCT 2019'!X70+'[5]NOV 2019'!X70+'[5]DEC 2019'!Y70+'[5]JAN 2020'!Y70+'[5]FEB 2020'!Y70+'[5]MAR 2020'!Y70+'[5]APR 2020'!Y70+'[5]MAY 2020'!Y70+'[5]JUN 2020'!Y70+'[5]JULY 2020'!Y70+'[5]AUG 2020'!Y70+'[5]EOY 2020'!Y70</f>
        <v>0</v>
      </c>
      <c r="Z70" s="90">
        <f>'[5]SEPT 2019'!Y70+'[5]OCT 2019'!Y70+'[5]NOV 2019'!Y70+'[5]DEC 2019'!Z70+'[5]JAN 2020'!Z70+'[5]FEB 2020'!Z70+'[5]MAR 2020'!Z70+'[5]APR 2020'!Z70+'[5]MAY 2020'!Z70+'[5]JUN 2020'!Z70+'[5]JULY 2020'!Z70+'[5]AUG 2020'!Z70+'[5]EOY 2020'!Z70</f>
        <v>0</v>
      </c>
      <c r="AA70" s="113">
        <f t="shared" si="1"/>
        <v>634060</v>
      </c>
    </row>
    <row r="71" spans="1:27" x14ac:dyDescent="0.25">
      <c r="A71" s="62" t="s">
        <v>285</v>
      </c>
      <c r="B71" s="63" t="s">
        <v>286</v>
      </c>
      <c r="C71" s="90">
        <f>'[5]SEPT 2019'!C71+'[5]OCT 2019'!C71+'[5]NOV 2019'!C71+'[5]DEC 2019'!C71+'[5]JAN 2020'!C71+'[5]FEB 2020'!C71+'[5]MAR 2020'!C71+'[5]APR 2020'!C71+'[5]MAY 2020'!C71+'[5]JUN 2020'!C71+'[5]JULY 2020'!C71+'[5]AUG 2020'!C71+'[5]EOY 2020'!C71+'[5]DEC S&amp;E 2019'!C71+'[5]JAN S&amp;E 2020'!C71+'[5]MAR S&amp;E 2020'!C71+'[5]MAY S&amp;E 2020'!C71+'[5]JUN S&amp;E 2020'!C71+'[5]JUL S&amp;E 2020'!C71+'[5]AUG S&amp;E 2020'!C71</f>
        <v>57628</v>
      </c>
      <c r="D71" s="90">
        <f>'[5]SEPT 2019'!D71+'[5]OCT 2019'!D71+'[5]NOV 2019'!D71+'[5]DEC 2019'!D71+'[5]JAN 2020'!D71+'[5]FEB 2020'!D71+'[5]MAR 2020'!D71+'[5]APR 2020'!D71+'[5]MAY 2020'!D71+'[5]JUN 2020'!D71+'[5]JULY 2020'!D71+'[5]AUG 2020'!D71+'[5]EOY 2020'!D71+'[5]DEC S&amp;E 2019'!D71+'[5]JAN S&amp;E 2020'!D71+'[5]MAR S&amp;E 2020'!D71+'[5]MAY S&amp;E 2020'!D71+'[5]JUN S&amp;E 2020'!D71+'[5]JUL S&amp;E 2020'!D71+'[5]AUG S&amp;E 2020'!D71</f>
        <v>2999</v>
      </c>
      <c r="E71" s="90">
        <f>'[5]SEPT 2019'!E71+'[5]OCT 2019'!E71+'[5]NOV 2019'!E71+'[5]DEC 2019'!E71+'[5]JAN 2020'!E71+'[5]FEB 2020'!E71+'[5]MAR 2020'!E71+'[5]APR 2020'!E71+'[5]MAY 2020'!E71+'[5]JUN 2020'!E71+'[5]JULY 2020'!E71+'[5]AUG 2020'!E71+'[5]EOY 2020'!E71+'[5]DEC S&amp;E 2019'!E71+'[5]JAN S&amp;E 2020'!E71+'[5]MAR S&amp;E 2020'!E71+'[5]MAY S&amp;E 2020'!E71+'[5]JUN S&amp;E 2020'!E71+'[5]JUL S&amp;E 2020'!E71+'[5]AUG S&amp;E 2020'!E71</f>
        <v>105937.56</v>
      </c>
      <c r="F71" s="90">
        <f>'[5]SEPT 2019'!F71+'[5]OCT 2019'!F71+'[5]NOV 2019'!F71+'[5]DEC 2019'!F71+'[5]JAN 2020'!F71+'[5]FEB 2020'!F71+'[5]MAR 2020'!F71+'[5]APR 2020'!F71+'[5]MAY 2020'!F71+'[5]JUN 2020'!F71+'[5]JULY 2020'!F71+'[5]AUG 2020'!F71+'[5]EOY 2020'!F71+'[5]DEC S&amp;E 2019'!F71+'[5]JAN S&amp;E 2020'!F71+'[5]MAR S&amp;E 2020'!F71+'[5]MAY S&amp;E 2020'!F71+'[5]JUN S&amp;E 2020'!F71+'[5]JUL S&amp;E 2020'!F71+'[5]AUG S&amp;E 2020'!F71</f>
        <v>7368</v>
      </c>
      <c r="G71" s="90">
        <f>'[5]SEPT 2019'!G71+'[5]OCT 2019'!G71+'[5]NOV 2019'!G71+'[5]DEC 2019'!G71+'[5]JAN 2020'!G71+'[5]FEB 2020'!G71+'[5]MAR 2020'!G71+'[5]APR 2020'!G71+'[5]MAY 2020'!G71+'[5]JUN 2020'!G71+'[5]JULY 2020'!G71+'[5]AUG 2020'!G71+'[5]EOY 2020'!G71+'[5]DEC S&amp;E 2019'!G71+'[5]JAN S&amp;E 2020'!G71+'[5]MAR S&amp;E 2020'!G71+'[5]MAY S&amp;E 2020'!G71+'[5]JUN S&amp;E 2020'!G71+'[5]JUL S&amp;E 2020'!G71+'[5]AUG S&amp;E 2020'!G71</f>
        <v>4500</v>
      </c>
      <c r="H71" s="90">
        <f>'[5]SEPT 2019'!H71+'[5]OCT 2019'!H71+'[5]NOV 2019'!H71+'[5]DEC 2019'!H71+'[5]JAN 2020'!H71+'[5]FEB 2020'!H71+'[5]MAR 2020'!H71+'[5]APR 2020'!H71+'[5]MAY 2020'!H71+'[5]JUN 2020'!H71+'[5]JULY 2020'!H71+'[5]AUG 2020'!H71+'[5]EOY 2020'!H71</f>
        <v>0</v>
      </c>
      <c r="I71" s="90">
        <f>'[5]DEC 2019'!I71+'[5]JAN 2020'!I71+'[5]FEB 2020'!I71+'[5]MAR 2020'!I71+'[5]APR 2020'!I71+'[5]MAY 2020'!I71+'[5]JUN 2020'!I71+'[5]JULY 2020'!I71+'[5]AUG 2020'!I71+'[5]EOY 2020'!I71</f>
        <v>0</v>
      </c>
      <c r="J71" s="90">
        <f>'[5]SEPT 2019'!I71+'[5]OCT 2019'!I71+'[5]NOV 2019'!I71+'[5]DEC 2019'!J71+'[5]JAN 2020'!J71+'[5]FEB 2020'!J71+'[5]MAR 2020'!J71+'[5]APR 2020'!J71+'[5]MAY 2020'!J71+'[5]JUN 2020'!J71+'[5]JULY 2020'!J71+'[5]AUG 2020'!J71+'[5]EOY 2020'!J71</f>
        <v>0</v>
      </c>
      <c r="K71" s="90">
        <f>'[5]SEPT 2019'!J71+'[5]OCT 2019'!J71+'[5]NOV 2019'!J71+'[5]DEC 2019'!K71+'[5]JAN 2020'!K71+'[5]FEB 2020'!K71+'[5]MAR 2020'!K71+'[5]APR 2020'!K71+'[5]MAY 2020'!K71+'[5]JUN 2020'!K71+'[5]JULY 2020'!K71+'[5]AUG 2020'!K71+'[5]EOY 2020'!K71</f>
        <v>0</v>
      </c>
      <c r="L71" s="90">
        <f>'[5]SEPT 2019'!K71+'[5]OCT 2019'!K71+'[5]NOV 2019'!K71+'[5]DEC 2019'!L71+'[5]JAN 2020'!L71+'[5]FEB 2020'!L71+'[5]MAR 2020'!L71+'[5]APR 2020'!L71+'[5]MAY 2020'!L71+'[5]JUN 2020'!L71+'[5]JULY 2020'!L71+'[5]AUG 2020'!L71+'[5]EOY 2020'!L71</f>
        <v>0</v>
      </c>
      <c r="M71" s="90">
        <f>'[5]SEPT 2019'!L71+'[5]OCT 2019'!L71+'[5]NOV 2019'!L71+'[5]DEC 2019'!M71+'[5]JAN 2020'!M71+'[5]FEB 2020'!M71+'[5]MAR 2020'!M71+'[5]APR 2020'!M71+'[5]MAY 2020'!M71+'[5]JUN 2020'!M71+'[5]JULY 2020'!M71+'[5]AUG 2020'!M71+'[5]EOY 2020'!M71</f>
        <v>0</v>
      </c>
      <c r="N71" s="90">
        <f>'[5]SEPT 2019'!M71+'[5]OCT 2019'!M71+'[5]NOV 2019'!M71+'[5]DEC 2019'!N71+'[5]JAN 2020'!N71+'[5]FEB 2020'!N71+'[5]MAR 2020'!N71+'[5]APR 2020'!N71+'[5]MAY 2020'!N71+'[5]JUN 2020'!N71+'[5]JULY 2020'!N71+'[5]AUG 2020'!N71+'[5]EOY 2020'!N71</f>
        <v>7812.5</v>
      </c>
      <c r="O71" s="90">
        <f>'[5]SEPT 2019'!N71+'[5]OCT 2019'!N71+'[5]NOV 2019'!N71+'[5]DEC 2019'!O71+'[5]JAN 2020'!O71+'[5]FEB 2020'!O71+'[5]MAR 2020'!O71+'[5]APR 2020'!O71+'[5]MAY 2020'!O71+'[5]JUN 2020'!O71+'[5]JULY 2020'!O71+'[5]AUG 2020'!O71+'[5]EOY 2020'!O71</f>
        <v>0</v>
      </c>
      <c r="P71" s="90">
        <f>'[5]SEPT 2019'!O71+'[5]OCT 2019'!O71+'[5]NOV 2019'!O71+'[5]DEC 2019'!P71+'[5]JAN 2020'!P71+'[5]FEB 2020'!P71+'[5]MAR 2020'!P71+'[5]APR 2020'!P71+'[5]MAY 2020'!P71+'[5]JUN 2020'!P71+'[5]JULY 2020'!P71+'[5]AUG 2020'!P71+'[5]EOY 2020'!P71</f>
        <v>0</v>
      </c>
      <c r="Q71" s="90">
        <f>'[5]SEPT 2019'!P71+'[5]OCT 2019'!P71+'[5]NOV 2019'!P71+'[5]DEC 2019'!Q71+'[5]JAN 2020'!Q71+'[5]FEB 2020'!Q71+'[5]MAR 2020'!Q71+'[5]APR 2020'!Q71+'[5]MAY 2020'!Q71+'[5]JUN 2020'!Q71+'[5]JULY 2020'!Q71+'[5]AUG 2020'!Q71+'[5]EOY 2020'!Q71</f>
        <v>1240</v>
      </c>
      <c r="R71" s="90">
        <f>'[5]SEPT 2019'!Q71+'[5]OCT 2019'!Q71+'[5]NOV 2019'!Q71+'[5]DEC 2019'!R71+'[5]JAN 2020'!R71+'[5]FEB 2020'!R71+'[5]MAR 2020'!R71+'[5]APR 2020'!R71+'[5]MAY 2020'!R71+'[5]JUN 2020'!R71+'[5]JULY 2020'!R71+'[5]AUG 2020'!R71+'[5]EOY 2020'!R71</f>
        <v>0</v>
      </c>
      <c r="S71" s="90">
        <f>'[5]SEPT 2019'!R71+'[5]OCT 2019'!R71+'[5]NOV 2019'!R71+'[5]DEC 2019'!S71+'[5]JAN 2020'!S71+'[5]FEB 2020'!S71+'[5]MAR 2020'!S71+'[5]APR 2020'!S71+'[5]MAY 2020'!S71+'[5]JUN 2020'!S71+'[5]JULY 2020'!S71+'[5]AUG 2020'!S71+'[5]EOY 2020'!S71</f>
        <v>0</v>
      </c>
      <c r="T71" s="90">
        <f>'[5]SEPT 2019'!S71+'[5]OCT 2019'!S71+'[5]NOV 2019'!S71+'[5]DEC 2019'!T71+'[5]JAN 2020'!T71+'[5]FEB 2020'!T71+'[5]MAR 2020'!T71+'[5]APR 2020'!T71+'[5]MAY 2020'!T71+'[5]JUN 2020'!T71+'[5]JULY 2020'!T71+'[5]AUG 2020'!T71+'[5]EOY 2020'!T71</f>
        <v>0</v>
      </c>
      <c r="U71" s="90">
        <f>'[5]SEPT 2019'!T71+'[5]OCT 2019'!T71+'[5]NOV 2019'!T71+'[5]DEC 2019'!U71+'[5]JAN 2020'!U71+'[5]FEB 2020'!U71+'[5]MAR 2020'!U71+'[5]APR 2020'!U71+'[5]MAY 2020'!U71+'[5]JUN 2020'!U71+'[5]JULY 2020'!U71+'[5]AUG 2020'!U71+'[5]EOY 2020'!U71</f>
        <v>0</v>
      </c>
      <c r="V71" s="90">
        <f>'[5]SEPT 2019'!U71+'[5]OCT 2019'!U71+'[5]NOV 2019'!U71+'[5]DEC 2019'!V71+'[5]JAN 2020'!V71+'[5]FEB 2020'!V71+'[5]MAR 2020'!V71+'[5]APR 2020'!V71+'[5]MAY 2020'!V71+'[5]JUN 2020'!V71+'[5]JULY 2020'!V71+'[5]AUG 2020'!V71+'[5]EOY 2020'!V71</f>
        <v>0</v>
      </c>
      <c r="W71" s="90">
        <f>'[5]SEPT 2019'!V71+'[5]OCT 2019'!V71+'[5]NOV 2019'!V71+'[5]DEC 2019'!W71+'[5]JAN 2020'!W71+'[5]FEB 2020'!W71+'[5]MAR 2020'!W71+'[5]APR 2020'!W71+'[5]MAY 2020'!W71+'[5]JUN 2020'!W71+'[5]JULY 2020'!W71+'[5]AUG 2020'!W71+'[5]EOY 2020'!W71</f>
        <v>0</v>
      </c>
      <c r="X71" s="90">
        <f>'[5]SEPT 2019'!W71+'[5]OCT 2019'!W71+'[5]NOV 2019'!W71+'[5]DEC 2019'!X71+'[5]JAN 2020'!X71+'[5]FEB 2020'!X71+'[5]MAR 2020'!X71+'[5]APR 2020'!X71+'[5]MAY 2020'!X71+'[5]JUN 2020'!X71+'[5]JULY 2020'!X71+'[5]AUG 2020'!X71+'[5]EOY 2020'!X71</f>
        <v>0</v>
      </c>
      <c r="Y71" s="90">
        <f>'[5]SEPT 2019'!X71+'[5]OCT 2019'!X71+'[5]NOV 2019'!X71+'[5]DEC 2019'!Y71+'[5]JAN 2020'!Y71+'[5]FEB 2020'!Y71+'[5]MAR 2020'!Y71+'[5]APR 2020'!Y71+'[5]MAY 2020'!Y71+'[5]JUN 2020'!Y71+'[5]JULY 2020'!Y71+'[5]AUG 2020'!Y71+'[5]EOY 2020'!Y71</f>
        <v>0</v>
      </c>
      <c r="Z71" s="90">
        <f>'[5]SEPT 2019'!Y71+'[5]OCT 2019'!Y71+'[5]NOV 2019'!Y71+'[5]DEC 2019'!Z71+'[5]JAN 2020'!Z71+'[5]FEB 2020'!Z71+'[5]MAR 2020'!Z71+'[5]APR 2020'!Z71+'[5]MAY 2020'!Z71+'[5]JUN 2020'!Z71+'[5]JULY 2020'!Z71+'[5]AUG 2020'!Z71+'[5]EOY 2020'!Z71</f>
        <v>0</v>
      </c>
      <c r="AA71" s="113">
        <f t="shared" si="1"/>
        <v>187485.06</v>
      </c>
    </row>
    <row r="72" spans="1:27" x14ac:dyDescent="0.25">
      <c r="A72" s="62" t="s">
        <v>289</v>
      </c>
      <c r="B72" s="63" t="s">
        <v>290</v>
      </c>
      <c r="C72" s="90">
        <f>'[5]SEPT 2019'!C72+'[5]OCT 2019'!C72+'[5]NOV 2019'!C72+'[5]DEC 2019'!C72+'[5]JAN 2020'!C72+'[5]FEB 2020'!C72+'[5]MAR 2020'!C72+'[5]APR 2020'!C72+'[5]MAY 2020'!C72+'[5]JUN 2020'!C72+'[5]JULY 2020'!C72+'[5]AUG 2020'!C72+'[5]EOY 2020'!C72+'[5]DEC S&amp;E 2019'!C72+'[5]JAN S&amp;E 2020'!C72+'[5]MAR S&amp;E 2020'!C72+'[5]MAY S&amp;E 2020'!C72+'[5]JUN S&amp;E 2020'!C72+'[5]JUL S&amp;E 2020'!C72+'[5]AUG S&amp;E 2020'!C72</f>
        <v>46905</v>
      </c>
      <c r="D72" s="90">
        <f>'[5]SEPT 2019'!D72+'[5]OCT 2019'!D72+'[5]NOV 2019'!D72+'[5]DEC 2019'!D72+'[5]JAN 2020'!D72+'[5]FEB 2020'!D72+'[5]MAR 2020'!D72+'[5]APR 2020'!D72+'[5]MAY 2020'!D72+'[5]JUN 2020'!D72+'[5]JULY 2020'!D72+'[5]AUG 2020'!D72+'[5]EOY 2020'!D72+'[5]DEC S&amp;E 2019'!D72+'[5]JAN S&amp;E 2020'!D72+'[5]MAR S&amp;E 2020'!D72+'[5]MAY S&amp;E 2020'!D72+'[5]JUN S&amp;E 2020'!D72+'[5]JUL S&amp;E 2020'!D72+'[5]AUG S&amp;E 2020'!D72</f>
        <v>9180</v>
      </c>
      <c r="E72" s="90">
        <f>'[5]SEPT 2019'!E72+'[5]OCT 2019'!E72+'[5]NOV 2019'!E72+'[5]DEC 2019'!E72+'[5]JAN 2020'!E72+'[5]FEB 2020'!E72+'[5]MAR 2020'!E72+'[5]APR 2020'!E72+'[5]MAY 2020'!E72+'[5]JUN 2020'!E72+'[5]JULY 2020'!E72+'[5]AUG 2020'!E72+'[5]EOY 2020'!E72+'[5]DEC S&amp;E 2019'!E72+'[5]JAN S&amp;E 2020'!E72+'[5]MAR S&amp;E 2020'!E72+'[5]MAY S&amp;E 2020'!E72+'[5]JUN S&amp;E 2020'!E72+'[5]JUL S&amp;E 2020'!E72+'[5]AUG S&amp;E 2020'!E72</f>
        <v>18756</v>
      </c>
      <c r="F72" s="90">
        <f>'[5]SEPT 2019'!F72+'[5]OCT 2019'!F72+'[5]NOV 2019'!F72+'[5]DEC 2019'!F72+'[5]JAN 2020'!F72+'[5]FEB 2020'!F72+'[5]MAR 2020'!F72+'[5]APR 2020'!F72+'[5]MAY 2020'!F72+'[5]JUN 2020'!F72+'[5]JULY 2020'!F72+'[5]AUG 2020'!F72+'[5]EOY 2020'!F72+'[5]DEC S&amp;E 2019'!F72+'[5]JAN S&amp;E 2020'!F72+'[5]MAR S&amp;E 2020'!F72+'[5]MAY S&amp;E 2020'!F72+'[5]JUN S&amp;E 2020'!F72+'[5]JUL S&amp;E 2020'!F72+'[5]AUG S&amp;E 2020'!F72</f>
        <v>0</v>
      </c>
      <c r="G72" s="90">
        <f>'[5]SEPT 2019'!G72+'[5]OCT 2019'!G72+'[5]NOV 2019'!G72+'[5]DEC 2019'!G72+'[5]JAN 2020'!G72+'[5]FEB 2020'!G72+'[5]MAR 2020'!G72+'[5]APR 2020'!G72+'[5]MAY 2020'!G72+'[5]JUN 2020'!G72+'[5]JULY 2020'!G72+'[5]AUG 2020'!G72+'[5]EOY 2020'!G72+'[5]DEC S&amp;E 2019'!G72+'[5]JAN S&amp;E 2020'!G72+'[5]MAR S&amp;E 2020'!G72+'[5]MAY S&amp;E 2020'!G72+'[5]JUN S&amp;E 2020'!G72+'[5]JUL S&amp;E 2020'!G72+'[5]AUG S&amp;E 2020'!G72</f>
        <v>7373</v>
      </c>
      <c r="H72" s="90">
        <f>'[5]SEPT 2019'!H72+'[5]OCT 2019'!H72+'[5]NOV 2019'!H72+'[5]DEC 2019'!H72+'[5]JAN 2020'!H72+'[5]FEB 2020'!H72+'[5]MAR 2020'!H72+'[5]APR 2020'!H72+'[5]MAY 2020'!H72+'[5]JUN 2020'!H72+'[5]JULY 2020'!H72+'[5]AUG 2020'!H72+'[5]EOY 2020'!H72</f>
        <v>0</v>
      </c>
      <c r="I72" s="90">
        <f>'[5]DEC 2019'!I72+'[5]JAN 2020'!I72+'[5]FEB 2020'!I72+'[5]MAR 2020'!I72+'[5]APR 2020'!I72+'[5]MAY 2020'!I72+'[5]JUN 2020'!I72+'[5]JULY 2020'!I72+'[5]AUG 2020'!I72+'[5]EOY 2020'!I72</f>
        <v>0</v>
      </c>
      <c r="J72" s="90">
        <f>'[5]SEPT 2019'!I72+'[5]OCT 2019'!I72+'[5]NOV 2019'!I72+'[5]DEC 2019'!J72+'[5]JAN 2020'!J72+'[5]FEB 2020'!J72+'[5]MAR 2020'!J72+'[5]APR 2020'!J72+'[5]MAY 2020'!J72+'[5]JUN 2020'!J72+'[5]JULY 2020'!J72+'[5]AUG 2020'!J72+'[5]EOY 2020'!J72</f>
        <v>0</v>
      </c>
      <c r="K72" s="90">
        <f>'[5]SEPT 2019'!J72+'[5]OCT 2019'!J72+'[5]NOV 2019'!J72+'[5]DEC 2019'!K72+'[5]JAN 2020'!K72+'[5]FEB 2020'!K72+'[5]MAR 2020'!K72+'[5]APR 2020'!K72+'[5]MAY 2020'!K72+'[5]JUN 2020'!K72+'[5]JULY 2020'!K72+'[5]AUG 2020'!K72+'[5]EOY 2020'!K72</f>
        <v>0</v>
      </c>
      <c r="L72" s="90">
        <f>'[5]SEPT 2019'!K72+'[5]OCT 2019'!K72+'[5]NOV 2019'!K72+'[5]DEC 2019'!L72+'[5]JAN 2020'!L72+'[5]FEB 2020'!L72+'[5]MAR 2020'!L72+'[5]APR 2020'!L72+'[5]MAY 2020'!L72+'[5]JUN 2020'!L72+'[5]JULY 2020'!L72+'[5]AUG 2020'!L72+'[5]EOY 2020'!L72</f>
        <v>0</v>
      </c>
      <c r="M72" s="90">
        <f>'[5]SEPT 2019'!L72+'[5]OCT 2019'!L72+'[5]NOV 2019'!L72+'[5]DEC 2019'!M72+'[5]JAN 2020'!M72+'[5]FEB 2020'!M72+'[5]MAR 2020'!M72+'[5]APR 2020'!M72+'[5]MAY 2020'!M72+'[5]JUN 2020'!M72+'[5]JULY 2020'!M72+'[5]AUG 2020'!M72+'[5]EOY 2020'!M72</f>
        <v>0</v>
      </c>
      <c r="N72" s="90">
        <f>'[5]SEPT 2019'!M72+'[5]OCT 2019'!M72+'[5]NOV 2019'!M72+'[5]DEC 2019'!N72+'[5]JAN 2020'!N72+'[5]FEB 2020'!N72+'[5]MAR 2020'!N72+'[5]APR 2020'!N72+'[5]MAY 2020'!N72+'[5]JUN 2020'!N72+'[5]JULY 2020'!N72+'[5]AUG 2020'!N72+'[5]EOY 2020'!N72</f>
        <v>0</v>
      </c>
      <c r="O72" s="90">
        <f>'[5]SEPT 2019'!N72+'[5]OCT 2019'!N72+'[5]NOV 2019'!N72+'[5]DEC 2019'!O72+'[5]JAN 2020'!O72+'[5]FEB 2020'!O72+'[5]MAR 2020'!O72+'[5]APR 2020'!O72+'[5]MAY 2020'!O72+'[5]JUN 2020'!O72+'[5]JULY 2020'!O72+'[5]AUG 2020'!O72+'[5]EOY 2020'!O72</f>
        <v>0</v>
      </c>
      <c r="P72" s="90">
        <f>'[5]SEPT 2019'!O72+'[5]OCT 2019'!O72+'[5]NOV 2019'!O72+'[5]DEC 2019'!P72+'[5]JAN 2020'!P72+'[5]FEB 2020'!P72+'[5]MAR 2020'!P72+'[5]APR 2020'!P72+'[5]MAY 2020'!P72+'[5]JUN 2020'!P72+'[5]JULY 2020'!P72+'[5]AUG 2020'!P72+'[5]EOY 2020'!P72</f>
        <v>0</v>
      </c>
      <c r="Q72" s="90">
        <f>'[5]SEPT 2019'!P72+'[5]OCT 2019'!P72+'[5]NOV 2019'!P72+'[5]DEC 2019'!Q72+'[5]JAN 2020'!Q72+'[5]FEB 2020'!Q72+'[5]MAR 2020'!Q72+'[5]APR 2020'!Q72+'[5]MAY 2020'!Q72+'[5]JUN 2020'!Q72+'[5]JULY 2020'!Q72+'[5]AUG 2020'!Q72+'[5]EOY 2020'!Q72</f>
        <v>440.55</v>
      </c>
      <c r="R72" s="90">
        <f>'[5]SEPT 2019'!Q72+'[5]OCT 2019'!Q72+'[5]NOV 2019'!Q72+'[5]DEC 2019'!R72+'[5]JAN 2020'!R72+'[5]FEB 2020'!R72+'[5]MAR 2020'!R72+'[5]APR 2020'!R72+'[5]MAY 2020'!R72+'[5]JUN 2020'!R72+'[5]JULY 2020'!R72+'[5]AUG 2020'!R72+'[5]EOY 2020'!R72</f>
        <v>0</v>
      </c>
      <c r="S72" s="90">
        <f>'[5]SEPT 2019'!R72+'[5]OCT 2019'!R72+'[5]NOV 2019'!R72+'[5]DEC 2019'!S72+'[5]JAN 2020'!S72+'[5]FEB 2020'!S72+'[5]MAR 2020'!S72+'[5]APR 2020'!S72+'[5]MAY 2020'!S72+'[5]JUN 2020'!S72+'[5]JULY 2020'!S72+'[5]AUG 2020'!S72+'[5]EOY 2020'!S72</f>
        <v>0</v>
      </c>
      <c r="T72" s="90">
        <f>'[5]SEPT 2019'!S72+'[5]OCT 2019'!S72+'[5]NOV 2019'!S72+'[5]DEC 2019'!T72+'[5]JAN 2020'!T72+'[5]FEB 2020'!T72+'[5]MAR 2020'!T72+'[5]APR 2020'!T72+'[5]MAY 2020'!T72+'[5]JUN 2020'!T72+'[5]JULY 2020'!T72+'[5]AUG 2020'!T72+'[5]EOY 2020'!T72</f>
        <v>0</v>
      </c>
      <c r="U72" s="90">
        <f>'[5]SEPT 2019'!T72+'[5]OCT 2019'!T72+'[5]NOV 2019'!T72+'[5]DEC 2019'!U72+'[5]JAN 2020'!U72+'[5]FEB 2020'!U72+'[5]MAR 2020'!U72+'[5]APR 2020'!U72+'[5]MAY 2020'!U72+'[5]JUN 2020'!U72+'[5]JULY 2020'!U72+'[5]AUG 2020'!U72+'[5]EOY 2020'!U72</f>
        <v>0</v>
      </c>
      <c r="V72" s="90">
        <f>'[5]SEPT 2019'!U72+'[5]OCT 2019'!U72+'[5]NOV 2019'!U72+'[5]DEC 2019'!V72+'[5]JAN 2020'!V72+'[5]FEB 2020'!V72+'[5]MAR 2020'!V72+'[5]APR 2020'!V72+'[5]MAY 2020'!V72+'[5]JUN 2020'!V72+'[5]JULY 2020'!V72+'[5]AUG 2020'!V72+'[5]EOY 2020'!V72</f>
        <v>0</v>
      </c>
      <c r="W72" s="90">
        <f>'[5]SEPT 2019'!V72+'[5]OCT 2019'!V72+'[5]NOV 2019'!V72+'[5]DEC 2019'!W72+'[5]JAN 2020'!W72+'[5]FEB 2020'!W72+'[5]MAR 2020'!W72+'[5]APR 2020'!W72+'[5]MAY 2020'!W72+'[5]JUN 2020'!W72+'[5]JULY 2020'!W72+'[5]AUG 2020'!W72+'[5]EOY 2020'!W72</f>
        <v>0</v>
      </c>
      <c r="X72" s="90">
        <f>'[5]SEPT 2019'!W72+'[5]OCT 2019'!W72+'[5]NOV 2019'!W72+'[5]DEC 2019'!X72+'[5]JAN 2020'!X72+'[5]FEB 2020'!X72+'[5]MAR 2020'!X72+'[5]APR 2020'!X72+'[5]MAY 2020'!X72+'[5]JUN 2020'!X72+'[5]JULY 2020'!X72+'[5]AUG 2020'!X72+'[5]EOY 2020'!X72</f>
        <v>0</v>
      </c>
      <c r="Y72" s="90">
        <f>'[5]SEPT 2019'!X72+'[5]OCT 2019'!X72+'[5]NOV 2019'!X72+'[5]DEC 2019'!Y72+'[5]JAN 2020'!Y72+'[5]FEB 2020'!Y72+'[5]MAR 2020'!Y72+'[5]APR 2020'!Y72+'[5]MAY 2020'!Y72+'[5]JUN 2020'!Y72+'[5]JULY 2020'!Y72+'[5]AUG 2020'!Y72+'[5]EOY 2020'!Y72</f>
        <v>0</v>
      </c>
      <c r="Z72" s="90">
        <f>'[5]SEPT 2019'!Y72+'[5]OCT 2019'!Y72+'[5]NOV 2019'!Y72+'[5]DEC 2019'!Z72+'[5]JAN 2020'!Z72+'[5]FEB 2020'!Z72+'[5]MAR 2020'!Z72+'[5]APR 2020'!Z72+'[5]MAY 2020'!Z72+'[5]JUN 2020'!Z72+'[5]JULY 2020'!Z72+'[5]AUG 2020'!Z72+'[5]EOY 2020'!Z72</f>
        <v>0</v>
      </c>
      <c r="AA72" s="113">
        <f t="shared" si="1"/>
        <v>82654.55</v>
      </c>
    </row>
    <row r="73" spans="1:27" x14ac:dyDescent="0.25">
      <c r="A73" s="62" t="s">
        <v>291</v>
      </c>
      <c r="B73" s="63" t="s">
        <v>292</v>
      </c>
      <c r="C73" s="90">
        <f>'[5]SEPT 2019'!C73+'[5]OCT 2019'!C73+'[5]NOV 2019'!C73+'[5]DEC 2019'!C73+'[5]JAN 2020'!C73+'[5]FEB 2020'!C73+'[5]MAR 2020'!C73+'[5]APR 2020'!C73+'[5]MAY 2020'!C73+'[5]JUN 2020'!C73+'[5]JULY 2020'!C73+'[5]AUG 2020'!C73+'[5]EOY 2020'!C73+'[5]DEC S&amp;E 2019'!C73+'[5]JAN S&amp;E 2020'!C73+'[5]MAR S&amp;E 2020'!C73+'[5]MAY S&amp;E 2020'!C73+'[5]JUN S&amp;E 2020'!C73+'[5]JUL S&amp;E 2020'!C73+'[5]AUG S&amp;E 2020'!C73</f>
        <v>192520</v>
      </c>
      <c r="D73" s="90">
        <f>'[5]SEPT 2019'!D73+'[5]OCT 2019'!D73+'[5]NOV 2019'!D73+'[5]DEC 2019'!D73+'[5]JAN 2020'!D73+'[5]FEB 2020'!D73+'[5]MAR 2020'!D73+'[5]APR 2020'!D73+'[5]MAY 2020'!D73+'[5]JUN 2020'!D73+'[5]JULY 2020'!D73+'[5]AUG 2020'!D73+'[5]EOY 2020'!D73+'[5]DEC S&amp;E 2019'!D73+'[5]JAN S&amp;E 2020'!D73+'[5]MAR S&amp;E 2020'!D73+'[5]MAY S&amp;E 2020'!D73+'[5]JUN S&amp;E 2020'!D73+'[5]JUL S&amp;E 2020'!D73+'[5]AUG S&amp;E 2020'!D73</f>
        <v>131015</v>
      </c>
      <c r="E73" s="90">
        <f>'[5]SEPT 2019'!E73+'[5]OCT 2019'!E73+'[5]NOV 2019'!E73+'[5]DEC 2019'!E73+'[5]JAN 2020'!E73+'[5]FEB 2020'!E73+'[5]MAR 2020'!E73+'[5]APR 2020'!E73+'[5]MAY 2020'!E73+'[5]JUN 2020'!E73+'[5]JULY 2020'!E73+'[5]AUG 2020'!E73+'[5]EOY 2020'!E73+'[5]DEC S&amp;E 2019'!E73+'[5]JAN S&amp;E 2020'!E73+'[5]MAR S&amp;E 2020'!E73+'[5]MAY S&amp;E 2020'!E73+'[5]JUN S&amp;E 2020'!E73+'[5]JUL S&amp;E 2020'!E73+'[5]AUG S&amp;E 2020'!E73</f>
        <v>67520</v>
      </c>
      <c r="F73" s="90">
        <f>'[5]SEPT 2019'!F73+'[5]OCT 2019'!F73+'[5]NOV 2019'!F73+'[5]DEC 2019'!F73+'[5]JAN 2020'!F73+'[5]FEB 2020'!F73+'[5]MAR 2020'!F73+'[5]APR 2020'!F73+'[5]MAY 2020'!F73+'[5]JUN 2020'!F73+'[5]JULY 2020'!F73+'[5]AUG 2020'!F73+'[5]EOY 2020'!F73+'[5]DEC S&amp;E 2019'!F73+'[5]JAN S&amp;E 2020'!F73+'[5]MAR S&amp;E 2020'!F73+'[5]MAY S&amp;E 2020'!F73+'[5]JUN S&amp;E 2020'!F73+'[5]JUL S&amp;E 2020'!F73+'[5]AUG S&amp;E 2020'!F73</f>
        <v>17632</v>
      </c>
      <c r="G73" s="90">
        <f>'[5]SEPT 2019'!G73+'[5]OCT 2019'!G73+'[5]NOV 2019'!G73+'[5]DEC 2019'!G73+'[5]JAN 2020'!G73+'[5]FEB 2020'!G73+'[5]MAR 2020'!G73+'[5]APR 2020'!G73+'[5]MAY 2020'!G73+'[5]JUN 2020'!G73+'[5]JULY 2020'!G73+'[5]AUG 2020'!G73+'[5]EOY 2020'!G73+'[5]DEC S&amp;E 2019'!G73+'[5]JAN S&amp;E 2020'!G73+'[5]MAR S&amp;E 2020'!G73+'[5]MAY S&amp;E 2020'!G73+'[5]JUN S&amp;E 2020'!G73+'[5]JUL S&amp;E 2020'!G73+'[5]AUG S&amp;E 2020'!G73</f>
        <v>16121</v>
      </c>
      <c r="H73" s="90">
        <f>'[5]SEPT 2019'!H73+'[5]OCT 2019'!H73+'[5]NOV 2019'!H73+'[5]DEC 2019'!H73+'[5]JAN 2020'!H73+'[5]FEB 2020'!H73+'[5]MAR 2020'!H73+'[5]APR 2020'!H73+'[5]MAY 2020'!H73+'[5]JUN 2020'!H73+'[5]JULY 2020'!H73+'[5]AUG 2020'!H73+'[5]EOY 2020'!H73</f>
        <v>0</v>
      </c>
      <c r="I73" s="90">
        <f>'[5]DEC 2019'!I73+'[5]JAN 2020'!I73+'[5]FEB 2020'!I73+'[5]MAR 2020'!I73+'[5]APR 2020'!I73+'[5]MAY 2020'!I73+'[5]JUN 2020'!I73+'[5]JULY 2020'!I73+'[5]AUG 2020'!I73+'[5]EOY 2020'!I73</f>
        <v>0</v>
      </c>
      <c r="J73" s="90">
        <f>'[5]SEPT 2019'!I73+'[5]OCT 2019'!I73+'[5]NOV 2019'!I73+'[5]DEC 2019'!J73+'[5]JAN 2020'!J73+'[5]FEB 2020'!J73+'[5]MAR 2020'!J73+'[5]APR 2020'!J73+'[5]MAY 2020'!J73+'[5]JUN 2020'!J73+'[5]JULY 2020'!J73+'[5]AUG 2020'!J73+'[5]EOY 2020'!J73</f>
        <v>0</v>
      </c>
      <c r="K73" s="90">
        <f>'[5]SEPT 2019'!J73+'[5]OCT 2019'!J73+'[5]NOV 2019'!J73+'[5]DEC 2019'!K73+'[5]JAN 2020'!K73+'[5]FEB 2020'!K73+'[5]MAR 2020'!K73+'[5]APR 2020'!K73+'[5]MAY 2020'!K73+'[5]JUN 2020'!K73+'[5]JULY 2020'!K73+'[5]AUG 2020'!K73+'[5]EOY 2020'!K73</f>
        <v>0</v>
      </c>
      <c r="L73" s="90">
        <f>'[5]SEPT 2019'!K73+'[5]OCT 2019'!K73+'[5]NOV 2019'!K73+'[5]DEC 2019'!L73+'[5]JAN 2020'!L73+'[5]FEB 2020'!L73+'[5]MAR 2020'!L73+'[5]APR 2020'!L73+'[5]MAY 2020'!L73+'[5]JUN 2020'!L73+'[5]JULY 2020'!L73+'[5]AUG 2020'!L73+'[5]EOY 2020'!L73</f>
        <v>0</v>
      </c>
      <c r="M73" s="90">
        <f>'[5]SEPT 2019'!L73+'[5]OCT 2019'!L73+'[5]NOV 2019'!L73+'[5]DEC 2019'!M73+'[5]JAN 2020'!M73+'[5]FEB 2020'!M73+'[5]MAR 2020'!M73+'[5]APR 2020'!M73+'[5]MAY 2020'!M73+'[5]JUN 2020'!M73+'[5]JULY 2020'!M73+'[5]AUG 2020'!M73+'[5]EOY 2020'!M73</f>
        <v>0</v>
      </c>
      <c r="N73" s="90">
        <f>'[5]SEPT 2019'!M73+'[5]OCT 2019'!M73+'[5]NOV 2019'!M73+'[5]DEC 2019'!N73+'[5]JAN 2020'!N73+'[5]FEB 2020'!N73+'[5]MAR 2020'!N73+'[5]APR 2020'!N73+'[5]MAY 2020'!N73+'[5]JUN 2020'!N73+'[5]JULY 2020'!N73+'[5]AUG 2020'!N73+'[5]EOY 2020'!N73</f>
        <v>0</v>
      </c>
      <c r="O73" s="90">
        <f>'[5]SEPT 2019'!N73+'[5]OCT 2019'!N73+'[5]NOV 2019'!N73+'[5]DEC 2019'!O73+'[5]JAN 2020'!O73+'[5]FEB 2020'!O73+'[5]MAR 2020'!O73+'[5]APR 2020'!O73+'[5]MAY 2020'!O73+'[5]JUN 2020'!O73+'[5]JULY 2020'!O73+'[5]AUG 2020'!O73+'[5]EOY 2020'!O73</f>
        <v>0</v>
      </c>
      <c r="P73" s="90">
        <f>'[5]SEPT 2019'!O73+'[5]OCT 2019'!O73+'[5]NOV 2019'!O73+'[5]DEC 2019'!P73+'[5]JAN 2020'!P73+'[5]FEB 2020'!P73+'[5]MAR 2020'!P73+'[5]APR 2020'!P73+'[5]MAY 2020'!P73+'[5]JUN 2020'!P73+'[5]JULY 2020'!P73+'[5]AUG 2020'!P73+'[5]EOY 2020'!P73</f>
        <v>0</v>
      </c>
      <c r="Q73" s="90">
        <f>'[5]SEPT 2019'!P73+'[5]OCT 2019'!P73+'[5]NOV 2019'!P73+'[5]DEC 2019'!Q73+'[5]JAN 2020'!Q73+'[5]FEB 2020'!Q73+'[5]MAR 2020'!Q73+'[5]APR 2020'!Q73+'[5]MAY 2020'!Q73+'[5]JUN 2020'!Q73+'[5]JULY 2020'!Q73+'[5]AUG 2020'!Q73+'[5]EOY 2020'!Q73</f>
        <v>5580</v>
      </c>
      <c r="R73" s="90">
        <f>'[5]SEPT 2019'!Q73+'[5]OCT 2019'!Q73+'[5]NOV 2019'!Q73+'[5]DEC 2019'!R73+'[5]JAN 2020'!R73+'[5]FEB 2020'!R73+'[5]MAR 2020'!R73+'[5]APR 2020'!R73+'[5]MAY 2020'!R73+'[5]JUN 2020'!R73+'[5]JULY 2020'!R73+'[5]AUG 2020'!R73+'[5]EOY 2020'!R73</f>
        <v>0</v>
      </c>
      <c r="S73" s="90">
        <f>'[5]SEPT 2019'!R73+'[5]OCT 2019'!R73+'[5]NOV 2019'!R73+'[5]DEC 2019'!S73+'[5]JAN 2020'!S73+'[5]FEB 2020'!S73+'[5]MAR 2020'!S73+'[5]APR 2020'!S73+'[5]MAY 2020'!S73+'[5]JUN 2020'!S73+'[5]JULY 2020'!S73+'[5]AUG 2020'!S73+'[5]EOY 2020'!S73</f>
        <v>0</v>
      </c>
      <c r="T73" s="90">
        <f>'[5]SEPT 2019'!S73+'[5]OCT 2019'!S73+'[5]NOV 2019'!S73+'[5]DEC 2019'!T73+'[5]JAN 2020'!T73+'[5]FEB 2020'!T73+'[5]MAR 2020'!T73+'[5]APR 2020'!T73+'[5]MAY 2020'!T73+'[5]JUN 2020'!T73+'[5]JULY 2020'!T73+'[5]AUG 2020'!T73+'[5]EOY 2020'!T73</f>
        <v>0</v>
      </c>
      <c r="U73" s="90">
        <f>'[5]SEPT 2019'!T73+'[5]OCT 2019'!T73+'[5]NOV 2019'!T73+'[5]DEC 2019'!U73+'[5]JAN 2020'!U73+'[5]FEB 2020'!U73+'[5]MAR 2020'!U73+'[5]APR 2020'!U73+'[5]MAY 2020'!U73+'[5]JUN 2020'!U73+'[5]JULY 2020'!U73+'[5]AUG 2020'!U73+'[5]EOY 2020'!U73</f>
        <v>0</v>
      </c>
      <c r="V73" s="90">
        <f>'[5]SEPT 2019'!U73+'[5]OCT 2019'!U73+'[5]NOV 2019'!U73+'[5]DEC 2019'!V73+'[5]JAN 2020'!V73+'[5]FEB 2020'!V73+'[5]MAR 2020'!V73+'[5]APR 2020'!V73+'[5]MAY 2020'!V73+'[5]JUN 2020'!V73+'[5]JULY 2020'!V73+'[5]AUG 2020'!V73+'[5]EOY 2020'!V73</f>
        <v>0</v>
      </c>
      <c r="W73" s="90">
        <f>'[5]SEPT 2019'!V73+'[5]OCT 2019'!V73+'[5]NOV 2019'!V73+'[5]DEC 2019'!W73+'[5]JAN 2020'!W73+'[5]FEB 2020'!W73+'[5]MAR 2020'!W73+'[5]APR 2020'!W73+'[5]MAY 2020'!W73+'[5]JUN 2020'!W73+'[5]JULY 2020'!W73+'[5]AUG 2020'!W73+'[5]EOY 2020'!W73</f>
        <v>0</v>
      </c>
      <c r="X73" s="90">
        <f>'[5]SEPT 2019'!W73+'[5]OCT 2019'!W73+'[5]NOV 2019'!W73+'[5]DEC 2019'!X73+'[5]JAN 2020'!X73+'[5]FEB 2020'!X73+'[5]MAR 2020'!X73+'[5]APR 2020'!X73+'[5]MAY 2020'!X73+'[5]JUN 2020'!X73+'[5]JULY 2020'!X73+'[5]AUG 2020'!X73+'[5]EOY 2020'!X73</f>
        <v>37821</v>
      </c>
      <c r="Y73" s="90">
        <f>'[5]SEPT 2019'!X73+'[5]OCT 2019'!X73+'[5]NOV 2019'!X73+'[5]DEC 2019'!Y73+'[5]JAN 2020'!Y73+'[5]FEB 2020'!Y73+'[5]MAR 2020'!Y73+'[5]APR 2020'!Y73+'[5]MAY 2020'!Y73+'[5]JUN 2020'!Y73+'[5]JULY 2020'!Y73+'[5]AUG 2020'!Y73+'[5]EOY 2020'!Y73</f>
        <v>0</v>
      </c>
      <c r="Z73" s="90">
        <f>'[5]SEPT 2019'!Y73+'[5]OCT 2019'!Y73+'[5]NOV 2019'!Y73+'[5]DEC 2019'!Z73+'[5]JAN 2020'!Z73+'[5]FEB 2020'!Z73+'[5]MAR 2020'!Z73+'[5]APR 2020'!Z73+'[5]MAY 2020'!Z73+'[5]JUN 2020'!Z73+'[5]JULY 2020'!Z73+'[5]AUG 2020'!Z73+'[5]EOY 2020'!Z73</f>
        <v>0</v>
      </c>
      <c r="AA73" s="113">
        <f t="shared" si="1"/>
        <v>468209</v>
      </c>
    </row>
    <row r="74" spans="1:27" x14ac:dyDescent="0.25">
      <c r="A74" s="62" t="s">
        <v>293</v>
      </c>
      <c r="B74" s="63" t="s">
        <v>294</v>
      </c>
      <c r="C74" s="90">
        <f>'[5]SEPT 2019'!C74+'[5]OCT 2019'!C74+'[5]NOV 2019'!C74+'[5]DEC 2019'!C74+'[5]JAN 2020'!C74+'[5]FEB 2020'!C74+'[5]MAR 2020'!C74+'[5]APR 2020'!C74+'[5]MAY 2020'!C74+'[5]JUN 2020'!C74+'[5]JULY 2020'!C74+'[5]AUG 2020'!C74+'[5]EOY 2020'!C74+'[5]DEC S&amp;E 2019'!C74+'[5]JAN S&amp;E 2020'!C74+'[5]MAR S&amp;E 2020'!C74+'[5]MAY S&amp;E 2020'!C74+'[5]JUN S&amp;E 2020'!C74+'[5]JUL S&amp;E 2020'!C74+'[5]AUG S&amp;E 2020'!C74</f>
        <v>112564</v>
      </c>
      <c r="D74" s="90">
        <f>'[5]SEPT 2019'!D74+'[5]OCT 2019'!D74+'[5]NOV 2019'!D74+'[5]DEC 2019'!D74+'[5]JAN 2020'!D74+'[5]FEB 2020'!D74+'[5]MAR 2020'!D74+'[5]APR 2020'!D74+'[5]MAY 2020'!D74+'[5]JUN 2020'!D74+'[5]JULY 2020'!D74+'[5]AUG 2020'!D74+'[5]EOY 2020'!D74+'[5]DEC S&amp;E 2019'!D74+'[5]JAN S&amp;E 2020'!D74+'[5]MAR S&amp;E 2020'!D74+'[5]MAY S&amp;E 2020'!D74+'[5]JUN S&amp;E 2020'!D74+'[5]JUL S&amp;E 2020'!D74+'[5]AUG S&amp;E 2020'!D74</f>
        <v>208892</v>
      </c>
      <c r="E74" s="90">
        <f>'[5]SEPT 2019'!E74+'[5]OCT 2019'!E74+'[5]NOV 2019'!E74+'[5]DEC 2019'!E74+'[5]JAN 2020'!E74+'[5]FEB 2020'!E74+'[5]MAR 2020'!E74+'[5]APR 2020'!E74+'[5]MAY 2020'!E74+'[5]JUN 2020'!E74+'[5]JULY 2020'!E74+'[5]AUG 2020'!E74+'[5]EOY 2020'!E74+'[5]DEC S&amp;E 2019'!E74+'[5]JAN S&amp;E 2020'!E74+'[5]MAR S&amp;E 2020'!E74+'[5]MAY S&amp;E 2020'!E74+'[5]JUN S&amp;E 2020'!E74+'[5]JUL S&amp;E 2020'!E74+'[5]AUG S&amp;E 2020'!E74</f>
        <v>16988</v>
      </c>
      <c r="F74" s="90">
        <f>'[5]SEPT 2019'!F74+'[5]OCT 2019'!F74+'[5]NOV 2019'!F74+'[5]DEC 2019'!F74+'[5]JAN 2020'!F74+'[5]FEB 2020'!F74+'[5]MAR 2020'!F74+'[5]APR 2020'!F74+'[5]MAY 2020'!F74+'[5]JUN 2020'!F74+'[5]JULY 2020'!F74+'[5]AUG 2020'!F74+'[5]EOY 2020'!F74+'[5]DEC S&amp;E 2019'!F74+'[5]JAN S&amp;E 2020'!F74+'[5]MAR S&amp;E 2020'!F74+'[5]MAY S&amp;E 2020'!F74+'[5]JUN S&amp;E 2020'!F74+'[5]JUL S&amp;E 2020'!F74+'[5]AUG S&amp;E 2020'!F74</f>
        <v>21431</v>
      </c>
      <c r="G74" s="90">
        <f>'[5]SEPT 2019'!G74+'[5]OCT 2019'!G74+'[5]NOV 2019'!G74+'[5]DEC 2019'!G74+'[5]JAN 2020'!G74+'[5]FEB 2020'!G74+'[5]MAR 2020'!G74+'[5]APR 2020'!G74+'[5]MAY 2020'!G74+'[5]JUN 2020'!G74+'[5]JULY 2020'!G74+'[5]AUG 2020'!G74+'[5]EOY 2020'!G74+'[5]DEC S&amp;E 2019'!G74+'[5]JAN S&amp;E 2020'!G74+'[5]MAR S&amp;E 2020'!G74+'[5]MAY S&amp;E 2020'!G74+'[5]JUN S&amp;E 2020'!G74+'[5]JUL S&amp;E 2020'!G74+'[5]AUG S&amp;E 2020'!G74</f>
        <v>11888</v>
      </c>
      <c r="H74" s="90">
        <f>'[5]SEPT 2019'!H74+'[5]OCT 2019'!H74+'[5]NOV 2019'!H74+'[5]DEC 2019'!H74+'[5]JAN 2020'!H74+'[5]FEB 2020'!H74+'[5]MAR 2020'!H74+'[5]APR 2020'!H74+'[5]MAY 2020'!H74+'[5]JUN 2020'!H74+'[5]JULY 2020'!H74+'[5]AUG 2020'!H74+'[5]EOY 2020'!H74</f>
        <v>0</v>
      </c>
      <c r="I74" s="90">
        <f>'[5]DEC 2019'!I74+'[5]JAN 2020'!I74+'[5]FEB 2020'!I74+'[5]MAR 2020'!I74+'[5]APR 2020'!I74+'[5]MAY 2020'!I74+'[5]JUN 2020'!I74+'[5]JULY 2020'!I74+'[5]AUG 2020'!I74+'[5]EOY 2020'!I74</f>
        <v>0</v>
      </c>
      <c r="J74" s="90">
        <f>'[5]SEPT 2019'!I74+'[5]OCT 2019'!I74+'[5]NOV 2019'!I74+'[5]DEC 2019'!J74+'[5]JAN 2020'!J74+'[5]FEB 2020'!J74+'[5]MAR 2020'!J74+'[5]APR 2020'!J74+'[5]MAY 2020'!J74+'[5]JUN 2020'!J74+'[5]JULY 2020'!J74+'[5]AUG 2020'!J74+'[5]EOY 2020'!J74</f>
        <v>0</v>
      </c>
      <c r="K74" s="90">
        <f>'[5]SEPT 2019'!J74+'[5]OCT 2019'!J74+'[5]NOV 2019'!J74+'[5]DEC 2019'!K74+'[5]JAN 2020'!K74+'[5]FEB 2020'!K74+'[5]MAR 2020'!K74+'[5]APR 2020'!K74+'[5]MAY 2020'!K74+'[5]JUN 2020'!K74+'[5]JULY 2020'!K74+'[5]AUG 2020'!K74+'[5]EOY 2020'!K74</f>
        <v>0</v>
      </c>
      <c r="L74" s="90">
        <f>'[5]SEPT 2019'!K74+'[5]OCT 2019'!K74+'[5]NOV 2019'!K74+'[5]DEC 2019'!L74+'[5]JAN 2020'!L74+'[5]FEB 2020'!L74+'[5]MAR 2020'!L74+'[5]APR 2020'!L74+'[5]MAY 2020'!L74+'[5]JUN 2020'!L74+'[5]JULY 2020'!L74+'[5]AUG 2020'!L74+'[5]EOY 2020'!L74</f>
        <v>0</v>
      </c>
      <c r="M74" s="90">
        <f>'[5]SEPT 2019'!L74+'[5]OCT 2019'!L74+'[5]NOV 2019'!L74+'[5]DEC 2019'!M74+'[5]JAN 2020'!M74+'[5]FEB 2020'!M74+'[5]MAR 2020'!M74+'[5]APR 2020'!M74+'[5]MAY 2020'!M74+'[5]JUN 2020'!M74+'[5]JULY 2020'!M74+'[5]AUG 2020'!M74+'[5]EOY 2020'!M74</f>
        <v>0</v>
      </c>
      <c r="N74" s="90">
        <f>'[5]SEPT 2019'!M74+'[5]OCT 2019'!M74+'[5]NOV 2019'!M74+'[5]DEC 2019'!N74+'[5]JAN 2020'!N74+'[5]FEB 2020'!N74+'[5]MAR 2020'!N74+'[5]APR 2020'!N74+'[5]MAY 2020'!N74+'[5]JUN 2020'!N74+'[5]JULY 2020'!N74+'[5]AUG 2020'!N74+'[5]EOY 2020'!N74</f>
        <v>7812.5</v>
      </c>
      <c r="O74" s="90">
        <f>'[5]SEPT 2019'!N74+'[5]OCT 2019'!N74+'[5]NOV 2019'!N74+'[5]DEC 2019'!O74+'[5]JAN 2020'!O74+'[5]FEB 2020'!O74+'[5]MAR 2020'!O74+'[5]APR 2020'!O74+'[5]MAY 2020'!O74+'[5]JUN 2020'!O74+'[5]JULY 2020'!O74+'[5]AUG 2020'!O74+'[5]EOY 2020'!O74</f>
        <v>0</v>
      </c>
      <c r="P74" s="90">
        <f>'[5]SEPT 2019'!O74+'[5]OCT 2019'!O74+'[5]NOV 2019'!O74+'[5]DEC 2019'!P74+'[5]JAN 2020'!P74+'[5]FEB 2020'!P74+'[5]MAR 2020'!P74+'[5]APR 2020'!P74+'[5]MAY 2020'!P74+'[5]JUN 2020'!P74+'[5]JULY 2020'!P74+'[5]AUG 2020'!P74+'[5]EOY 2020'!P74</f>
        <v>0</v>
      </c>
      <c r="Q74" s="90">
        <f>'[5]SEPT 2019'!P74+'[5]OCT 2019'!P74+'[5]NOV 2019'!P74+'[5]DEC 2019'!Q74+'[5]JAN 2020'!Q74+'[5]FEB 2020'!Q74+'[5]MAR 2020'!Q74+'[5]APR 2020'!Q74+'[5]MAY 2020'!Q74+'[5]JUN 2020'!Q74+'[5]JULY 2020'!Q74+'[5]AUG 2020'!Q74+'[5]EOY 2020'!Q74</f>
        <v>5580</v>
      </c>
      <c r="R74" s="90">
        <f>'[5]SEPT 2019'!Q74+'[5]OCT 2019'!Q74+'[5]NOV 2019'!Q74+'[5]DEC 2019'!R74+'[5]JAN 2020'!R74+'[5]FEB 2020'!R74+'[5]MAR 2020'!R74+'[5]APR 2020'!R74+'[5]MAY 2020'!R74+'[5]JUN 2020'!R74+'[5]JULY 2020'!R74+'[5]AUG 2020'!R74+'[5]EOY 2020'!R74</f>
        <v>0</v>
      </c>
      <c r="S74" s="90">
        <f>'[5]SEPT 2019'!R74+'[5]OCT 2019'!R74+'[5]NOV 2019'!R74+'[5]DEC 2019'!S74+'[5]JAN 2020'!S74+'[5]FEB 2020'!S74+'[5]MAR 2020'!S74+'[5]APR 2020'!S74+'[5]MAY 2020'!S74+'[5]JUN 2020'!S74+'[5]JULY 2020'!S74+'[5]AUG 2020'!S74+'[5]EOY 2020'!S74</f>
        <v>0</v>
      </c>
      <c r="T74" s="90">
        <f>'[5]SEPT 2019'!S74+'[5]OCT 2019'!S74+'[5]NOV 2019'!S74+'[5]DEC 2019'!T74+'[5]JAN 2020'!T74+'[5]FEB 2020'!T74+'[5]MAR 2020'!T74+'[5]APR 2020'!T74+'[5]MAY 2020'!T74+'[5]JUN 2020'!T74+'[5]JULY 2020'!T74+'[5]AUG 2020'!T74+'[5]EOY 2020'!T74</f>
        <v>0</v>
      </c>
      <c r="U74" s="90">
        <f>'[5]SEPT 2019'!T74+'[5]OCT 2019'!T74+'[5]NOV 2019'!T74+'[5]DEC 2019'!U74+'[5]JAN 2020'!U74+'[5]FEB 2020'!U74+'[5]MAR 2020'!U74+'[5]APR 2020'!U74+'[5]MAY 2020'!U74+'[5]JUN 2020'!U74+'[5]JULY 2020'!U74+'[5]AUG 2020'!U74+'[5]EOY 2020'!U74</f>
        <v>0</v>
      </c>
      <c r="V74" s="90">
        <f>'[5]SEPT 2019'!U74+'[5]OCT 2019'!U74+'[5]NOV 2019'!U74+'[5]DEC 2019'!V74+'[5]JAN 2020'!V74+'[5]FEB 2020'!V74+'[5]MAR 2020'!V74+'[5]APR 2020'!V74+'[5]MAY 2020'!V74+'[5]JUN 2020'!V74+'[5]JULY 2020'!V74+'[5]AUG 2020'!V74+'[5]EOY 2020'!V74</f>
        <v>0</v>
      </c>
      <c r="W74" s="90">
        <f>'[5]SEPT 2019'!V74+'[5]OCT 2019'!V74+'[5]NOV 2019'!V74+'[5]DEC 2019'!W74+'[5]JAN 2020'!W74+'[5]FEB 2020'!W74+'[5]MAR 2020'!W74+'[5]APR 2020'!W74+'[5]MAY 2020'!W74+'[5]JUN 2020'!W74+'[5]JULY 2020'!W74+'[5]AUG 2020'!W74+'[5]EOY 2020'!W74</f>
        <v>0</v>
      </c>
      <c r="X74" s="90">
        <f>'[5]SEPT 2019'!W74+'[5]OCT 2019'!W74+'[5]NOV 2019'!W74+'[5]DEC 2019'!X74+'[5]JAN 2020'!X74+'[5]FEB 2020'!X74+'[5]MAR 2020'!X74+'[5]APR 2020'!X74+'[5]MAY 2020'!X74+'[5]JUN 2020'!X74+'[5]JULY 2020'!X74+'[5]AUG 2020'!X74+'[5]EOY 2020'!X74</f>
        <v>0</v>
      </c>
      <c r="Y74" s="90">
        <f>'[5]SEPT 2019'!X74+'[5]OCT 2019'!X74+'[5]NOV 2019'!X74+'[5]DEC 2019'!Y74+'[5]JAN 2020'!Y74+'[5]FEB 2020'!Y74+'[5]MAR 2020'!Y74+'[5]APR 2020'!Y74+'[5]MAY 2020'!Y74+'[5]JUN 2020'!Y74+'[5]JULY 2020'!Y74+'[5]AUG 2020'!Y74+'[5]EOY 2020'!Y74</f>
        <v>0</v>
      </c>
      <c r="Z74" s="90">
        <f>'[5]SEPT 2019'!Y74+'[5]OCT 2019'!Y74+'[5]NOV 2019'!Y74+'[5]DEC 2019'!Z74+'[5]JAN 2020'!Z74+'[5]FEB 2020'!Z74+'[5]MAR 2020'!Z74+'[5]APR 2020'!Z74+'[5]MAY 2020'!Z74+'[5]JUN 2020'!Z74+'[5]JULY 2020'!Z74+'[5]AUG 2020'!Z74+'[5]EOY 2020'!Z74</f>
        <v>0</v>
      </c>
      <c r="AA74" s="113">
        <f t="shared" si="1"/>
        <v>385155.5</v>
      </c>
    </row>
    <row r="75" spans="1:27" x14ac:dyDescent="0.25">
      <c r="A75" s="62" t="s">
        <v>295</v>
      </c>
      <c r="B75" s="63" t="s">
        <v>296</v>
      </c>
      <c r="C75" s="90">
        <f>'[5]SEPT 2019'!C75+'[5]OCT 2019'!C75+'[5]NOV 2019'!C75+'[5]DEC 2019'!C75+'[5]JAN 2020'!C75+'[5]FEB 2020'!C75+'[5]MAR 2020'!C75+'[5]APR 2020'!C75+'[5]MAY 2020'!C75+'[5]JUN 2020'!C75+'[5]JULY 2020'!C75+'[5]AUG 2020'!C75+'[5]EOY 2020'!C75+'[5]DEC S&amp;E 2019'!C75+'[5]JAN S&amp;E 2020'!C75+'[5]MAR S&amp;E 2020'!C75+'[5]MAY S&amp;E 2020'!C75+'[5]JUN S&amp;E 2020'!C75+'[5]JUL S&amp;E 2020'!C75+'[5]AUG S&amp;E 2020'!C75</f>
        <v>426804</v>
      </c>
      <c r="D75" s="90">
        <f>'[5]SEPT 2019'!D75+'[5]OCT 2019'!D75+'[5]NOV 2019'!D75+'[5]DEC 2019'!D75+'[5]JAN 2020'!D75+'[5]FEB 2020'!D75+'[5]MAR 2020'!D75+'[5]APR 2020'!D75+'[5]MAY 2020'!D75+'[5]JUN 2020'!D75+'[5]JULY 2020'!D75+'[5]AUG 2020'!D75+'[5]EOY 2020'!D75+'[5]DEC S&amp;E 2019'!D75+'[5]JAN S&amp;E 2020'!D75+'[5]MAR S&amp;E 2020'!D75+'[5]MAY S&amp;E 2020'!D75+'[5]JUN S&amp;E 2020'!D75+'[5]JUL S&amp;E 2020'!D75+'[5]AUG S&amp;E 2020'!D75</f>
        <v>293515</v>
      </c>
      <c r="E75" s="90">
        <f>'[5]SEPT 2019'!E75+'[5]OCT 2019'!E75+'[5]NOV 2019'!E75+'[5]DEC 2019'!E75+'[5]JAN 2020'!E75+'[5]FEB 2020'!E75+'[5]MAR 2020'!E75+'[5]APR 2020'!E75+'[5]MAY 2020'!E75+'[5]JUN 2020'!E75+'[5]JULY 2020'!E75+'[5]AUG 2020'!E75+'[5]EOY 2020'!E75+'[5]DEC S&amp;E 2019'!E75+'[5]JAN S&amp;E 2020'!E75+'[5]MAR S&amp;E 2020'!E75+'[5]MAY S&amp;E 2020'!E75+'[5]JUN S&amp;E 2020'!E75+'[5]JUL S&amp;E 2020'!E75+'[5]AUG S&amp;E 2020'!E75</f>
        <v>47785</v>
      </c>
      <c r="F75" s="90">
        <f>'[5]SEPT 2019'!F75+'[5]OCT 2019'!F75+'[5]NOV 2019'!F75+'[5]DEC 2019'!F75+'[5]JAN 2020'!F75+'[5]FEB 2020'!F75+'[5]MAR 2020'!F75+'[5]APR 2020'!F75+'[5]MAY 2020'!F75+'[5]JUN 2020'!F75+'[5]JULY 2020'!F75+'[5]AUG 2020'!F75+'[5]EOY 2020'!F75+'[5]DEC S&amp;E 2019'!F75+'[5]JAN S&amp;E 2020'!F75+'[5]MAR S&amp;E 2020'!F75+'[5]MAY S&amp;E 2020'!F75+'[5]JUN S&amp;E 2020'!F75+'[5]JUL S&amp;E 2020'!F75+'[5]AUG S&amp;E 2020'!F75</f>
        <v>209679</v>
      </c>
      <c r="G75" s="90">
        <f>'[5]SEPT 2019'!G75+'[5]OCT 2019'!G75+'[5]NOV 2019'!G75+'[5]DEC 2019'!G75+'[5]JAN 2020'!G75+'[5]FEB 2020'!G75+'[5]MAR 2020'!G75+'[5]APR 2020'!G75+'[5]MAY 2020'!G75+'[5]JUN 2020'!G75+'[5]JULY 2020'!G75+'[5]AUG 2020'!G75+'[5]EOY 2020'!G75+'[5]DEC S&amp;E 2019'!G75+'[5]JAN S&amp;E 2020'!G75+'[5]MAR S&amp;E 2020'!G75+'[5]MAY S&amp;E 2020'!G75+'[5]JUN S&amp;E 2020'!G75+'[5]JUL S&amp;E 2020'!G75+'[5]AUG S&amp;E 2020'!G75</f>
        <v>124908</v>
      </c>
      <c r="H75" s="90">
        <f>'[5]SEPT 2019'!H75+'[5]OCT 2019'!H75+'[5]NOV 2019'!H75+'[5]DEC 2019'!H75+'[5]JAN 2020'!H75+'[5]FEB 2020'!H75+'[5]MAR 2020'!H75+'[5]APR 2020'!H75+'[5]MAY 2020'!H75+'[5]JUN 2020'!H75+'[5]JULY 2020'!H75+'[5]AUG 2020'!H75+'[5]EOY 2020'!H75</f>
        <v>0</v>
      </c>
      <c r="I75" s="90">
        <f>'[5]DEC 2019'!I75+'[5]JAN 2020'!I75+'[5]FEB 2020'!I75+'[5]MAR 2020'!I75+'[5]APR 2020'!I75+'[5]MAY 2020'!I75+'[5]JUN 2020'!I75+'[5]JULY 2020'!I75+'[5]AUG 2020'!I75+'[5]EOY 2020'!I75</f>
        <v>0</v>
      </c>
      <c r="J75" s="90">
        <f>'[5]SEPT 2019'!I75+'[5]OCT 2019'!I75+'[5]NOV 2019'!I75+'[5]DEC 2019'!J75+'[5]JAN 2020'!J75+'[5]FEB 2020'!J75+'[5]MAR 2020'!J75+'[5]APR 2020'!J75+'[5]MAY 2020'!J75+'[5]JUN 2020'!J75+'[5]JULY 2020'!J75+'[5]AUG 2020'!J75+'[5]EOY 2020'!J75</f>
        <v>0</v>
      </c>
      <c r="K75" s="90">
        <f>'[5]SEPT 2019'!J75+'[5]OCT 2019'!J75+'[5]NOV 2019'!J75+'[5]DEC 2019'!K75+'[5]JAN 2020'!K75+'[5]FEB 2020'!K75+'[5]MAR 2020'!K75+'[5]APR 2020'!K75+'[5]MAY 2020'!K75+'[5]JUN 2020'!K75+'[5]JULY 2020'!K75+'[5]AUG 2020'!K75+'[5]EOY 2020'!K75</f>
        <v>0</v>
      </c>
      <c r="L75" s="90">
        <f>'[5]SEPT 2019'!K75+'[5]OCT 2019'!K75+'[5]NOV 2019'!K75+'[5]DEC 2019'!L75+'[5]JAN 2020'!L75+'[5]FEB 2020'!L75+'[5]MAR 2020'!L75+'[5]APR 2020'!L75+'[5]MAY 2020'!L75+'[5]JUN 2020'!L75+'[5]JULY 2020'!L75+'[5]AUG 2020'!L75+'[5]EOY 2020'!L75</f>
        <v>107047</v>
      </c>
      <c r="M75" s="90">
        <f>'[5]SEPT 2019'!L75+'[5]OCT 2019'!L75+'[5]NOV 2019'!L75+'[5]DEC 2019'!M75+'[5]JAN 2020'!M75+'[5]FEB 2020'!M75+'[5]MAR 2020'!M75+'[5]APR 2020'!M75+'[5]MAY 2020'!M75+'[5]JUN 2020'!M75+'[5]JULY 2020'!M75+'[5]AUG 2020'!M75+'[5]EOY 2020'!M75</f>
        <v>0</v>
      </c>
      <c r="N75" s="90">
        <f>'[5]SEPT 2019'!M75+'[5]OCT 2019'!M75+'[5]NOV 2019'!M75+'[5]DEC 2019'!N75+'[5]JAN 2020'!N75+'[5]FEB 2020'!N75+'[5]MAR 2020'!N75+'[5]APR 2020'!N75+'[5]MAY 2020'!N75+'[5]JUN 2020'!N75+'[5]JULY 2020'!N75+'[5]AUG 2020'!N75+'[5]EOY 2020'!N75</f>
        <v>0</v>
      </c>
      <c r="O75" s="90">
        <f>'[5]SEPT 2019'!N75+'[5]OCT 2019'!N75+'[5]NOV 2019'!N75+'[5]DEC 2019'!O75+'[5]JAN 2020'!O75+'[5]FEB 2020'!O75+'[5]MAR 2020'!O75+'[5]APR 2020'!O75+'[5]MAY 2020'!O75+'[5]JUN 2020'!O75+'[5]JULY 2020'!O75+'[5]AUG 2020'!O75+'[5]EOY 2020'!O75</f>
        <v>0</v>
      </c>
      <c r="P75" s="90">
        <f>'[5]SEPT 2019'!O75+'[5]OCT 2019'!O75+'[5]NOV 2019'!O75+'[5]DEC 2019'!P75+'[5]JAN 2020'!P75+'[5]FEB 2020'!P75+'[5]MAR 2020'!P75+'[5]APR 2020'!P75+'[5]MAY 2020'!P75+'[5]JUN 2020'!P75+'[5]JULY 2020'!P75+'[5]AUG 2020'!P75+'[5]EOY 2020'!P75</f>
        <v>0</v>
      </c>
      <c r="Q75" s="90">
        <f>'[5]SEPT 2019'!P75+'[5]OCT 2019'!P75+'[5]NOV 2019'!P75+'[5]DEC 2019'!Q75+'[5]JAN 2020'!Q75+'[5]FEB 2020'!Q75+'[5]MAR 2020'!Q75+'[5]APR 2020'!Q75+'[5]MAY 2020'!Q75+'[5]JUN 2020'!Q75+'[5]JULY 2020'!Q75+'[5]AUG 2020'!Q75+'[5]EOY 2020'!Q75</f>
        <v>8847.39</v>
      </c>
      <c r="R75" s="90">
        <f>'[5]SEPT 2019'!Q75+'[5]OCT 2019'!Q75+'[5]NOV 2019'!Q75+'[5]DEC 2019'!R75+'[5]JAN 2020'!R75+'[5]FEB 2020'!R75+'[5]MAR 2020'!R75+'[5]APR 2020'!R75+'[5]MAY 2020'!R75+'[5]JUN 2020'!R75+'[5]JULY 2020'!R75+'[5]AUG 2020'!R75+'[5]EOY 2020'!R75</f>
        <v>0</v>
      </c>
      <c r="S75" s="90">
        <f>'[5]SEPT 2019'!R75+'[5]OCT 2019'!R75+'[5]NOV 2019'!R75+'[5]DEC 2019'!S75+'[5]JAN 2020'!S75+'[5]FEB 2020'!S75+'[5]MAR 2020'!S75+'[5]APR 2020'!S75+'[5]MAY 2020'!S75+'[5]JUN 2020'!S75+'[5]JULY 2020'!S75+'[5]AUG 2020'!S75+'[5]EOY 2020'!S75</f>
        <v>0</v>
      </c>
      <c r="T75" s="90">
        <f>'[5]SEPT 2019'!S75+'[5]OCT 2019'!S75+'[5]NOV 2019'!S75+'[5]DEC 2019'!T75+'[5]JAN 2020'!T75+'[5]FEB 2020'!T75+'[5]MAR 2020'!T75+'[5]APR 2020'!T75+'[5]MAY 2020'!T75+'[5]JUN 2020'!T75+'[5]JULY 2020'!T75+'[5]AUG 2020'!T75+'[5]EOY 2020'!T75</f>
        <v>0</v>
      </c>
      <c r="U75" s="90">
        <f>'[5]SEPT 2019'!T75+'[5]OCT 2019'!T75+'[5]NOV 2019'!T75+'[5]DEC 2019'!U75+'[5]JAN 2020'!U75+'[5]FEB 2020'!U75+'[5]MAR 2020'!U75+'[5]APR 2020'!U75+'[5]MAY 2020'!U75+'[5]JUN 2020'!U75+'[5]JULY 2020'!U75+'[5]AUG 2020'!U75+'[5]EOY 2020'!U75</f>
        <v>0</v>
      </c>
      <c r="V75" s="90">
        <f>'[5]SEPT 2019'!U75+'[5]OCT 2019'!U75+'[5]NOV 2019'!U75+'[5]DEC 2019'!V75+'[5]JAN 2020'!V75+'[5]FEB 2020'!V75+'[5]MAR 2020'!V75+'[5]APR 2020'!V75+'[5]MAY 2020'!V75+'[5]JUN 2020'!V75+'[5]JULY 2020'!V75+'[5]AUG 2020'!V75+'[5]EOY 2020'!V75</f>
        <v>0</v>
      </c>
      <c r="W75" s="90">
        <f>'[5]SEPT 2019'!V75+'[5]OCT 2019'!V75+'[5]NOV 2019'!V75+'[5]DEC 2019'!W75+'[5]JAN 2020'!W75+'[5]FEB 2020'!W75+'[5]MAR 2020'!W75+'[5]APR 2020'!W75+'[5]MAY 2020'!W75+'[5]JUN 2020'!W75+'[5]JULY 2020'!W75+'[5]AUG 2020'!W75+'[5]EOY 2020'!W75</f>
        <v>0</v>
      </c>
      <c r="X75" s="90">
        <f>'[5]SEPT 2019'!W75+'[5]OCT 2019'!W75+'[5]NOV 2019'!W75+'[5]DEC 2019'!X75+'[5]JAN 2020'!X75+'[5]FEB 2020'!X75+'[5]MAR 2020'!X75+'[5]APR 2020'!X75+'[5]MAY 2020'!X75+'[5]JUN 2020'!X75+'[5]JULY 2020'!X75+'[5]AUG 2020'!X75+'[5]EOY 2020'!X75</f>
        <v>0</v>
      </c>
      <c r="Y75" s="90">
        <f>'[5]SEPT 2019'!X75+'[5]OCT 2019'!X75+'[5]NOV 2019'!X75+'[5]DEC 2019'!Y75+'[5]JAN 2020'!Y75+'[5]FEB 2020'!Y75+'[5]MAR 2020'!Y75+'[5]APR 2020'!Y75+'[5]MAY 2020'!Y75+'[5]JUN 2020'!Y75+'[5]JULY 2020'!Y75+'[5]AUG 2020'!Y75+'[5]EOY 2020'!Y75</f>
        <v>0</v>
      </c>
      <c r="Z75" s="90">
        <f>'[5]SEPT 2019'!Y75+'[5]OCT 2019'!Y75+'[5]NOV 2019'!Y75+'[5]DEC 2019'!Z75+'[5]JAN 2020'!Z75+'[5]FEB 2020'!Z75+'[5]MAR 2020'!Z75+'[5]APR 2020'!Z75+'[5]MAY 2020'!Z75+'[5]JUN 2020'!Z75+'[5]JULY 2020'!Z75+'[5]AUG 2020'!Z75+'[5]EOY 2020'!Z75</f>
        <v>0</v>
      </c>
      <c r="AA75" s="113">
        <f t="shared" si="1"/>
        <v>1218585.3899999999</v>
      </c>
    </row>
    <row r="76" spans="1:27" x14ac:dyDescent="0.25">
      <c r="A76" s="62" t="s">
        <v>299</v>
      </c>
      <c r="B76" s="63" t="s">
        <v>300</v>
      </c>
      <c r="C76" s="90">
        <f>'[5]SEPT 2019'!C76+'[5]OCT 2019'!C76+'[5]NOV 2019'!C76+'[5]DEC 2019'!C76+'[5]JAN 2020'!C76+'[5]FEB 2020'!C76+'[5]MAR 2020'!C76+'[5]APR 2020'!C76+'[5]MAY 2020'!C76+'[5]JUN 2020'!C76+'[5]JULY 2020'!C76+'[5]AUG 2020'!C76+'[5]EOY 2020'!C76+'[5]DEC S&amp;E 2019'!C76+'[5]JAN S&amp;E 2020'!C76+'[5]MAR S&amp;E 2020'!C76+'[5]MAY S&amp;E 2020'!C76+'[5]JUN S&amp;E 2020'!C76+'[5]JUL S&amp;E 2020'!C76+'[5]AUG S&amp;E 2020'!C76</f>
        <v>65581</v>
      </c>
      <c r="D76" s="90">
        <f>'[5]SEPT 2019'!D76+'[5]OCT 2019'!D76+'[5]NOV 2019'!D76+'[5]DEC 2019'!D76+'[5]JAN 2020'!D76+'[5]FEB 2020'!D76+'[5]MAR 2020'!D76+'[5]APR 2020'!D76+'[5]MAY 2020'!D76+'[5]JUN 2020'!D76+'[5]JULY 2020'!D76+'[5]AUG 2020'!D76+'[5]EOY 2020'!D76+'[5]DEC S&amp;E 2019'!D76+'[5]JAN S&amp;E 2020'!D76+'[5]MAR S&amp;E 2020'!D76+'[5]MAY S&amp;E 2020'!D76+'[5]JUN S&amp;E 2020'!D76+'[5]JUL S&amp;E 2020'!D76+'[5]AUG S&amp;E 2020'!D76</f>
        <v>60234</v>
      </c>
      <c r="E76" s="90">
        <f>'[5]SEPT 2019'!E76+'[5]OCT 2019'!E76+'[5]NOV 2019'!E76+'[5]DEC 2019'!E76+'[5]JAN 2020'!E76+'[5]FEB 2020'!E76+'[5]MAR 2020'!E76+'[5]APR 2020'!E76+'[5]MAY 2020'!E76+'[5]JUN 2020'!E76+'[5]JULY 2020'!E76+'[5]AUG 2020'!E76+'[5]EOY 2020'!E76+'[5]DEC S&amp;E 2019'!E76+'[5]JAN S&amp;E 2020'!E76+'[5]MAR S&amp;E 2020'!E76+'[5]MAY S&amp;E 2020'!E76+'[5]JUN S&amp;E 2020'!E76+'[5]JUL S&amp;E 2020'!E76+'[5]AUG S&amp;E 2020'!E76</f>
        <v>12839</v>
      </c>
      <c r="F76" s="90">
        <f>'[5]SEPT 2019'!F76+'[5]OCT 2019'!F76+'[5]NOV 2019'!F76+'[5]DEC 2019'!F76+'[5]JAN 2020'!F76+'[5]FEB 2020'!F76+'[5]MAR 2020'!F76+'[5]APR 2020'!F76+'[5]MAY 2020'!F76+'[5]JUN 2020'!F76+'[5]JULY 2020'!F76+'[5]AUG 2020'!F76+'[5]EOY 2020'!F76+'[5]DEC S&amp;E 2019'!F76+'[5]JAN S&amp;E 2020'!F76+'[5]MAR S&amp;E 2020'!F76+'[5]MAY S&amp;E 2020'!F76+'[5]JUN S&amp;E 2020'!F76+'[5]JUL S&amp;E 2020'!F76+'[5]AUG S&amp;E 2020'!F76</f>
        <v>36990</v>
      </c>
      <c r="G76" s="90">
        <f>'[5]SEPT 2019'!G76+'[5]OCT 2019'!G76+'[5]NOV 2019'!G76+'[5]DEC 2019'!G76+'[5]JAN 2020'!G76+'[5]FEB 2020'!G76+'[5]MAR 2020'!G76+'[5]APR 2020'!G76+'[5]MAY 2020'!G76+'[5]JUN 2020'!G76+'[5]JULY 2020'!G76+'[5]AUG 2020'!G76+'[5]EOY 2020'!G76+'[5]DEC S&amp;E 2019'!G76+'[5]JAN S&amp;E 2020'!G76+'[5]MAR S&amp;E 2020'!G76+'[5]MAY S&amp;E 2020'!G76+'[5]JUN S&amp;E 2020'!G76+'[5]JUL S&amp;E 2020'!G76+'[5]AUG S&amp;E 2020'!G76</f>
        <v>4626</v>
      </c>
      <c r="H76" s="90">
        <f>'[5]SEPT 2019'!H76+'[5]OCT 2019'!H76+'[5]NOV 2019'!H76+'[5]DEC 2019'!H76+'[5]JAN 2020'!H76+'[5]FEB 2020'!H76+'[5]MAR 2020'!H76+'[5]APR 2020'!H76+'[5]MAY 2020'!H76+'[5]JUN 2020'!H76+'[5]JULY 2020'!H76+'[5]AUG 2020'!H76+'[5]EOY 2020'!H76</f>
        <v>0</v>
      </c>
      <c r="I76" s="90">
        <f>'[5]DEC 2019'!I76+'[5]JAN 2020'!I76+'[5]FEB 2020'!I76+'[5]MAR 2020'!I76+'[5]APR 2020'!I76+'[5]MAY 2020'!I76+'[5]JUN 2020'!I76+'[5]JULY 2020'!I76+'[5]AUG 2020'!I76+'[5]EOY 2020'!I76</f>
        <v>0</v>
      </c>
      <c r="J76" s="90">
        <f>'[5]SEPT 2019'!I76+'[5]OCT 2019'!I76+'[5]NOV 2019'!I76+'[5]DEC 2019'!J76+'[5]JAN 2020'!J76+'[5]FEB 2020'!J76+'[5]MAR 2020'!J76+'[5]APR 2020'!J76+'[5]MAY 2020'!J76+'[5]JUN 2020'!J76+'[5]JULY 2020'!J76+'[5]AUG 2020'!J76+'[5]EOY 2020'!J76</f>
        <v>0</v>
      </c>
      <c r="K76" s="90">
        <f>'[5]SEPT 2019'!J76+'[5]OCT 2019'!J76+'[5]NOV 2019'!J76+'[5]DEC 2019'!K76+'[5]JAN 2020'!K76+'[5]FEB 2020'!K76+'[5]MAR 2020'!K76+'[5]APR 2020'!K76+'[5]MAY 2020'!K76+'[5]JUN 2020'!K76+'[5]JULY 2020'!K76+'[5]AUG 2020'!K76+'[5]EOY 2020'!K76</f>
        <v>0</v>
      </c>
      <c r="L76" s="90">
        <f>'[5]SEPT 2019'!K76+'[5]OCT 2019'!K76+'[5]NOV 2019'!K76+'[5]DEC 2019'!L76+'[5]JAN 2020'!L76+'[5]FEB 2020'!L76+'[5]MAR 2020'!L76+'[5]APR 2020'!L76+'[5]MAY 2020'!L76+'[5]JUN 2020'!L76+'[5]JULY 2020'!L76+'[5]AUG 2020'!L76+'[5]EOY 2020'!L76</f>
        <v>0</v>
      </c>
      <c r="M76" s="90">
        <f>'[5]SEPT 2019'!L76+'[5]OCT 2019'!L76+'[5]NOV 2019'!L76+'[5]DEC 2019'!M76+'[5]JAN 2020'!M76+'[5]FEB 2020'!M76+'[5]MAR 2020'!M76+'[5]APR 2020'!M76+'[5]MAY 2020'!M76+'[5]JUN 2020'!M76+'[5]JULY 2020'!M76+'[5]AUG 2020'!M76+'[5]EOY 2020'!M76</f>
        <v>0</v>
      </c>
      <c r="N76" s="90">
        <f>'[5]SEPT 2019'!M76+'[5]OCT 2019'!M76+'[5]NOV 2019'!M76+'[5]DEC 2019'!N76+'[5]JAN 2020'!N76+'[5]FEB 2020'!N76+'[5]MAR 2020'!N76+'[5]APR 2020'!N76+'[5]MAY 2020'!N76+'[5]JUN 2020'!N76+'[5]JULY 2020'!N76+'[5]AUG 2020'!N76+'[5]EOY 2020'!N76</f>
        <v>7812.5</v>
      </c>
      <c r="O76" s="90">
        <f>'[5]SEPT 2019'!N76+'[5]OCT 2019'!N76+'[5]NOV 2019'!N76+'[5]DEC 2019'!O76+'[5]JAN 2020'!O76+'[5]FEB 2020'!O76+'[5]MAR 2020'!O76+'[5]APR 2020'!O76+'[5]MAY 2020'!O76+'[5]JUN 2020'!O76+'[5]JULY 2020'!O76+'[5]AUG 2020'!O76+'[5]EOY 2020'!O76</f>
        <v>0</v>
      </c>
      <c r="P76" s="90">
        <f>'[5]SEPT 2019'!O76+'[5]OCT 2019'!O76+'[5]NOV 2019'!O76+'[5]DEC 2019'!P76+'[5]JAN 2020'!P76+'[5]FEB 2020'!P76+'[5]MAR 2020'!P76+'[5]APR 2020'!P76+'[5]MAY 2020'!P76+'[5]JUN 2020'!P76+'[5]JULY 2020'!P76+'[5]AUG 2020'!P76+'[5]EOY 2020'!P76</f>
        <v>8000</v>
      </c>
      <c r="Q76" s="90">
        <f>'[5]SEPT 2019'!P76+'[5]OCT 2019'!P76+'[5]NOV 2019'!P76+'[5]DEC 2019'!Q76+'[5]JAN 2020'!Q76+'[5]FEB 2020'!Q76+'[5]MAR 2020'!Q76+'[5]APR 2020'!Q76+'[5]MAY 2020'!Q76+'[5]JUN 2020'!Q76+'[5]JULY 2020'!Q76+'[5]AUG 2020'!Q76+'[5]EOY 2020'!Q76</f>
        <v>1240</v>
      </c>
      <c r="R76" s="90">
        <f>'[5]SEPT 2019'!Q76+'[5]OCT 2019'!Q76+'[5]NOV 2019'!Q76+'[5]DEC 2019'!R76+'[5]JAN 2020'!R76+'[5]FEB 2020'!R76+'[5]MAR 2020'!R76+'[5]APR 2020'!R76+'[5]MAY 2020'!R76+'[5]JUN 2020'!R76+'[5]JULY 2020'!R76+'[5]AUG 2020'!R76+'[5]EOY 2020'!R76</f>
        <v>0</v>
      </c>
      <c r="S76" s="90">
        <f>'[5]SEPT 2019'!R76+'[5]OCT 2019'!R76+'[5]NOV 2019'!R76+'[5]DEC 2019'!S76+'[5]JAN 2020'!S76+'[5]FEB 2020'!S76+'[5]MAR 2020'!S76+'[5]APR 2020'!S76+'[5]MAY 2020'!S76+'[5]JUN 2020'!S76+'[5]JULY 2020'!S76+'[5]AUG 2020'!S76+'[5]EOY 2020'!S76</f>
        <v>0</v>
      </c>
      <c r="T76" s="90">
        <f>'[5]SEPT 2019'!S76+'[5]OCT 2019'!S76+'[5]NOV 2019'!S76+'[5]DEC 2019'!T76+'[5]JAN 2020'!T76+'[5]FEB 2020'!T76+'[5]MAR 2020'!T76+'[5]APR 2020'!T76+'[5]MAY 2020'!T76+'[5]JUN 2020'!T76+'[5]JULY 2020'!T76+'[5]AUG 2020'!T76+'[5]EOY 2020'!T76</f>
        <v>0</v>
      </c>
      <c r="U76" s="90">
        <f>'[5]SEPT 2019'!T76+'[5]OCT 2019'!T76+'[5]NOV 2019'!T76+'[5]DEC 2019'!U76+'[5]JAN 2020'!U76+'[5]FEB 2020'!U76+'[5]MAR 2020'!U76+'[5]APR 2020'!U76+'[5]MAY 2020'!U76+'[5]JUN 2020'!U76+'[5]JULY 2020'!U76+'[5]AUG 2020'!U76+'[5]EOY 2020'!U76</f>
        <v>0</v>
      </c>
      <c r="V76" s="90">
        <f>'[5]SEPT 2019'!U76+'[5]OCT 2019'!U76+'[5]NOV 2019'!U76+'[5]DEC 2019'!V76+'[5]JAN 2020'!V76+'[5]FEB 2020'!V76+'[5]MAR 2020'!V76+'[5]APR 2020'!V76+'[5]MAY 2020'!V76+'[5]JUN 2020'!V76+'[5]JULY 2020'!V76+'[5]AUG 2020'!V76+'[5]EOY 2020'!V76</f>
        <v>0</v>
      </c>
      <c r="W76" s="90">
        <f>'[5]SEPT 2019'!V76+'[5]OCT 2019'!V76+'[5]NOV 2019'!V76+'[5]DEC 2019'!W76+'[5]JAN 2020'!W76+'[5]FEB 2020'!W76+'[5]MAR 2020'!W76+'[5]APR 2020'!W76+'[5]MAY 2020'!W76+'[5]JUN 2020'!W76+'[5]JULY 2020'!W76+'[5]AUG 2020'!W76+'[5]EOY 2020'!W76</f>
        <v>0</v>
      </c>
      <c r="X76" s="90">
        <f>'[5]SEPT 2019'!W76+'[5]OCT 2019'!W76+'[5]NOV 2019'!W76+'[5]DEC 2019'!X76+'[5]JAN 2020'!X76+'[5]FEB 2020'!X76+'[5]MAR 2020'!X76+'[5]APR 2020'!X76+'[5]MAY 2020'!X76+'[5]JUN 2020'!X76+'[5]JULY 2020'!X76+'[5]AUG 2020'!X76+'[5]EOY 2020'!X76</f>
        <v>0</v>
      </c>
      <c r="Y76" s="90">
        <f>'[5]SEPT 2019'!X76+'[5]OCT 2019'!X76+'[5]NOV 2019'!X76+'[5]DEC 2019'!Y76+'[5]JAN 2020'!Y76+'[5]FEB 2020'!Y76+'[5]MAR 2020'!Y76+'[5]APR 2020'!Y76+'[5]MAY 2020'!Y76+'[5]JUN 2020'!Y76+'[5]JULY 2020'!Y76+'[5]AUG 2020'!Y76+'[5]EOY 2020'!Y76</f>
        <v>0</v>
      </c>
      <c r="Z76" s="90">
        <f>'[5]SEPT 2019'!Y76+'[5]OCT 2019'!Y76+'[5]NOV 2019'!Y76+'[5]DEC 2019'!Z76+'[5]JAN 2020'!Z76+'[5]FEB 2020'!Z76+'[5]MAR 2020'!Z76+'[5]APR 2020'!Z76+'[5]MAY 2020'!Z76+'[5]JUN 2020'!Z76+'[5]JULY 2020'!Z76+'[5]AUG 2020'!Z76+'[5]EOY 2020'!Z76</f>
        <v>0</v>
      </c>
      <c r="AA76" s="113">
        <f t="shared" si="1"/>
        <v>197322.5</v>
      </c>
    </row>
    <row r="77" spans="1:27" x14ac:dyDescent="0.25">
      <c r="A77" s="62" t="s">
        <v>301</v>
      </c>
      <c r="B77" s="63" t="s">
        <v>302</v>
      </c>
      <c r="C77" s="90">
        <f>'[5]SEPT 2019'!C77+'[5]OCT 2019'!C77+'[5]NOV 2019'!C77+'[5]DEC 2019'!C77+'[5]JAN 2020'!C77+'[5]FEB 2020'!C77+'[5]MAR 2020'!C77+'[5]APR 2020'!C77+'[5]MAY 2020'!C77+'[5]JUN 2020'!C77+'[5]JULY 2020'!C77+'[5]AUG 2020'!C77+'[5]EOY 2020'!C77+'[5]DEC S&amp;E 2019'!C77+'[5]JAN S&amp;E 2020'!C77+'[5]MAR S&amp;E 2020'!C77+'[5]MAY S&amp;E 2020'!C77+'[5]JUN S&amp;E 2020'!C77+'[5]JUL S&amp;E 2020'!C77+'[5]AUG S&amp;E 2020'!C77</f>
        <v>309923</v>
      </c>
      <c r="D77" s="90">
        <f>'[5]SEPT 2019'!D77+'[5]OCT 2019'!D77+'[5]NOV 2019'!D77+'[5]DEC 2019'!D77+'[5]JAN 2020'!D77+'[5]FEB 2020'!D77+'[5]MAR 2020'!D77+'[5]APR 2020'!D77+'[5]MAY 2020'!D77+'[5]JUN 2020'!D77+'[5]JULY 2020'!D77+'[5]AUG 2020'!D77+'[5]EOY 2020'!D77+'[5]DEC S&amp;E 2019'!D77+'[5]JAN S&amp;E 2020'!D77+'[5]MAR S&amp;E 2020'!D77+'[5]MAY S&amp;E 2020'!D77+'[5]JUN S&amp;E 2020'!D77+'[5]JUL S&amp;E 2020'!D77+'[5]AUG S&amp;E 2020'!D77</f>
        <v>254811</v>
      </c>
      <c r="E77" s="90">
        <f>'[5]SEPT 2019'!E77+'[5]OCT 2019'!E77+'[5]NOV 2019'!E77+'[5]DEC 2019'!E77+'[5]JAN 2020'!E77+'[5]FEB 2020'!E77+'[5]MAR 2020'!E77+'[5]APR 2020'!E77+'[5]MAY 2020'!E77+'[5]JUN 2020'!E77+'[5]JULY 2020'!E77+'[5]AUG 2020'!E77+'[5]EOY 2020'!E77+'[5]DEC S&amp;E 2019'!E77+'[5]JAN S&amp;E 2020'!E77+'[5]MAR S&amp;E 2020'!E77+'[5]MAY S&amp;E 2020'!E77+'[5]JUN S&amp;E 2020'!E77+'[5]JUL S&amp;E 2020'!E77+'[5]AUG S&amp;E 2020'!E77</f>
        <v>152787</v>
      </c>
      <c r="F77" s="90">
        <f>'[5]SEPT 2019'!F77+'[5]OCT 2019'!F77+'[5]NOV 2019'!F77+'[5]DEC 2019'!F77+'[5]JAN 2020'!F77+'[5]FEB 2020'!F77+'[5]MAR 2020'!F77+'[5]APR 2020'!F77+'[5]MAY 2020'!F77+'[5]JUN 2020'!F77+'[5]JULY 2020'!F77+'[5]AUG 2020'!F77+'[5]EOY 2020'!F77+'[5]DEC S&amp;E 2019'!F77+'[5]JAN S&amp;E 2020'!F77+'[5]MAR S&amp;E 2020'!F77+'[5]MAY S&amp;E 2020'!F77+'[5]JUN S&amp;E 2020'!F77+'[5]JUL S&amp;E 2020'!F77+'[5]AUG S&amp;E 2020'!F77</f>
        <v>285079</v>
      </c>
      <c r="G77" s="90">
        <f>'[5]SEPT 2019'!G77+'[5]OCT 2019'!G77+'[5]NOV 2019'!G77+'[5]DEC 2019'!G77+'[5]JAN 2020'!G77+'[5]FEB 2020'!G77+'[5]MAR 2020'!G77+'[5]APR 2020'!G77+'[5]MAY 2020'!G77+'[5]JUN 2020'!G77+'[5]JULY 2020'!G77+'[5]AUG 2020'!G77+'[5]EOY 2020'!G77+'[5]DEC S&amp;E 2019'!G77+'[5]JAN S&amp;E 2020'!G77+'[5]MAR S&amp;E 2020'!G77+'[5]MAY S&amp;E 2020'!G77+'[5]JUN S&amp;E 2020'!G77+'[5]JUL S&amp;E 2020'!G77+'[5]AUG S&amp;E 2020'!G77</f>
        <v>117778</v>
      </c>
      <c r="H77" s="90">
        <f>'[5]SEPT 2019'!H77+'[5]OCT 2019'!H77+'[5]NOV 2019'!H77+'[5]DEC 2019'!H77+'[5]JAN 2020'!H77+'[5]FEB 2020'!H77+'[5]MAR 2020'!H77+'[5]APR 2020'!H77+'[5]MAY 2020'!H77+'[5]JUN 2020'!H77+'[5]JULY 2020'!H77+'[5]AUG 2020'!H77+'[5]EOY 2020'!H77</f>
        <v>0</v>
      </c>
      <c r="I77" s="90">
        <f>'[5]DEC 2019'!I77+'[5]JAN 2020'!I77+'[5]FEB 2020'!I77+'[5]MAR 2020'!I77+'[5]APR 2020'!I77+'[5]MAY 2020'!I77+'[5]JUN 2020'!I77+'[5]JULY 2020'!I77+'[5]AUG 2020'!I77+'[5]EOY 2020'!I77</f>
        <v>0</v>
      </c>
      <c r="J77" s="90">
        <f>'[5]SEPT 2019'!I77+'[5]OCT 2019'!I77+'[5]NOV 2019'!I77+'[5]DEC 2019'!J77+'[5]JAN 2020'!J77+'[5]FEB 2020'!J77+'[5]MAR 2020'!J77+'[5]APR 2020'!J77+'[5]MAY 2020'!J77+'[5]JUN 2020'!J77+'[5]JULY 2020'!J77+'[5]AUG 2020'!J77+'[5]EOY 2020'!J77</f>
        <v>0</v>
      </c>
      <c r="K77" s="90">
        <f>'[5]SEPT 2019'!J77+'[5]OCT 2019'!J77+'[5]NOV 2019'!J77+'[5]DEC 2019'!K77+'[5]JAN 2020'!K77+'[5]FEB 2020'!K77+'[5]MAR 2020'!K77+'[5]APR 2020'!K77+'[5]MAY 2020'!K77+'[5]JUN 2020'!K77+'[5]JULY 2020'!K77+'[5]AUG 2020'!K77+'[5]EOY 2020'!K77</f>
        <v>0</v>
      </c>
      <c r="L77" s="90">
        <f>'[5]SEPT 2019'!K77+'[5]OCT 2019'!K77+'[5]NOV 2019'!K77+'[5]DEC 2019'!L77+'[5]JAN 2020'!L77+'[5]FEB 2020'!L77+'[5]MAR 2020'!L77+'[5]APR 2020'!L77+'[5]MAY 2020'!L77+'[5]JUN 2020'!L77+'[5]JULY 2020'!L77+'[5]AUG 2020'!L77+'[5]EOY 2020'!L77</f>
        <v>0</v>
      </c>
      <c r="M77" s="90">
        <f>'[5]SEPT 2019'!L77+'[5]OCT 2019'!L77+'[5]NOV 2019'!L77+'[5]DEC 2019'!M77+'[5]JAN 2020'!M77+'[5]FEB 2020'!M77+'[5]MAR 2020'!M77+'[5]APR 2020'!M77+'[5]MAY 2020'!M77+'[5]JUN 2020'!M77+'[5]JULY 2020'!M77+'[5]AUG 2020'!M77+'[5]EOY 2020'!M77</f>
        <v>0</v>
      </c>
      <c r="N77" s="90">
        <f>'[5]SEPT 2019'!M77+'[5]OCT 2019'!M77+'[5]NOV 2019'!M77+'[5]DEC 2019'!N77+'[5]JAN 2020'!N77+'[5]FEB 2020'!N77+'[5]MAR 2020'!N77+'[5]APR 2020'!N77+'[5]MAY 2020'!N77+'[5]JUN 2020'!N77+'[5]JULY 2020'!N77+'[5]AUG 2020'!N77+'[5]EOY 2020'!N77</f>
        <v>0</v>
      </c>
      <c r="O77" s="90">
        <f>'[5]SEPT 2019'!N77+'[5]OCT 2019'!N77+'[5]NOV 2019'!N77+'[5]DEC 2019'!O77+'[5]JAN 2020'!O77+'[5]FEB 2020'!O77+'[5]MAR 2020'!O77+'[5]APR 2020'!O77+'[5]MAY 2020'!O77+'[5]JUN 2020'!O77+'[5]JULY 2020'!O77+'[5]AUG 2020'!O77+'[5]EOY 2020'!O77</f>
        <v>0</v>
      </c>
      <c r="P77" s="90">
        <f>'[5]SEPT 2019'!O77+'[5]OCT 2019'!O77+'[5]NOV 2019'!O77+'[5]DEC 2019'!P77+'[5]JAN 2020'!P77+'[5]FEB 2020'!P77+'[5]MAR 2020'!P77+'[5]APR 2020'!P77+'[5]MAY 2020'!P77+'[5]JUN 2020'!P77+'[5]JULY 2020'!P77+'[5]AUG 2020'!P77+'[5]EOY 2020'!P77</f>
        <v>0</v>
      </c>
      <c r="Q77" s="90">
        <f>'[5]SEPT 2019'!P77+'[5]OCT 2019'!P77+'[5]NOV 2019'!P77+'[5]DEC 2019'!Q77+'[5]JAN 2020'!Q77+'[5]FEB 2020'!Q77+'[5]MAR 2020'!Q77+'[5]APR 2020'!Q77+'[5]MAY 2020'!Q77+'[5]JUN 2020'!Q77+'[5]JULY 2020'!Q77+'[5]AUG 2020'!Q77+'[5]EOY 2020'!Q77</f>
        <v>14973</v>
      </c>
      <c r="R77" s="90">
        <f>'[5]SEPT 2019'!Q77+'[5]OCT 2019'!Q77+'[5]NOV 2019'!Q77+'[5]DEC 2019'!R77+'[5]JAN 2020'!R77+'[5]FEB 2020'!R77+'[5]MAR 2020'!R77+'[5]APR 2020'!R77+'[5]MAY 2020'!R77+'[5]JUN 2020'!R77+'[5]JULY 2020'!R77+'[5]AUG 2020'!R77+'[5]EOY 2020'!R77</f>
        <v>0</v>
      </c>
      <c r="S77" s="90">
        <f>'[5]SEPT 2019'!R77+'[5]OCT 2019'!R77+'[5]NOV 2019'!R77+'[5]DEC 2019'!S77+'[5]JAN 2020'!S77+'[5]FEB 2020'!S77+'[5]MAR 2020'!S77+'[5]APR 2020'!S77+'[5]MAY 2020'!S77+'[5]JUN 2020'!S77+'[5]JULY 2020'!S77+'[5]AUG 2020'!S77+'[5]EOY 2020'!S77</f>
        <v>0</v>
      </c>
      <c r="T77" s="90">
        <f>'[5]SEPT 2019'!S77+'[5]OCT 2019'!S77+'[5]NOV 2019'!S77+'[5]DEC 2019'!T77+'[5]JAN 2020'!T77+'[5]FEB 2020'!T77+'[5]MAR 2020'!T77+'[5]APR 2020'!T77+'[5]MAY 2020'!T77+'[5]JUN 2020'!T77+'[5]JULY 2020'!T77+'[5]AUG 2020'!T77+'[5]EOY 2020'!T77</f>
        <v>0</v>
      </c>
      <c r="U77" s="90">
        <f>'[5]SEPT 2019'!T77+'[5]OCT 2019'!T77+'[5]NOV 2019'!T77+'[5]DEC 2019'!U77+'[5]JAN 2020'!U77+'[5]FEB 2020'!U77+'[5]MAR 2020'!U77+'[5]APR 2020'!U77+'[5]MAY 2020'!U77+'[5]JUN 2020'!U77+'[5]JULY 2020'!U77+'[5]AUG 2020'!U77+'[5]EOY 2020'!U77</f>
        <v>0</v>
      </c>
      <c r="V77" s="90">
        <f>'[5]SEPT 2019'!U77+'[5]OCT 2019'!U77+'[5]NOV 2019'!U77+'[5]DEC 2019'!V77+'[5]JAN 2020'!V77+'[5]FEB 2020'!V77+'[5]MAR 2020'!V77+'[5]APR 2020'!V77+'[5]MAY 2020'!V77+'[5]JUN 2020'!V77+'[5]JULY 2020'!V77+'[5]AUG 2020'!V77+'[5]EOY 2020'!V77</f>
        <v>0</v>
      </c>
      <c r="W77" s="90">
        <f>'[5]SEPT 2019'!V77+'[5]OCT 2019'!V77+'[5]NOV 2019'!V77+'[5]DEC 2019'!W77+'[5]JAN 2020'!W77+'[5]FEB 2020'!W77+'[5]MAR 2020'!W77+'[5]APR 2020'!W77+'[5]MAY 2020'!W77+'[5]JUN 2020'!W77+'[5]JULY 2020'!W77+'[5]AUG 2020'!W77+'[5]EOY 2020'!W77</f>
        <v>0</v>
      </c>
      <c r="X77" s="90">
        <f>'[5]SEPT 2019'!W77+'[5]OCT 2019'!W77+'[5]NOV 2019'!W77+'[5]DEC 2019'!X77+'[5]JAN 2020'!X77+'[5]FEB 2020'!X77+'[5]MAR 2020'!X77+'[5]APR 2020'!X77+'[5]MAY 2020'!X77+'[5]JUN 2020'!X77+'[5]JULY 2020'!X77+'[5]AUG 2020'!X77+'[5]EOY 2020'!X77</f>
        <v>0</v>
      </c>
      <c r="Y77" s="90">
        <f>'[5]SEPT 2019'!X77+'[5]OCT 2019'!X77+'[5]NOV 2019'!X77+'[5]DEC 2019'!Y77+'[5]JAN 2020'!Y77+'[5]FEB 2020'!Y77+'[5]MAR 2020'!Y77+'[5]APR 2020'!Y77+'[5]MAY 2020'!Y77+'[5]JUN 2020'!Y77+'[5]JULY 2020'!Y77+'[5]AUG 2020'!Y77+'[5]EOY 2020'!Y77</f>
        <v>0</v>
      </c>
      <c r="Z77" s="90">
        <f>'[5]SEPT 2019'!Y77+'[5]OCT 2019'!Y77+'[5]NOV 2019'!Y77+'[5]DEC 2019'!Z77+'[5]JAN 2020'!Z77+'[5]FEB 2020'!Z77+'[5]MAR 2020'!Z77+'[5]APR 2020'!Z77+'[5]MAY 2020'!Z77+'[5]JUN 2020'!Z77+'[5]JULY 2020'!Z77+'[5]AUG 2020'!Z77+'[5]EOY 2020'!Z77</f>
        <v>0</v>
      </c>
      <c r="AA77" s="113">
        <f t="shared" si="1"/>
        <v>1135351</v>
      </c>
    </row>
    <row r="78" spans="1:27" x14ac:dyDescent="0.25">
      <c r="A78" s="62" t="s">
        <v>305</v>
      </c>
      <c r="B78" s="63" t="s">
        <v>306</v>
      </c>
      <c r="C78" s="90">
        <f>'[5]SEPT 2019'!C78+'[5]OCT 2019'!C78+'[5]NOV 2019'!C78+'[5]DEC 2019'!C78+'[5]JAN 2020'!C78+'[5]FEB 2020'!C78+'[5]MAR 2020'!C78+'[5]APR 2020'!C78+'[5]MAY 2020'!C78+'[5]JUN 2020'!C78+'[5]JULY 2020'!C78+'[5]AUG 2020'!C78+'[5]EOY 2020'!C78+'[5]DEC S&amp;E 2019'!C78+'[5]JAN S&amp;E 2020'!C78+'[5]MAR S&amp;E 2020'!C78+'[5]MAY S&amp;E 2020'!C78+'[5]JUN S&amp;E 2020'!C78+'[5]JUL S&amp;E 2020'!C78+'[5]AUG S&amp;E 2020'!C78</f>
        <v>305058</v>
      </c>
      <c r="D78" s="90">
        <f>'[5]SEPT 2019'!D78+'[5]OCT 2019'!D78+'[5]NOV 2019'!D78+'[5]DEC 2019'!D78+'[5]JAN 2020'!D78+'[5]FEB 2020'!D78+'[5]MAR 2020'!D78+'[5]APR 2020'!D78+'[5]MAY 2020'!D78+'[5]JUN 2020'!D78+'[5]JULY 2020'!D78+'[5]AUG 2020'!D78+'[5]EOY 2020'!D78+'[5]DEC S&amp;E 2019'!D78+'[5]JAN S&amp;E 2020'!D78+'[5]MAR S&amp;E 2020'!D78+'[5]MAY S&amp;E 2020'!D78+'[5]JUN S&amp;E 2020'!D78+'[5]JUL S&amp;E 2020'!D78+'[5]AUG S&amp;E 2020'!D78</f>
        <v>326691</v>
      </c>
      <c r="E78" s="90">
        <f>'[5]SEPT 2019'!E78+'[5]OCT 2019'!E78+'[5]NOV 2019'!E78+'[5]DEC 2019'!E78+'[5]JAN 2020'!E78+'[5]FEB 2020'!E78+'[5]MAR 2020'!E78+'[5]APR 2020'!E78+'[5]MAY 2020'!E78+'[5]JUN 2020'!E78+'[5]JULY 2020'!E78+'[5]AUG 2020'!E78+'[5]EOY 2020'!E78+'[5]DEC S&amp;E 2019'!E78+'[5]JAN S&amp;E 2020'!E78+'[5]MAR S&amp;E 2020'!E78+'[5]MAY S&amp;E 2020'!E78+'[5]JUN S&amp;E 2020'!E78+'[5]JUL S&amp;E 2020'!E78+'[5]AUG S&amp;E 2020'!E78</f>
        <v>99826</v>
      </c>
      <c r="F78" s="90">
        <f>'[5]SEPT 2019'!F78+'[5]OCT 2019'!F78+'[5]NOV 2019'!F78+'[5]DEC 2019'!F78+'[5]JAN 2020'!F78+'[5]FEB 2020'!F78+'[5]MAR 2020'!F78+'[5]APR 2020'!F78+'[5]MAY 2020'!F78+'[5]JUN 2020'!F78+'[5]JULY 2020'!F78+'[5]AUG 2020'!F78+'[5]EOY 2020'!F78+'[5]DEC S&amp;E 2019'!F78+'[5]JAN S&amp;E 2020'!F78+'[5]MAR S&amp;E 2020'!F78+'[5]MAY S&amp;E 2020'!F78+'[5]JUN S&amp;E 2020'!F78+'[5]JUL S&amp;E 2020'!F78+'[5]AUG S&amp;E 2020'!F78</f>
        <v>30000</v>
      </c>
      <c r="G78" s="90">
        <f>'[5]SEPT 2019'!G78+'[5]OCT 2019'!G78+'[5]NOV 2019'!G78+'[5]DEC 2019'!G78+'[5]JAN 2020'!G78+'[5]FEB 2020'!G78+'[5]MAR 2020'!G78+'[5]APR 2020'!G78+'[5]MAY 2020'!G78+'[5]JUN 2020'!G78+'[5]JULY 2020'!G78+'[5]AUG 2020'!G78+'[5]EOY 2020'!G78+'[5]DEC S&amp;E 2019'!G78+'[5]JAN S&amp;E 2020'!G78+'[5]MAR S&amp;E 2020'!G78+'[5]MAY S&amp;E 2020'!G78+'[5]JUN S&amp;E 2020'!G78+'[5]JUL S&amp;E 2020'!G78+'[5]AUG S&amp;E 2020'!G78</f>
        <v>63000</v>
      </c>
      <c r="H78" s="90">
        <f>'[5]SEPT 2019'!H78+'[5]OCT 2019'!H78+'[5]NOV 2019'!H78+'[5]DEC 2019'!H78+'[5]JAN 2020'!H78+'[5]FEB 2020'!H78+'[5]MAR 2020'!H78+'[5]APR 2020'!H78+'[5]MAY 2020'!H78+'[5]JUN 2020'!H78+'[5]JULY 2020'!H78+'[5]AUG 2020'!H78+'[5]EOY 2020'!H78</f>
        <v>3725</v>
      </c>
      <c r="I78" s="90">
        <f>'[5]DEC 2019'!I78+'[5]JAN 2020'!I78+'[5]FEB 2020'!I78+'[5]MAR 2020'!I78+'[5]APR 2020'!I78+'[5]MAY 2020'!I78+'[5]JUN 2020'!I78+'[5]JULY 2020'!I78+'[5]AUG 2020'!I78+'[5]EOY 2020'!I78</f>
        <v>0</v>
      </c>
      <c r="J78" s="90">
        <f>'[5]SEPT 2019'!I78+'[5]OCT 2019'!I78+'[5]NOV 2019'!I78+'[5]DEC 2019'!J78+'[5]JAN 2020'!J78+'[5]FEB 2020'!J78+'[5]MAR 2020'!J78+'[5]APR 2020'!J78+'[5]MAY 2020'!J78+'[5]JUN 2020'!J78+'[5]JULY 2020'!J78+'[5]AUG 2020'!J78+'[5]EOY 2020'!J78</f>
        <v>0</v>
      </c>
      <c r="K78" s="90">
        <f>'[5]SEPT 2019'!J78+'[5]OCT 2019'!J78+'[5]NOV 2019'!J78+'[5]DEC 2019'!K78+'[5]JAN 2020'!K78+'[5]FEB 2020'!K78+'[5]MAR 2020'!K78+'[5]APR 2020'!K78+'[5]MAY 2020'!K78+'[5]JUN 2020'!K78+'[5]JULY 2020'!K78+'[5]AUG 2020'!K78+'[5]EOY 2020'!K78</f>
        <v>0</v>
      </c>
      <c r="L78" s="90">
        <f>'[5]SEPT 2019'!K78+'[5]OCT 2019'!K78+'[5]NOV 2019'!K78+'[5]DEC 2019'!L78+'[5]JAN 2020'!L78+'[5]FEB 2020'!L78+'[5]MAR 2020'!L78+'[5]APR 2020'!L78+'[5]MAY 2020'!L78+'[5]JUN 2020'!L78+'[5]JULY 2020'!L78+'[5]AUG 2020'!L78+'[5]EOY 2020'!L78</f>
        <v>0</v>
      </c>
      <c r="M78" s="90">
        <f>'[5]SEPT 2019'!L78+'[5]OCT 2019'!L78+'[5]NOV 2019'!L78+'[5]DEC 2019'!M78+'[5]JAN 2020'!M78+'[5]FEB 2020'!M78+'[5]MAR 2020'!M78+'[5]APR 2020'!M78+'[5]MAY 2020'!M78+'[5]JUN 2020'!M78+'[5]JULY 2020'!M78+'[5]AUG 2020'!M78+'[5]EOY 2020'!M78</f>
        <v>0</v>
      </c>
      <c r="N78" s="90">
        <f>'[5]SEPT 2019'!M78+'[5]OCT 2019'!M78+'[5]NOV 2019'!M78+'[5]DEC 2019'!N78+'[5]JAN 2020'!N78+'[5]FEB 2020'!N78+'[5]MAR 2020'!N78+'[5]APR 2020'!N78+'[5]MAY 2020'!N78+'[5]JUN 2020'!N78+'[5]JULY 2020'!N78+'[5]AUG 2020'!N78+'[5]EOY 2020'!N78</f>
        <v>0</v>
      </c>
      <c r="O78" s="90">
        <f>'[5]SEPT 2019'!N78+'[5]OCT 2019'!N78+'[5]NOV 2019'!N78+'[5]DEC 2019'!O78+'[5]JAN 2020'!O78+'[5]FEB 2020'!O78+'[5]MAR 2020'!O78+'[5]APR 2020'!O78+'[5]MAY 2020'!O78+'[5]JUN 2020'!O78+'[5]JULY 2020'!O78+'[5]AUG 2020'!O78+'[5]EOY 2020'!O78</f>
        <v>0</v>
      </c>
      <c r="P78" s="90">
        <f>'[5]SEPT 2019'!O78+'[5]OCT 2019'!O78+'[5]NOV 2019'!O78+'[5]DEC 2019'!P78+'[5]JAN 2020'!P78+'[5]FEB 2020'!P78+'[5]MAR 2020'!P78+'[5]APR 2020'!P78+'[5]MAY 2020'!P78+'[5]JUN 2020'!P78+'[5]JULY 2020'!P78+'[5]AUG 2020'!P78+'[5]EOY 2020'!P78</f>
        <v>0</v>
      </c>
      <c r="Q78" s="90">
        <f>'[5]SEPT 2019'!P78+'[5]OCT 2019'!P78+'[5]NOV 2019'!P78+'[5]DEC 2019'!Q78+'[5]JAN 2020'!Q78+'[5]FEB 2020'!Q78+'[5]MAR 2020'!Q78+'[5]APR 2020'!Q78+'[5]MAY 2020'!Q78+'[5]JUN 2020'!Q78+'[5]JULY 2020'!Q78+'[5]AUG 2020'!Q78+'[5]EOY 2020'!Q78</f>
        <v>3083.85</v>
      </c>
      <c r="R78" s="90">
        <f>'[5]SEPT 2019'!Q78+'[5]OCT 2019'!Q78+'[5]NOV 2019'!Q78+'[5]DEC 2019'!R78+'[5]JAN 2020'!R78+'[5]FEB 2020'!R78+'[5]MAR 2020'!R78+'[5]APR 2020'!R78+'[5]MAY 2020'!R78+'[5]JUN 2020'!R78+'[5]JULY 2020'!R78+'[5]AUG 2020'!R78+'[5]EOY 2020'!R78</f>
        <v>0</v>
      </c>
      <c r="S78" s="90">
        <f>'[5]SEPT 2019'!R78+'[5]OCT 2019'!R78+'[5]NOV 2019'!R78+'[5]DEC 2019'!S78+'[5]JAN 2020'!S78+'[5]FEB 2020'!S78+'[5]MAR 2020'!S78+'[5]APR 2020'!S78+'[5]MAY 2020'!S78+'[5]JUN 2020'!S78+'[5]JULY 2020'!S78+'[5]AUG 2020'!S78+'[5]EOY 2020'!S78</f>
        <v>0</v>
      </c>
      <c r="T78" s="90">
        <f>'[5]SEPT 2019'!S78+'[5]OCT 2019'!S78+'[5]NOV 2019'!S78+'[5]DEC 2019'!T78+'[5]JAN 2020'!T78+'[5]FEB 2020'!T78+'[5]MAR 2020'!T78+'[5]APR 2020'!T78+'[5]MAY 2020'!T78+'[5]JUN 2020'!T78+'[5]JULY 2020'!T78+'[5]AUG 2020'!T78+'[5]EOY 2020'!T78</f>
        <v>0</v>
      </c>
      <c r="U78" s="90">
        <f>'[5]SEPT 2019'!T78+'[5]OCT 2019'!T78+'[5]NOV 2019'!T78+'[5]DEC 2019'!U78+'[5]JAN 2020'!U78+'[5]FEB 2020'!U78+'[5]MAR 2020'!U78+'[5]APR 2020'!U78+'[5]MAY 2020'!U78+'[5]JUN 2020'!U78+'[5]JULY 2020'!U78+'[5]AUG 2020'!U78+'[5]EOY 2020'!U78</f>
        <v>0</v>
      </c>
      <c r="V78" s="90">
        <f>'[5]SEPT 2019'!U78+'[5]OCT 2019'!U78+'[5]NOV 2019'!U78+'[5]DEC 2019'!V78+'[5]JAN 2020'!V78+'[5]FEB 2020'!V78+'[5]MAR 2020'!V78+'[5]APR 2020'!V78+'[5]MAY 2020'!V78+'[5]JUN 2020'!V78+'[5]JULY 2020'!V78+'[5]AUG 2020'!V78+'[5]EOY 2020'!V78</f>
        <v>0</v>
      </c>
      <c r="W78" s="90">
        <f>'[5]SEPT 2019'!V78+'[5]OCT 2019'!V78+'[5]NOV 2019'!V78+'[5]DEC 2019'!W78+'[5]JAN 2020'!W78+'[5]FEB 2020'!W78+'[5]MAR 2020'!W78+'[5]APR 2020'!W78+'[5]MAY 2020'!W78+'[5]JUN 2020'!W78+'[5]JULY 2020'!W78+'[5]AUG 2020'!W78+'[5]EOY 2020'!W78</f>
        <v>0</v>
      </c>
      <c r="X78" s="90">
        <f>'[5]SEPT 2019'!W78+'[5]OCT 2019'!W78+'[5]NOV 2019'!W78+'[5]DEC 2019'!X78+'[5]JAN 2020'!X78+'[5]FEB 2020'!X78+'[5]MAR 2020'!X78+'[5]APR 2020'!X78+'[5]MAY 2020'!X78+'[5]JUN 2020'!X78+'[5]JULY 2020'!X78+'[5]AUG 2020'!X78+'[5]EOY 2020'!X78</f>
        <v>0</v>
      </c>
      <c r="Y78" s="90">
        <f>'[5]SEPT 2019'!X78+'[5]OCT 2019'!X78+'[5]NOV 2019'!X78+'[5]DEC 2019'!Y78+'[5]JAN 2020'!Y78+'[5]FEB 2020'!Y78+'[5]MAR 2020'!Y78+'[5]APR 2020'!Y78+'[5]MAY 2020'!Y78+'[5]JUN 2020'!Y78+'[5]JULY 2020'!Y78+'[5]AUG 2020'!Y78+'[5]EOY 2020'!Y78</f>
        <v>0</v>
      </c>
      <c r="Z78" s="90">
        <f>'[5]SEPT 2019'!Y78+'[5]OCT 2019'!Y78+'[5]NOV 2019'!Y78+'[5]DEC 2019'!Z78+'[5]JAN 2020'!Z78+'[5]FEB 2020'!Z78+'[5]MAR 2020'!Z78+'[5]APR 2020'!Z78+'[5]MAY 2020'!Z78+'[5]JUN 2020'!Z78+'[5]JULY 2020'!Z78+'[5]AUG 2020'!Z78+'[5]EOY 2020'!Z78</f>
        <v>0</v>
      </c>
      <c r="AA78" s="113">
        <f t="shared" si="1"/>
        <v>831383.85</v>
      </c>
    </row>
    <row r="79" spans="1:27" x14ac:dyDescent="0.25">
      <c r="A79" s="62" t="s">
        <v>317</v>
      </c>
      <c r="B79" s="63" t="s">
        <v>318</v>
      </c>
      <c r="C79" s="90">
        <f>'[5]SEPT 2019'!C79+'[5]OCT 2019'!C79+'[5]NOV 2019'!C79+'[5]DEC 2019'!C79+'[5]JAN 2020'!C79+'[5]FEB 2020'!C79+'[5]MAR 2020'!C79+'[5]APR 2020'!C79+'[5]MAY 2020'!C79+'[5]JUN 2020'!C79+'[5]JULY 2020'!C79+'[5]AUG 2020'!C79+'[5]EOY 2020'!C79+'[5]DEC S&amp;E 2019'!C79+'[5]JAN S&amp;E 2020'!C79+'[5]MAR S&amp;E 2020'!C79+'[5]MAY S&amp;E 2020'!C79+'[5]JUN S&amp;E 2020'!C79+'[5]JUL S&amp;E 2020'!C79+'[5]AUG S&amp;E 2020'!C79</f>
        <v>223842.85</v>
      </c>
      <c r="D79" s="90">
        <f>'[5]SEPT 2019'!D79+'[5]OCT 2019'!D79+'[5]NOV 2019'!D79+'[5]DEC 2019'!D79+'[5]JAN 2020'!D79+'[5]FEB 2020'!D79+'[5]MAR 2020'!D79+'[5]APR 2020'!D79+'[5]MAY 2020'!D79+'[5]JUN 2020'!D79+'[5]JULY 2020'!D79+'[5]AUG 2020'!D79+'[5]EOY 2020'!D79+'[5]DEC S&amp;E 2019'!D79+'[5]JAN S&amp;E 2020'!D79+'[5]MAR S&amp;E 2020'!D79+'[5]MAY S&amp;E 2020'!D79+'[5]JUN S&amp;E 2020'!D79+'[5]JUL S&amp;E 2020'!D79+'[5]AUG S&amp;E 2020'!D79</f>
        <v>140388</v>
      </c>
      <c r="E79" s="90">
        <f>'[5]SEPT 2019'!E79+'[5]OCT 2019'!E79+'[5]NOV 2019'!E79+'[5]DEC 2019'!E79+'[5]JAN 2020'!E79+'[5]FEB 2020'!E79+'[5]MAR 2020'!E79+'[5]APR 2020'!E79+'[5]MAY 2020'!E79+'[5]JUN 2020'!E79+'[5]JULY 2020'!E79+'[5]AUG 2020'!E79+'[5]EOY 2020'!E79+'[5]DEC S&amp;E 2019'!E79+'[5]JAN S&amp;E 2020'!E79+'[5]MAR S&amp;E 2020'!E79+'[5]MAY S&amp;E 2020'!E79+'[5]JUN S&amp;E 2020'!E79+'[5]JUL S&amp;E 2020'!E79+'[5]AUG S&amp;E 2020'!E79</f>
        <v>44508</v>
      </c>
      <c r="F79" s="90">
        <f>'[5]SEPT 2019'!F79+'[5]OCT 2019'!F79+'[5]NOV 2019'!F79+'[5]DEC 2019'!F79+'[5]JAN 2020'!F79+'[5]FEB 2020'!F79+'[5]MAR 2020'!F79+'[5]APR 2020'!F79+'[5]MAY 2020'!F79+'[5]JUN 2020'!F79+'[5]JULY 2020'!F79+'[5]AUG 2020'!F79+'[5]EOY 2020'!F79+'[5]DEC S&amp;E 2019'!F79+'[5]JAN S&amp;E 2020'!F79+'[5]MAR S&amp;E 2020'!F79+'[5]MAY S&amp;E 2020'!F79+'[5]JUN S&amp;E 2020'!F79+'[5]JUL S&amp;E 2020'!F79+'[5]AUG S&amp;E 2020'!F79</f>
        <v>42098.44</v>
      </c>
      <c r="G79" s="90">
        <f>'[5]SEPT 2019'!G79+'[5]OCT 2019'!G79+'[5]NOV 2019'!G79+'[5]DEC 2019'!G79+'[5]JAN 2020'!G79+'[5]FEB 2020'!G79+'[5]MAR 2020'!G79+'[5]APR 2020'!G79+'[5]MAY 2020'!G79+'[5]JUN 2020'!G79+'[5]JULY 2020'!G79+'[5]AUG 2020'!G79+'[5]EOY 2020'!G79+'[5]DEC S&amp;E 2019'!G79+'[5]JAN S&amp;E 2020'!G79+'[5]MAR S&amp;E 2020'!G79+'[5]MAY S&amp;E 2020'!G79+'[5]JUN S&amp;E 2020'!G79+'[5]JUL S&amp;E 2020'!G79+'[5]AUG S&amp;E 2020'!G79</f>
        <v>33501</v>
      </c>
      <c r="H79" s="90">
        <f>'[5]SEPT 2019'!H79+'[5]OCT 2019'!H79+'[5]NOV 2019'!H79+'[5]DEC 2019'!H79+'[5]JAN 2020'!H79+'[5]FEB 2020'!H79+'[5]MAR 2020'!H79+'[5]APR 2020'!H79+'[5]MAY 2020'!H79+'[5]JUN 2020'!H79+'[5]JULY 2020'!H79+'[5]AUG 2020'!H79+'[5]EOY 2020'!H79</f>
        <v>0</v>
      </c>
      <c r="I79" s="90">
        <f>'[5]DEC 2019'!I79+'[5]JAN 2020'!I79+'[5]FEB 2020'!I79+'[5]MAR 2020'!I79+'[5]APR 2020'!I79+'[5]MAY 2020'!I79+'[5]JUN 2020'!I79+'[5]JULY 2020'!I79+'[5]AUG 2020'!I79+'[5]EOY 2020'!I79</f>
        <v>0</v>
      </c>
      <c r="J79" s="90">
        <f>'[5]SEPT 2019'!I79+'[5]OCT 2019'!I79+'[5]NOV 2019'!I79+'[5]DEC 2019'!J79+'[5]JAN 2020'!J79+'[5]FEB 2020'!J79+'[5]MAR 2020'!J79+'[5]APR 2020'!J79+'[5]MAY 2020'!J79+'[5]JUN 2020'!J79+'[5]JULY 2020'!J79+'[5]AUG 2020'!J79+'[5]EOY 2020'!J79</f>
        <v>0</v>
      </c>
      <c r="K79" s="90">
        <f>'[5]SEPT 2019'!J79+'[5]OCT 2019'!J79+'[5]NOV 2019'!J79+'[5]DEC 2019'!K79+'[5]JAN 2020'!K79+'[5]FEB 2020'!K79+'[5]MAR 2020'!K79+'[5]APR 2020'!K79+'[5]MAY 2020'!K79+'[5]JUN 2020'!K79+'[5]JULY 2020'!K79+'[5]AUG 2020'!K79+'[5]EOY 2020'!K79</f>
        <v>0</v>
      </c>
      <c r="L79" s="90">
        <f>'[5]SEPT 2019'!K79+'[5]OCT 2019'!K79+'[5]NOV 2019'!K79+'[5]DEC 2019'!L79+'[5]JAN 2020'!L79+'[5]FEB 2020'!L79+'[5]MAR 2020'!L79+'[5]APR 2020'!L79+'[5]MAY 2020'!L79+'[5]JUN 2020'!L79+'[5]JULY 2020'!L79+'[5]AUG 2020'!L79+'[5]EOY 2020'!L79</f>
        <v>0</v>
      </c>
      <c r="M79" s="90">
        <f>'[5]SEPT 2019'!L79+'[5]OCT 2019'!L79+'[5]NOV 2019'!L79+'[5]DEC 2019'!M79+'[5]JAN 2020'!M79+'[5]FEB 2020'!M79+'[5]MAR 2020'!M79+'[5]APR 2020'!M79+'[5]MAY 2020'!M79+'[5]JUN 2020'!M79+'[5]JULY 2020'!M79+'[5]AUG 2020'!M79+'[5]EOY 2020'!M79</f>
        <v>0</v>
      </c>
      <c r="N79" s="90">
        <f>'[5]SEPT 2019'!M79+'[5]OCT 2019'!M79+'[5]NOV 2019'!M79+'[5]DEC 2019'!N79+'[5]JAN 2020'!N79+'[5]FEB 2020'!N79+'[5]MAR 2020'!N79+'[5]APR 2020'!N79+'[5]MAY 2020'!N79+'[5]JUN 2020'!N79+'[5]JULY 2020'!N79+'[5]AUG 2020'!N79+'[5]EOY 2020'!N79</f>
        <v>15625</v>
      </c>
      <c r="O79" s="90">
        <f>'[5]SEPT 2019'!N79+'[5]OCT 2019'!N79+'[5]NOV 2019'!N79+'[5]DEC 2019'!O79+'[5]JAN 2020'!O79+'[5]FEB 2020'!O79+'[5]MAR 2020'!O79+'[5]APR 2020'!O79+'[5]MAY 2020'!O79+'[5]JUN 2020'!O79+'[5]JULY 2020'!O79+'[5]AUG 2020'!O79+'[5]EOY 2020'!O79</f>
        <v>0</v>
      </c>
      <c r="P79" s="90">
        <f>'[5]SEPT 2019'!O79+'[5]OCT 2019'!O79+'[5]NOV 2019'!O79+'[5]DEC 2019'!P79+'[5]JAN 2020'!P79+'[5]FEB 2020'!P79+'[5]MAR 2020'!P79+'[5]APR 2020'!P79+'[5]MAY 2020'!P79+'[5]JUN 2020'!P79+'[5]JULY 2020'!P79+'[5]AUG 2020'!P79+'[5]EOY 2020'!P79</f>
        <v>0</v>
      </c>
      <c r="Q79" s="90">
        <f>'[5]SEPT 2019'!P79+'[5]OCT 2019'!P79+'[5]NOV 2019'!P79+'[5]DEC 2019'!Q79+'[5]JAN 2020'!Q79+'[5]FEB 2020'!Q79+'[5]MAR 2020'!Q79+'[5]APR 2020'!Q79+'[5]MAY 2020'!Q79+'[5]JUN 2020'!Q79+'[5]JULY 2020'!Q79+'[5]AUG 2020'!Q79+'[5]EOY 2020'!Q79</f>
        <v>2480</v>
      </c>
      <c r="R79" s="90">
        <f>'[5]SEPT 2019'!Q79+'[5]OCT 2019'!Q79+'[5]NOV 2019'!Q79+'[5]DEC 2019'!R79+'[5]JAN 2020'!R79+'[5]FEB 2020'!R79+'[5]MAR 2020'!R79+'[5]APR 2020'!R79+'[5]MAY 2020'!R79+'[5]JUN 2020'!R79+'[5]JULY 2020'!R79+'[5]AUG 2020'!R79+'[5]EOY 2020'!R79</f>
        <v>0</v>
      </c>
      <c r="S79" s="90">
        <f>'[5]SEPT 2019'!R79+'[5]OCT 2019'!R79+'[5]NOV 2019'!R79+'[5]DEC 2019'!S79+'[5]JAN 2020'!S79+'[5]FEB 2020'!S79+'[5]MAR 2020'!S79+'[5]APR 2020'!S79+'[5]MAY 2020'!S79+'[5]JUN 2020'!S79+'[5]JULY 2020'!S79+'[5]AUG 2020'!S79+'[5]EOY 2020'!S79</f>
        <v>0</v>
      </c>
      <c r="T79" s="90">
        <f>'[5]SEPT 2019'!S79+'[5]OCT 2019'!S79+'[5]NOV 2019'!S79+'[5]DEC 2019'!T79+'[5]JAN 2020'!T79+'[5]FEB 2020'!T79+'[5]MAR 2020'!T79+'[5]APR 2020'!T79+'[5]MAY 2020'!T79+'[5]JUN 2020'!T79+'[5]JULY 2020'!T79+'[5]AUG 2020'!T79+'[5]EOY 2020'!T79</f>
        <v>0</v>
      </c>
      <c r="U79" s="90">
        <f>'[5]SEPT 2019'!T79+'[5]OCT 2019'!T79+'[5]NOV 2019'!T79+'[5]DEC 2019'!U79+'[5]JAN 2020'!U79+'[5]FEB 2020'!U79+'[5]MAR 2020'!U79+'[5]APR 2020'!U79+'[5]MAY 2020'!U79+'[5]JUN 2020'!U79+'[5]JULY 2020'!U79+'[5]AUG 2020'!U79+'[5]EOY 2020'!U79</f>
        <v>0</v>
      </c>
      <c r="V79" s="90">
        <f>'[5]SEPT 2019'!U79+'[5]OCT 2019'!U79+'[5]NOV 2019'!U79+'[5]DEC 2019'!V79+'[5]JAN 2020'!V79+'[5]FEB 2020'!V79+'[5]MAR 2020'!V79+'[5]APR 2020'!V79+'[5]MAY 2020'!V79+'[5]JUN 2020'!V79+'[5]JULY 2020'!V79+'[5]AUG 2020'!V79+'[5]EOY 2020'!V79</f>
        <v>0</v>
      </c>
      <c r="W79" s="90">
        <f>'[5]SEPT 2019'!V79+'[5]OCT 2019'!V79+'[5]NOV 2019'!V79+'[5]DEC 2019'!W79+'[5]JAN 2020'!W79+'[5]FEB 2020'!W79+'[5]MAR 2020'!W79+'[5]APR 2020'!W79+'[5]MAY 2020'!W79+'[5]JUN 2020'!W79+'[5]JULY 2020'!W79+'[5]AUG 2020'!W79+'[5]EOY 2020'!W79</f>
        <v>0</v>
      </c>
      <c r="X79" s="90">
        <f>'[5]SEPT 2019'!W79+'[5]OCT 2019'!W79+'[5]NOV 2019'!W79+'[5]DEC 2019'!X79+'[5]JAN 2020'!X79+'[5]FEB 2020'!X79+'[5]MAR 2020'!X79+'[5]APR 2020'!X79+'[5]MAY 2020'!X79+'[5]JUN 2020'!X79+'[5]JULY 2020'!X79+'[5]AUG 2020'!X79+'[5]EOY 2020'!X79</f>
        <v>0</v>
      </c>
      <c r="Y79" s="90">
        <f>'[5]SEPT 2019'!X79+'[5]OCT 2019'!X79+'[5]NOV 2019'!X79+'[5]DEC 2019'!Y79+'[5]JAN 2020'!Y79+'[5]FEB 2020'!Y79+'[5]MAR 2020'!Y79+'[5]APR 2020'!Y79+'[5]MAY 2020'!Y79+'[5]JUN 2020'!Y79+'[5]JULY 2020'!Y79+'[5]AUG 2020'!Y79+'[5]EOY 2020'!Y79</f>
        <v>0</v>
      </c>
      <c r="Z79" s="90">
        <f>'[5]SEPT 2019'!Y79+'[5]OCT 2019'!Y79+'[5]NOV 2019'!Y79+'[5]DEC 2019'!Z79+'[5]JAN 2020'!Z79+'[5]FEB 2020'!Z79+'[5]MAR 2020'!Z79+'[5]APR 2020'!Z79+'[5]MAY 2020'!Z79+'[5]JUN 2020'!Z79+'[5]JULY 2020'!Z79+'[5]AUG 2020'!Z79+'[5]EOY 2020'!Z79</f>
        <v>0</v>
      </c>
      <c r="AA79" s="113">
        <f t="shared" si="1"/>
        <v>502443.29</v>
      </c>
    </row>
    <row r="80" spans="1:27" x14ac:dyDescent="0.25">
      <c r="A80" s="62" t="s">
        <v>321</v>
      </c>
      <c r="B80" s="63" t="s">
        <v>322</v>
      </c>
      <c r="C80" s="90">
        <f>'[5]SEPT 2019'!C80+'[5]OCT 2019'!C80+'[5]NOV 2019'!C80+'[5]DEC 2019'!C80+'[5]JAN 2020'!C80+'[5]FEB 2020'!C80+'[5]MAR 2020'!C80+'[5]APR 2020'!C80+'[5]MAY 2020'!C80+'[5]JUN 2020'!C80+'[5]JULY 2020'!C80+'[5]AUG 2020'!C80+'[5]EOY 2020'!C80+'[5]DEC S&amp;E 2019'!C80+'[5]JAN S&amp;E 2020'!C80+'[5]MAR S&amp;E 2020'!C80+'[5]MAY S&amp;E 2020'!C80+'[5]JUN S&amp;E 2020'!C80+'[5]JUL S&amp;E 2020'!C80+'[5]AUG S&amp;E 2020'!C80</f>
        <v>619793</v>
      </c>
      <c r="D80" s="90">
        <f>'[5]SEPT 2019'!D80+'[5]OCT 2019'!D80+'[5]NOV 2019'!D80+'[5]DEC 2019'!D80+'[5]JAN 2020'!D80+'[5]FEB 2020'!D80+'[5]MAR 2020'!D80+'[5]APR 2020'!D80+'[5]MAY 2020'!D80+'[5]JUN 2020'!D80+'[5]JULY 2020'!D80+'[5]AUG 2020'!D80+'[5]EOY 2020'!D80+'[5]DEC S&amp;E 2019'!D80+'[5]JAN S&amp;E 2020'!D80+'[5]MAR S&amp;E 2020'!D80+'[5]MAY S&amp;E 2020'!D80+'[5]JUN S&amp;E 2020'!D80+'[5]JUL S&amp;E 2020'!D80+'[5]AUG S&amp;E 2020'!D80</f>
        <v>2407707</v>
      </c>
      <c r="E80" s="90">
        <f>'[5]SEPT 2019'!E80+'[5]OCT 2019'!E80+'[5]NOV 2019'!E80+'[5]DEC 2019'!E80+'[5]JAN 2020'!E80+'[5]FEB 2020'!E80+'[5]MAR 2020'!E80+'[5]APR 2020'!E80+'[5]MAY 2020'!E80+'[5]JUN 2020'!E80+'[5]JULY 2020'!E80+'[5]AUG 2020'!E80+'[5]EOY 2020'!E80+'[5]DEC S&amp;E 2019'!E80+'[5]JAN S&amp;E 2020'!E80+'[5]MAR S&amp;E 2020'!E80+'[5]MAY S&amp;E 2020'!E80+'[5]JUN S&amp;E 2020'!E80+'[5]JUL S&amp;E 2020'!E80+'[5]AUG S&amp;E 2020'!E80</f>
        <v>615562</v>
      </c>
      <c r="F80" s="90">
        <f>'[5]SEPT 2019'!F80+'[5]OCT 2019'!F80+'[5]NOV 2019'!F80+'[5]DEC 2019'!F80+'[5]JAN 2020'!F80+'[5]FEB 2020'!F80+'[5]MAR 2020'!F80+'[5]APR 2020'!F80+'[5]MAY 2020'!F80+'[5]JUN 2020'!F80+'[5]JULY 2020'!F80+'[5]AUG 2020'!F80+'[5]EOY 2020'!F80+'[5]DEC S&amp;E 2019'!F80+'[5]JAN S&amp;E 2020'!F80+'[5]MAR S&amp;E 2020'!F80+'[5]MAY S&amp;E 2020'!F80+'[5]JUN S&amp;E 2020'!F80+'[5]JUL S&amp;E 2020'!F80+'[5]AUG S&amp;E 2020'!F80</f>
        <v>1775195</v>
      </c>
      <c r="G80" s="90">
        <f>'[5]SEPT 2019'!G80+'[5]OCT 2019'!G80+'[5]NOV 2019'!G80+'[5]DEC 2019'!G80+'[5]JAN 2020'!G80+'[5]FEB 2020'!G80+'[5]MAR 2020'!G80+'[5]APR 2020'!G80+'[5]MAY 2020'!G80+'[5]JUN 2020'!G80+'[5]JULY 2020'!G80+'[5]AUG 2020'!G80+'[5]EOY 2020'!G80+'[5]DEC S&amp;E 2019'!G80+'[5]JAN S&amp;E 2020'!G80+'[5]MAR S&amp;E 2020'!G80+'[5]MAY S&amp;E 2020'!G80+'[5]JUN S&amp;E 2020'!G80+'[5]JUL S&amp;E 2020'!G80+'[5]AUG S&amp;E 2020'!G80</f>
        <v>301020</v>
      </c>
      <c r="H80" s="90">
        <f>'[5]SEPT 2019'!H80+'[5]OCT 2019'!H80+'[5]NOV 2019'!H80+'[5]DEC 2019'!H80+'[5]JAN 2020'!H80+'[5]FEB 2020'!H80+'[5]MAR 2020'!H80+'[5]APR 2020'!H80+'[5]MAY 2020'!H80+'[5]JUN 2020'!H80+'[5]JULY 2020'!H80+'[5]AUG 2020'!H80+'[5]EOY 2020'!H80</f>
        <v>0</v>
      </c>
      <c r="I80" s="90">
        <f>'[5]DEC 2019'!I80+'[5]JAN 2020'!I80+'[5]FEB 2020'!I80+'[5]MAR 2020'!I80+'[5]APR 2020'!I80+'[5]MAY 2020'!I80+'[5]JUN 2020'!I80+'[5]JULY 2020'!I80+'[5]AUG 2020'!I80+'[5]EOY 2020'!I80</f>
        <v>0</v>
      </c>
      <c r="J80" s="90">
        <f>'[5]SEPT 2019'!I80+'[5]OCT 2019'!I80+'[5]NOV 2019'!I80+'[5]DEC 2019'!J80+'[5]JAN 2020'!J80+'[5]FEB 2020'!J80+'[5]MAR 2020'!J80+'[5]APR 2020'!J80+'[5]MAY 2020'!J80+'[5]JUN 2020'!J80+'[5]JULY 2020'!J80+'[5]AUG 2020'!J80+'[5]EOY 2020'!J80</f>
        <v>0</v>
      </c>
      <c r="K80" s="90">
        <f>'[5]SEPT 2019'!J80+'[5]OCT 2019'!J80+'[5]NOV 2019'!J80+'[5]DEC 2019'!K80+'[5]JAN 2020'!K80+'[5]FEB 2020'!K80+'[5]MAR 2020'!K80+'[5]APR 2020'!K80+'[5]MAY 2020'!K80+'[5]JUN 2020'!K80+'[5]JULY 2020'!K80+'[5]AUG 2020'!K80+'[5]EOY 2020'!K80</f>
        <v>0</v>
      </c>
      <c r="L80" s="90">
        <f>'[5]SEPT 2019'!K80+'[5]OCT 2019'!K80+'[5]NOV 2019'!K80+'[5]DEC 2019'!L80+'[5]JAN 2020'!L80+'[5]FEB 2020'!L80+'[5]MAR 2020'!L80+'[5]APR 2020'!L80+'[5]MAY 2020'!L80+'[5]JUN 2020'!L80+'[5]JULY 2020'!L80+'[5]AUG 2020'!L80+'[5]EOY 2020'!L80</f>
        <v>153725</v>
      </c>
      <c r="M80" s="90">
        <f>'[5]SEPT 2019'!L80+'[5]OCT 2019'!L80+'[5]NOV 2019'!L80+'[5]DEC 2019'!M80+'[5]JAN 2020'!M80+'[5]FEB 2020'!M80+'[5]MAR 2020'!M80+'[5]APR 2020'!M80+'[5]MAY 2020'!M80+'[5]JUN 2020'!M80+'[5]JULY 2020'!M80+'[5]AUG 2020'!M80+'[5]EOY 2020'!M80</f>
        <v>82474</v>
      </c>
      <c r="N80" s="90">
        <f>'[5]SEPT 2019'!M80+'[5]OCT 2019'!M80+'[5]NOV 2019'!M80+'[5]DEC 2019'!N80+'[5]JAN 2020'!N80+'[5]FEB 2020'!N80+'[5]MAR 2020'!N80+'[5]APR 2020'!N80+'[5]MAY 2020'!N80+'[5]JUN 2020'!N80+'[5]JULY 2020'!N80+'[5]AUG 2020'!N80+'[5]EOY 2020'!N80</f>
        <v>0</v>
      </c>
      <c r="O80" s="90">
        <f>'[5]SEPT 2019'!N80+'[5]OCT 2019'!N80+'[5]NOV 2019'!N80+'[5]DEC 2019'!O80+'[5]JAN 2020'!O80+'[5]FEB 2020'!O80+'[5]MAR 2020'!O80+'[5]APR 2020'!O80+'[5]MAY 2020'!O80+'[5]JUN 2020'!O80+'[5]JULY 2020'!O80+'[5]AUG 2020'!O80+'[5]EOY 2020'!O80</f>
        <v>0</v>
      </c>
      <c r="P80" s="90">
        <f>'[5]SEPT 2019'!O80+'[5]OCT 2019'!O80+'[5]NOV 2019'!O80+'[5]DEC 2019'!P80+'[5]JAN 2020'!P80+'[5]FEB 2020'!P80+'[5]MAR 2020'!P80+'[5]APR 2020'!P80+'[5]MAY 2020'!P80+'[5]JUN 2020'!P80+'[5]JULY 2020'!P80+'[5]AUG 2020'!P80+'[5]EOY 2020'!P80</f>
        <v>256250</v>
      </c>
      <c r="Q80" s="90">
        <f>'[5]SEPT 2019'!P80+'[5]OCT 2019'!P80+'[5]NOV 2019'!P80+'[5]DEC 2019'!Q80+'[5]JAN 2020'!Q80+'[5]FEB 2020'!Q80+'[5]MAR 2020'!Q80+'[5]APR 2020'!Q80+'[5]MAY 2020'!Q80+'[5]JUN 2020'!Q80+'[5]JULY 2020'!Q80+'[5]AUG 2020'!Q80+'[5]EOY 2020'!Q80</f>
        <v>36068</v>
      </c>
      <c r="R80" s="90">
        <f>'[5]SEPT 2019'!Q80+'[5]OCT 2019'!Q80+'[5]NOV 2019'!Q80+'[5]DEC 2019'!R80+'[5]JAN 2020'!R80+'[5]FEB 2020'!R80+'[5]MAR 2020'!R80+'[5]APR 2020'!R80+'[5]MAY 2020'!R80+'[5]JUN 2020'!R80+'[5]JULY 2020'!R80+'[5]AUG 2020'!R80+'[5]EOY 2020'!R80</f>
        <v>1152442</v>
      </c>
      <c r="S80" s="90">
        <f>'[5]SEPT 2019'!R80+'[5]OCT 2019'!R80+'[5]NOV 2019'!R80+'[5]DEC 2019'!S80+'[5]JAN 2020'!S80+'[5]FEB 2020'!S80+'[5]MAR 2020'!S80+'[5]APR 2020'!S80+'[5]MAY 2020'!S80+'[5]JUN 2020'!S80+'[5]JULY 2020'!S80+'[5]AUG 2020'!S80+'[5]EOY 2020'!S80</f>
        <v>0</v>
      </c>
      <c r="T80" s="90">
        <f>'[5]SEPT 2019'!S80+'[5]OCT 2019'!S80+'[5]NOV 2019'!S80+'[5]DEC 2019'!T80+'[5]JAN 2020'!T80+'[5]FEB 2020'!T80+'[5]MAR 2020'!T80+'[5]APR 2020'!T80+'[5]MAY 2020'!T80+'[5]JUN 2020'!T80+'[5]JULY 2020'!T80+'[5]AUG 2020'!T80+'[5]EOY 2020'!T80</f>
        <v>0</v>
      </c>
      <c r="U80" s="90">
        <f>'[5]SEPT 2019'!T80+'[5]OCT 2019'!T80+'[5]NOV 2019'!T80+'[5]DEC 2019'!U80+'[5]JAN 2020'!U80+'[5]FEB 2020'!U80+'[5]MAR 2020'!U80+'[5]APR 2020'!U80+'[5]MAY 2020'!U80+'[5]JUN 2020'!U80+'[5]JULY 2020'!U80+'[5]AUG 2020'!U80+'[5]EOY 2020'!U80</f>
        <v>0</v>
      </c>
      <c r="V80" s="90">
        <f>'[5]SEPT 2019'!U80+'[5]OCT 2019'!U80+'[5]NOV 2019'!U80+'[5]DEC 2019'!V80+'[5]JAN 2020'!V80+'[5]FEB 2020'!V80+'[5]MAR 2020'!V80+'[5]APR 2020'!V80+'[5]MAY 2020'!V80+'[5]JUN 2020'!V80+'[5]JULY 2020'!V80+'[5]AUG 2020'!V80+'[5]EOY 2020'!V80</f>
        <v>0</v>
      </c>
      <c r="W80" s="90">
        <f>'[5]SEPT 2019'!V80+'[5]OCT 2019'!V80+'[5]NOV 2019'!V80+'[5]DEC 2019'!W80+'[5]JAN 2020'!W80+'[5]FEB 2020'!W80+'[5]MAR 2020'!W80+'[5]APR 2020'!W80+'[5]MAY 2020'!W80+'[5]JUN 2020'!W80+'[5]JULY 2020'!W80+'[5]AUG 2020'!W80+'[5]EOY 2020'!W80</f>
        <v>0</v>
      </c>
      <c r="X80" s="90">
        <f>'[5]SEPT 2019'!W80+'[5]OCT 2019'!W80+'[5]NOV 2019'!W80+'[5]DEC 2019'!X80+'[5]JAN 2020'!X80+'[5]FEB 2020'!X80+'[5]MAR 2020'!X80+'[5]APR 2020'!X80+'[5]MAY 2020'!X80+'[5]JUN 2020'!X80+'[5]JULY 2020'!X80+'[5]AUG 2020'!X80+'[5]EOY 2020'!X80</f>
        <v>98132</v>
      </c>
      <c r="Y80" s="90">
        <f>'[5]SEPT 2019'!X80+'[5]OCT 2019'!X80+'[5]NOV 2019'!X80+'[5]DEC 2019'!Y80+'[5]JAN 2020'!Y80+'[5]FEB 2020'!Y80+'[5]MAR 2020'!Y80+'[5]APR 2020'!Y80+'[5]MAY 2020'!Y80+'[5]JUN 2020'!Y80+'[5]JULY 2020'!Y80+'[5]AUG 2020'!Y80+'[5]EOY 2020'!Y80</f>
        <v>0</v>
      </c>
      <c r="Z80" s="90">
        <f>'[5]SEPT 2019'!Y80+'[5]OCT 2019'!Y80+'[5]NOV 2019'!Y80+'[5]DEC 2019'!Z80+'[5]JAN 2020'!Z80+'[5]FEB 2020'!Z80+'[5]MAR 2020'!Z80+'[5]APR 2020'!Z80+'[5]MAY 2020'!Z80+'[5]JUN 2020'!Z80+'[5]JULY 2020'!Z80+'[5]AUG 2020'!Z80+'[5]EOY 2020'!Z80</f>
        <v>0</v>
      </c>
      <c r="AA80" s="113">
        <f t="shared" si="1"/>
        <v>7498368</v>
      </c>
    </row>
    <row r="81" spans="1:27" x14ac:dyDescent="0.25">
      <c r="A81" s="62" t="s">
        <v>323</v>
      </c>
      <c r="B81" s="63" t="s">
        <v>324</v>
      </c>
      <c r="C81" s="90">
        <f>'[5]SEPT 2019'!C81+'[5]OCT 2019'!C81+'[5]NOV 2019'!C81+'[5]DEC 2019'!C81+'[5]JAN 2020'!C81+'[5]FEB 2020'!C81+'[5]MAR 2020'!C81+'[5]APR 2020'!C81+'[5]MAY 2020'!C81+'[5]JUN 2020'!C81+'[5]JULY 2020'!C81+'[5]AUG 2020'!C81+'[5]EOY 2020'!C81+'[5]DEC S&amp;E 2019'!C81+'[5]JAN S&amp;E 2020'!C81+'[5]MAR S&amp;E 2020'!C81+'[5]MAY S&amp;E 2020'!C81+'[5]JUN S&amp;E 2020'!C81+'[5]JUL S&amp;E 2020'!C81+'[5]AUG S&amp;E 2020'!C81</f>
        <v>73777</v>
      </c>
      <c r="D81" s="90">
        <f>'[5]SEPT 2019'!D81+'[5]OCT 2019'!D81+'[5]NOV 2019'!D81+'[5]DEC 2019'!D81+'[5]JAN 2020'!D81+'[5]FEB 2020'!D81+'[5]MAR 2020'!D81+'[5]APR 2020'!D81+'[5]MAY 2020'!D81+'[5]JUN 2020'!D81+'[5]JULY 2020'!D81+'[5]AUG 2020'!D81+'[5]EOY 2020'!D81+'[5]DEC S&amp;E 2019'!D81+'[5]JAN S&amp;E 2020'!D81+'[5]MAR S&amp;E 2020'!D81+'[5]MAY S&amp;E 2020'!D81+'[5]JUN S&amp;E 2020'!D81+'[5]JUL S&amp;E 2020'!D81+'[5]AUG S&amp;E 2020'!D81</f>
        <v>50865</v>
      </c>
      <c r="E81" s="90">
        <f>'[5]SEPT 2019'!E81+'[5]OCT 2019'!E81+'[5]NOV 2019'!E81+'[5]DEC 2019'!E81+'[5]JAN 2020'!E81+'[5]FEB 2020'!E81+'[5]MAR 2020'!E81+'[5]APR 2020'!E81+'[5]MAY 2020'!E81+'[5]JUN 2020'!E81+'[5]JULY 2020'!E81+'[5]AUG 2020'!E81+'[5]EOY 2020'!E81+'[5]DEC S&amp;E 2019'!E81+'[5]JAN S&amp;E 2020'!E81+'[5]MAR S&amp;E 2020'!E81+'[5]MAY S&amp;E 2020'!E81+'[5]JUN S&amp;E 2020'!E81+'[5]JUL S&amp;E 2020'!E81+'[5]AUG S&amp;E 2020'!E81</f>
        <v>0</v>
      </c>
      <c r="F81" s="90">
        <f>'[5]SEPT 2019'!F81+'[5]OCT 2019'!F81+'[5]NOV 2019'!F81+'[5]DEC 2019'!F81+'[5]JAN 2020'!F81+'[5]FEB 2020'!F81+'[5]MAR 2020'!F81+'[5]APR 2020'!F81+'[5]MAY 2020'!F81+'[5]JUN 2020'!F81+'[5]JULY 2020'!F81+'[5]AUG 2020'!F81+'[5]EOY 2020'!F81+'[5]DEC S&amp;E 2019'!F81+'[5]JAN S&amp;E 2020'!F81+'[5]MAR S&amp;E 2020'!F81+'[5]MAY S&amp;E 2020'!F81+'[5]JUN S&amp;E 2020'!F81+'[5]JUL S&amp;E 2020'!F81+'[5]AUG S&amp;E 2020'!F81</f>
        <v>7677</v>
      </c>
      <c r="G81" s="90">
        <f>'[5]SEPT 2019'!G81+'[5]OCT 2019'!G81+'[5]NOV 2019'!G81+'[5]DEC 2019'!G81+'[5]JAN 2020'!G81+'[5]FEB 2020'!G81+'[5]MAR 2020'!G81+'[5]APR 2020'!G81+'[5]MAY 2020'!G81+'[5]JUN 2020'!G81+'[5]JULY 2020'!G81+'[5]AUG 2020'!G81+'[5]EOY 2020'!G81+'[5]DEC S&amp;E 2019'!G81+'[5]JAN S&amp;E 2020'!G81+'[5]MAR S&amp;E 2020'!G81+'[5]MAY S&amp;E 2020'!G81+'[5]JUN S&amp;E 2020'!G81+'[5]JUL S&amp;E 2020'!G81+'[5]AUG S&amp;E 2020'!G81</f>
        <v>12669</v>
      </c>
      <c r="H81" s="90">
        <f>'[5]SEPT 2019'!H81+'[5]OCT 2019'!H81+'[5]NOV 2019'!H81+'[5]DEC 2019'!H81+'[5]JAN 2020'!H81+'[5]FEB 2020'!H81+'[5]MAR 2020'!H81+'[5]APR 2020'!H81+'[5]MAY 2020'!H81+'[5]JUN 2020'!H81+'[5]JULY 2020'!H81+'[5]AUG 2020'!H81+'[5]EOY 2020'!H81</f>
        <v>0</v>
      </c>
      <c r="I81" s="90">
        <f>'[5]DEC 2019'!I81+'[5]JAN 2020'!I81+'[5]FEB 2020'!I81+'[5]MAR 2020'!I81+'[5]APR 2020'!I81+'[5]MAY 2020'!I81+'[5]JUN 2020'!I81+'[5]JULY 2020'!I81+'[5]AUG 2020'!I81+'[5]EOY 2020'!I81</f>
        <v>0</v>
      </c>
      <c r="J81" s="90">
        <f>'[5]SEPT 2019'!I81+'[5]OCT 2019'!I81+'[5]NOV 2019'!I81+'[5]DEC 2019'!J81+'[5]JAN 2020'!J81+'[5]FEB 2020'!J81+'[5]MAR 2020'!J81+'[5]APR 2020'!J81+'[5]MAY 2020'!J81+'[5]JUN 2020'!J81+'[5]JULY 2020'!J81+'[5]AUG 2020'!J81+'[5]EOY 2020'!J81</f>
        <v>0</v>
      </c>
      <c r="K81" s="90">
        <f>'[5]SEPT 2019'!J81+'[5]OCT 2019'!J81+'[5]NOV 2019'!J81+'[5]DEC 2019'!K81+'[5]JAN 2020'!K81+'[5]FEB 2020'!K81+'[5]MAR 2020'!K81+'[5]APR 2020'!K81+'[5]MAY 2020'!K81+'[5]JUN 2020'!K81+'[5]JULY 2020'!K81+'[5]AUG 2020'!K81+'[5]EOY 2020'!K81</f>
        <v>0</v>
      </c>
      <c r="L81" s="90">
        <f>'[5]SEPT 2019'!K81+'[5]OCT 2019'!K81+'[5]NOV 2019'!K81+'[5]DEC 2019'!L81+'[5]JAN 2020'!L81+'[5]FEB 2020'!L81+'[5]MAR 2020'!L81+'[5]APR 2020'!L81+'[5]MAY 2020'!L81+'[5]JUN 2020'!L81+'[5]JULY 2020'!L81+'[5]AUG 2020'!L81+'[5]EOY 2020'!L81</f>
        <v>27580</v>
      </c>
      <c r="M81" s="90">
        <f>'[5]SEPT 2019'!L81+'[5]OCT 2019'!L81+'[5]NOV 2019'!L81+'[5]DEC 2019'!M81+'[5]JAN 2020'!M81+'[5]FEB 2020'!M81+'[5]MAR 2020'!M81+'[5]APR 2020'!M81+'[5]MAY 2020'!M81+'[5]JUN 2020'!M81+'[5]JULY 2020'!M81+'[5]AUG 2020'!M81+'[5]EOY 2020'!M81</f>
        <v>0</v>
      </c>
      <c r="N81" s="90">
        <f>'[5]SEPT 2019'!M81+'[5]OCT 2019'!M81+'[5]NOV 2019'!M81+'[5]DEC 2019'!N81+'[5]JAN 2020'!N81+'[5]FEB 2020'!N81+'[5]MAR 2020'!N81+'[5]APR 2020'!N81+'[5]MAY 2020'!N81+'[5]JUN 2020'!N81+'[5]JULY 2020'!N81+'[5]AUG 2020'!N81+'[5]EOY 2020'!N81</f>
        <v>0</v>
      </c>
      <c r="O81" s="90">
        <f>'[5]SEPT 2019'!N81+'[5]OCT 2019'!N81+'[5]NOV 2019'!N81+'[5]DEC 2019'!O81+'[5]JAN 2020'!O81+'[5]FEB 2020'!O81+'[5]MAR 2020'!O81+'[5]APR 2020'!O81+'[5]MAY 2020'!O81+'[5]JUN 2020'!O81+'[5]JULY 2020'!O81+'[5]AUG 2020'!O81+'[5]EOY 2020'!O81</f>
        <v>0</v>
      </c>
      <c r="P81" s="90">
        <f>'[5]SEPT 2019'!O81+'[5]OCT 2019'!O81+'[5]NOV 2019'!O81+'[5]DEC 2019'!P81+'[5]JAN 2020'!P81+'[5]FEB 2020'!P81+'[5]MAR 2020'!P81+'[5]APR 2020'!P81+'[5]MAY 2020'!P81+'[5]JUN 2020'!P81+'[5]JULY 2020'!P81+'[5]AUG 2020'!P81+'[5]EOY 2020'!P81</f>
        <v>0</v>
      </c>
      <c r="Q81" s="90">
        <f>'[5]SEPT 2019'!P81+'[5]OCT 2019'!P81+'[5]NOV 2019'!P81+'[5]DEC 2019'!Q81+'[5]JAN 2020'!Q81+'[5]FEB 2020'!Q81+'[5]MAR 2020'!Q81+'[5]APR 2020'!Q81+'[5]MAY 2020'!Q81+'[5]JUN 2020'!Q81+'[5]JULY 2020'!Q81+'[5]AUG 2020'!Q81+'[5]EOY 2020'!Q81</f>
        <v>0</v>
      </c>
      <c r="R81" s="90">
        <f>'[5]SEPT 2019'!Q81+'[5]OCT 2019'!Q81+'[5]NOV 2019'!Q81+'[5]DEC 2019'!R81+'[5]JAN 2020'!R81+'[5]FEB 2020'!R81+'[5]MAR 2020'!R81+'[5]APR 2020'!R81+'[5]MAY 2020'!R81+'[5]JUN 2020'!R81+'[5]JULY 2020'!R81+'[5]AUG 2020'!R81+'[5]EOY 2020'!R81</f>
        <v>0</v>
      </c>
      <c r="S81" s="90">
        <f>'[5]SEPT 2019'!R81+'[5]OCT 2019'!R81+'[5]NOV 2019'!R81+'[5]DEC 2019'!S81+'[5]JAN 2020'!S81+'[5]FEB 2020'!S81+'[5]MAR 2020'!S81+'[5]APR 2020'!S81+'[5]MAY 2020'!S81+'[5]JUN 2020'!S81+'[5]JULY 2020'!S81+'[5]AUG 2020'!S81+'[5]EOY 2020'!S81</f>
        <v>0</v>
      </c>
      <c r="T81" s="90">
        <f>'[5]SEPT 2019'!S81+'[5]OCT 2019'!S81+'[5]NOV 2019'!S81+'[5]DEC 2019'!T81+'[5]JAN 2020'!T81+'[5]FEB 2020'!T81+'[5]MAR 2020'!T81+'[5]APR 2020'!T81+'[5]MAY 2020'!T81+'[5]JUN 2020'!T81+'[5]JULY 2020'!T81+'[5]AUG 2020'!T81+'[5]EOY 2020'!T81</f>
        <v>0</v>
      </c>
      <c r="U81" s="90">
        <f>'[5]SEPT 2019'!T81+'[5]OCT 2019'!T81+'[5]NOV 2019'!T81+'[5]DEC 2019'!U81+'[5]JAN 2020'!U81+'[5]FEB 2020'!U81+'[5]MAR 2020'!U81+'[5]APR 2020'!U81+'[5]MAY 2020'!U81+'[5]JUN 2020'!U81+'[5]JULY 2020'!U81+'[5]AUG 2020'!U81+'[5]EOY 2020'!U81</f>
        <v>0</v>
      </c>
      <c r="V81" s="90">
        <f>'[5]SEPT 2019'!U81+'[5]OCT 2019'!U81+'[5]NOV 2019'!U81+'[5]DEC 2019'!V81+'[5]JAN 2020'!V81+'[5]FEB 2020'!V81+'[5]MAR 2020'!V81+'[5]APR 2020'!V81+'[5]MAY 2020'!V81+'[5]JUN 2020'!V81+'[5]JULY 2020'!V81+'[5]AUG 2020'!V81+'[5]EOY 2020'!V81</f>
        <v>0</v>
      </c>
      <c r="W81" s="90">
        <f>'[5]SEPT 2019'!V81+'[5]OCT 2019'!V81+'[5]NOV 2019'!V81+'[5]DEC 2019'!W81+'[5]JAN 2020'!W81+'[5]FEB 2020'!W81+'[5]MAR 2020'!W81+'[5]APR 2020'!W81+'[5]MAY 2020'!W81+'[5]JUN 2020'!W81+'[5]JULY 2020'!W81+'[5]AUG 2020'!W81+'[5]EOY 2020'!W81</f>
        <v>0</v>
      </c>
      <c r="X81" s="90">
        <f>'[5]SEPT 2019'!W81+'[5]OCT 2019'!W81+'[5]NOV 2019'!W81+'[5]DEC 2019'!X81+'[5]JAN 2020'!X81+'[5]FEB 2020'!X81+'[5]MAR 2020'!X81+'[5]APR 2020'!X81+'[5]MAY 2020'!X81+'[5]JUN 2020'!X81+'[5]JULY 2020'!X81+'[5]AUG 2020'!X81+'[5]EOY 2020'!X81</f>
        <v>0</v>
      </c>
      <c r="Y81" s="90">
        <f>'[5]SEPT 2019'!X81+'[5]OCT 2019'!X81+'[5]NOV 2019'!X81+'[5]DEC 2019'!Y81+'[5]JAN 2020'!Y81+'[5]FEB 2020'!Y81+'[5]MAR 2020'!Y81+'[5]APR 2020'!Y81+'[5]MAY 2020'!Y81+'[5]JUN 2020'!Y81+'[5]JULY 2020'!Y81+'[5]AUG 2020'!Y81+'[5]EOY 2020'!Y81</f>
        <v>0</v>
      </c>
      <c r="Z81" s="90">
        <f>'[5]SEPT 2019'!Y81+'[5]OCT 2019'!Y81+'[5]NOV 2019'!Y81+'[5]DEC 2019'!Z81+'[5]JAN 2020'!Z81+'[5]FEB 2020'!Z81+'[5]MAR 2020'!Z81+'[5]APR 2020'!Z81+'[5]MAY 2020'!Z81+'[5]JUN 2020'!Z81+'[5]JULY 2020'!Z81+'[5]AUG 2020'!Z81+'[5]EOY 2020'!Z81</f>
        <v>0</v>
      </c>
      <c r="AA81" s="113">
        <f t="shared" si="1"/>
        <v>172568</v>
      </c>
    </row>
    <row r="82" spans="1:27" x14ac:dyDescent="0.25">
      <c r="A82" s="62" t="s">
        <v>325</v>
      </c>
      <c r="B82" s="63" t="s">
        <v>326</v>
      </c>
      <c r="C82" s="90">
        <f>'[5]SEPT 2019'!C82+'[5]OCT 2019'!C82+'[5]NOV 2019'!C82+'[5]DEC 2019'!C82+'[5]JAN 2020'!C82+'[5]FEB 2020'!C82+'[5]MAR 2020'!C82+'[5]APR 2020'!C82+'[5]MAY 2020'!C82+'[5]JUN 2020'!C82+'[5]JULY 2020'!C82+'[5]AUG 2020'!C82+'[5]EOY 2020'!C82+'[5]DEC S&amp;E 2019'!C82+'[5]JAN S&amp;E 2020'!C82+'[5]MAR S&amp;E 2020'!C82+'[5]MAY S&amp;E 2020'!C82+'[5]JUN S&amp;E 2020'!C82+'[5]JUL S&amp;E 2020'!C82+'[5]AUG S&amp;E 2020'!C82</f>
        <v>140950</v>
      </c>
      <c r="D82" s="90">
        <f>'[5]SEPT 2019'!D82+'[5]OCT 2019'!D82+'[5]NOV 2019'!D82+'[5]DEC 2019'!D82+'[5]JAN 2020'!D82+'[5]FEB 2020'!D82+'[5]MAR 2020'!D82+'[5]APR 2020'!D82+'[5]MAY 2020'!D82+'[5]JUN 2020'!D82+'[5]JULY 2020'!D82+'[5]AUG 2020'!D82+'[5]EOY 2020'!D82+'[5]DEC S&amp;E 2019'!D82+'[5]JAN S&amp;E 2020'!D82+'[5]MAR S&amp;E 2020'!D82+'[5]MAY S&amp;E 2020'!D82+'[5]JUN S&amp;E 2020'!D82+'[5]JUL S&amp;E 2020'!D82+'[5]AUG S&amp;E 2020'!D82</f>
        <v>66834</v>
      </c>
      <c r="E82" s="90">
        <f>'[5]SEPT 2019'!E82+'[5]OCT 2019'!E82+'[5]NOV 2019'!E82+'[5]DEC 2019'!E82+'[5]JAN 2020'!E82+'[5]FEB 2020'!E82+'[5]MAR 2020'!E82+'[5]APR 2020'!E82+'[5]MAY 2020'!E82+'[5]JUN 2020'!E82+'[5]JULY 2020'!E82+'[5]AUG 2020'!E82+'[5]EOY 2020'!E82+'[5]DEC S&amp;E 2019'!E82+'[5]JAN S&amp;E 2020'!E82+'[5]MAR S&amp;E 2020'!E82+'[5]MAY S&amp;E 2020'!E82+'[5]JUN S&amp;E 2020'!E82+'[5]JUL S&amp;E 2020'!E82+'[5]AUG S&amp;E 2020'!E82</f>
        <v>40200</v>
      </c>
      <c r="F82" s="90">
        <f>'[5]SEPT 2019'!F82+'[5]OCT 2019'!F82+'[5]NOV 2019'!F82+'[5]DEC 2019'!F82+'[5]JAN 2020'!F82+'[5]FEB 2020'!F82+'[5]MAR 2020'!F82+'[5]APR 2020'!F82+'[5]MAY 2020'!F82+'[5]JUN 2020'!F82+'[5]JULY 2020'!F82+'[5]AUG 2020'!F82+'[5]EOY 2020'!F82+'[5]DEC S&amp;E 2019'!F82+'[5]JAN S&amp;E 2020'!F82+'[5]MAR S&amp;E 2020'!F82+'[5]MAY S&amp;E 2020'!F82+'[5]JUN S&amp;E 2020'!F82+'[5]JUL S&amp;E 2020'!F82+'[5]AUG S&amp;E 2020'!F82</f>
        <v>30464</v>
      </c>
      <c r="G82" s="90">
        <f>'[5]SEPT 2019'!G82+'[5]OCT 2019'!G82+'[5]NOV 2019'!G82+'[5]DEC 2019'!G82+'[5]JAN 2020'!G82+'[5]FEB 2020'!G82+'[5]MAR 2020'!G82+'[5]APR 2020'!G82+'[5]MAY 2020'!G82+'[5]JUN 2020'!G82+'[5]JULY 2020'!G82+'[5]AUG 2020'!G82+'[5]EOY 2020'!G82+'[5]DEC S&amp;E 2019'!G82+'[5]JAN S&amp;E 2020'!G82+'[5]MAR S&amp;E 2020'!G82+'[5]MAY S&amp;E 2020'!G82+'[5]JUN S&amp;E 2020'!G82+'[5]JUL S&amp;E 2020'!G82+'[5]AUG S&amp;E 2020'!G82</f>
        <v>28354</v>
      </c>
      <c r="H82" s="90">
        <f>'[5]SEPT 2019'!H82+'[5]OCT 2019'!H82+'[5]NOV 2019'!H82+'[5]DEC 2019'!H82+'[5]JAN 2020'!H82+'[5]FEB 2020'!H82+'[5]MAR 2020'!H82+'[5]APR 2020'!H82+'[5]MAY 2020'!H82+'[5]JUN 2020'!H82+'[5]JULY 2020'!H82+'[5]AUG 2020'!H82+'[5]EOY 2020'!H82</f>
        <v>0</v>
      </c>
      <c r="I82" s="90">
        <f>'[5]DEC 2019'!I82+'[5]JAN 2020'!I82+'[5]FEB 2020'!I82+'[5]MAR 2020'!I82+'[5]APR 2020'!I82+'[5]MAY 2020'!I82+'[5]JUN 2020'!I82+'[5]JULY 2020'!I82+'[5]AUG 2020'!I82+'[5]EOY 2020'!I82</f>
        <v>0</v>
      </c>
      <c r="J82" s="90">
        <f>'[5]SEPT 2019'!I82+'[5]OCT 2019'!I82+'[5]NOV 2019'!I82+'[5]DEC 2019'!J82+'[5]JAN 2020'!J82+'[5]FEB 2020'!J82+'[5]MAR 2020'!J82+'[5]APR 2020'!J82+'[5]MAY 2020'!J82+'[5]JUN 2020'!J82+'[5]JULY 2020'!J82+'[5]AUG 2020'!J82+'[5]EOY 2020'!J82</f>
        <v>0</v>
      </c>
      <c r="K82" s="90">
        <f>'[5]SEPT 2019'!J82+'[5]OCT 2019'!J82+'[5]NOV 2019'!J82+'[5]DEC 2019'!K82+'[5]JAN 2020'!K82+'[5]FEB 2020'!K82+'[5]MAR 2020'!K82+'[5]APR 2020'!K82+'[5]MAY 2020'!K82+'[5]JUN 2020'!K82+'[5]JULY 2020'!K82+'[5]AUG 2020'!K82+'[5]EOY 2020'!K82</f>
        <v>0</v>
      </c>
      <c r="L82" s="90">
        <f>'[5]SEPT 2019'!K82+'[5]OCT 2019'!K82+'[5]NOV 2019'!K82+'[5]DEC 2019'!L82+'[5]JAN 2020'!L82+'[5]FEB 2020'!L82+'[5]MAR 2020'!L82+'[5]APR 2020'!L82+'[5]MAY 2020'!L82+'[5]JUN 2020'!L82+'[5]JULY 2020'!L82+'[5]AUG 2020'!L82+'[5]EOY 2020'!L82</f>
        <v>0</v>
      </c>
      <c r="M82" s="90">
        <f>'[5]SEPT 2019'!L82+'[5]OCT 2019'!L82+'[5]NOV 2019'!L82+'[5]DEC 2019'!M82+'[5]JAN 2020'!M82+'[5]FEB 2020'!M82+'[5]MAR 2020'!M82+'[5]APR 2020'!M82+'[5]MAY 2020'!M82+'[5]JUN 2020'!M82+'[5]JULY 2020'!M82+'[5]AUG 2020'!M82+'[5]EOY 2020'!M82</f>
        <v>0</v>
      </c>
      <c r="N82" s="90">
        <f>'[5]SEPT 2019'!M82+'[5]OCT 2019'!M82+'[5]NOV 2019'!M82+'[5]DEC 2019'!N82+'[5]JAN 2020'!N82+'[5]FEB 2020'!N82+'[5]MAR 2020'!N82+'[5]APR 2020'!N82+'[5]MAY 2020'!N82+'[5]JUN 2020'!N82+'[5]JULY 2020'!N82+'[5]AUG 2020'!N82+'[5]EOY 2020'!N82</f>
        <v>0</v>
      </c>
      <c r="O82" s="90">
        <f>'[5]SEPT 2019'!N82+'[5]OCT 2019'!N82+'[5]NOV 2019'!N82+'[5]DEC 2019'!O82+'[5]JAN 2020'!O82+'[5]FEB 2020'!O82+'[5]MAR 2020'!O82+'[5]APR 2020'!O82+'[5]MAY 2020'!O82+'[5]JUN 2020'!O82+'[5]JULY 2020'!O82+'[5]AUG 2020'!O82+'[5]EOY 2020'!O82</f>
        <v>0</v>
      </c>
      <c r="P82" s="90">
        <f>'[5]SEPT 2019'!O82+'[5]OCT 2019'!O82+'[5]NOV 2019'!O82+'[5]DEC 2019'!P82+'[5]JAN 2020'!P82+'[5]FEB 2020'!P82+'[5]MAR 2020'!P82+'[5]APR 2020'!P82+'[5]MAY 2020'!P82+'[5]JUN 2020'!P82+'[5]JULY 2020'!P82+'[5]AUG 2020'!P82+'[5]EOY 2020'!P82</f>
        <v>0</v>
      </c>
      <c r="Q82" s="90">
        <f>'[5]SEPT 2019'!P82+'[5]OCT 2019'!P82+'[5]NOV 2019'!P82+'[5]DEC 2019'!Q82+'[5]JAN 2020'!Q82+'[5]FEB 2020'!Q82+'[5]MAR 2020'!Q82+'[5]APR 2020'!Q82+'[5]MAY 2020'!Q82+'[5]JUN 2020'!Q82+'[5]JULY 2020'!Q82+'[5]AUG 2020'!Q82+'[5]EOY 2020'!Q82</f>
        <v>2000</v>
      </c>
      <c r="R82" s="90">
        <f>'[5]SEPT 2019'!Q82+'[5]OCT 2019'!Q82+'[5]NOV 2019'!Q82+'[5]DEC 2019'!R82+'[5]JAN 2020'!R82+'[5]FEB 2020'!R82+'[5]MAR 2020'!R82+'[5]APR 2020'!R82+'[5]MAY 2020'!R82+'[5]JUN 2020'!R82+'[5]JULY 2020'!R82+'[5]AUG 2020'!R82+'[5]EOY 2020'!R82</f>
        <v>0</v>
      </c>
      <c r="S82" s="90">
        <f>'[5]SEPT 2019'!R82+'[5]OCT 2019'!R82+'[5]NOV 2019'!R82+'[5]DEC 2019'!S82+'[5]JAN 2020'!S82+'[5]FEB 2020'!S82+'[5]MAR 2020'!S82+'[5]APR 2020'!S82+'[5]MAY 2020'!S82+'[5]JUN 2020'!S82+'[5]JULY 2020'!S82+'[5]AUG 2020'!S82+'[5]EOY 2020'!S82</f>
        <v>0</v>
      </c>
      <c r="T82" s="90">
        <f>'[5]SEPT 2019'!S82+'[5]OCT 2019'!S82+'[5]NOV 2019'!S82+'[5]DEC 2019'!T82+'[5]JAN 2020'!T82+'[5]FEB 2020'!T82+'[5]MAR 2020'!T82+'[5]APR 2020'!T82+'[5]MAY 2020'!T82+'[5]JUN 2020'!T82+'[5]JULY 2020'!T82+'[5]AUG 2020'!T82+'[5]EOY 2020'!T82</f>
        <v>0</v>
      </c>
      <c r="U82" s="90">
        <f>'[5]SEPT 2019'!T82+'[5]OCT 2019'!T82+'[5]NOV 2019'!T82+'[5]DEC 2019'!U82+'[5]JAN 2020'!U82+'[5]FEB 2020'!U82+'[5]MAR 2020'!U82+'[5]APR 2020'!U82+'[5]MAY 2020'!U82+'[5]JUN 2020'!U82+'[5]JULY 2020'!U82+'[5]AUG 2020'!U82+'[5]EOY 2020'!U82</f>
        <v>0</v>
      </c>
      <c r="V82" s="90">
        <f>'[5]SEPT 2019'!U82+'[5]OCT 2019'!U82+'[5]NOV 2019'!U82+'[5]DEC 2019'!V82+'[5]JAN 2020'!V82+'[5]FEB 2020'!V82+'[5]MAR 2020'!V82+'[5]APR 2020'!V82+'[5]MAY 2020'!V82+'[5]JUN 2020'!V82+'[5]JULY 2020'!V82+'[5]AUG 2020'!V82+'[5]EOY 2020'!V82</f>
        <v>0</v>
      </c>
      <c r="W82" s="90">
        <f>'[5]SEPT 2019'!V82+'[5]OCT 2019'!V82+'[5]NOV 2019'!V82+'[5]DEC 2019'!W82+'[5]JAN 2020'!W82+'[5]FEB 2020'!W82+'[5]MAR 2020'!W82+'[5]APR 2020'!W82+'[5]MAY 2020'!W82+'[5]JUN 2020'!W82+'[5]JULY 2020'!W82+'[5]AUG 2020'!W82+'[5]EOY 2020'!W82</f>
        <v>0</v>
      </c>
      <c r="X82" s="90">
        <f>'[5]SEPT 2019'!W82+'[5]OCT 2019'!W82+'[5]NOV 2019'!W82+'[5]DEC 2019'!X82+'[5]JAN 2020'!X82+'[5]FEB 2020'!X82+'[5]MAR 2020'!X82+'[5]APR 2020'!X82+'[5]MAY 2020'!X82+'[5]JUN 2020'!X82+'[5]JULY 2020'!X82+'[5]AUG 2020'!X82+'[5]EOY 2020'!X82</f>
        <v>0</v>
      </c>
      <c r="Y82" s="90">
        <f>'[5]SEPT 2019'!X82+'[5]OCT 2019'!X82+'[5]NOV 2019'!X82+'[5]DEC 2019'!Y82+'[5]JAN 2020'!Y82+'[5]FEB 2020'!Y82+'[5]MAR 2020'!Y82+'[5]APR 2020'!Y82+'[5]MAY 2020'!Y82+'[5]JUN 2020'!Y82+'[5]JULY 2020'!Y82+'[5]AUG 2020'!Y82+'[5]EOY 2020'!Y82</f>
        <v>0</v>
      </c>
      <c r="Z82" s="90">
        <f>'[5]SEPT 2019'!Y82+'[5]OCT 2019'!Y82+'[5]NOV 2019'!Y82+'[5]DEC 2019'!Z82+'[5]JAN 2020'!Z82+'[5]FEB 2020'!Z82+'[5]MAR 2020'!Z82+'[5]APR 2020'!Z82+'[5]MAY 2020'!Z82+'[5]JUN 2020'!Z82+'[5]JULY 2020'!Z82+'[5]AUG 2020'!Z82+'[5]EOY 2020'!Z82</f>
        <v>0</v>
      </c>
      <c r="AA82" s="113">
        <f t="shared" si="1"/>
        <v>308802</v>
      </c>
    </row>
    <row r="83" spans="1:27" x14ac:dyDescent="0.25">
      <c r="A83" s="62" t="s">
        <v>329</v>
      </c>
      <c r="B83" s="63" t="s">
        <v>330</v>
      </c>
      <c r="C83" s="90">
        <f>'[5]SEPT 2019'!C83+'[5]OCT 2019'!C83+'[5]NOV 2019'!C83+'[5]DEC 2019'!C83+'[5]JAN 2020'!C83+'[5]FEB 2020'!C83+'[5]MAR 2020'!C83+'[5]APR 2020'!C83+'[5]MAY 2020'!C83+'[5]JUN 2020'!C83+'[5]JULY 2020'!C83+'[5]AUG 2020'!C83+'[5]EOY 2020'!C83+'[5]DEC S&amp;E 2019'!C83+'[5]JAN S&amp;E 2020'!C83+'[5]MAR S&amp;E 2020'!C83+'[5]MAY S&amp;E 2020'!C83+'[5]JUN S&amp;E 2020'!C83+'[5]JUL S&amp;E 2020'!C83+'[5]AUG S&amp;E 2020'!C83</f>
        <v>152490</v>
      </c>
      <c r="D83" s="90">
        <f>'[5]SEPT 2019'!D83+'[5]OCT 2019'!D83+'[5]NOV 2019'!D83+'[5]DEC 2019'!D83+'[5]JAN 2020'!D83+'[5]FEB 2020'!D83+'[5]MAR 2020'!D83+'[5]APR 2020'!D83+'[5]MAY 2020'!D83+'[5]JUN 2020'!D83+'[5]JULY 2020'!D83+'[5]AUG 2020'!D83+'[5]EOY 2020'!D83+'[5]DEC S&amp;E 2019'!D83+'[5]JAN S&amp;E 2020'!D83+'[5]MAR S&amp;E 2020'!D83+'[5]MAY S&amp;E 2020'!D83+'[5]JUN S&amp;E 2020'!D83+'[5]JUL S&amp;E 2020'!D83+'[5]AUG S&amp;E 2020'!D83</f>
        <v>93253</v>
      </c>
      <c r="E83" s="90">
        <f>'[5]SEPT 2019'!E83+'[5]OCT 2019'!E83+'[5]NOV 2019'!E83+'[5]DEC 2019'!E83+'[5]JAN 2020'!E83+'[5]FEB 2020'!E83+'[5]MAR 2020'!E83+'[5]APR 2020'!E83+'[5]MAY 2020'!E83+'[5]JUN 2020'!E83+'[5]JULY 2020'!E83+'[5]AUG 2020'!E83+'[5]EOY 2020'!E83+'[5]DEC S&amp;E 2019'!E83+'[5]JAN S&amp;E 2020'!E83+'[5]MAR S&amp;E 2020'!E83+'[5]MAY S&amp;E 2020'!E83+'[5]JUN S&amp;E 2020'!E83+'[5]JUL S&amp;E 2020'!E83+'[5]AUG S&amp;E 2020'!E83</f>
        <v>46798</v>
      </c>
      <c r="F83" s="90">
        <f>'[5]SEPT 2019'!F83+'[5]OCT 2019'!F83+'[5]NOV 2019'!F83+'[5]DEC 2019'!F83+'[5]JAN 2020'!F83+'[5]FEB 2020'!F83+'[5]MAR 2020'!F83+'[5]APR 2020'!F83+'[5]MAY 2020'!F83+'[5]JUN 2020'!F83+'[5]JULY 2020'!F83+'[5]AUG 2020'!F83+'[5]EOY 2020'!F83+'[5]DEC S&amp;E 2019'!F83+'[5]JAN S&amp;E 2020'!F83+'[5]MAR S&amp;E 2020'!F83+'[5]MAY S&amp;E 2020'!F83+'[5]JUN S&amp;E 2020'!F83+'[5]JUL S&amp;E 2020'!F83+'[5]AUG S&amp;E 2020'!F83</f>
        <v>7533</v>
      </c>
      <c r="G83" s="90">
        <f>'[5]SEPT 2019'!G83+'[5]OCT 2019'!G83+'[5]NOV 2019'!G83+'[5]DEC 2019'!G83+'[5]JAN 2020'!G83+'[5]FEB 2020'!G83+'[5]MAR 2020'!G83+'[5]APR 2020'!G83+'[5]MAY 2020'!G83+'[5]JUN 2020'!G83+'[5]JULY 2020'!G83+'[5]AUG 2020'!G83+'[5]EOY 2020'!G83+'[5]DEC S&amp;E 2019'!G83+'[5]JAN S&amp;E 2020'!G83+'[5]MAR S&amp;E 2020'!G83+'[5]MAY S&amp;E 2020'!G83+'[5]JUN S&amp;E 2020'!G83+'[5]JUL S&amp;E 2020'!G83+'[5]AUG S&amp;E 2020'!G83</f>
        <v>28224</v>
      </c>
      <c r="H83" s="90">
        <f>'[5]SEPT 2019'!H83+'[5]OCT 2019'!H83+'[5]NOV 2019'!H83+'[5]DEC 2019'!H83+'[5]JAN 2020'!H83+'[5]FEB 2020'!H83+'[5]MAR 2020'!H83+'[5]APR 2020'!H83+'[5]MAY 2020'!H83+'[5]JUN 2020'!H83+'[5]JULY 2020'!H83+'[5]AUG 2020'!H83+'[5]EOY 2020'!H83</f>
        <v>0</v>
      </c>
      <c r="I83" s="90">
        <f>'[5]DEC 2019'!I83+'[5]JAN 2020'!I83+'[5]FEB 2020'!I83+'[5]MAR 2020'!I83+'[5]APR 2020'!I83+'[5]MAY 2020'!I83+'[5]JUN 2020'!I83+'[5]JULY 2020'!I83+'[5]AUG 2020'!I83+'[5]EOY 2020'!I83</f>
        <v>0</v>
      </c>
      <c r="J83" s="90">
        <f>'[5]SEPT 2019'!I83+'[5]OCT 2019'!I83+'[5]NOV 2019'!I83+'[5]DEC 2019'!J83+'[5]JAN 2020'!J83+'[5]FEB 2020'!J83+'[5]MAR 2020'!J83+'[5]APR 2020'!J83+'[5]MAY 2020'!J83+'[5]JUN 2020'!J83+'[5]JULY 2020'!J83+'[5]AUG 2020'!J83+'[5]EOY 2020'!J83</f>
        <v>0</v>
      </c>
      <c r="K83" s="90">
        <f>'[5]SEPT 2019'!J83+'[5]OCT 2019'!J83+'[5]NOV 2019'!J83+'[5]DEC 2019'!K83+'[5]JAN 2020'!K83+'[5]FEB 2020'!K83+'[5]MAR 2020'!K83+'[5]APR 2020'!K83+'[5]MAY 2020'!K83+'[5]JUN 2020'!K83+'[5]JULY 2020'!K83+'[5]AUG 2020'!K83+'[5]EOY 2020'!K83</f>
        <v>0</v>
      </c>
      <c r="L83" s="90">
        <f>'[5]SEPT 2019'!K83+'[5]OCT 2019'!K83+'[5]NOV 2019'!K83+'[5]DEC 2019'!L83+'[5]JAN 2020'!L83+'[5]FEB 2020'!L83+'[5]MAR 2020'!L83+'[5]APR 2020'!L83+'[5]MAY 2020'!L83+'[5]JUN 2020'!L83+'[5]JULY 2020'!L83+'[5]AUG 2020'!L83+'[5]EOY 2020'!L83</f>
        <v>0</v>
      </c>
      <c r="M83" s="90">
        <f>'[5]SEPT 2019'!L83+'[5]OCT 2019'!L83+'[5]NOV 2019'!L83+'[5]DEC 2019'!M83+'[5]JAN 2020'!M83+'[5]FEB 2020'!M83+'[5]MAR 2020'!M83+'[5]APR 2020'!M83+'[5]MAY 2020'!M83+'[5]JUN 2020'!M83+'[5]JULY 2020'!M83+'[5]AUG 2020'!M83+'[5]EOY 2020'!M83</f>
        <v>0</v>
      </c>
      <c r="N83" s="90">
        <f>'[5]SEPT 2019'!M83+'[5]OCT 2019'!M83+'[5]NOV 2019'!M83+'[5]DEC 2019'!N83+'[5]JAN 2020'!N83+'[5]FEB 2020'!N83+'[5]MAR 2020'!N83+'[5]APR 2020'!N83+'[5]MAY 2020'!N83+'[5]JUN 2020'!N83+'[5]JULY 2020'!N83+'[5]AUG 2020'!N83+'[5]EOY 2020'!N83</f>
        <v>0</v>
      </c>
      <c r="O83" s="90">
        <f>'[5]SEPT 2019'!N83+'[5]OCT 2019'!N83+'[5]NOV 2019'!N83+'[5]DEC 2019'!O83+'[5]JAN 2020'!O83+'[5]FEB 2020'!O83+'[5]MAR 2020'!O83+'[5]APR 2020'!O83+'[5]MAY 2020'!O83+'[5]JUN 2020'!O83+'[5]JULY 2020'!O83+'[5]AUG 2020'!O83+'[5]EOY 2020'!O83</f>
        <v>0</v>
      </c>
      <c r="P83" s="90">
        <f>'[5]SEPT 2019'!O83+'[5]OCT 2019'!O83+'[5]NOV 2019'!O83+'[5]DEC 2019'!P83+'[5]JAN 2020'!P83+'[5]FEB 2020'!P83+'[5]MAR 2020'!P83+'[5]APR 2020'!P83+'[5]MAY 2020'!P83+'[5]JUN 2020'!P83+'[5]JULY 2020'!P83+'[5]AUG 2020'!P83+'[5]EOY 2020'!P83</f>
        <v>0</v>
      </c>
      <c r="Q83" s="90">
        <f>'[5]SEPT 2019'!P83+'[5]OCT 2019'!P83+'[5]NOV 2019'!P83+'[5]DEC 2019'!Q83+'[5]JAN 2020'!Q83+'[5]FEB 2020'!Q83+'[5]MAR 2020'!Q83+'[5]APR 2020'!Q83+'[5]MAY 2020'!Q83+'[5]JUN 2020'!Q83+'[5]JULY 2020'!Q83+'[5]AUG 2020'!Q83+'[5]EOY 2020'!Q83</f>
        <v>1321.65</v>
      </c>
      <c r="R83" s="90">
        <f>'[5]SEPT 2019'!Q83+'[5]OCT 2019'!Q83+'[5]NOV 2019'!Q83+'[5]DEC 2019'!R83+'[5]JAN 2020'!R83+'[5]FEB 2020'!R83+'[5]MAR 2020'!R83+'[5]APR 2020'!R83+'[5]MAY 2020'!R83+'[5]JUN 2020'!R83+'[5]JULY 2020'!R83+'[5]AUG 2020'!R83+'[5]EOY 2020'!R83</f>
        <v>0</v>
      </c>
      <c r="S83" s="90">
        <f>'[5]SEPT 2019'!R83+'[5]OCT 2019'!R83+'[5]NOV 2019'!R83+'[5]DEC 2019'!S83+'[5]JAN 2020'!S83+'[5]FEB 2020'!S83+'[5]MAR 2020'!S83+'[5]APR 2020'!S83+'[5]MAY 2020'!S83+'[5]JUN 2020'!S83+'[5]JULY 2020'!S83+'[5]AUG 2020'!S83+'[5]EOY 2020'!S83</f>
        <v>0</v>
      </c>
      <c r="T83" s="90">
        <f>'[5]SEPT 2019'!S83+'[5]OCT 2019'!S83+'[5]NOV 2019'!S83+'[5]DEC 2019'!T83+'[5]JAN 2020'!T83+'[5]FEB 2020'!T83+'[5]MAR 2020'!T83+'[5]APR 2020'!T83+'[5]MAY 2020'!T83+'[5]JUN 2020'!T83+'[5]JULY 2020'!T83+'[5]AUG 2020'!T83+'[5]EOY 2020'!T83</f>
        <v>0</v>
      </c>
      <c r="U83" s="90">
        <f>'[5]SEPT 2019'!T83+'[5]OCT 2019'!T83+'[5]NOV 2019'!T83+'[5]DEC 2019'!U83+'[5]JAN 2020'!U83+'[5]FEB 2020'!U83+'[5]MAR 2020'!U83+'[5]APR 2020'!U83+'[5]MAY 2020'!U83+'[5]JUN 2020'!U83+'[5]JULY 2020'!U83+'[5]AUG 2020'!U83+'[5]EOY 2020'!U83</f>
        <v>0</v>
      </c>
      <c r="V83" s="90">
        <f>'[5]SEPT 2019'!U83+'[5]OCT 2019'!U83+'[5]NOV 2019'!U83+'[5]DEC 2019'!V83+'[5]JAN 2020'!V83+'[5]FEB 2020'!V83+'[5]MAR 2020'!V83+'[5]APR 2020'!V83+'[5]MAY 2020'!V83+'[5]JUN 2020'!V83+'[5]JULY 2020'!V83+'[5]AUG 2020'!V83+'[5]EOY 2020'!V83</f>
        <v>0</v>
      </c>
      <c r="W83" s="90">
        <f>'[5]SEPT 2019'!V83+'[5]OCT 2019'!V83+'[5]NOV 2019'!V83+'[5]DEC 2019'!W83+'[5]JAN 2020'!W83+'[5]FEB 2020'!W83+'[5]MAR 2020'!W83+'[5]APR 2020'!W83+'[5]MAY 2020'!W83+'[5]JUN 2020'!W83+'[5]JULY 2020'!W83+'[5]AUG 2020'!W83+'[5]EOY 2020'!W83</f>
        <v>0</v>
      </c>
      <c r="X83" s="90">
        <f>'[5]SEPT 2019'!W83+'[5]OCT 2019'!W83+'[5]NOV 2019'!W83+'[5]DEC 2019'!X83+'[5]JAN 2020'!X83+'[5]FEB 2020'!X83+'[5]MAR 2020'!X83+'[5]APR 2020'!X83+'[5]MAY 2020'!X83+'[5]JUN 2020'!X83+'[5]JULY 2020'!X83+'[5]AUG 2020'!X83+'[5]EOY 2020'!X83</f>
        <v>0</v>
      </c>
      <c r="Y83" s="90">
        <f>'[5]SEPT 2019'!X83+'[5]OCT 2019'!X83+'[5]NOV 2019'!X83+'[5]DEC 2019'!Y83+'[5]JAN 2020'!Y83+'[5]FEB 2020'!Y83+'[5]MAR 2020'!Y83+'[5]APR 2020'!Y83+'[5]MAY 2020'!Y83+'[5]JUN 2020'!Y83+'[5]JULY 2020'!Y83+'[5]AUG 2020'!Y83+'[5]EOY 2020'!Y83</f>
        <v>0</v>
      </c>
      <c r="Z83" s="90">
        <f>'[5]SEPT 2019'!Y83+'[5]OCT 2019'!Y83+'[5]NOV 2019'!Y83+'[5]DEC 2019'!Z83+'[5]JAN 2020'!Z83+'[5]FEB 2020'!Z83+'[5]MAR 2020'!Z83+'[5]APR 2020'!Z83+'[5]MAY 2020'!Z83+'[5]JUN 2020'!Z83+'[5]JULY 2020'!Z83+'[5]AUG 2020'!Z83+'[5]EOY 2020'!Z83</f>
        <v>0</v>
      </c>
      <c r="AA83" s="113">
        <f t="shared" si="1"/>
        <v>329619.65000000002</v>
      </c>
    </row>
    <row r="84" spans="1:27" x14ac:dyDescent="0.25">
      <c r="A84" s="62" t="s">
        <v>333</v>
      </c>
      <c r="B84" s="63" t="s">
        <v>334</v>
      </c>
      <c r="C84" s="90">
        <f>'[5]SEPT 2019'!C84+'[5]OCT 2019'!C84+'[5]NOV 2019'!C84+'[5]DEC 2019'!C84+'[5]JAN 2020'!C84+'[5]FEB 2020'!C84+'[5]MAR 2020'!C84+'[5]APR 2020'!C84+'[5]MAY 2020'!C84+'[5]JUN 2020'!C84+'[5]JULY 2020'!C84+'[5]AUG 2020'!C84+'[5]EOY 2020'!C84+'[5]DEC S&amp;E 2019'!C84+'[5]JAN S&amp;E 2020'!C84+'[5]MAR S&amp;E 2020'!C84+'[5]MAY S&amp;E 2020'!C84+'[5]JUN S&amp;E 2020'!C84+'[5]JUL S&amp;E 2020'!C84+'[5]AUG S&amp;E 2020'!C84</f>
        <v>148760</v>
      </c>
      <c r="D84" s="90">
        <f>'[5]SEPT 2019'!D84+'[5]OCT 2019'!D84+'[5]NOV 2019'!D84+'[5]DEC 2019'!D84+'[5]JAN 2020'!D84+'[5]FEB 2020'!D84+'[5]MAR 2020'!D84+'[5]APR 2020'!D84+'[5]MAY 2020'!D84+'[5]JUN 2020'!D84+'[5]JULY 2020'!D84+'[5]AUG 2020'!D84+'[5]EOY 2020'!D84+'[5]DEC S&amp;E 2019'!D84+'[5]JAN S&amp;E 2020'!D84+'[5]MAR S&amp;E 2020'!D84+'[5]MAY S&amp;E 2020'!D84+'[5]JUN S&amp;E 2020'!D84+'[5]JUL S&amp;E 2020'!D84+'[5]AUG S&amp;E 2020'!D84</f>
        <v>0</v>
      </c>
      <c r="E84" s="90">
        <f>'[5]SEPT 2019'!E84+'[5]OCT 2019'!E84+'[5]NOV 2019'!E84+'[5]DEC 2019'!E84+'[5]JAN 2020'!E84+'[5]FEB 2020'!E84+'[5]MAR 2020'!E84+'[5]APR 2020'!E84+'[5]MAY 2020'!E84+'[5]JUN 2020'!E84+'[5]JULY 2020'!E84+'[5]AUG 2020'!E84+'[5]EOY 2020'!E84+'[5]DEC S&amp;E 2019'!E84+'[5]JAN S&amp;E 2020'!E84+'[5]MAR S&amp;E 2020'!E84+'[5]MAY S&amp;E 2020'!E84+'[5]JUN S&amp;E 2020'!E84+'[5]JUL S&amp;E 2020'!E84+'[5]AUG S&amp;E 2020'!E84</f>
        <v>196776</v>
      </c>
      <c r="F84" s="90">
        <f>'[5]SEPT 2019'!F84+'[5]OCT 2019'!F84+'[5]NOV 2019'!F84+'[5]DEC 2019'!F84+'[5]JAN 2020'!F84+'[5]FEB 2020'!F84+'[5]MAR 2020'!F84+'[5]APR 2020'!F84+'[5]MAY 2020'!F84+'[5]JUN 2020'!F84+'[5]JULY 2020'!F84+'[5]AUG 2020'!F84+'[5]EOY 2020'!F84+'[5]DEC S&amp;E 2019'!F84+'[5]JAN S&amp;E 2020'!F84+'[5]MAR S&amp;E 2020'!F84+'[5]MAY S&amp;E 2020'!F84+'[5]JUN S&amp;E 2020'!F84+'[5]JUL S&amp;E 2020'!F84+'[5]AUG S&amp;E 2020'!F84</f>
        <v>60547</v>
      </c>
      <c r="G84" s="90">
        <f>'[5]SEPT 2019'!G84+'[5]OCT 2019'!G84+'[5]NOV 2019'!G84+'[5]DEC 2019'!G84+'[5]JAN 2020'!G84+'[5]FEB 2020'!G84+'[5]MAR 2020'!G84+'[5]APR 2020'!G84+'[5]MAY 2020'!G84+'[5]JUN 2020'!G84+'[5]JULY 2020'!G84+'[5]AUG 2020'!G84+'[5]EOY 2020'!G84+'[5]DEC S&amp;E 2019'!G84+'[5]JAN S&amp;E 2020'!G84+'[5]MAR S&amp;E 2020'!G84+'[5]MAY S&amp;E 2020'!G84+'[5]JUN S&amp;E 2020'!G84+'[5]JUL S&amp;E 2020'!G84+'[5]AUG S&amp;E 2020'!G84</f>
        <v>94460</v>
      </c>
      <c r="H84" s="90">
        <f>'[5]SEPT 2019'!H84+'[5]OCT 2019'!H84+'[5]NOV 2019'!H84+'[5]DEC 2019'!H84+'[5]JAN 2020'!H84+'[5]FEB 2020'!H84+'[5]MAR 2020'!H84+'[5]APR 2020'!H84+'[5]MAY 2020'!H84+'[5]JUN 2020'!H84+'[5]JULY 2020'!H84+'[5]AUG 2020'!H84+'[5]EOY 2020'!H84</f>
        <v>1017.48</v>
      </c>
      <c r="I84" s="90">
        <f>'[5]DEC 2019'!I84+'[5]JAN 2020'!I84+'[5]FEB 2020'!I84+'[5]MAR 2020'!I84+'[5]APR 2020'!I84+'[5]MAY 2020'!I84+'[5]JUN 2020'!I84+'[5]JULY 2020'!I84+'[5]AUG 2020'!I84+'[5]EOY 2020'!I84</f>
        <v>0</v>
      </c>
      <c r="J84" s="90">
        <f>'[5]SEPT 2019'!I84+'[5]OCT 2019'!I84+'[5]NOV 2019'!I84+'[5]DEC 2019'!J84+'[5]JAN 2020'!J84+'[5]FEB 2020'!J84+'[5]MAR 2020'!J84+'[5]APR 2020'!J84+'[5]MAY 2020'!J84+'[5]JUN 2020'!J84+'[5]JULY 2020'!J84+'[5]AUG 2020'!J84+'[5]EOY 2020'!J84</f>
        <v>0</v>
      </c>
      <c r="K84" s="90">
        <f>'[5]SEPT 2019'!J84+'[5]OCT 2019'!J84+'[5]NOV 2019'!J84+'[5]DEC 2019'!K84+'[5]JAN 2020'!K84+'[5]FEB 2020'!K84+'[5]MAR 2020'!K84+'[5]APR 2020'!K84+'[5]MAY 2020'!K84+'[5]JUN 2020'!K84+'[5]JULY 2020'!K84+'[5]AUG 2020'!K84+'[5]EOY 2020'!K84</f>
        <v>0</v>
      </c>
      <c r="L84" s="90">
        <f>'[5]SEPT 2019'!K84+'[5]OCT 2019'!K84+'[5]NOV 2019'!K84+'[5]DEC 2019'!L84+'[5]JAN 2020'!L84+'[5]FEB 2020'!L84+'[5]MAR 2020'!L84+'[5]APR 2020'!L84+'[5]MAY 2020'!L84+'[5]JUN 2020'!L84+'[5]JULY 2020'!L84+'[5]AUG 2020'!L84+'[5]EOY 2020'!L84</f>
        <v>0</v>
      </c>
      <c r="M84" s="90">
        <f>'[5]SEPT 2019'!L84+'[5]OCT 2019'!L84+'[5]NOV 2019'!L84+'[5]DEC 2019'!M84+'[5]JAN 2020'!M84+'[5]FEB 2020'!M84+'[5]MAR 2020'!M84+'[5]APR 2020'!M84+'[5]MAY 2020'!M84+'[5]JUN 2020'!M84+'[5]JULY 2020'!M84+'[5]AUG 2020'!M84+'[5]EOY 2020'!M84</f>
        <v>0</v>
      </c>
      <c r="N84" s="90">
        <f>'[5]SEPT 2019'!M84+'[5]OCT 2019'!M84+'[5]NOV 2019'!M84+'[5]DEC 2019'!N84+'[5]JAN 2020'!N84+'[5]FEB 2020'!N84+'[5]MAR 2020'!N84+'[5]APR 2020'!N84+'[5]MAY 2020'!N84+'[5]JUN 2020'!N84+'[5]JULY 2020'!N84+'[5]AUG 2020'!N84+'[5]EOY 2020'!N84</f>
        <v>7812.5</v>
      </c>
      <c r="O84" s="90">
        <f>'[5]SEPT 2019'!N84+'[5]OCT 2019'!N84+'[5]NOV 2019'!N84+'[5]DEC 2019'!O84+'[5]JAN 2020'!O84+'[5]FEB 2020'!O84+'[5]MAR 2020'!O84+'[5]APR 2020'!O84+'[5]MAY 2020'!O84+'[5]JUN 2020'!O84+'[5]JULY 2020'!O84+'[5]AUG 2020'!O84+'[5]EOY 2020'!O84</f>
        <v>0</v>
      </c>
      <c r="P84" s="90">
        <f>'[5]SEPT 2019'!O84+'[5]OCT 2019'!O84+'[5]NOV 2019'!O84+'[5]DEC 2019'!P84+'[5]JAN 2020'!P84+'[5]FEB 2020'!P84+'[5]MAR 2020'!P84+'[5]APR 2020'!P84+'[5]MAY 2020'!P84+'[5]JUN 2020'!P84+'[5]JULY 2020'!P84+'[5]AUG 2020'!P84+'[5]EOY 2020'!P84</f>
        <v>0</v>
      </c>
      <c r="Q84" s="90">
        <f>'[5]SEPT 2019'!P84+'[5]OCT 2019'!P84+'[5]NOV 2019'!P84+'[5]DEC 2019'!Q84+'[5]JAN 2020'!Q84+'[5]FEB 2020'!Q84+'[5]MAR 2020'!Q84+'[5]APR 2020'!Q84+'[5]MAY 2020'!Q84+'[5]JUN 2020'!Q84+'[5]JULY 2020'!Q84+'[5]AUG 2020'!Q84+'[5]EOY 2020'!Q84</f>
        <v>4960</v>
      </c>
      <c r="R84" s="90">
        <f>'[5]SEPT 2019'!Q84+'[5]OCT 2019'!Q84+'[5]NOV 2019'!Q84+'[5]DEC 2019'!R84+'[5]JAN 2020'!R84+'[5]FEB 2020'!R84+'[5]MAR 2020'!R84+'[5]APR 2020'!R84+'[5]MAY 2020'!R84+'[5]JUN 2020'!R84+'[5]JULY 2020'!R84+'[5]AUG 2020'!R84+'[5]EOY 2020'!R84</f>
        <v>83593</v>
      </c>
      <c r="S84" s="90">
        <f>'[5]SEPT 2019'!R84+'[5]OCT 2019'!R84+'[5]NOV 2019'!R84+'[5]DEC 2019'!S84+'[5]JAN 2020'!S84+'[5]FEB 2020'!S84+'[5]MAR 2020'!S84+'[5]APR 2020'!S84+'[5]MAY 2020'!S84+'[5]JUN 2020'!S84+'[5]JULY 2020'!S84+'[5]AUG 2020'!S84+'[5]EOY 2020'!S84</f>
        <v>0</v>
      </c>
      <c r="T84" s="90">
        <f>'[5]SEPT 2019'!S84+'[5]OCT 2019'!S84+'[5]NOV 2019'!S84+'[5]DEC 2019'!T84+'[5]JAN 2020'!T84+'[5]FEB 2020'!T84+'[5]MAR 2020'!T84+'[5]APR 2020'!T84+'[5]MAY 2020'!T84+'[5]JUN 2020'!T84+'[5]JULY 2020'!T84+'[5]AUG 2020'!T84+'[5]EOY 2020'!T84</f>
        <v>0</v>
      </c>
      <c r="U84" s="90">
        <f>'[5]SEPT 2019'!T84+'[5]OCT 2019'!T84+'[5]NOV 2019'!T84+'[5]DEC 2019'!U84+'[5]JAN 2020'!U84+'[5]FEB 2020'!U84+'[5]MAR 2020'!U84+'[5]APR 2020'!U84+'[5]MAY 2020'!U84+'[5]JUN 2020'!U84+'[5]JULY 2020'!U84+'[5]AUG 2020'!U84+'[5]EOY 2020'!U84</f>
        <v>0</v>
      </c>
      <c r="V84" s="90">
        <f>'[5]SEPT 2019'!U84+'[5]OCT 2019'!U84+'[5]NOV 2019'!U84+'[5]DEC 2019'!V84+'[5]JAN 2020'!V84+'[5]FEB 2020'!V84+'[5]MAR 2020'!V84+'[5]APR 2020'!V84+'[5]MAY 2020'!V84+'[5]JUN 2020'!V84+'[5]JULY 2020'!V84+'[5]AUG 2020'!V84+'[5]EOY 2020'!V84</f>
        <v>0</v>
      </c>
      <c r="W84" s="90">
        <f>'[5]SEPT 2019'!V84+'[5]OCT 2019'!V84+'[5]NOV 2019'!V84+'[5]DEC 2019'!W84+'[5]JAN 2020'!W84+'[5]FEB 2020'!W84+'[5]MAR 2020'!W84+'[5]APR 2020'!W84+'[5]MAY 2020'!W84+'[5]JUN 2020'!W84+'[5]JULY 2020'!W84+'[5]AUG 2020'!W84+'[5]EOY 2020'!W84</f>
        <v>0</v>
      </c>
      <c r="X84" s="90">
        <f>'[5]SEPT 2019'!W84+'[5]OCT 2019'!W84+'[5]NOV 2019'!W84+'[5]DEC 2019'!X84+'[5]JAN 2020'!X84+'[5]FEB 2020'!X84+'[5]MAR 2020'!X84+'[5]APR 2020'!X84+'[5]MAY 2020'!X84+'[5]JUN 2020'!X84+'[5]JULY 2020'!X84+'[5]AUG 2020'!X84+'[5]EOY 2020'!X84</f>
        <v>51275</v>
      </c>
      <c r="Y84" s="90">
        <f>'[5]SEPT 2019'!X84+'[5]OCT 2019'!X84+'[5]NOV 2019'!X84+'[5]DEC 2019'!Y84+'[5]JAN 2020'!Y84+'[5]FEB 2020'!Y84+'[5]MAR 2020'!Y84+'[5]APR 2020'!Y84+'[5]MAY 2020'!Y84+'[5]JUN 2020'!Y84+'[5]JULY 2020'!Y84+'[5]AUG 2020'!Y84+'[5]EOY 2020'!Y84</f>
        <v>0</v>
      </c>
      <c r="Z84" s="90">
        <f>'[5]SEPT 2019'!Y84+'[5]OCT 2019'!Y84+'[5]NOV 2019'!Y84+'[5]DEC 2019'!Z84+'[5]JAN 2020'!Z84+'[5]FEB 2020'!Z84+'[5]MAR 2020'!Z84+'[5]APR 2020'!Z84+'[5]MAY 2020'!Z84+'[5]JUN 2020'!Z84+'[5]JULY 2020'!Z84+'[5]AUG 2020'!Z84+'[5]EOY 2020'!Z84</f>
        <v>0</v>
      </c>
      <c r="AA84" s="113">
        <f t="shared" si="1"/>
        <v>649200.98</v>
      </c>
    </row>
    <row r="85" spans="1:27" x14ac:dyDescent="0.25">
      <c r="A85" s="62" t="s">
        <v>335</v>
      </c>
      <c r="B85" s="63" t="s">
        <v>336</v>
      </c>
      <c r="C85" s="90">
        <f>'[5]SEPT 2019'!C85+'[5]OCT 2019'!C85+'[5]NOV 2019'!C85+'[5]DEC 2019'!C85+'[5]JAN 2020'!C85+'[5]FEB 2020'!C85+'[5]MAR 2020'!C85+'[5]APR 2020'!C85+'[5]MAY 2020'!C85+'[5]JUN 2020'!C85+'[5]JULY 2020'!C85+'[5]AUG 2020'!C85+'[5]EOY 2020'!C85+'[5]DEC S&amp;E 2019'!C85+'[5]JAN S&amp;E 2020'!C85+'[5]MAR S&amp;E 2020'!C85+'[5]MAY S&amp;E 2020'!C85+'[5]JUN S&amp;E 2020'!C85+'[5]JUL S&amp;E 2020'!C85+'[5]AUG S&amp;E 2020'!C85</f>
        <v>393894</v>
      </c>
      <c r="D85" s="90">
        <f>'[5]SEPT 2019'!D85+'[5]OCT 2019'!D85+'[5]NOV 2019'!D85+'[5]DEC 2019'!D85+'[5]JAN 2020'!D85+'[5]FEB 2020'!D85+'[5]MAR 2020'!D85+'[5]APR 2020'!D85+'[5]MAY 2020'!D85+'[5]JUN 2020'!D85+'[5]JULY 2020'!D85+'[5]AUG 2020'!D85+'[5]EOY 2020'!D85+'[5]DEC S&amp;E 2019'!D85+'[5]JAN S&amp;E 2020'!D85+'[5]MAR S&amp;E 2020'!D85+'[5]MAY S&amp;E 2020'!D85+'[5]JUN S&amp;E 2020'!D85+'[5]JUL S&amp;E 2020'!D85+'[5]AUG S&amp;E 2020'!D85</f>
        <v>234395</v>
      </c>
      <c r="E85" s="90">
        <f>'[5]SEPT 2019'!E85+'[5]OCT 2019'!E85+'[5]NOV 2019'!E85+'[5]DEC 2019'!E85+'[5]JAN 2020'!E85+'[5]FEB 2020'!E85+'[5]MAR 2020'!E85+'[5]APR 2020'!E85+'[5]MAY 2020'!E85+'[5]JUN 2020'!E85+'[5]JULY 2020'!E85+'[5]AUG 2020'!E85+'[5]EOY 2020'!E85+'[5]DEC S&amp;E 2019'!E85+'[5]JAN S&amp;E 2020'!E85+'[5]MAR S&amp;E 2020'!E85+'[5]MAY S&amp;E 2020'!E85+'[5]JUN S&amp;E 2020'!E85+'[5]JUL S&amp;E 2020'!E85+'[5]AUG S&amp;E 2020'!E85</f>
        <v>171</v>
      </c>
      <c r="F85" s="90">
        <f>'[5]SEPT 2019'!F85+'[5]OCT 2019'!F85+'[5]NOV 2019'!F85+'[5]DEC 2019'!F85+'[5]JAN 2020'!F85+'[5]FEB 2020'!F85+'[5]MAR 2020'!F85+'[5]APR 2020'!F85+'[5]MAY 2020'!F85+'[5]JUN 2020'!F85+'[5]JULY 2020'!F85+'[5]AUG 2020'!F85+'[5]EOY 2020'!F85+'[5]DEC S&amp;E 2019'!F85+'[5]JAN S&amp;E 2020'!F85+'[5]MAR S&amp;E 2020'!F85+'[5]MAY S&amp;E 2020'!F85+'[5]JUN S&amp;E 2020'!F85+'[5]JUL S&amp;E 2020'!F85+'[5]AUG S&amp;E 2020'!F85</f>
        <v>261611</v>
      </c>
      <c r="G85" s="90">
        <f>'[5]SEPT 2019'!G85+'[5]OCT 2019'!G85+'[5]NOV 2019'!G85+'[5]DEC 2019'!G85+'[5]JAN 2020'!G85+'[5]FEB 2020'!G85+'[5]MAR 2020'!G85+'[5]APR 2020'!G85+'[5]MAY 2020'!G85+'[5]JUN 2020'!G85+'[5]JULY 2020'!G85+'[5]AUG 2020'!G85+'[5]EOY 2020'!G85+'[5]DEC S&amp;E 2019'!G85+'[5]JAN S&amp;E 2020'!G85+'[5]MAR S&amp;E 2020'!G85+'[5]MAY S&amp;E 2020'!G85+'[5]JUN S&amp;E 2020'!G85+'[5]JUL S&amp;E 2020'!G85+'[5]AUG S&amp;E 2020'!G85</f>
        <v>33127</v>
      </c>
      <c r="H85" s="90">
        <f>'[5]SEPT 2019'!H85+'[5]OCT 2019'!H85+'[5]NOV 2019'!H85+'[5]DEC 2019'!H85+'[5]JAN 2020'!H85+'[5]FEB 2020'!H85+'[5]MAR 2020'!H85+'[5]APR 2020'!H85+'[5]MAY 2020'!H85+'[5]JUN 2020'!H85+'[5]JULY 2020'!H85+'[5]AUG 2020'!H85+'[5]EOY 2020'!H85</f>
        <v>4250</v>
      </c>
      <c r="I85" s="90">
        <f>'[5]DEC 2019'!I85+'[5]JAN 2020'!I85+'[5]FEB 2020'!I85+'[5]MAR 2020'!I85+'[5]APR 2020'!I85+'[5]MAY 2020'!I85+'[5]JUN 2020'!I85+'[5]JULY 2020'!I85+'[5]AUG 2020'!I85+'[5]EOY 2020'!I85</f>
        <v>0</v>
      </c>
      <c r="J85" s="90">
        <f>'[5]SEPT 2019'!I85+'[5]OCT 2019'!I85+'[5]NOV 2019'!I85+'[5]DEC 2019'!J85+'[5]JAN 2020'!J85+'[5]FEB 2020'!J85+'[5]MAR 2020'!J85+'[5]APR 2020'!J85+'[5]MAY 2020'!J85+'[5]JUN 2020'!J85+'[5]JULY 2020'!J85+'[5]AUG 2020'!J85+'[5]EOY 2020'!J85</f>
        <v>0</v>
      </c>
      <c r="K85" s="90">
        <f>'[5]SEPT 2019'!J85+'[5]OCT 2019'!J85+'[5]NOV 2019'!J85+'[5]DEC 2019'!K85+'[5]JAN 2020'!K85+'[5]FEB 2020'!K85+'[5]MAR 2020'!K85+'[5]APR 2020'!K85+'[5]MAY 2020'!K85+'[5]JUN 2020'!K85+'[5]JULY 2020'!K85+'[5]AUG 2020'!K85+'[5]EOY 2020'!K85</f>
        <v>0</v>
      </c>
      <c r="L85" s="90">
        <f>'[5]SEPT 2019'!K85+'[5]OCT 2019'!K85+'[5]NOV 2019'!K85+'[5]DEC 2019'!L85+'[5]JAN 2020'!L85+'[5]FEB 2020'!L85+'[5]MAR 2020'!L85+'[5]APR 2020'!L85+'[5]MAY 2020'!L85+'[5]JUN 2020'!L85+'[5]JULY 2020'!L85+'[5]AUG 2020'!L85+'[5]EOY 2020'!L85</f>
        <v>0</v>
      </c>
      <c r="M85" s="90">
        <f>'[5]SEPT 2019'!L85+'[5]OCT 2019'!L85+'[5]NOV 2019'!L85+'[5]DEC 2019'!M85+'[5]JAN 2020'!M85+'[5]FEB 2020'!M85+'[5]MAR 2020'!M85+'[5]APR 2020'!M85+'[5]MAY 2020'!M85+'[5]JUN 2020'!M85+'[5]JULY 2020'!M85+'[5]AUG 2020'!M85+'[5]EOY 2020'!M85</f>
        <v>0</v>
      </c>
      <c r="N85" s="90">
        <f>'[5]SEPT 2019'!M85+'[5]OCT 2019'!M85+'[5]NOV 2019'!M85+'[5]DEC 2019'!N85+'[5]JAN 2020'!N85+'[5]FEB 2020'!N85+'[5]MAR 2020'!N85+'[5]APR 2020'!N85+'[5]MAY 2020'!N85+'[5]JUN 2020'!N85+'[5]JULY 2020'!N85+'[5]AUG 2020'!N85+'[5]EOY 2020'!N85</f>
        <v>0</v>
      </c>
      <c r="O85" s="90">
        <f>'[5]SEPT 2019'!N85+'[5]OCT 2019'!N85+'[5]NOV 2019'!N85+'[5]DEC 2019'!O85+'[5]JAN 2020'!O85+'[5]FEB 2020'!O85+'[5]MAR 2020'!O85+'[5]APR 2020'!O85+'[5]MAY 2020'!O85+'[5]JUN 2020'!O85+'[5]JULY 2020'!O85+'[5]AUG 2020'!O85+'[5]EOY 2020'!O85</f>
        <v>0</v>
      </c>
      <c r="P85" s="90">
        <f>'[5]SEPT 2019'!O85+'[5]OCT 2019'!O85+'[5]NOV 2019'!O85+'[5]DEC 2019'!P85+'[5]JAN 2020'!P85+'[5]FEB 2020'!P85+'[5]MAR 2020'!P85+'[5]APR 2020'!P85+'[5]MAY 2020'!P85+'[5]JUN 2020'!P85+'[5]JULY 2020'!P85+'[5]AUG 2020'!P85+'[5]EOY 2020'!P85</f>
        <v>0</v>
      </c>
      <c r="Q85" s="90">
        <f>'[5]SEPT 2019'!P85+'[5]OCT 2019'!P85+'[5]NOV 2019'!P85+'[5]DEC 2019'!Q85+'[5]JAN 2020'!Q85+'[5]FEB 2020'!Q85+'[5]MAR 2020'!Q85+'[5]APR 2020'!Q85+'[5]MAY 2020'!Q85+'[5]JUN 2020'!Q85+'[5]JULY 2020'!Q85+'[5]AUG 2020'!Q85+'[5]EOY 2020'!Q85</f>
        <v>8965.3700000000008</v>
      </c>
      <c r="R85" s="90">
        <f>'[5]SEPT 2019'!Q85+'[5]OCT 2019'!Q85+'[5]NOV 2019'!Q85+'[5]DEC 2019'!R85+'[5]JAN 2020'!R85+'[5]FEB 2020'!R85+'[5]MAR 2020'!R85+'[5]APR 2020'!R85+'[5]MAY 2020'!R85+'[5]JUN 2020'!R85+'[5]JULY 2020'!R85+'[5]AUG 2020'!R85+'[5]EOY 2020'!R85</f>
        <v>0</v>
      </c>
      <c r="S85" s="90">
        <f>'[5]SEPT 2019'!R85+'[5]OCT 2019'!R85+'[5]NOV 2019'!R85+'[5]DEC 2019'!S85+'[5]JAN 2020'!S85+'[5]FEB 2020'!S85+'[5]MAR 2020'!S85+'[5]APR 2020'!S85+'[5]MAY 2020'!S85+'[5]JUN 2020'!S85+'[5]JULY 2020'!S85+'[5]AUG 2020'!S85+'[5]EOY 2020'!S85</f>
        <v>0</v>
      </c>
      <c r="T85" s="90">
        <f>'[5]SEPT 2019'!S85+'[5]OCT 2019'!S85+'[5]NOV 2019'!S85+'[5]DEC 2019'!T85+'[5]JAN 2020'!T85+'[5]FEB 2020'!T85+'[5]MAR 2020'!T85+'[5]APR 2020'!T85+'[5]MAY 2020'!T85+'[5]JUN 2020'!T85+'[5]JULY 2020'!T85+'[5]AUG 2020'!T85+'[5]EOY 2020'!T85</f>
        <v>0</v>
      </c>
      <c r="U85" s="90">
        <f>'[5]SEPT 2019'!T85+'[5]OCT 2019'!T85+'[5]NOV 2019'!T85+'[5]DEC 2019'!U85+'[5]JAN 2020'!U85+'[5]FEB 2020'!U85+'[5]MAR 2020'!U85+'[5]APR 2020'!U85+'[5]MAY 2020'!U85+'[5]JUN 2020'!U85+'[5]JULY 2020'!U85+'[5]AUG 2020'!U85+'[5]EOY 2020'!U85</f>
        <v>0</v>
      </c>
      <c r="V85" s="90">
        <f>'[5]SEPT 2019'!U85+'[5]OCT 2019'!U85+'[5]NOV 2019'!U85+'[5]DEC 2019'!V85+'[5]JAN 2020'!V85+'[5]FEB 2020'!V85+'[5]MAR 2020'!V85+'[5]APR 2020'!V85+'[5]MAY 2020'!V85+'[5]JUN 2020'!V85+'[5]JULY 2020'!V85+'[5]AUG 2020'!V85+'[5]EOY 2020'!V85</f>
        <v>0</v>
      </c>
      <c r="W85" s="90">
        <f>'[5]SEPT 2019'!V85+'[5]OCT 2019'!V85+'[5]NOV 2019'!V85+'[5]DEC 2019'!W85+'[5]JAN 2020'!W85+'[5]FEB 2020'!W85+'[5]MAR 2020'!W85+'[5]APR 2020'!W85+'[5]MAY 2020'!W85+'[5]JUN 2020'!W85+'[5]JULY 2020'!W85+'[5]AUG 2020'!W85+'[5]EOY 2020'!W85</f>
        <v>0</v>
      </c>
      <c r="X85" s="90">
        <f>'[5]SEPT 2019'!W85+'[5]OCT 2019'!W85+'[5]NOV 2019'!W85+'[5]DEC 2019'!X85+'[5]JAN 2020'!X85+'[5]FEB 2020'!X85+'[5]MAR 2020'!X85+'[5]APR 2020'!X85+'[5]MAY 2020'!X85+'[5]JUN 2020'!X85+'[5]JULY 2020'!X85+'[5]AUG 2020'!X85+'[5]EOY 2020'!X85</f>
        <v>0</v>
      </c>
      <c r="Y85" s="90">
        <f>'[5]SEPT 2019'!X85+'[5]OCT 2019'!X85+'[5]NOV 2019'!X85+'[5]DEC 2019'!Y85+'[5]JAN 2020'!Y85+'[5]FEB 2020'!Y85+'[5]MAR 2020'!Y85+'[5]APR 2020'!Y85+'[5]MAY 2020'!Y85+'[5]JUN 2020'!Y85+'[5]JULY 2020'!Y85+'[5]AUG 2020'!Y85+'[5]EOY 2020'!Y85</f>
        <v>0</v>
      </c>
      <c r="Z85" s="90">
        <f>'[5]SEPT 2019'!Y85+'[5]OCT 2019'!Y85+'[5]NOV 2019'!Y85+'[5]DEC 2019'!Z85+'[5]JAN 2020'!Z85+'[5]FEB 2020'!Z85+'[5]MAR 2020'!Z85+'[5]APR 2020'!Z85+'[5]MAY 2020'!Z85+'[5]JUN 2020'!Z85+'[5]JULY 2020'!Z85+'[5]AUG 2020'!Z85+'[5]EOY 2020'!Z85</f>
        <v>0</v>
      </c>
      <c r="AA85" s="113">
        <f t="shared" si="1"/>
        <v>936413.37</v>
      </c>
    </row>
    <row r="86" spans="1:27" x14ac:dyDescent="0.25">
      <c r="A86" s="62" t="s">
        <v>337</v>
      </c>
      <c r="B86" s="63" t="s">
        <v>338</v>
      </c>
      <c r="C86" s="90">
        <f>'[5]SEPT 2019'!C86+'[5]OCT 2019'!C86+'[5]NOV 2019'!C86+'[5]DEC 2019'!C86+'[5]JAN 2020'!C86+'[5]FEB 2020'!C86+'[5]MAR 2020'!C86+'[5]APR 2020'!C86+'[5]MAY 2020'!C86+'[5]JUN 2020'!C86+'[5]JULY 2020'!C86+'[5]AUG 2020'!C86+'[5]EOY 2020'!C86+'[5]DEC S&amp;E 2019'!C86+'[5]JAN S&amp;E 2020'!C86+'[5]MAR S&amp;E 2020'!C86+'[5]MAY S&amp;E 2020'!C86+'[5]JUN S&amp;E 2020'!C86+'[5]JUL S&amp;E 2020'!C86+'[5]AUG S&amp;E 2020'!C86</f>
        <v>211102</v>
      </c>
      <c r="D86" s="90">
        <f>'[5]SEPT 2019'!D86+'[5]OCT 2019'!D86+'[5]NOV 2019'!D86+'[5]DEC 2019'!D86+'[5]JAN 2020'!D86+'[5]FEB 2020'!D86+'[5]MAR 2020'!D86+'[5]APR 2020'!D86+'[5]MAY 2020'!D86+'[5]JUN 2020'!D86+'[5]JULY 2020'!D86+'[5]AUG 2020'!D86+'[5]EOY 2020'!D86+'[5]DEC S&amp;E 2019'!D86+'[5]JAN S&amp;E 2020'!D86+'[5]MAR S&amp;E 2020'!D86+'[5]MAY S&amp;E 2020'!D86+'[5]JUN S&amp;E 2020'!D86+'[5]JUL S&amp;E 2020'!D86+'[5]AUG S&amp;E 2020'!D86</f>
        <v>102546</v>
      </c>
      <c r="E86" s="90">
        <f>'[5]SEPT 2019'!E86+'[5]OCT 2019'!E86+'[5]NOV 2019'!E86+'[5]DEC 2019'!E86+'[5]JAN 2020'!E86+'[5]FEB 2020'!E86+'[5]MAR 2020'!E86+'[5]APR 2020'!E86+'[5]MAY 2020'!E86+'[5]JUN 2020'!E86+'[5]JULY 2020'!E86+'[5]AUG 2020'!E86+'[5]EOY 2020'!E86+'[5]DEC S&amp;E 2019'!E86+'[5]JAN S&amp;E 2020'!E86+'[5]MAR S&amp;E 2020'!E86+'[5]MAY S&amp;E 2020'!E86+'[5]JUN S&amp;E 2020'!E86+'[5]JUL S&amp;E 2020'!E86+'[5]AUG S&amp;E 2020'!E86</f>
        <v>15038</v>
      </c>
      <c r="F86" s="90">
        <f>'[5]SEPT 2019'!F86+'[5]OCT 2019'!F86+'[5]NOV 2019'!F86+'[5]DEC 2019'!F86+'[5]JAN 2020'!F86+'[5]FEB 2020'!F86+'[5]MAR 2020'!F86+'[5]APR 2020'!F86+'[5]MAY 2020'!F86+'[5]JUN 2020'!F86+'[5]JULY 2020'!F86+'[5]AUG 2020'!F86+'[5]EOY 2020'!F86+'[5]DEC S&amp;E 2019'!F86+'[5]JAN S&amp;E 2020'!F86+'[5]MAR S&amp;E 2020'!F86+'[5]MAY S&amp;E 2020'!F86+'[5]JUN S&amp;E 2020'!F86+'[5]JUL S&amp;E 2020'!F86+'[5]AUG S&amp;E 2020'!F86</f>
        <v>31922</v>
      </c>
      <c r="G86" s="90">
        <f>'[5]SEPT 2019'!G86+'[5]OCT 2019'!G86+'[5]NOV 2019'!G86+'[5]DEC 2019'!G86+'[5]JAN 2020'!G86+'[5]FEB 2020'!G86+'[5]MAR 2020'!G86+'[5]APR 2020'!G86+'[5]MAY 2020'!G86+'[5]JUN 2020'!G86+'[5]JULY 2020'!G86+'[5]AUG 2020'!G86+'[5]EOY 2020'!G86+'[5]DEC S&amp;E 2019'!G86+'[5]JAN S&amp;E 2020'!G86+'[5]MAR S&amp;E 2020'!G86+'[5]MAY S&amp;E 2020'!G86+'[5]JUN S&amp;E 2020'!G86+'[5]JUL S&amp;E 2020'!G86+'[5]AUG S&amp;E 2020'!G86</f>
        <v>34158</v>
      </c>
      <c r="H86" s="90">
        <f>'[5]SEPT 2019'!H86+'[5]OCT 2019'!H86+'[5]NOV 2019'!H86+'[5]DEC 2019'!H86+'[5]JAN 2020'!H86+'[5]FEB 2020'!H86+'[5]MAR 2020'!H86+'[5]APR 2020'!H86+'[5]MAY 2020'!H86+'[5]JUN 2020'!H86+'[5]JULY 2020'!H86+'[5]AUG 2020'!H86+'[5]EOY 2020'!H86</f>
        <v>0</v>
      </c>
      <c r="I86" s="90">
        <f>'[5]DEC 2019'!I86+'[5]JAN 2020'!I86+'[5]FEB 2020'!I86+'[5]MAR 2020'!I86+'[5]APR 2020'!I86+'[5]MAY 2020'!I86+'[5]JUN 2020'!I86+'[5]JULY 2020'!I86+'[5]AUG 2020'!I86+'[5]EOY 2020'!I86</f>
        <v>0</v>
      </c>
      <c r="J86" s="90">
        <f>'[5]SEPT 2019'!I86+'[5]OCT 2019'!I86+'[5]NOV 2019'!I86+'[5]DEC 2019'!J86+'[5]JAN 2020'!J86+'[5]FEB 2020'!J86+'[5]MAR 2020'!J86+'[5]APR 2020'!J86+'[5]MAY 2020'!J86+'[5]JUN 2020'!J86+'[5]JULY 2020'!J86+'[5]AUG 2020'!J86+'[5]EOY 2020'!J86</f>
        <v>0</v>
      </c>
      <c r="K86" s="90">
        <f>'[5]SEPT 2019'!J86+'[5]OCT 2019'!J86+'[5]NOV 2019'!J86+'[5]DEC 2019'!K86+'[5]JAN 2020'!K86+'[5]FEB 2020'!K86+'[5]MAR 2020'!K86+'[5]APR 2020'!K86+'[5]MAY 2020'!K86+'[5]JUN 2020'!K86+'[5]JULY 2020'!K86+'[5]AUG 2020'!K86+'[5]EOY 2020'!K86</f>
        <v>0</v>
      </c>
      <c r="L86" s="90">
        <f>'[5]SEPT 2019'!K86+'[5]OCT 2019'!K86+'[5]NOV 2019'!K86+'[5]DEC 2019'!L86+'[5]JAN 2020'!L86+'[5]FEB 2020'!L86+'[5]MAR 2020'!L86+'[5]APR 2020'!L86+'[5]MAY 2020'!L86+'[5]JUN 2020'!L86+'[5]JULY 2020'!L86+'[5]AUG 2020'!L86+'[5]EOY 2020'!L86</f>
        <v>0</v>
      </c>
      <c r="M86" s="90">
        <f>'[5]SEPT 2019'!L86+'[5]OCT 2019'!L86+'[5]NOV 2019'!L86+'[5]DEC 2019'!M86+'[5]JAN 2020'!M86+'[5]FEB 2020'!M86+'[5]MAR 2020'!M86+'[5]APR 2020'!M86+'[5]MAY 2020'!M86+'[5]JUN 2020'!M86+'[5]JULY 2020'!M86+'[5]AUG 2020'!M86+'[5]EOY 2020'!M86</f>
        <v>0</v>
      </c>
      <c r="N86" s="90">
        <f>'[5]SEPT 2019'!M86+'[5]OCT 2019'!M86+'[5]NOV 2019'!M86+'[5]DEC 2019'!N86+'[5]JAN 2020'!N86+'[5]FEB 2020'!N86+'[5]MAR 2020'!N86+'[5]APR 2020'!N86+'[5]MAY 2020'!N86+'[5]JUN 2020'!N86+'[5]JULY 2020'!N86+'[5]AUG 2020'!N86+'[5]EOY 2020'!N86</f>
        <v>0</v>
      </c>
      <c r="O86" s="90">
        <f>'[5]SEPT 2019'!N86+'[5]OCT 2019'!N86+'[5]NOV 2019'!N86+'[5]DEC 2019'!O86+'[5]JAN 2020'!O86+'[5]FEB 2020'!O86+'[5]MAR 2020'!O86+'[5]APR 2020'!O86+'[5]MAY 2020'!O86+'[5]JUN 2020'!O86+'[5]JULY 2020'!O86+'[5]AUG 2020'!O86+'[5]EOY 2020'!O86</f>
        <v>0</v>
      </c>
      <c r="P86" s="90">
        <f>'[5]SEPT 2019'!O86+'[5]OCT 2019'!O86+'[5]NOV 2019'!O86+'[5]DEC 2019'!P86+'[5]JAN 2020'!P86+'[5]FEB 2020'!P86+'[5]MAR 2020'!P86+'[5]APR 2020'!P86+'[5]MAY 2020'!P86+'[5]JUN 2020'!P86+'[5]JULY 2020'!P86+'[5]AUG 2020'!P86+'[5]EOY 2020'!P86</f>
        <v>0</v>
      </c>
      <c r="Q86" s="90">
        <f>'[5]SEPT 2019'!P86+'[5]OCT 2019'!P86+'[5]NOV 2019'!P86+'[5]DEC 2019'!Q86+'[5]JAN 2020'!Q86+'[5]FEB 2020'!Q86+'[5]MAR 2020'!Q86+'[5]APR 2020'!Q86+'[5]MAY 2020'!Q86+'[5]JUN 2020'!Q86+'[5]JULY 2020'!Q86+'[5]AUG 2020'!Q86+'[5]EOY 2020'!Q86</f>
        <v>0</v>
      </c>
      <c r="R86" s="90">
        <f>'[5]SEPT 2019'!Q86+'[5]OCT 2019'!Q86+'[5]NOV 2019'!Q86+'[5]DEC 2019'!R86+'[5]JAN 2020'!R86+'[5]FEB 2020'!R86+'[5]MAR 2020'!R86+'[5]APR 2020'!R86+'[5]MAY 2020'!R86+'[5]JUN 2020'!R86+'[5]JULY 2020'!R86+'[5]AUG 2020'!R86+'[5]EOY 2020'!R86</f>
        <v>0</v>
      </c>
      <c r="S86" s="90">
        <f>'[5]SEPT 2019'!R86+'[5]OCT 2019'!R86+'[5]NOV 2019'!R86+'[5]DEC 2019'!S86+'[5]JAN 2020'!S86+'[5]FEB 2020'!S86+'[5]MAR 2020'!S86+'[5]APR 2020'!S86+'[5]MAY 2020'!S86+'[5]JUN 2020'!S86+'[5]JULY 2020'!S86+'[5]AUG 2020'!S86+'[5]EOY 2020'!S86</f>
        <v>0</v>
      </c>
      <c r="T86" s="90">
        <f>'[5]SEPT 2019'!S86+'[5]OCT 2019'!S86+'[5]NOV 2019'!S86+'[5]DEC 2019'!T86+'[5]JAN 2020'!T86+'[5]FEB 2020'!T86+'[5]MAR 2020'!T86+'[5]APR 2020'!T86+'[5]MAY 2020'!T86+'[5]JUN 2020'!T86+'[5]JULY 2020'!T86+'[5]AUG 2020'!T86+'[5]EOY 2020'!T86</f>
        <v>0</v>
      </c>
      <c r="U86" s="90">
        <f>'[5]SEPT 2019'!T86+'[5]OCT 2019'!T86+'[5]NOV 2019'!T86+'[5]DEC 2019'!U86+'[5]JAN 2020'!U86+'[5]FEB 2020'!U86+'[5]MAR 2020'!U86+'[5]APR 2020'!U86+'[5]MAY 2020'!U86+'[5]JUN 2020'!U86+'[5]JULY 2020'!U86+'[5]AUG 2020'!U86+'[5]EOY 2020'!U86</f>
        <v>0</v>
      </c>
      <c r="V86" s="90">
        <f>'[5]SEPT 2019'!U86+'[5]OCT 2019'!U86+'[5]NOV 2019'!U86+'[5]DEC 2019'!V86+'[5]JAN 2020'!V86+'[5]FEB 2020'!V86+'[5]MAR 2020'!V86+'[5]APR 2020'!V86+'[5]MAY 2020'!V86+'[5]JUN 2020'!V86+'[5]JULY 2020'!V86+'[5]AUG 2020'!V86+'[5]EOY 2020'!V86</f>
        <v>0</v>
      </c>
      <c r="W86" s="90">
        <f>'[5]SEPT 2019'!V86+'[5]OCT 2019'!V86+'[5]NOV 2019'!V86+'[5]DEC 2019'!W86+'[5]JAN 2020'!W86+'[5]FEB 2020'!W86+'[5]MAR 2020'!W86+'[5]APR 2020'!W86+'[5]MAY 2020'!W86+'[5]JUN 2020'!W86+'[5]JULY 2020'!W86+'[5]AUG 2020'!W86+'[5]EOY 2020'!W86</f>
        <v>0</v>
      </c>
      <c r="X86" s="90">
        <f>'[5]SEPT 2019'!W86+'[5]OCT 2019'!W86+'[5]NOV 2019'!W86+'[5]DEC 2019'!X86+'[5]JAN 2020'!X86+'[5]FEB 2020'!X86+'[5]MAR 2020'!X86+'[5]APR 2020'!X86+'[5]MAY 2020'!X86+'[5]JUN 2020'!X86+'[5]JULY 2020'!X86+'[5]AUG 2020'!X86+'[5]EOY 2020'!X86</f>
        <v>0</v>
      </c>
      <c r="Y86" s="90">
        <f>'[5]SEPT 2019'!X86+'[5]OCT 2019'!X86+'[5]NOV 2019'!X86+'[5]DEC 2019'!Y86+'[5]JAN 2020'!Y86+'[5]FEB 2020'!Y86+'[5]MAR 2020'!Y86+'[5]APR 2020'!Y86+'[5]MAY 2020'!Y86+'[5]JUN 2020'!Y86+'[5]JULY 2020'!Y86+'[5]AUG 2020'!Y86+'[5]EOY 2020'!Y86</f>
        <v>0</v>
      </c>
      <c r="Z86" s="90">
        <f>'[5]SEPT 2019'!Y86+'[5]OCT 2019'!Y86+'[5]NOV 2019'!Y86+'[5]DEC 2019'!Z86+'[5]JAN 2020'!Z86+'[5]FEB 2020'!Z86+'[5]MAR 2020'!Z86+'[5]APR 2020'!Z86+'[5]MAY 2020'!Z86+'[5]JUN 2020'!Z86+'[5]JULY 2020'!Z86+'[5]AUG 2020'!Z86+'[5]EOY 2020'!Z86</f>
        <v>0</v>
      </c>
      <c r="AA86" s="113">
        <f t="shared" si="1"/>
        <v>394766</v>
      </c>
    </row>
    <row r="87" spans="1:27" x14ac:dyDescent="0.25">
      <c r="A87" s="62" t="s">
        <v>339</v>
      </c>
      <c r="B87" s="63" t="s">
        <v>340</v>
      </c>
      <c r="C87" s="90">
        <f>'[5]SEPT 2019'!C87+'[5]OCT 2019'!C87+'[5]NOV 2019'!C87+'[5]DEC 2019'!C87+'[5]JAN 2020'!C87+'[5]FEB 2020'!C87+'[5]MAR 2020'!C87+'[5]APR 2020'!C87+'[5]MAY 2020'!C87+'[5]JUN 2020'!C87+'[5]JULY 2020'!C87+'[5]AUG 2020'!C87+'[5]EOY 2020'!C87+'[5]DEC S&amp;E 2019'!C87+'[5]JAN S&amp;E 2020'!C87+'[5]MAR S&amp;E 2020'!C87+'[5]MAY S&amp;E 2020'!C87+'[5]JUN S&amp;E 2020'!C87+'[5]JUL S&amp;E 2020'!C87+'[5]AUG S&amp;E 2020'!C87</f>
        <v>79861</v>
      </c>
      <c r="D87" s="90">
        <f>'[5]SEPT 2019'!D87+'[5]OCT 2019'!D87+'[5]NOV 2019'!D87+'[5]DEC 2019'!D87+'[5]JAN 2020'!D87+'[5]FEB 2020'!D87+'[5]MAR 2020'!D87+'[5]APR 2020'!D87+'[5]MAY 2020'!D87+'[5]JUN 2020'!D87+'[5]JULY 2020'!D87+'[5]AUG 2020'!D87+'[5]EOY 2020'!D87+'[5]DEC S&amp;E 2019'!D87+'[5]JAN S&amp;E 2020'!D87+'[5]MAR S&amp;E 2020'!D87+'[5]MAY S&amp;E 2020'!D87+'[5]JUN S&amp;E 2020'!D87+'[5]JUL S&amp;E 2020'!D87+'[5]AUG S&amp;E 2020'!D87</f>
        <v>117025</v>
      </c>
      <c r="E87" s="90">
        <f>'[5]SEPT 2019'!E87+'[5]OCT 2019'!E87+'[5]NOV 2019'!E87+'[5]DEC 2019'!E87+'[5]JAN 2020'!E87+'[5]FEB 2020'!E87+'[5]MAR 2020'!E87+'[5]APR 2020'!E87+'[5]MAY 2020'!E87+'[5]JUN 2020'!E87+'[5]JULY 2020'!E87+'[5]AUG 2020'!E87+'[5]EOY 2020'!E87+'[5]DEC S&amp;E 2019'!E87+'[5]JAN S&amp;E 2020'!E87+'[5]MAR S&amp;E 2020'!E87+'[5]MAY S&amp;E 2020'!E87+'[5]JUN S&amp;E 2020'!E87+'[5]JUL S&amp;E 2020'!E87+'[5]AUG S&amp;E 2020'!E87</f>
        <v>32934.5</v>
      </c>
      <c r="F87" s="90">
        <f>'[5]SEPT 2019'!F87+'[5]OCT 2019'!F87+'[5]NOV 2019'!F87+'[5]DEC 2019'!F87+'[5]JAN 2020'!F87+'[5]FEB 2020'!F87+'[5]MAR 2020'!F87+'[5]APR 2020'!F87+'[5]MAY 2020'!F87+'[5]JUN 2020'!F87+'[5]JULY 2020'!F87+'[5]AUG 2020'!F87+'[5]EOY 2020'!F87+'[5]DEC S&amp;E 2019'!F87+'[5]JAN S&amp;E 2020'!F87+'[5]MAR S&amp;E 2020'!F87+'[5]MAY S&amp;E 2020'!F87+'[5]JUN S&amp;E 2020'!F87+'[5]JUL S&amp;E 2020'!F87+'[5]AUG S&amp;E 2020'!F87</f>
        <v>13762</v>
      </c>
      <c r="G87" s="90">
        <f>'[5]SEPT 2019'!G87+'[5]OCT 2019'!G87+'[5]NOV 2019'!G87+'[5]DEC 2019'!G87+'[5]JAN 2020'!G87+'[5]FEB 2020'!G87+'[5]MAR 2020'!G87+'[5]APR 2020'!G87+'[5]MAY 2020'!G87+'[5]JUN 2020'!G87+'[5]JULY 2020'!G87+'[5]AUG 2020'!G87+'[5]EOY 2020'!G87+'[5]DEC S&amp;E 2019'!G87+'[5]JAN S&amp;E 2020'!G87+'[5]MAR S&amp;E 2020'!G87+'[5]MAY S&amp;E 2020'!G87+'[5]JUN S&amp;E 2020'!G87+'[5]JUL S&amp;E 2020'!G87+'[5]AUG S&amp;E 2020'!G87</f>
        <v>3653</v>
      </c>
      <c r="H87" s="90">
        <f>'[5]SEPT 2019'!H87+'[5]OCT 2019'!H87+'[5]NOV 2019'!H87+'[5]DEC 2019'!H87+'[5]JAN 2020'!H87+'[5]FEB 2020'!H87+'[5]MAR 2020'!H87+'[5]APR 2020'!H87+'[5]MAY 2020'!H87+'[5]JUN 2020'!H87+'[5]JULY 2020'!H87+'[5]AUG 2020'!H87+'[5]EOY 2020'!H87</f>
        <v>0</v>
      </c>
      <c r="I87" s="90">
        <f>'[5]DEC 2019'!I87+'[5]JAN 2020'!I87+'[5]FEB 2020'!I87+'[5]MAR 2020'!I87+'[5]APR 2020'!I87+'[5]MAY 2020'!I87+'[5]JUN 2020'!I87+'[5]JULY 2020'!I87+'[5]AUG 2020'!I87+'[5]EOY 2020'!I87</f>
        <v>0</v>
      </c>
      <c r="J87" s="90">
        <f>'[5]SEPT 2019'!I87+'[5]OCT 2019'!I87+'[5]NOV 2019'!I87+'[5]DEC 2019'!J87+'[5]JAN 2020'!J87+'[5]FEB 2020'!J87+'[5]MAR 2020'!J87+'[5]APR 2020'!J87+'[5]MAY 2020'!J87+'[5]JUN 2020'!J87+'[5]JULY 2020'!J87+'[5]AUG 2020'!J87+'[5]EOY 2020'!J87</f>
        <v>0</v>
      </c>
      <c r="K87" s="90">
        <f>'[5]SEPT 2019'!J87+'[5]OCT 2019'!J87+'[5]NOV 2019'!J87+'[5]DEC 2019'!K87+'[5]JAN 2020'!K87+'[5]FEB 2020'!K87+'[5]MAR 2020'!K87+'[5]APR 2020'!K87+'[5]MAY 2020'!K87+'[5]JUN 2020'!K87+'[5]JULY 2020'!K87+'[5]AUG 2020'!K87+'[5]EOY 2020'!K87</f>
        <v>0</v>
      </c>
      <c r="L87" s="90">
        <f>'[5]SEPT 2019'!K87+'[5]OCT 2019'!K87+'[5]NOV 2019'!K87+'[5]DEC 2019'!L87+'[5]JAN 2020'!L87+'[5]FEB 2020'!L87+'[5]MAR 2020'!L87+'[5]APR 2020'!L87+'[5]MAY 2020'!L87+'[5]JUN 2020'!L87+'[5]JULY 2020'!L87+'[5]AUG 2020'!L87+'[5]EOY 2020'!L87</f>
        <v>0</v>
      </c>
      <c r="M87" s="90">
        <f>'[5]SEPT 2019'!L87+'[5]OCT 2019'!L87+'[5]NOV 2019'!L87+'[5]DEC 2019'!M87+'[5]JAN 2020'!M87+'[5]FEB 2020'!M87+'[5]MAR 2020'!M87+'[5]APR 2020'!M87+'[5]MAY 2020'!M87+'[5]JUN 2020'!M87+'[5]JULY 2020'!M87+'[5]AUG 2020'!M87+'[5]EOY 2020'!M87</f>
        <v>0</v>
      </c>
      <c r="N87" s="90">
        <f>'[5]SEPT 2019'!M87+'[5]OCT 2019'!M87+'[5]NOV 2019'!M87+'[5]DEC 2019'!N87+'[5]JAN 2020'!N87+'[5]FEB 2020'!N87+'[5]MAR 2020'!N87+'[5]APR 2020'!N87+'[5]MAY 2020'!N87+'[5]JUN 2020'!N87+'[5]JULY 2020'!N87+'[5]AUG 2020'!N87+'[5]EOY 2020'!N87</f>
        <v>0</v>
      </c>
      <c r="O87" s="90">
        <f>'[5]SEPT 2019'!N87+'[5]OCT 2019'!N87+'[5]NOV 2019'!N87+'[5]DEC 2019'!O87+'[5]JAN 2020'!O87+'[5]FEB 2020'!O87+'[5]MAR 2020'!O87+'[5]APR 2020'!O87+'[5]MAY 2020'!O87+'[5]JUN 2020'!O87+'[5]JULY 2020'!O87+'[5]AUG 2020'!O87+'[5]EOY 2020'!O87</f>
        <v>0</v>
      </c>
      <c r="P87" s="90">
        <f>'[5]SEPT 2019'!O87+'[5]OCT 2019'!O87+'[5]NOV 2019'!O87+'[5]DEC 2019'!P87+'[5]JAN 2020'!P87+'[5]FEB 2020'!P87+'[5]MAR 2020'!P87+'[5]APR 2020'!P87+'[5]MAY 2020'!P87+'[5]JUN 2020'!P87+'[5]JULY 2020'!P87+'[5]AUG 2020'!P87+'[5]EOY 2020'!P87</f>
        <v>0</v>
      </c>
      <c r="Q87" s="90">
        <f>'[5]SEPT 2019'!P87+'[5]OCT 2019'!P87+'[5]NOV 2019'!P87+'[5]DEC 2019'!Q87+'[5]JAN 2020'!Q87+'[5]FEB 2020'!Q87+'[5]MAR 2020'!Q87+'[5]APR 2020'!Q87+'[5]MAY 2020'!Q87+'[5]JUN 2020'!Q87+'[5]JULY 2020'!Q87+'[5]AUG 2020'!Q87+'[5]EOY 2020'!Q87</f>
        <v>0</v>
      </c>
      <c r="R87" s="90">
        <f>'[5]SEPT 2019'!Q87+'[5]OCT 2019'!Q87+'[5]NOV 2019'!Q87+'[5]DEC 2019'!R87+'[5]JAN 2020'!R87+'[5]FEB 2020'!R87+'[5]MAR 2020'!R87+'[5]APR 2020'!R87+'[5]MAY 2020'!R87+'[5]JUN 2020'!R87+'[5]JULY 2020'!R87+'[5]AUG 2020'!R87+'[5]EOY 2020'!R87</f>
        <v>0</v>
      </c>
      <c r="S87" s="90">
        <f>'[5]SEPT 2019'!R87+'[5]OCT 2019'!R87+'[5]NOV 2019'!R87+'[5]DEC 2019'!S87+'[5]JAN 2020'!S87+'[5]FEB 2020'!S87+'[5]MAR 2020'!S87+'[5]APR 2020'!S87+'[5]MAY 2020'!S87+'[5]JUN 2020'!S87+'[5]JULY 2020'!S87+'[5]AUG 2020'!S87+'[5]EOY 2020'!S87</f>
        <v>0</v>
      </c>
      <c r="T87" s="90">
        <f>'[5]SEPT 2019'!S87+'[5]OCT 2019'!S87+'[5]NOV 2019'!S87+'[5]DEC 2019'!T87+'[5]JAN 2020'!T87+'[5]FEB 2020'!T87+'[5]MAR 2020'!T87+'[5]APR 2020'!T87+'[5]MAY 2020'!T87+'[5]JUN 2020'!T87+'[5]JULY 2020'!T87+'[5]AUG 2020'!T87+'[5]EOY 2020'!T87</f>
        <v>0</v>
      </c>
      <c r="U87" s="90">
        <f>'[5]SEPT 2019'!T87+'[5]OCT 2019'!T87+'[5]NOV 2019'!T87+'[5]DEC 2019'!U87+'[5]JAN 2020'!U87+'[5]FEB 2020'!U87+'[5]MAR 2020'!U87+'[5]APR 2020'!U87+'[5]MAY 2020'!U87+'[5]JUN 2020'!U87+'[5]JULY 2020'!U87+'[5]AUG 2020'!U87+'[5]EOY 2020'!U87</f>
        <v>0</v>
      </c>
      <c r="V87" s="90">
        <f>'[5]SEPT 2019'!U87+'[5]OCT 2019'!U87+'[5]NOV 2019'!U87+'[5]DEC 2019'!V87+'[5]JAN 2020'!V87+'[5]FEB 2020'!V87+'[5]MAR 2020'!V87+'[5]APR 2020'!V87+'[5]MAY 2020'!V87+'[5]JUN 2020'!V87+'[5]JULY 2020'!V87+'[5]AUG 2020'!V87+'[5]EOY 2020'!V87</f>
        <v>0</v>
      </c>
      <c r="W87" s="90">
        <f>'[5]SEPT 2019'!V87+'[5]OCT 2019'!V87+'[5]NOV 2019'!V87+'[5]DEC 2019'!W87+'[5]JAN 2020'!W87+'[5]FEB 2020'!W87+'[5]MAR 2020'!W87+'[5]APR 2020'!W87+'[5]MAY 2020'!W87+'[5]JUN 2020'!W87+'[5]JULY 2020'!W87+'[5]AUG 2020'!W87+'[5]EOY 2020'!W87</f>
        <v>0</v>
      </c>
      <c r="X87" s="90">
        <f>'[5]SEPT 2019'!W87+'[5]OCT 2019'!W87+'[5]NOV 2019'!W87+'[5]DEC 2019'!X87+'[5]JAN 2020'!X87+'[5]FEB 2020'!X87+'[5]MAR 2020'!X87+'[5]APR 2020'!X87+'[5]MAY 2020'!X87+'[5]JUN 2020'!X87+'[5]JULY 2020'!X87+'[5]AUG 2020'!X87+'[5]EOY 2020'!X87</f>
        <v>0</v>
      </c>
      <c r="Y87" s="90">
        <f>'[5]SEPT 2019'!X87+'[5]OCT 2019'!X87+'[5]NOV 2019'!X87+'[5]DEC 2019'!Y87+'[5]JAN 2020'!Y87+'[5]FEB 2020'!Y87+'[5]MAR 2020'!Y87+'[5]APR 2020'!Y87+'[5]MAY 2020'!Y87+'[5]JUN 2020'!Y87+'[5]JULY 2020'!Y87+'[5]AUG 2020'!Y87+'[5]EOY 2020'!Y87</f>
        <v>0</v>
      </c>
      <c r="Z87" s="90">
        <f>'[5]SEPT 2019'!Y87+'[5]OCT 2019'!Y87+'[5]NOV 2019'!Y87+'[5]DEC 2019'!Z87+'[5]JAN 2020'!Z87+'[5]FEB 2020'!Z87+'[5]MAR 2020'!Z87+'[5]APR 2020'!Z87+'[5]MAY 2020'!Z87+'[5]JUN 2020'!Z87+'[5]JULY 2020'!Z87+'[5]AUG 2020'!Z87+'[5]EOY 2020'!Z87</f>
        <v>0</v>
      </c>
      <c r="AA87" s="113">
        <f t="shared" si="1"/>
        <v>247235.5</v>
      </c>
    </row>
    <row r="88" spans="1:27" x14ac:dyDescent="0.25">
      <c r="A88" s="62" t="s">
        <v>343</v>
      </c>
      <c r="B88" s="63" t="s">
        <v>344</v>
      </c>
      <c r="C88" s="90">
        <f>'[5]SEPT 2019'!C88+'[5]OCT 2019'!C88+'[5]NOV 2019'!C88+'[5]DEC 2019'!C88+'[5]JAN 2020'!C88+'[5]FEB 2020'!C88+'[5]MAR 2020'!C88+'[5]APR 2020'!C88+'[5]MAY 2020'!C88+'[5]JUN 2020'!C88+'[5]JULY 2020'!C88+'[5]AUG 2020'!C88+'[5]EOY 2020'!C88+'[5]DEC S&amp;E 2019'!C88+'[5]JAN S&amp;E 2020'!C88+'[5]MAR S&amp;E 2020'!C88+'[5]MAY S&amp;E 2020'!C88+'[5]JUN S&amp;E 2020'!C88+'[5]JUL S&amp;E 2020'!C88+'[5]AUG S&amp;E 2020'!C88</f>
        <v>849784</v>
      </c>
      <c r="D88" s="90">
        <f>'[5]SEPT 2019'!D88+'[5]OCT 2019'!D88+'[5]NOV 2019'!D88+'[5]DEC 2019'!D88+'[5]JAN 2020'!D88+'[5]FEB 2020'!D88+'[5]MAR 2020'!D88+'[5]APR 2020'!D88+'[5]MAY 2020'!D88+'[5]JUN 2020'!D88+'[5]JULY 2020'!D88+'[5]AUG 2020'!D88+'[5]EOY 2020'!D88+'[5]DEC S&amp;E 2019'!D88+'[5]JAN S&amp;E 2020'!D88+'[5]MAR S&amp;E 2020'!D88+'[5]MAY S&amp;E 2020'!D88+'[5]JUN S&amp;E 2020'!D88+'[5]JUL S&amp;E 2020'!D88+'[5]AUG S&amp;E 2020'!D88</f>
        <v>526772</v>
      </c>
      <c r="E88" s="90">
        <f>'[5]SEPT 2019'!E88+'[5]OCT 2019'!E88+'[5]NOV 2019'!E88+'[5]DEC 2019'!E88+'[5]JAN 2020'!E88+'[5]FEB 2020'!E88+'[5]MAR 2020'!E88+'[5]APR 2020'!E88+'[5]MAY 2020'!E88+'[5]JUN 2020'!E88+'[5]JULY 2020'!E88+'[5]AUG 2020'!E88+'[5]EOY 2020'!E88+'[5]DEC S&amp;E 2019'!E88+'[5]JAN S&amp;E 2020'!E88+'[5]MAR S&amp;E 2020'!E88+'[5]MAY S&amp;E 2020'!E88+'[5]JUN S&amp;E 2020'!E88+'[5]JUL S&amp;E 2020'!E88+'[5]AUG S&amp;E 2020'!E88</f>
        <v>314722</v>
      </c>
      <c r="F88" s="90">
        <f>'[5]SEPT 2019'!F88+'[5]OCT 2019'!F88+'[5]NOV 2019'!F88+'[5]DEC 2019'!F88+'[5]JAN 2020'!F88+'[5]FEB 2020'!F88+'[5]MAR 2020'!F88+'[5]APR 2020'!F88+'[5]MAY 2020'!F88+'[5]JUN 2020'!F88+'[5]JULY 2020'!F88+'[5]AUG 2020'!F88+'[5]EOY 2020'!F88+'[5]DEC S&amp;E 2019'!F88+'[5]JAN S&amp;E 2020'!F88+'[5]MAR S&amp;E 2020'!F88+'[5]MAY S&amp;E 2020'!F88+'[5]JUN S&amp;E 2020'!F88+'[5]JUL S&amp;E 2020'!F88+'[5]AUG S&amp;E 2020'!F88</f>
        <v>176056</v>
      </c>
      <c r="G88" s="90">
        <f>'[5]SEPT 2019'!G88+'[5]OCT 2019'!G88+'[5]NOV 2019'!G88+'[5]DEC 2019'!G88+'[5]JAN 2020'!G88+'[5]FEB 2020'!G88+'[5]MAR 2020'!G88+'[5]APR 2020'!G88+'[5]MAY 2020'!G88+'[5]JUN 2020'!G88+'[5]JULY 2020'!G88+'[5]AUG 2020'!G88+'[5]EOY 2020'!G88+'[5]DEC S&amp;E 2019'!G88+'[5]JAN S&amp;E 2020'!G88+'[5]MAR S&amp;E 2020'!G88+'[5]MAY S&amp;E 2020'!G88+'[5]JUN S&amp;E 2020'!G88+'[5]JUL S&amp;E 2020'!G88+'[5]AUG S&amp;E 2020'!G88</f>
        <v>237121</v>
      </c>
      <c r="H88" s="90">
        <f>'[5]SEPT 2019'!H88+'[5]OCT 2019'!H88+'[5]NOV 2019'!H88+'[5]DEC 2019'!H88+'[5]JAN 2020'!H88+'[5]FEB 2020'!H88+'[5]MAR 2020'!H88+'[5]APR 2020'!H88+'[5]MAY 2020'!H88+'[5]JUN 2020'!H88+'[5]JULY 2020'!H88+'[5]AUG 2020'!H88+'[5]EOY 2020'!H88</f>
        <v>0</v>
      </c>
      <c r="I88" s="90">
        <f>'[5]DEC 2019'!I88+'[5]JAN 2020'!I88+'[5]FEB 2020'!I88+'[5]MAR 2020'!I88+'[5]APR 2020'!I88+'[5]MAY 2020'!I88+'[5]JUN 2020'!I88+'[5]JULY 2020'!I88+'[5]AUG 2020'!I88+'[5]EOY 2020'!I88</f>
        <v>0</v>
      </c>
      <c r="J88" s="90">
        <f>'[5]SEPT 2019'!I88+'[5]OCT 2019'!I88+'[5]NOV 2019'!I88+'[5]DEC 2019'!J88+'[5]JAN 2020'!J88+'[5]FEB 2020'!J88+'[5]MAR 2020'!J88+'[5]APR 2020'!J88+'[5]MAY 2020'!J88+'[5]JUN 2020'!J88+'[5]JULY 2020'!J88+'[5]AUG 2020'!J88+'[5]EOY 2020'!J88</f>
        <v>26294</v>
      </c>
      <c r="K88" s="90">
        <f>'[5]SEPT 2019'!J88+'[5]OCT 2019'!J88+'[5]NOV 2019'!J88+'[5]DEC 2019'!K88+'[5]JAN 2020'!K88+'[5]FEB 2020'!K88+'[5]MAR 2020'!K88+'[5]APR 2020'!K88+'[5]MAY 2020'!K88+'[5]JUN 2020'!K88+'[5]JULY 2020'!K88+'[5]AUG 2020'!K88+'[5]EOY 2020'!K88</f>
        <v>0</v>
      </c>
      <c r="L88" s="90">
        <f>'[5]SEPT 2019'!K88+'[5]OCT 2019'!K88+'[5]NOV 2019'!K88+'[5]DEC 2019'!L88+'[5]JAN 2020'!L88+'[5]FEB 2020'!L88+'[5]MAR 2020'!L88+'[5]APR 2020'!L88+'[5]MAY 2020'!L88+'[5]JUN 2020'!L88+'[5]JULY 2020'!L88+'[5]AUG 2020'!L88+'[5]EOY 2020'!L88</f>
        <v>0</v>
      </c>
      <c r="M88" s="90">
        <f>'[5]SEPT 2019'!L88+'[5]OCT 2019'!L88+'[5]NOV 2019'!L88+'[5]DEC 2019'!M88+'[5]JAN 2020'!M88+'[5]FEB 2020'!M88+'[5]MAR 2020'!M88+'[5]APR 2020'!M88+'[5]MAY 2020'!M88+'[5]JUN 2020'!M88+'[5]JULY 2020'!M88+'[5]AUG 2020'!M88+'[5]EOY 2020'!M88</f>
        <v>149907</v>
      </c>
      <c r="N88" s="90">
        <f>'[5]SEPT 2019'!M88+'[5]OCT 2019'!M88+'[5]NOV 2019'!M88+'[5]DEC 2019'!N88+'[5]JAN 2020'!N88+'[5]FEB 2020'!N88+'[5]MAR 2020'!N88+'[5]APR 2020'!N88+'[5]MAY 2020'!N88+'[5]JUN 2020'!N88+'[5]JULY 2020'!N88+'[5]AUG 2020'!N88+'[5]EOY 2020'!N88</f>
        <v>0</v>
      </c>
      <c r="O88" s="90">
        <f>'[5]SEPT 2019'!N88+'[5]OCT 2019'!N88+'[5]NOV 2019'!N88+'[5]DEC 2019'!O88+'[5]JAN 2020'!O88+'[5]FEB 2020'!O88+'[5]MAR 2020'!O88+'[5]APR 2020'!O88+'[5]MAY 2020'!O88+'[5]JUN 2020'!O88+'[5]JULY 2020'!O88+'[5]AUG 2020'!O88+'[5]EOY 2020'!O88</f>
        <v>0</v>
      </c>
      <c r="P88" s="90">
        <f>'[5]SEPT 2019'!O88+'[5]OCT 2019'!O88+'[5]NOV 2019'!O88+'[5]DEC 2019'!P88+'[5]JAN 2020'!P88+'[5]FEB 2020'!P88+'[5]MAR 2020'!P88+'[5]APR 2020'!P88+'[5]MAY 2020'!P88+'[5]JUN 2020'!P88+'[5]JULY 2020'!P88+'[5]AUG 2020'!P88+'[5]EOY 2020'!P88</f>
        <v>0</v>
      </c>
      <c r="Q88" s="90">
        <f>'[5]SEPT 2019'!P88+'[5]OCT 2019'!P88+'[5]NOV 2019'!P88+'[5]DEC 2019'!Q88+'[5]JAN 2020'!Q88+'[5]FEB 2020'!Q88+'[5]MAR 2020'!Q88+'[5]APR 2020'!Q88+'[5]MAY 2020'!Q88+'[5]JUN 2020'!Q88+'[5]JULY 2020'!Q88+'[5]AUG 2020'!Q88+'[5]EOY 2020'!Q88</f>
        <v>10573.18</v>
      </c>
      <c r="R88" s="90">
        <f>'[5]SEPT 2019'!Q88+'[5]OCT 2019'!Q88+'[5]NOV 2019'!Q88+'[5]DEC 2019'!R88+'[5]JAN 2020'!R88+'[5]FEB 2020'!R88+'[5]MAR 2020'!R88+'[5]APR 2020'!R88+'[5]MAY 2020'!R88+'[5]JUN 2020'!R88+'[5]JULY 2020'!R88+'[5]AUG 2020'!R88+'[5]EOY 2020'!R88</f>
        <v>0</v>
      </c>
      <c r="S88" s="90">
        <f>'[5]SEPT 2019'!R88+'[5]OCT 2019'!R88+'[5]NOV 2019'!R88+'[5]DEC 2019'!S88+'[5]JAN 2020'!S88+'[5]FEB 2020'!S88+'[5]MAR 2020'!S88+'[5]APR 2020'!S88+'[5]MAY 2020'!S88+'[5]JUN 2020'!S88+'[5]JULY 2020'!S88+'[5]AUG 2020'!S88+'[5]EOY 2020'!S88</f>
        <v>0</v>
      </c>
      <c r="T88" s="90">
        <f>'[5]SEPT 2019'!S88+'[5]OCT 2019'!S88+'[5]NOV 2019'!S88+'[5]DEC 2019'!T88+'[5]JAN 2020'!T88+'[5]FEB 2020'!T88+'[5]MAR 2020'!T88+'[5]APR 2020'!T88+'[5]MAY 2020'!T88+'[5]JUN 2020'!T88+'[5]JULY 2020'!T88+'[5]AUG 2020'!T88+'[5]EOY 2020'!T88</f>
        <v>0</v>
      </c>
      <c r="U88" s="90">
        <f>'[5]SEPT 2019'!T88+'[5]OCT 2019'!T88+'[5]NOV 2019'!T88+'[5]DEC 2019'!U88+'[5]JAN 2020'!U88+'[5]FEB 2020'!U88+'[5]MAR 2020'!U88+'[5]APR 2020'!U88+'[5]MAY 2020'!U88+'[5]JUN 2020'!U88+'[5]JULY 2020'!U88+'[5]AUG 2020'!U88+'[5]EOY 2020'!U88</f>
        <v>0</v>
      </c>
      <c r="V88" s="90">
        <f>'[5]SEPT 2019'!U88+'[5]OCT 2019'!U88+'[5]NOV 2019'!U88+'[5]DEC 2019'!V88+'[5]JAN 2020'!V88+'[5]FEB 2020'!V88+'[5]MAR 2020'!V88+'[5]APR 2020'!V88+'[5]MAY 2020'!V88+'[5]JUN 2020'!V88+'[5]JULY 2020'!V88+'[5]AUG 2020'!V88+'[5]EOY 2020'!V88</f>
        <v>0</v>
      </c>
      <c r="W88" s="90">
        <f>'[5]SEPT 2019'!V88+'[5]OCT 2019'!V88+'[5]NOV 2019'!V88+'[5]DEC 2019'!W88+'[5]JAN 2020'!W88+'[5]FEB 2020'!W88+'[5]MAR 2020'!W88+'[5]APR 2020'!W88+'[5]MAY 2020'!W88+'[5]JUN 2020'!W88+'[5]JULY 2020'!W88+'[5]AUG 2020'!W88+'[5]EOY 2020'!W88</f>
        <v>0</v>
      </c>
      <c r="X88" s="90">
        <f>'[5]SEPT 2019'!W88+'[5]OCT 2019'!W88+'[5]NOV 2019'!W88+'[5]DEC 2019'!X88+'[5]JAN 2020'!X88+'[5]FEB 2020'!X88+'[5]MAR 2020'!X88+'[5]APR 2020'!X88+'[5]MAY 2020'!X88+'[5]JUN 2020'!X88+'[5]JULY 2020'!X88+'[5]AUG 2020'!X88+'[5]EOY 2020'!X88</f>
        <v>86045</v>
      </c>
      <c r="Y88" s="90">
        <f>'[5]SEPT 2019'!X88+'[5]OCT 2019'!X88+'[5]NOV 2019'!X88+'[5]DEC 2019'!Y88+'[5]JAN 2020'!Y88+'[5]FEB 2020'!Y88+'[5]MAR 2020'!Y88+'[5]APR 2020'!Y88+'[5]MAY 2020'!Y88+'[5]JUN 2020'!Y88+'[5]JULY 2020'!Y88+'[5]AUG 2020'!Y88+'[5]EOY 2020'!Y88</f>
        <v>0</v>
      </c>
      <c r="Z88" s="90">
        <f>'[5]SEPT 2019'!Y88+'[5]OCT 2019'!Y88+'[5]NOV 2019'!Y88+'[5]DEC 2019'!Z88+'[5]JAN 2020'!Z88+'[5]FEB 2020'!Z88+'[5]MAR 2020'!Z88+'[5]APR 2020'!Z88+'[5]MAY 2020'!Z88+'[5]JUN 2020'!Z88+'[5]JULY 2020'!Z88+'[5]AUG 2020'!Z88+'[5]EOY 2020'!Z88</f>
        <v>0</v>
      </c>
      <c r="AA88" s="113">
        <f t="shared" si="1"/>
        <v>2377274.1800000002</v>
      </c>
    </row>
    <row r="89" spans="1:27" x14ac:dyDescent="0.25">
      <c r="A89" s="62" t="s">
        <v>345</v>
      </c>
      <c r="B89" s="63" t="s">
        <v>346</v>
      </c>
      <c r="C89" s="90">
        <f>'[5]SEPT 2019'!C89+'[5]OCT 2019'!C89+'[5]NOV 2019'!C89+'[5]DEC 2019'!C89+'[5]JAN 2020'!C89+'[5]FEB 2020'!C89+'[5]MAR 2020'!C89+'[5]APR 2020'!C89+'[5]MAY 2020'!C89+'[5]JUN 2020'!C89+'[5]JULY 2020'!C89+'[5]AUG 2020'!C89+'[5]EOY 2020'!C89+'[5]DEC S&amp;E 2019'!C89+'[5]JAN S&amp;E 2020'!C89+'[5]MAR S&amp;E 2020'!C89+'[5]MAY S&amp;E 2020'!C89+'[5]JUN S&amp;E 2020'!C89+'[5]JUL S&amp;E 2020'!C89+'[5]AUG S&amp;E 2020'!C89</f>
        <v>135606</v>
      </c>
      <c r="D89" s="90">
        <f>'[5]SEPT 2019'!D89+'[5]OCT 2019'!D89+'[5]NOV 2019'!D89+'[5]DEC 2019'!D89+'[5]JAN 2020'!D89+'[5]FEB 2020'!D89+'[5]MAR 2020'!D89+'[5]APR 2020'!D89+'[5]MAY 2020'!D89+'[5]JUN 2020'!D89+'[5]JULY 2020'!D89+'[5]AUG 2020'!D89+'[5]EOY 2020'!D89+'[5]DEC S&amp;E 2019'!D89+'[5]JAN S&amp;E 2020'!D89+'[5]MAR S&amp;E 2020'!D89+'[5]MAY S&amp;E 2020'!D89+'[5]JUN S&amp;E 2020'!D89+'[5]JUL S&amp;E 2020'!D89+'[5]AUG S&amp;E 2020'!D89</f>
        <v>96260</v>
      </c>
      <c r="E89" s="90">
        <f>'[5]SEPT 2019'!E89+'[5]OCT 2019'!E89+'[5]NOV 2019'!E89+'[5]DEC 2019'!E89+'[5]JAN 2020'!E89+'[5]FEB 2020'!E89+'[5]MAR 2020'!E89+'[5]APR 2020'!E89+'[5]MAY 2020'!E89+'[5]JUN 2020'!E89+'[5]JULY 2020'!E89+'[5]AUG 2020'!E89+'[5]EOY 2020'!E89+'[5]DEC S&amp;E 2019'!E89+'[5]JAN S&amp;E 2020'!E89+'[5]MAR S&amp;E 2020'!E89+'[5]MAY S&amp;E 2020'!E89+'[5]JUN S&amp;E 2020'!E89+'[5]JUL S&amp;E 2020'!E89+'[5]AUG S&amp;E 2020'!E89</f>
        <v>25053</v>
      </c>
      <c r="F89" s="90">
        <f>'[5]SEPT 2019'!F89+'[5]OCT 2019'!F89+'[5]NOV 2019'!F89+'[5]DEC 2019'!F89+'[5]JAN 2020'!F89+'[5]FEB 2020'!F89+'[5]MAR 2020'!F89+'[5]APR 2020'!F89+'[5]MAY 2020'!F89+'[5]JUN 2020'!F89+'[5]JULY 2020'!F89+'[5]AUG 2020'!F89+'[5]EOY 2020'!F89+'[5]DEC S&amp;E 2019'!F89+'[5]JAN S&amp;E 2020'!F89+'[5]MAR S&amp;E 2020'!F89+'[5]MAY S&amp;E 2020'!F89+'[5]JUN S&amp;E 2020'!F89+'[5]JUL S&amp;E 2020'!F89+'[5]AUG S&amp;E 2020'!F89</f>
        <v>42794</v>
      </c>
      <c r="G89" s="90">
        <f>'[5]SEPT 2019'!G89+'[5]OCT 2019'!G89+'[5]NOV 2019'!G89+'[5]DEC 2019'!G89+'[5]JAN 2020'!G89+'[5]FEB 2020'!G89+'[5]MAR 2020'!G89+'[5]APR 2020'!G89+'[5]MAY 2020'!G89+'[5]JUN 2020'!G89+'[5]JULY 2020'!G89+'[5]AUG 2020'!G89+'[5]EOY 2020'!G89+'[5]DEC S&amp;E 2019'!G89+'[5]JAN S&amp;E 2020'!G89+'[5]MAR S&amp;E 2020'!G89+'[5]MAY S&amp;E 2020'!G89+'[5]JUN S&amp;E 2020'!G89+'[5]JUL S&amp;E 2020'!G89+'[5]AUG S&amp;E 2020'!G89</f>
        <v>70362</v>
      </c>
      <c r="H89" s="90">
        <f>'[5]SEPT 2019'!H89+'[5]OCT 2019'!H89+'[5]NOV 2019'!H89+'[5]DEC 2019'!H89+'[5]JAN 2020'!H89+'[5]FEB 2020'!H89+'[5]MAR 2020'!H89+'[5]APR 2020'!H89+'[5]MAY 2020'!H89+'[5]JUN 2020'!H89+'[5]JULY 2020'!H89+'[5]AUG 2020'!H89+'[5]EOY 2020'!H89</f>
        <v>0</v>
      </c>
      <c r="I89" s="90">
        <f>'[5]DEC 2019'!I89+'[5]JAN 2020'!I89+'[5]FEB 2020'!I89+'[5]MAR 2020'!I89+'[5]APR 2020'!I89+'[5]MAY 2020'!I89+'[5]JUN 2020'!I89+'[5]JULY 2020'!I89+'[5]AUG 2020'!I89+'[5]EOY 2020'!I89</f>
        <v>0</v>
      </c>
      <c r="J89" s="90">
        <f>'[5]SEPT 2019'!I89+'[5]OCT 2019'!I89+'[5]NOV 2019'!I89+'[5]DEC 2019'!J89+'[5]JAN 2020'!J89+'[5]FEB 2020'!J89+'[5]MAR 2020'!J89+'[5]APR 2020'!J89+'[5]MAY 2020'!J89+'[5]JUN 2020'!J89+'[5]JULY 2020'!J89+'[5]AUG 2020'!J89+'[5]EOY 2020'!J89</f>
        <v>0</v>
      </c>
      <c r="K89" s="90">
        <f>'[5]SEPT 2019'!J89+'[5]OCT 2019'!J89+'[5]NOV 2019'!J89+'[5]DEC 2019'!K89+'[5]JAN 2020'!K89+'[5]FEB 2020'!K89+'[5]MAR 2020'!K89+'[5]APR 2020'!K89+'[5]MAY 2020'!K89+'[5]JUN 2020'!K89+'[5]JULY 2020'!K89+'[5]AUG 2020'!K89+'[5]EOY 2020'!K89</f>
        <v>0</v>
      </c>
      <c r="L89" s="90">
        <f>'[5]SEPT 2019'!K89+'[5]OCT 2019'!K89+'[5]NOV 2019'!K89+'[5]DEC 2019'!L89+'[5]JAN 2020'!L89+'[5]FEB 2020'!L89+'[5]MAR 2020'!L89+'[5]APR 2020'!L89+'[5]MAY 2020'!L89+'[5]JUN 2020'!L89+'[5]JULY 2020'!L89+'[5]AUG 2020'!L89+'[5]EOY 2020'!L89</f>
        <v>0</v>
      </c>
      <c r="M89" s="90">
        <f>'[5]SEPT 2019'!L89+'[5]OCT 2019'!L89+'[5]NOV 2019'!L89+'[5]DEC 2019'!M89+'[5]JAN 2020'!M89+'[5]FEB 2020'!M89+'[5]MAR 2020'!M89+'[5]APR 2020'!M89+'[5]MAY 2020'!M89+'[5]JUN 2020'!M89+'[5]JULY 2020'!M89+'[5]AUG 2020'!M89+'[5]EOY 2020'!M89</f>
        <v>0</v>
      </c>
      <c r="N89" s="90">
        <f>'[5]SEPT 2019'!M89+'[5]OCT 2019'!M89+'[5]NOV 2019'!M89+'[5]DEC 2019'!N89+'[5]JAN 2020'!N89+'[5]FEB 2020'!N89+'[5]MAR 2020'!N89+'[5]APR 2020'!N89+'[5]MAY 2020'!N89+'[5]JUN 2020'!N89+'[5]JULY 2020'!N89+'[5]AUG 2020'!N89+'[5]EOY 2020'!N89</f>
        <v>0</v>
      </c>
      <c r="O89" s="90">
        <f>'[5]SEPT 2019'!N89+'[5]OCT 2019'!N89+'[5]NOV 2019'!N89+'[5]DEC 2019'!O89+'[5]JAN 2020'!O89+'[5]FEB 2020'!O89+'[5]MAR 2020'!O89+'[5]APR 2020'!O89+'[5]MAY 2020'!O89+'[5]JUN 2020'!O89+'[5]JULY 2020'!O89+'[5]AUG 2020'!O89+'[5]EOY 2020'!O89</f>
        <v>0</v>
      </c>
      <c r="P89" s="90">
        <f>'[5]SEPT 2019'!O89+'[5]OCT 2019'!O89+'[5]NOV 2019'!O89+'[5]DEC 2019'!P89+'[5]JAN 2020'!P89+'[5]FEB 2020'!P89+'[5]MAR 2020'!P89+'[5]APR 2020'!P89+'[5]MAY 2020'!P89+'[5]JUN 2020'!P89+'[5]JULY 2020'!P89+'[5]AUG 2020'!P89+'[5]EOY 2020'!P89</f>
        <v>0</v>
      </c>
      <c r="Q89" s="90">
        <f>'[5]SEPT 2019'!P89+'[5]OCT 2019'!P89+'[5]NOV 2019'!P89+'[5]DEC 2019'!Q89+'[5]JAN 2020'!Q89+'[5]FEB 2020'!Q89+'[5]MAR 2020'!Q89+'[5]APR 2020'!Q89+'[5]MAY 2020'!Q89+'[5]JUN 2020'!Q89+'[5]JULY 2020'!Q89+'[5]AUG 2020'!Q89+'[5]EOY 2020'!Q89</f>
        <v>0</v>
      </c>
      <c r="R89" s="90">
        <f>'[5]SEPT 2019'!Q89+'[5]OCT 2019'!Q89+'[5]NOV 2019'!Q89+'[5]DEC 2019'!R89+'[5]JAN 2020'!R89+'[5]FEB 2020'!R89+'[5]MAR 2020'!R89+'[5]APR 2020'!R89+'[5]MAY 2020'!R89+'[5]JUN 2020'!R89+'[5]JULY 2020'!R89+'[5]AUG 2020'!R89+'[5]EOY 2020'!R89</f>
        <v>0</v>
      </c>
      <c r="S89" s="90">
        <f>'[5]SEPT 2019'!R89+'[5]OCT 2019'!R89+'[5]NOV 2019'!R89+'[5]DEC 2019'!S89+'[5]JAN 2020'!S89+'[5]FEB 2020'!S89+'[5]MAR 2020'!S89+'[5]APR 2020'!S89+'[5]MAY 2020'!S89+'[5]JUN 2020'!S89+'[5]JULY 2020'!S89+'[5]AUG 2020'!S89+'[5]EOY 2020'!S89</f>
        <v>0</v>
      </c>
      <c r="T89" s="90">
        <f>'[5]SEPT 2019'!S89+'[5]OCT 2019'!S89+'[5]NOV 2019'!S89+'[5]DEC 2019'!T89+'[5]JAN 2020'!T89+'[5]FEB 2020'!T89+'[5]MAR 2020'!T89+'[5]APR 2020'!T89+'[5]MAY 2020'!T89+'[5]JUN 2020'!T89+'[5]JULY 2020'!T89+'[5]AUG 2020'!T89+'[5]EOY 2020'!T89</f>
        <v>0</v>
      </c>
      <c r="U89" s="90">
        <f>'[5]SEPT 2019'!T89+'[5]OCT 2019'!T89+'[5]NOV 2019'!T89+'[5]DEC 2019'!U89+'[5]JAN 2020'!U89+'[5]FEB 2020'!U89+'[5]MAR 2020'!U89+'[5]APR 2020'!U89+'[5]MAY 2020'!U89+'[5]JUN 2020'!U89+'[5]JULY 2020'!U89+'[5]AUG 2020'!U89+'[5]EOY 2020'!U89</f>
        <v>0</v>
      </c>
      <c r="V89" s="90">
        <f>'[5]SEPT 2019'!U89+'[5]OCT 2019'!U89+'[5]NOV 2019'!U89+'[5]DEC 2019'!V89+'[5]JAN 2020'!V89+'[5]FEB 2020'!V89+'[5]MAR 2020'!V89+'[5]APR 2020'!V89+'[5]MAY 2020'!V89+'[5]JUN 2020'!V89+'[5]JULY 2020'!V89+'[5]AUG 2020'!V89+'[5]EOY 2020'!V89</f>
        <v>0</v>
      </c>
      <c r="W89" s="90">
        <f>'[5]SEPT 2019'!V89+'[5]OCT 2019'!V89+'[5]NOV 2019'!V89+'[5]DEC 2019'!W89+'[5]JAN 2020'!W89+'[5]FEB 2020'!W89+'[5]MAR 2020'!W89+'[5]APR 2020'!W89+'[5]MAY 2020'!W89+'[5]JUN 2020'!W89+'[5]JULY 2020'!W89+'[5]AUG 2020'!W89+'[5]EOY 2020'!W89</f>
        <v>0</v>
      </c>
      <c r="X89" s="90">
        <f>'[5]SEPT 2019'!W89+'[5]OCT 2019'!W89+'[5]NOV 2019'!W89+'[5]DEC 2019'!X89+'[5]JAN 2020'!X89+'[5]FEB 2020'!X89+'[5]MAR 2020'!X89+'[5]APR 2020'!X89+'[5]MAY 2020'!X89+'[5]JUN 2020'!X89+'[5]JULY 2020'!X89+'[5]AUG 2020'!X89+'[5]EOY 2020'!X89</f>
        <v>145416</v>
      </c>
      <c r="Y89" s="90">
        <f>'[5]SEPT 2019'!X89+'[5]OCT 2019'!X89+'[5]NOV 2019'!X89+'[5]DEC 2019'!Y89+'[5]JAN 2020'!Y89+'[5]FEB 2020'!Y89+'[5]MAR 2020'!Y89+'[5]APR 2020'!Y89+'[5]MAY 2020'!Y89+'[5]JUN 2020'!Y89+'[5]JULY 2020'!Y89+'[5]AUG 2020'!Y89+'[5]EOY 2020'!Y89</f>
        <v>0</v>
      </c>
      <c r="Z89" s="90">
        <f>'[5]SEPT 2019'!Y89+'[5]OCT 2019'!Y89+'[5]NOV 2019'!Y89+'[5]DEC 2019'!Z89+'[5]JAN 2020'!Z89+'[5]FEB 2020'!Z89+'[5]MAR 2020'!Z89+'[5]APR 2020'!Z89+'[5]MAY 2020'!Z89+'[5]JUN 2020'!Z89+'[5]JULY 2020'!Z89+'[5]AUG 2020'!Z89+'[5]EOY 2020'!Z89</f>
        <v>0</v>
      </c>
      <c r="AA89" s="113">
        <f t="shared" si="1"/>
        <v>515491</v>
      </c>
    </row>
    <row r="90" spans="1:27" x14ac:dyDescent="0.25">
      <c r="A90" s="62" t="s">
        <v>353</v>
      </c>
      <c r="B90" s="63" t="s">
        <v>354</v>
      </c>
      <c r="C90" s="90">
        <f>'[5]SEPT 2019'!C90+'[5]OCT 2019'!C90+'[5]NOV 2019'!C90+'[5]DEC 2019'!C90+'[5]JAN 2020'!C90+'[5]FEB 2020'!C90+'[5]MAR 2020'!C90+'[5]APR 2020'!C90+'[5]MAY 2020'!C90+'[5]JUN 2020'!C90+'[5]JULY 2020'!C90+'[5]AUG 2020'!C90+'[5]EOY 2020'!C90+'[5]DEC S&amp;E 2019'!C90+'[5]JAN S&amp;E 2020'!C90+'[5]MAR S&amp;E 2020'!C90+'[5]MAY S&amp;E 2020'!C90+'[5]JUN S&amp;E 2020'!C90+'[5]JUL S&amp;E 2020'!C90+'[5]AUG S&amp;E 2020'!C90</f>
        <v>103889</v>
      </c>
      <c r="D90" s="90">
        <f>'[5]SEPT 2019'!D90+'[5]OCT 2019'!D90+'[5]NOV 2019'!D90+'[5]DEC 2019'!D90+'[5]JAN 2020'!D90+'[5]FEB 2020'!D90+'[5]MAR 2020'!D90+'[5]APR 2020'!D90+'[5]MAY 2020'!D90+'[5]JUN 2020'!D90+'[5]JULY 2020'!D90+'[5]AUG 2020'!D90+'[5]EOY 2020'!D90+'[5]DEC S&amp;E 2019'!D90+'[5]JAN S&amp;E 2020'!D90+'[5]MAR S&amp;E 2020'!D90+'[5]MAY S&amp;E 2020'!D90+'[5]JUN S&amp;E 2020'!D90+'[5]JUL S&amp;E 2020'!D90+'[5]AUG S&amp;E 2020'!D90</f>
        <v>67849</v>
      </c>
      <c r="E90" s="90">
        <f>'[5]SEPT 2019'!E90+'[5]OCT 2019'!E90+'[5]NOV 2019'!E90+'[5]DEC 2019'!E90+'[5]JAN 2020'!E90+'[5]FEB 2020'!E90+'[5]MAR 2020'!E90+'[5]APR 2020'!E90+'[5]MAY 2020'!E90+'[5]JUN 2020'!E90+'[5]JULY 2020'!E90+'[5]AUG 2020'!E90+'[5]EOY 2020'!E90+'[5]DEC S&amp;E 2019'!E90+'[5]JAN S&amp;E 2020'!E90+'[5]MAR S&amp;E 2020'!E90+'[5]MAY S&amp;E 2020'!E90+'[5]JUN S&amp;E 2020'!E90+'[5]JUL S&amp;E 2020'!E90+'[5]AUG S&amp;E 2020'!E90</f>
        <v>45476</v>
      </c>
      <c r="F90" s="90">
        <f>'[5]SEPT 2019'!F90+'[5]OCT 2019'!F90+'[5]NOV 2019'!F90+'[5]DEC 2019'!F90+'[5]JAN 2020'!F90+'[5]FEB 2020'!F90+'[5]MAR 2020'!F90+'[5]APR 2020'!F90+'[5]MAY 2020'!F90+'[5]JUN 2020'!F90+'[5]JULY 2020'!F90+'[5]AUG 2020'!F90+'[5]EOY 2020'!F90+'[5]DEC S&amp;E 2019'!F90+'[5]JAN S&amp;E 2020'!F90+'[5]MAR S&amp;E 2020'!F90+'[5]MAY S&amp;E 2020'!F90+'[5]JUN S&amp;E 2020'!F90+'[5]JUL S&amp;E 2020'!F90+'[5]AUG S&amp;E 2020'!F90</f>
        <v>17463</v>
      </c>
      <c r="G90" s="90">
        <f>'[5]SEPT 2019'!G90+'[5]OCT 2019'!G90+'[5]NOV 2019'!G90+'[5]DEC 2019'!G90+'[5]JAN 2020'!G90+'[5]FEB 2020'!G90+'[5]MAR 2020'!G90+'[5]APR 2020'!G90+'[5]MAY 2020'!G90+'[5]JUN 2020'!G90+'[5]JULY 2020'!G90+'[5]AUG 2020'!G90+'[5]EOY 2020'!G90+'[5]DEC S&amp;E 2019'!G90+'[5]JAN S&amp;E 2020'!G90+'[5]MAR S&amp;E 2020'!G90+'[5]MAY S&amp;E 2020'!G90+'[5]JUN S&amp;E 2020'!G90+'[5]JUL S&amp;E 2020'!G90+'[5]AUG S&amp;E 2020'!G90</f>
        <v>14000</v>
      </c>
      <c r="H90" s="90">
        <f>'[5]SEPT 2019'!H90+'[5]OCT 2019'!H90+'[5]NOV 2019'!H90+'[5]DEC 2019'!H90+'[5]JAN 2020'!H90+'[5]FEB 2020'!H90+'[5]MAR 2020'!H90+'[5]APR 2020'!H90+'[5]MAY 2020'!H90+'[5]JUN 2020'!H90+'[5]JULY 2020'!H90+'[5]AUG 2020'!H90+'[5]EOY 2020'!H90</f>
        <v>0</v>
      </c>
      <c r="I90" s="90">
        <f>'[5]DEC 2019'!I90+'[5]JAN 2020'!I90+'[5]FEB 2020'!I90+'[5]MAR 2020'!I90+'[5]APR 2020'!I90+'[5]MAY 2020'!I90+'[5]JUN 2020'!I90+'[5]JULY 2020'!I90+'[5]AUG 2020'!I90+'[5]EOY 2020'!I90</f>
        <v>0</v>
      </c>
      <c r="J90" s="90">
        <f>'[5]SEPT 2019'!I90+'[5]OCT 2019'!I90+'[5]NOV 2019'!I90+'[5]DEC 2019'!J90+'[5]JAN 2020'!J90+'[5]FEB 2020'!J90+'[5]MAR 2020'!J90+'[5]APR 2020'!J90+'[5]MAY 2020'!J90+'[5]JUN 2020'!J90+'[5]JULY 2020'!J90+'[5]AUG 2020'!J90+'[5]EOY 2020'!J90</f>
        <v>0</v>
      </c>
      <c r="K90" s="90">
        <f>'[5]SEPT 2019'!J90+'[5]OCT 2019'!J90+'[5]NOV 2019'!J90+'[5]DEC 2019'!K90+'[5]JAN 2020'!K90+'[5]FEB 2020'!K90+'[5]MAR 2020'!K90+'[5]APR 2020'!K90+'[5]MAY 2020'!K90+'[5]JUN 2020'!K90+'[5]JULY 2020'!K90+'[5]AUG 2020'!K90+'[5]EOY 2020'!K90</f>
        <v>0</v>
      </c>
      <c r="L90" s="90">
        <f>'[5]SEPT 2019'!K90+'[5]OCT 2019'!K90+'[5]NOV 2019'!K90+'[5]DEC 2019'!L90+'[5]JAN 2020'!L90+'[5]FEB 2020'!L90+'[5]MAR 2020'!L90+'[5]APR 2020'!L90+'[5]MAY 2020'!L90+'[5]JUN 2020'!L90+'[5]JULY 2020'!L90+'[5]AUG 2020'!L90+'[5]EOY 2020'!L90</f>
        <v>0</v>
      </c>
      <c r="M90" s="90">
        <f>'[5]SEPT 2019'!L90+'[5]OCT 2019'!L90+'[5]NOV 2019'!L90+'[5]DEC 2019'!M90+'[5]JAN 2020'!M90+'[5]FEB 2020'!M90+'[5]MAR 2020'!M90+'[5]APR 2020'!M90+'[5]MAY 2020'!M90+'[5]JUN 2020'!M90+'[5]JULY 2020'!M90+'[5]AUG 2020'!M90+'[5]EOY 2020'!M90</f>
        <v>0</v>
      </c>
      <c r="N90" s="90">
        <f>'[5]SEPT 2019'!M90+'[5]OCT 2019'!M90+'[5]NOV 2019'!M90+'[5]DEC 2019'!N90+'[5]JAN 2020'!N90+'[5]FEB 2020'!N90+'[5]MAR 2020'!N90+'[5]APR 2020'!N90+'[5]MAY 2020'!N90+'[5]JUN 2020'!N90+'[5]JULY 2020'!N90+'[5]AUG 2020'!N90+'[5]EOY 2020'!N90</f>
        <v>0</v>
      </c>
      <c r="O90" s="90">
        <f>'[5]SEPT 2019'!N90+'[5]OCT 2019'!N90+'[5]NOV 2019'!N90+'[5]DEC 2019'!O90+'[5]JAN 2020'!O90+'[5]FEB 2020'!O90+'[5]MAR 2020'!O90+'[5]APR 2020'!O90+'[5]MAY 2020'!O90+'[5]JUN 2020'!O90+'[5]JULY 2020'!O90+'[5]AUG 2020'!O90+'[5]EOY 2020'!O90</f>
        <v>0</v>
      </c>
      <c r="P90" s="90">
        <f>'[5]SEPT 2019'!O90+'[5]OCT 2019'!O90+'[5]NOV 2019'!O90+'[5]DEC 2019'!P90+'[5]JAN 2020'!P90+'[5]FEB 2020'!P90+'[5]MAR 2020'!P90+'[5]APR 2020'!P90+'[5]MAY 2020'!P90+'[5]JUN 2020'!P90+'[5]JULY 2020'!P90+'[5]AUG 2020'!P90+'[5]EOY 2020'!P90</f>
        <v>0</v>
      </c>
      <c r="Q90" s="90">
        <f>'[5]SEPT 2019'!P90+'[5]OCT 2019'!P90+'[5]NOV 2019'!P90+'[5]DEC 2019'!Q90+'[5]JAN 2020'!Q90+'[5]FEB 2020'!Q90+'[5]MAR 2020'!Q90+'[5]APR 2020'!Q90+'[5]MAY 2020'!Q90+'[5]JUN 2020'!Q90+'[5]JULY 2020'!Q90+'[5]AUG 2020'!Q90+'[5]EOY 2020'!Q90</f>
        <v>1321.65</v>
      </c>
      <c r="R90" s="90">
        <f>'[5]SEPT 2019'!Q90+'[5]OCT 2019'!Q90+'[5]NOV 2019'!Q90+'[5]DEC 2019'!R90+'[5]JAN 2020'!R90+'[5]FEB 2020'!R90+'[5]MAR 2020'!R90+'[5]APR 2020'!R90+'[5]MAY 2020'!R90+'[5]JUN 2020'!R90+'[5]JULY 2020'!R90+'[5]AUG 2020'!R90+'[5]EOY 2020'!R90</f>
        <v>0</v>
      </c>
      <c r="S90" s="90">
        <f>'[5]SEPT 2019'!R90+'[5]OCT 2019'!R90+'[5]NOV 2019'!R90+'[5]DEC 2019'!S90+'[5]JAN 2020'!S90+'[5]FEB 2020'!S90+'[5]MAR 2020'!S90+'[5]APR 2020'!S90+'[5]MAY 2020'!S90+'[5]JUN 2020'!S90+'[5]JULY 2020'!S90+'[5]AUG 2020'!S90+'[5]EOY 2020'!S90</f>
        <v>0</v>
      </c>
      <c r="T90" s="90">
        <f>'[5]SEPT 2019'!S90+'[5]OCT 2019'!S90+'[5]NOV 2019'!S90+'[5]DEC 2019'!T90+'[5]JAN 2020'!T90+'[5]FEB 2020'!T90+'[5]MAR 2020'!T90+'[5]APR 2020'!T90+'[5]MAY 2020'!T90+'[5]JUN 2020'!T90+'[5]JULY 2020'!T90+'[5]AUG 2020'!T90+'[5]EOY 2020'!T90</f>
        <v>0</v>
      </c>
      <c r="U90" s="90">
        <f>'[5]SEPT 2019'!T90+'[5]OCT 2019'!T90+'[5]NOV 2019'!T90+'[5]DEC 2019'!U90+'[5]JAN 2020'!U90+'[5]FEB 2020'!U90+'[5]MAR 2020'!U90+'[5]APR 2020'!U90+'[5]MAY 2020'!U90+'[5]JUN 2020'!U90+'[5]JULY 2020'!U90+'[5]AUG 2020'!U90+'[5]EOY 2020'!U90</f>
        <v>0</v>
      </c>
      <c r="V90" s="90">
        <f>'[5]SEPT 2019'!U90+'[5]OCT 2019'!U90+'[5]NOV 2019'!U90+'[5]DEC 2019'!V90+'[5]JAN 2020'!V90+'[5]FEB 2020'!V90+'[5]MAR 2020'!V90+'[5]APR 2020'!V90+'[5]MAY 2020'!V90+'[5]JUN 2020'!V90+'[5]JULY 2020'!V90+'[5]AUG 2020'!V90+'[5]EOY 2020'!V90</f>
        <v>0</v>
      </c>
      <c r="W90" s="90">
        <f>'[5]SEPT 2019'!V90+'[5]OCT 2019'!V90+'[5]NOV 2019'!V90+'[5]DEC 2019'!W90+'[5]JAN 2020'!W90+'[5]FEB 2020'!W90+'[5]MAR 2020'!W90+'[5]APR 2020'!W90+'[5]MAY 2020'!W90+'[5]JUN 2020'!W90+'[5]JULY 2020'!W90+'[5]AUG 2020'!W90+'[5]EOY 2020'!W90</f>
        <v>0</v>
      </c>
      <c r="X90" s="90">
        <f>'[5]SEPT 2019'!W90+'[5]OCT 2019'!W90+'[5]NOV 2019'!W90+'[5]DEC 2019'!X90+'[5]JAN 2020'!X90+'[5]FEB 2020'!X90+'[5]MAR 2020'!X90+'[5]APR 2020'!X90+'[5]MAY 2020'!X90+'[5]JUN 2020'!X90+'[5]JULY 2020'!X90+'[5]AUG 2020'!X90+'[5]EOY 2020'!X90</f>
        <v>40000</v>
      </c>
      <c r="Y90" s="90">
        <f>'[5]SEPT 2019'!X90+'[5]OCT 2019'!X90+'[5]NOV 2019'!X90+'[5]DEC 2019'!Y90+'[5]JAN 2020'!Y90+'[5]FEB 2020'!Y90+'[5]MAR 2020'!Y90+'[5]APR 2020'!Y90+'[5]MAY 2020'!Y90+'[5]JUN 2020'!Y90+'[5]JULY 2020'!Y90+'[5]AUG 2020'!Y90+'[5]EOY 2020'!Y90</f>
        <v>0</v>
      </c>
      <c r="Z90" s="90">
        <f>'[5]SEPT 2019'!Y90+'[5]OCT 2019'!Y90+'[5]NOV 2019'!Y90+'[5]DEC 2019'!Z90+'[5]JAN 2020'!Z90+'[5]FEB 2020'!Z90+'[5]MAR 2020'!Z90+'[5]APR 2020'!Z90+'[5]MAY 2020'!Z90+'[5]JUN 2020'!Z90+'[5]JULY 2020'!Z90+'[5]AUG 2020'!Z90+'[5]EOY 2020'!Z90</f>
        <v>0</v>
      </c>
      <c r="AA90" s="113">
        <f t="shared" si="1"/>
        <v>289998.65000000002</v>
      </c>
    </row>
    <row r="91" spans="1:27" x14ac:dyDescent="0.25">
      <c r="A91" s="62" t="s">
        <v>355</v>
      </c>
      <c r="B91" s="63" t="s">
        <v>356</v>
      </c>
      <c r="C91" s="90">
        <f>'[5]SEPT 2019'!C91+'[5]OCT 2019'!C91+'[5]NOV 2019'!C91+'[5]DEC 2019'!C91+'[5]JAN 2020'!C91+'[5]FEB 2020'!C91+'[5]MAR 2020'!C91+'[5]APR 2020'!C91+'[5]MAY 2020'!C91+'[5]JUN 2020'!C91+'[5]JULY 2020'!C91+'[5]AUG 2020'!C91+'[5]EOY 2020'!C91+'[5]DEC S&amp;E 2019'!C91+'[5]JAN S&amp;E 2020'!C91+'[5]MAR S&amp;E 2020'!C91+'[5]MAY S&amp;E 2020'!C91+'[5]JUN S&amp;E 2020'!C91+'[5]JUL S&amp;E 2020'!C91+'[5]AUG S&amp;E 2020'!C91</f>
        <v>469902</v>
      </c>
      <c r="D91" s="90">
        <f>'[5]SEPT 2019'!D91+'[5]OCT 2019'!D91+'[5]NOV 2019'!D91+'[5]DEC 2019'!D91+'[5]JAN 2020'!D91+'[5]FEB 2020'!D91+'[5]MAR 2020'!D91+'[5]APR 2020'!D91+'[5]MAY 2020'!D91+'[5]JUN 2020'!D91+'[5]JULY 2020'!D91+'[5]AUG 2020'!D91+'[5]EOY 2020'!D91+'[5]DEC S&amp;E 2019'!D91+'[5]JAN S&amp;E 2020'!D91+'[5]MAR S&amp;E 2020'!D91+'[5]MAY S&amp;E 2020'!D91+'[5]JUN S&amp;E 2020'!D91+'[5]JUL S&amp;E 2020'!D91+'[5]AUG S&amp;E 2020'!D91</f>
        <v>338757</v>
      </c>
      <c r="E91" s="90">
        <f>'[5]SEPT 2019'!E91+'[5]OCT 2019'!E91+'[5]NOV 2019'!E91+'[5]DEC 2019'!E91+'[5]JAN 2020'!E91+'[5]FEB 2020'!E91+'[5]MAR 2020'!E91+'[5]APR 2020'!E91+'[5]MAY 2020'!E91+'[5]JUN 2020'!E91+'[5]JULY 2020'!E91+'[5]AUG 2020'!E91+'[5]EOY 2020'!E91+'[5]DEC S&amp;E 2019'!E91+'[5]JAN S&amp;E 2020'!E91+'[5]MAR S&amp;E 2020'!E91+'[5]MAY S&amp;E 2020'!E91+'[5]JUN S&amp;E 2020'!E91+'[5]JUL S&amp;E 2020'!E91+'[5]AUG S&amp;E 2020'!E91</f>
        <v>465883</v>
      </c>
      <c r="F91" s="90">
        <f>'[5]SEPT 2019'!F91+'[5]OCT 2019'!F91+'[5]NOV 2019'!F91+'[5]DEC 2019'!F91+'[5]JAN 2020'!F91+'[5]FEB 2020'!F91+'[5]MAR 2020'!F91+'[5]APR 2020'!F91+'[5]MAY 2020'!F91+'[5]JUN 2020'!F91+'[5]JULY 2020'!F91+'[5]AUG 2020'!F91+'[5]EOY 2020'!F91+'[5]DEC S&amp;E 2019'!F91+'[5]JAN S&amp;E 2020'!F91+'[5]MAR S&amp;E 2020'!F91+'[5]MAY S&amp;E 2020'!F91+'[5]JUN S&amp;E 2020'!F91+'[5]JUL S&amp;E 2020'!F91+'[5]AUG S&amp;E 2020'!F91</f>
        <v>293422</v>
      </c>
      <c r="G91" s="90">
        <f>'[5]SEPT 2019'!G91+'[5]OCT 2019'!G91+'[5]NOV 2019'!G91+'[5]DEC 2019'!G91+'[5]JAN 2020'!G91+'[5]FEB 2020'!G91+'[5]MAR 2020'!G91+'[5]APR 2020'!G91+'[5]MAY 2020'!G91+'[5]JUN 2020'!G91+'[5]JULY 2020'!G91+'[5]AUG 2020'!G91+'[5]EOY 2020'!G91+'[5]DEC S&amp;E 2019'!G91+'[5]JAN S&amp;E 2020'!G91+'[5]MAR S&amp;E 2020'!G91+'[5]MAY S&amp;E 2020'!G91+'[5]JUN S&amp;E 2020'!G91+'[5]JUL S&amp;E 2020'!G91+'[5]AUG S&amp;E 2020'!G91</f>
        <v>228616</v>
      </c>
      <c r="H91" s="90">
        <f>'[5]SEPT 2019'!H91+'[5]OCT 2019'!H91+'[5]NOV 2019'!H91+'[5]DEC 2019'!H91+'[5]JAN 2020'!H91+'[5]FEB 2020'!H91+'[5]MAR 2020'!H91+'[5]APR 2020'!H91+'[5]MAY 2020'!H91+'[5]JUN 2020'!H91+'[5]JULY 2020'!H91+'[5]AUG 2020'!H91+'[5]EOY 2020'!H91</f>
        <v>0</v>
      </c>
      <c r="I91" s="90">
        <f>'[5]DEC 2019'!I91+'[5]JAN 2020'!I91+'[5]FEB 2020'!I91+'[5]MAR 2020'!I91+'[5]APR 2020'!I91+'[5]MAY 2020'!I91+'[5]JUN 2020'!I91+'[5]JULY 2020'!I91+'[5]AUG 2020'!I91+'[5]EOY 2020'!I91</f>
        <v>0</v>
      </c>
      <c r="J91" s="90">
        <f>'[5]SEPT 2019'!I91+'[5]OCT 2019'!I91+'[5]NOV 2019'!I91+'[5]DEC 2019'!J91+'[5]JAN 2020'!J91+'[5]FEB 2020'!J91+'[5]MAR 2020'!J91+'[5]APR 2020'!J91+'[5]MAY 2020'!J91+'[5]JUN 2020'!J91+'[5]JULY 2020'!J91+'[5]AUG 2020'!J91+'[5]EOY 2020'!J91</f>
        <v>0</v>
      </c>
      <c r="K91" s="90">
        <f>'[5]SEPT 2019'!J91+'[5]OCT 2019'!J91+'[5]NOV 2019'!J91+'[5]DEC 2019'!K91+'[5]JAN 2020'!K91+'[5]FEB 2020'!K91+'[5]MAR 2020'!K91+'[5]APR 2020'!K91+'[5]MAY 2020'!K91+'[5]JUN 2020'!K91+'[5]JULY 2020'!K91+'[5]AUG 2020'!K91+'[5]EOY 2020'!K91</f>
        <v>0</v>
      </c>
      <c r="L91" s="90">
        <f>'[5]SEPT 2019'!K91+'[5]OCT 2019'!K91+'[5]NOV 2019'!K91+'[5]DEC 2019'!L91+'[5]JAN 2020'!L91+'[5]FEB 2020'!L91+'[5]MAR 2020'!L91+'[5]APR 2020'!L91+'[5]MAY 2020'!L91+'[5]JUN 2020'!L91+'[5]JULY 2020'!L91+'[5]AUG 2020'!L91+'[5]EOY 2020'!L91</f>
        <v>0</v>
      </c>
      <c r="M91" s="90">
        <f>'[5]SEPT 2019'!L91+'[5]OCT 2019'!L91+'[5]NOV 2019'!L91+'[5]DEC 2019'!M91+'[5]JAN 2020'!M91+'[5]FEB 2020'!M91+'[5]MAR 2020'!M91+'[5]APR 2020'!M91+'[5]MAY 2020'!M91+'[5]JUN 2020'!M91+'[5]JULY 2020'!M91+'[5]AUG 2020'!M91+'[5]EOY 2020'!M91</f>
        <v>86826</v>
      </c>
      <c r="N91" s="90">
        <f>'[5]SEPT 2019'!M91+'[5]OCT 2019'!M91+'[5]NOV 2019'!M91+'[5]DEC 2019'!N91+'[5]JAN 2020'!N91+'[5]FEB 2020'!N91+'[5]MAR 2020'!N91+'[5]APR 2020'!N91+'[5]MAY 2020'!N91+'[5]JUN 2020'!N91+'[5]JULY 2020'!N91+'[5]AUG 2020'!N91+'[5]EOY 2020'!N91</f>
        <v>0</v>
      </c>
      <c r="O91" s="90">
        <f>'[5]SEPT 2019'!N91+'[5]OCT 2019'!N91+'[5]NOV 2019'!N91+'[5]DEC 2019'!O91+'[5]JAN 2020'!O91+'[5]FEB 2020'!O91+'[5]MAR 2020'!O91+'[5]APR 2020'!O91+'[5]MAY 2020'!O91+'[5]JUN 2020'!O91+'[5]JULY 2020'!O91+'[5]AUG 2020'!O91+'[5]EOY 2020'!O91</f>
        <v>0</v>
      </c>
      <c r="P91" s="90">
        <f>'[5]SEPT 2019'!O91+'[5]OCT 2019'!O91+'[5]NOV 2019'!O91+'[5]DEC 2019'!P91+'[5]JAN 2020'!P91+'[5]FEB 2020'!P91+'[5]MAR 2020'!P91+'[5]APR 2020'!P91+'[5]MAY 2020'!P91+'[5]JUN 2020'!P91+'[5]JULY 2020'!P91+'[5]AUG 2020'!P91+'[5]EOY 2020'!P91</f>
        <v>0</v>
      </c>
      <c r="Q91" s="90">
        <f>'[5]SEPT 2019'!P91+'[5]OCT 2019'!P91+'[5]NOV 2019'!P91+'[5]DEC 2019'!Q91+'[5]JAN 2020'!Q91+'[5]FEB 2020'!Q91+'[5]MAR 2020'!Q91+'[5]APR 2020'!Q91+'[5]MAY 2020'!Q91+'[5]JUN 2020'!Q91+'[5]JULY 2020'!Q91+'[5]AUG 2020'!Q91+'[5]EOY 2020'!Q91</f>
        <v>26133</v>
      </c>
      <c r="R91" s="90">
        <f>'[5]SEPT 2019'!Q91+'[5]OCT 2019'!Q91+'[5]NOV 2019'!Q91+'[5]DEC 2019'!R91+'[5]JAN 2020'!R91+'[5]FEB 2020'!R91+'[5]MAR 2020'!R91+'[5]APR 2020'!R91+'[5]MAY 2020'!R91+'[5]JUN 2020'!R91+'[5]JULY 2020'!R91+'[5]AUG 2020'!R91+'[5]EOY 2020'!R91</f>
        <v>0</v>
      </c>
      <c r="S91" s="90">
        <f>'[5]SEPT 2019'!R91+'[5]OCT 2019'!R91+'[5]NOV 2019'!R91+'[5]DEC 2019'!S91+'[5]JAN 2020'!S91+'[5]FEB 2020'!S91+'[5]MAR 2020'!S91+'[5]APR 2020'!S91+'[5]MAY 2020'!S91+'[5]JUN 2020'!S91+'[5]JULY 2020'!S91+'[5]AUG 2020'!S91+'[5]EOY 2020'!S91</f>
        <v>0</v>
      </c>
      <c r="T91" s="90">
        <f>'[5]SEPT 2019'!S91+'[5]OCT 2019'!S91+'[5]NOV 2019'!S91+'[5]DEC 2019'!T91+'[5]JAN 2020'!T91+'[5]FEB 2020'!T91+'[5]MAR 2020'!T91+'[5]APR 2020'!T91+'[5]MAY 2020'!T91+'[5]JUN 2020'!T91+'[5]JULY 2020'!T91+'[5]AUG 2020'!T91+'[5]EOY 2020'!T91</f>
        <v>0</v>
      </c>
      <c r="U91" s="90">
        <f>'[5]SEPT 2019'!T91+'[5]OCT 2019'!T91+'[5]NOV 2019'!T91+'[5]DEC 2019'!U91+'[5]JAN 2020'!U91+'[5]FEB 2020'!U91+'[5]MAR 2020'!U91+'[5]APR 2020'!U91+'[5]MAY 2020'!U91+'[5]JUN 2020'!U91+'[5]JULY 2020'!U91+'[5]AUG 2020'!U91+'[5]EOY 2020'!U91</f>
        <v>0</v>
      </c>
      <c r="V91" s="90">
        <f>'[5]SEPT 2019'!U91+'[5]OCT 2019'!U91+'[5]NOV 2019'!U91+'[5]DEC 2019'!V91+'[5]JAN 2020'!V91+'[5]FEB 2020'!V91+'[5]MAR 2020'!V91+'[5]APR 2020'!V91+'[5]MAY 2020'!V91+'[5]JUN 2020'!V91+'[5]JULY 2020'!V91+'[5]AUG 2020'!V91+'[5]EOY 2020'!V91</f>
        <v>0</v>
      </c>
      <c r="W91" s="90">
        <f>'[5]SEPT 2019'!V91+'[5]OCT 2019'!V91+'[5]NOV 2019'!V91+'[5]DEC 2019'!W91+'[5]JAN 2020'!W91+'[5]FEB 2020'!W91+'[5]MAR 2020'!W91+'[5]APR 2020'!W91+'[5]MAY 2020'!W91+'[5]JUN 2020'!W91+'[5]JULY 2020'!W91+'[5]AUG 2020'!W91+'[5]EOY 2020'!W91</f>
        <v>0</v>
      </c>
      <c r="X91" s="90">
        <f>'[5]SEPT 2019'!W91+'[5]OCT 2019'!W91+'[5]NOV 2019'!W91+'[5]DEC 2019'!X91+'[5]JAN 2020'!X91+'[5]FEB 2020'!X91+'[5]MAR 2020'!X91+'[5]APR 2020'!X91+'[5]MAY 2020'!X91+'[5]JUN 2020'!X91+'[5]JULY 2020'!X91+'[5]AUG 2020'!X91+'[5]EOY 2020'!X91</f>
        <v>56410</v>
      </c>
      <c r="Y91" s="90">
        <f>'[5]SEPT 2019'!X91+'[5]OCT 2019'!X91+'[5]NOV 2019'!X91+'[5]DEC 2019'!Y91+'[5]JAN 2020'!Y91+'[5]FEB 2020'!Y91+'[5]MAR 2020'!Y91+'[5]APR 2020'!Y91+'[5]MAY 2020'!Y91+'[5]JUN 2020'!Y91+'[5]JULY 2020'!Y91+'[5]AUG 2020'!Y91+'[5]EOY 2020'!Y91</f>
        <v>0</v>
      </c>
      <c r="Z91" s="90">
        <f>'[5]SEPT 2019'!Y91+'[5]OCT 2019'!Y91+'[5]NOV 2019'!Y91+'[5]DEC 2019'!Z91+'[5]JAN 2020'!Z91+'[5]FEB 2020'!Z91+'[5]MAR 2020'!Z91+'[5]APR 2020'!Z91+'[5]MAY 2020'!Z91+'[5]JUN 2020'!Z91+'[5]JULY 2020'!Z91+'[5]AUG 2020'!Z91+'[5]EOY 2020'!Z91</f>
        <v>0</v>
      </c>
      <c r="AA91" s="113">
        <f t="shared" si="1"/>
        <v>1965949</v>
      </c>
    </row>
    <row r="92" spans="1:27" x14ac:dyDescent="0.25">
      <c r="A92" s="62" t="s">
        <v>361</v>
      </c>
      <c r="B92" s="63" t="s">
        <v>362</v>
      </c>
      <c r="C92" s="90">
        <f>'[5]SEPT 2019'!C92+'[5]OCT 2019'!C92+'[5]NOV 2019'!C92+'[5]DEC 2019'!C92+'[5]JAN 2020'!C92+'[5]FEB 2020'!C92+'[5]MAR 2020'!C92+'[5]APR 2020'!C92+'[5]MAY 2020'!C92+'[5]JUN 2020'!C92+'[5]JULY 2020'!C92+'[5]AUG 2020'!C92+'[5]EOY 2020'!C92+'[5]DEC S&amp;E 2019'!C92+'[5]JAN S&amp;E 2020'!C92+'[5]MAR S&amp;E 2020'!C92+'[5]MAY S&amp;E 2020'!C92+'[5]JUN S&amp;E 2020'!C92+'[5]JUL S&amp;E 2020'!C92+'[5]AUG S&amp;E 2020'!C92</f>
        <v>111018</v>
      </c>
      <c r="D92" s="90">
        <f>'[5]SEPT 2019'!D92+'[5]OCT 2019'!D92+'[5]NOV 2019'!D92+'[5]DEC 2019'!D92+'[5]JAN 2020'!D92+'[5]FEB 2020'!D92+'[5]MAR 2020'!D92+'[5]APR 2020'!D92+'[5]MAY 2020'!D92+'[5]JUN 2020'!D92+'[5]JULY 2020'!D92+'[5]AUG 2020'!D92+'[5]EOY 2020'!D92+'[5]DEC S&amp;E 2019'!D92+'[5]JAN S&amp;E 2020'!D92+'[5]MAR S&amp;E 2020'!D92+'[5]MAY S&amp;E 2020'!D92+'[5]JUN S&amp;E 2020'!D92+'[5]JUL S&amp;E 2020'!D92+'[5]AUG S&amp;E 2020'!D92</f>
        <v>69380</v>
      </c>
      <c r="E92" s="90">
        <f>'[5]SEPT 2019'!E92+'[5]OCT 2019'!E92+'[5]NOV 2019'!E92+'[5]DEC 2019'!E92+'[5]JAN 2020'!E92+'[5]FEB 2020'!E92+'[5]MAR 2020'!E92+'[5]APR 2020'!E92+'[5]MAY 2020'!E92+'[5]JUN 2020'!E92+'[5]JULY 2020'!E92+'[5]AUG 2020'!E92+'[5]EOY 2020'!E92+'[5]DEC S&amp;E 2019'!E92+'[5]JAN S&amp;E 2020'!E92+'[5]MAR S&amp;E 2020'!E92+'[5]MAY S&amp;E 2020'!E92+'[5]JUN S&amp;E 2020'!E92+'[5]JUL S&amp;E 2020'!E92+'[5]AUG S&amp;E 2020'!E92</f>
        <v>34718</v>
      </c>
      <c r="F92" s="90">
        <f>'[5]SEPT 2019'!F92+'[5]OCT 2019'!F92+'[5]NOV 2019'!F92+'[5]DEC 2019'!F92+'[5]JAN 2020'!F92+'[5]FEB 2020'!F92+'[5]MAR 2020'!F92+'[5]APR 2020'!F92+'[5]MAY 2020'!F92+'[5]JUN 2020'!F92+'[5]JULY 2020'!F92+'[5]AUG 2020'!F92+'[5]EOY 2020'!F92+'[5]DEC S&amp;E 2019'!F92+'[5]JAN S&amp;E 2020'!F92+'[5]MAR S&amp;E 2020'!F92+'[5]MAY S&amp;E 2020'!F92+'[5]JUN S&amp;E 2020'!F92+'[5]JUL S&amp;E 2020'!F92+'[5]AUG S&amp;E 2020'!F92</f>
        <v>34532</v>
      </c>
      <c r="G92" s="90">
        <f>'[5]SEPT 2019'!G92+'[5]OCT 2019'!G92+'[5]NOV 2019'!G92+'[5]DEC 2019'!G92+'[5]JAN 2020'!G92+'[5]FEB 2020'!G92+'[5]MAR 2020'!G92+'[5]APR 2020'!G92+'[5]MAY 2020'!G92+'[5]JUN 2020'!G92+'[5]JULY 2020'!G92+'[5]AUG 2020'!G92+'[5]EOY 2020'!G92+'[5]DEC S&amp;E 2019'!G92+'[5]JAN S&amp;E 2020'!G92+'[5]MAR S&amp;E 2020'!G92+'[5]MAY S&amp;E 2020'!G92+'[5]JUN S&amp;E 2020'!G92+'[5]JUL S&amp;E 2020'!G92+'[5]AUG S&amp;E 2020'!G92</f>
        <v>21402</v>
      </c>
      <c r="H92" s="90">
        <f>'[5]SEPT 2019'!H92+'[5]OCT 2019'!H92+'[5]NOV 2019'!H92+'[5]DEC 2019'!H92+'[5]JAN 2020'!H92+'[5]FEB 2020'!H92+'[5]MAR 2020'!H92+'[5]APR 2020'!H92+'[5]MAY 2020'!H92+'[5]JUN 2020'!H92+'[5]JULY 2020'!H92+'[5]AUG 2020'!H92+'[5]EOY 2020'!H92</f>
        <v>0</v>
      </c>
      <c r="I92" s="90">
        <f>'[5]DEC 2019'!I92+'[5]JAN 2020'!I92+'[5]FEB 2020'!I92+'[5]MAR 2020'!I92+'[5]APR 2020'!I92+'[5]MAY 2020'!I92+'[5]JUN 2020'!I92+'[5]JULY 2020'!I92+'[5]AUG 2020'!I92+'[5]EOY 2020'!I92</f>
        <v>0</v>
      </c>
      <c r="J92" s="90">
        <f>'[5]SEPT 2019'!I92+'[5]OCT 2019'!I92+'[5]NOV 2019'!I92+'[5]DEC 2019'!J92+'[5]JAN 2020'!J92+'[5]FEB 2020'!J92+'[5]MAR 2020'!J92+'[5]APR 2020'!J92+'[5]MAY 2020'!J92+'[5]JUN 2020'!J92+'[5]JULY 2020'!J92+'[5]AUG 2020'!J92+'[5]EOY 2020'!J92</f>
        <v>0</v>
      </c>
      <c r="K92" s="90">
        <f>'[5]SEPT 2019'!J92+'[5]OCT 2019'!J92+'[5]NOV 2019'!J92+'[5]DEC 2019'!K92+'[5]JAN 2020'!K92+'[5]FEB 2020'!K92+'[5]MAR 2020'!K92+'[5]APR 2020'!K92+'[5]MAY 2020'!K92+'[5]JUN 2020'!K92+'[5]JULY 2020'!K92+'[5]AUG 2020'!K92+'[5]EOY 2020'!K92</f>
        <v>0</v>
      </c>
      <c r="L92" s="90">
        <f>'[5]SEPT 2019'!K92+'[5]OCT 2019'!K92+'[5]NOV 2019'!K92+'[5]DEC 2019'!L92+'[5]JAN 2020'!L92+'[5]FEB 2020'!L92+'[5]MAR 2020'!L92+'[5]APR 2020'!L92+'[5]MAY 2020'!L92+'[5]JUN 2020'!L92+'[5]JULY 2020'!L92+'[5]AUG 2020'!L92+'[5]EOY 2020'!L92</f>
        <v>0</v>
      </c>
      <c r="M92" s="90">
        <f>'[5]SEPT 2019'!L92+'[5]OCT 2019'!L92+'[5]NOV 2019'!L92+'[5]DEC 2019'!M92+'[5]JAN 2020'!M92+'[5]FEB 2020'!M92+'[5]MAR 2020'!M92+'[5]APR 2020'!M92+'[5]MAY 2020'!M92+'[5]JUN 2020'!M92+'[5]JULY 2020'!M92+'[5]AUG 2020'!M92+'[5]EOY 2020'!M92</f>
        <v>0</v>
      </c>
      <c r="N92" s="90">
        <f>'[5]SEPT 2019'!M92+'[5]OCT 2019'!M92+'[5]NOV 2019'!M92+'[5]DEC 2019'!N92+'[5]JAN 2020'!N92+'[5]FEB 2020'!N92+'[5]MAR 2020'!N92+'[5]APR 2020'!N92+'[5]MAY 2020'!N92+'[5]JUN 2020'!N92+'[5]JULY 2020'!N92+'[5]AUG 2020'!N92+'[5]EOY 2020'!N92</f>
        <v>7812.5</v>
      </c>
      <c r="O92" s="90">
        <f>'[5]SEPT 2019'!N92+'[5]OCT 2019'!N92+'[5]NOV 2019'!N92+'[5]DEC 2019'!O92+'[5]JAN 2020'!O92+'[5]FEB 2020'!O92+'[5]MAR 2020'!O92+'[5]APR 2020'!O92+'[5]MAY 2020'!O92+'[5]JUN 2020'!O92+'[5]JULY 2020'!O92+'[5]AUG 2020'!O92+'[5]EOY 2020'!O92</f>
        <v>0</v>
      </c>
      <c r="P92" s="90">
        <f>'[5]SEPT 2019'!O92+'[5]OCT 2019'!O92+'[5]NOV 2019'!O92+'[5]DEC 2019'!P92+'[5]JAN 2020'!P92+'[5]FEB 2020'!P92+'[5]MAR 2020'!P92+'[5]APR 2020'!P92+'[5]MAY 2020'!P92+'[5]JUN 2020'!P92+'[5]JULY 2020'!P92+'[5]AUG 2020'!P92+'[5]EOY 2020'!P92</f>
        <v>0</v>
      </c>
      <c r="Q92" s="90">
        <f>'[5]SEPT 2019'!P92+'[5]OCT 2019'!P92+'[5]NOV 2019'!P92+'[5]DEC 2019'!Q92+'[5]JAN 2020'!Q92+'[5]FEB 2020'!Q92+'[5]MAR 2020'!Q92+'[5]APR 2020'!Q92+'[5]MAY 2020'!Q92+'[5]JUN 2020'!Q92+'[5]JULY 2020'!Q92+'[5]AUG 2020'!Q92+'[5]EOY 2020'!Q92</f>
        <v>1860</v>
      </c>
      <c r="R92" s="90">
        <f>'[5]SEPT 2019'!Q92+'[5]OCT 2019'!Q92+'[5]NOV 2019'!Q92+'[5]DEC 2019'!R92+'[5]JAN 2020'!R92+'[5]FEB 2020'!R92+'[5]MAR 2020'!R92+'[5]APR 2020'!R92+'[5]MAY 2020'!R92+'[5]JUN 2020'!R92+'[5]JULY 2020'!R92+'[5]AUG 2020'!R92+'[5]EOY 2020'!R92</f>
        <v>0</v>
      </c>
      <c r="S92" s="90">
        <f>'[5]SEPT 2019'!R92+'[5]OCT 2019'!R92+'[5]NOV 2019'!R92+'[5]DEC 2019'!S92+'[5]JAN 2020'!S92+'[5]FEB 2020'!S92+'[5]MAR 2020'!S92+'[5]APR 2020'!S92+'[5]MAY 2020'!S92+'[5]JUN 2020'!S92+'[5]JULY 2020'!S92+'[5]AUG 2020'!S92+'[5]EOY 2020'!S92</f>
        <v>0</v>
      </c>
      <c r="T92" s="90">
        <f>'[5]SEPT 2019'!S92+'[5]OCT 2019'!S92+'[5]NOV 2019'!S92+'[5]DEC 2019'!T92+'[5]JAN 2020'!T92+'[5]FEB 2020'!T92+'[5]MAR 2020'!T92+'[5]APR 2020'!T92+'[5]MAY 2020'!T92+'[5]JUN 2020'!T92+'[5]JULY 2020'!T92+'[5]AUG 2020'!T92+'[5]EOY 2020'!T92</f>
        <v>0</v>
      </c>
      <c r="U92" s="90">
        <f>'[5]SEPT 2019'!T92+'[5]OCT 2019'!T92+'[5]NOV 2019'!T92+'[5]DEC 2019'!U92+'[5]JAN 2020'!U92+'[5]FEB 2020'!U92+'[5]MAR 2020'!U92+'[5]APR 2020'!U92+'[5]MAY 2020'!U92+'[5]JUN 2020'!U92+'[5]JULY 2020'!U92+'[5]AUG 2020'!U92+'[5]EOY 2020'!U92</f>
        <v>0</v>
      </c>
      <c r="V92" s="90">
        <f>'[5]SEPT 2019'!U92+'[5]OCT 2019'!U92+'[5]NOV 2019'!U92+'[5]DEC 2019'!V92+'[5]JAN 2020'!V92+'[5]FEB 2020'!V92+'[5]MAR 2020'!V92+'[5]APR 2020'!V92+'[5]MAY 2020'!V92+'[5]JUN 2020'!V92+'[5]JULY 2020'!V92+'[5]AUG 2020'!V92+'[5]EOY 2020'!V92</f>
        <v>0</v>
      </c>
      <c r="W92" s="90">
        <f>'[5]SEPT 2019'!V92+'[5]OCT 2019'!V92+'[5]NOV 2019'!V92+'[5]DEC 2019'!W92+'[5]JAN 2020'!W92+'[5]FEB 2020'!W92+'[5]MAR 2020'!W92+'[5]APR 2020'!W92+'[5]MAY 2020'!W92+'[5]JUN 2020'!W92+'[5]JULY 2020'!W92+'[5]AUG 2020'!W92+'[5]EOY 2020'!W92</f>
        <v>0</v>
      </c>
      <c r="X92" s="90">
        <f>'[5]SEPT 2019'!W92+'[5]OCT 2019'!W92+'[5]NOV 2019'!W92+'[5]DEC 2019'!X92+'[5]JAN 2020'!X92+'[5]FEB 2020'!X92+'[5]MAR 2020'!X92+'[5]APR 2020'!X92+'[5]MAY 2020'!X92+'[5]JUN 2020'!X92+'[5]JULY 2020'!X92+'[5]AUG 2020'!X92+'[5]EOY 2020'!X92</f>
        <v>0</v>
      </c>
      <c r="Y92" s="90">
        <f>'[5]SEPT 2019'!X92+'[5]OCT 2019'!X92+'[5]NOV 2019'!X92+'[5]DEC 2019'!Y92+'[5]JAN 2020'!Y92+'[5]FEB 2020'!Y92+'[5]MAR 2020'!Y92+'[5]APR 2020'!Y92+'[5]MAY 2020'!Y92+'[5]JUN 2020'!Y92+'[5]JULY 2020'!Y92+'[5]AUG 2020'!Y92+'[5]EOY 2020'!Y92</f>
        <v>0</v>
      </c>
      <c r="Z92" s="90">
        <f>'[5]SEPT 2019'!Y92+'[5]OCT 2019'!Y92+'[5]NOV 2019'!Y92+'[5]DEC 2019'!Z92+'[5]JAN 2020'!Z92+'[5]FEB 2020'!Z92+'[5]MAR 2020'!Z92+'[5]APR 2020'!Z92+'[5]MAY 2020'!Z92+'[5]JUN 2020'!Z92+'[5]JULY 2020'!Z92+'[5]AUG 2020'!Z92+'[5]EOY 2020'!Z92</f>
        <v>0</v>
      </c>
      <c r="AA92" s="113">
        <f t="shared" si="1"/>
        <v>280722.5</v>
      </c>
    </row>
    <row r="93" spans="1:27" x14ac:dyDescent="0.25">
      <c r="A93" s="62" t="s">
        <v>367</v>
      </c>
      <c r="B93" s="63" t="s">
        <v>368</v>
      </c>
      <c r="C93" s="90">
        <f>'[5]SEPT 2019'!C93+'[5]OCT 2019'!C93+'[5]NOV 2019'!C93+'[5]DEC 2019'!C93+'[5]JAN 2020'!C93+'[5]FEB 2020'!C93+'[5]MAR 2020'!C93+'[5]APR 2020'!C93+'[5]MAY 2020'!C93+'[5]JUN 2020'!C93+'[5]JULY 2020'!C93+'[5]AUG 2020'!C93+'[5]EOY 2020'!C93+'[5]DEC S&amp;E 2019'!C93+'[5]JAN S&amp;E 2020'!C93+'[5]MAR S&amp;E 2020'!C93+'[5]MAY S&amp;E 2020'!C93+'[5]JUN S&amp;E 2020'!C93+'[5]JUL S&amp;E 2020'!C93+'[5]AUG S&amp;E 2020'!C93</f>
        <v>96411</v>
      </c>
      <c r="D93" s="90">
        <f>'[5]SEPT 2019'!D93+'[5]OCT 2019'!D93+'[5]NOV 2019'!D93+'[5]DEC 2019'!D93+'[5]JAN 2020'!D93+'[5]FEB 2020'!D93+'[5]MAR 2020'!D93+'[5]APR 2020'!D93+'[5]MAY 2020'!D93+'[5]JUN 2020'!D93+'[5]JULY 2020'!D93+'[5]AUG 2020'!D93+'[5]EOY 2020'!D93+'[5]DEC S&amp;E 2019'!D93+'[5]JAN S&amp;E 2020'!D93+'[5]MAR S&amp;E 2020'!D93+'[5]MAY S&amp;E 2020'!D93+'[5]JUN S&amp;E 2020'!D93+'[5]JUL S&amp;E 2020'!D93+'[5]AUG S&amp;E 2020'!D93</f>
        <v>63834</v>
      </c>
      <c r="E93" s="90">
        <f>'[5]SEPT 2019'!E93+'[5]OCT 2019'!E93+'[5]NOV 2019'!E93+'[5]DEC 2019'!E93+'[5]JAN 2020'!E93+'[5]FEB 2020'!E93+'[5]MAR 2020'!E93+'[5]APR 2020'!E93+'[5]MAY 2020'!E93+'[5]JUN 2020'!E93+'[5]JULY 2020'!E93+'[5]AUG 2020'!E93+'[5]EOY 2020'!E93+'[5]DEC S&amp;E 2019'!E93+'[5]JAN S&amp;E 2020'!E93+'[5]MAR S&amp;E 2020'!E93+'[5]MAY S&amp;E 2020'!E93+'[5]JUN S&amp;E 2020'!E93+'[5]JUL S&amp;E 2020'!E93+'[5]AUG S&amp;E 2020'!E93</f>
        <v>45366</v>
      </c>
      <c r="F93" s="90">
        <f>'[5]SEPT 2019'!F93+'[5]OCT 2019'!F93+'[5]NOV 2019'!F93+'[5]DEC 2019'!F93+'[5]JAN 2020'!F93+'[5]FEB 2020'!F93+'[5]MAR 2020'!F93+'[5]APR 2020'!F93+'[5]MAY 2020'!F93+'[5]JUN 2020'!F93+'[5]JULY 2020'!F93+'[5]AUG 2020'!F93+'[5]EOY 2020'!F93+'[5]DEC S&amp;E 2019'!F93+'[5]JAN S&amp;E 2020'!F93+'[5]MAR S&amp;E 2020'!F93+'[5]MAY S&amp;E 2020'!F93+'[5]JUN S&amp;E 2020'!F93+'[5]JUL S&amp;E 2020'!F93+'[5]AUG S&amp;E 2020'!F93</f>
        <v>11373</v>
      </c>
      <c r="G93" s="90">
        <f>'[5]SEPT 2019'!G93+'[5]OCT 2019'!G93+'[5]NOV 2019'!G93+'[5]DEC 2019'!G93+'[5]JAN 2020'!G93+'[5]FEB 2020'!G93+'[5]MAR 2020'!G93+'[5]APR 2020'!G93+'[5]MAY 2020'!G93+'[5]JUN 2020'!G93+'[5]JULY 2020'!G93+'[5]AUG 2020'!G93+'[5]EOY 2020'!G93+'[5]DEC S&amp;E 2019'!G93+'[5]JAN S&amp;E 2020'!G93+'[5]MAR S&amp;E 2020'!G93+'[5]MAY S&amp;E 2020'!G93+'[5]JUN S&amp;E 2020'!G93+'[5]JUL S&amp;E 2020'!G93+'[5]AUG S&amp;E 2020'!G93</f>
        <v>1742</v>
      </c>
      <c r="H93" s="90">
        <f>'[5]SEPT 2019'!H93+'[5]OCT 2019'!H93+'[5]NOV 2019'!H93+'[5]DEC 2019'!H93+'[5]JAN 2020'!H93+'[5]FEB 2020'!H93+'[5]MAR 2020'!H93+'[5]APR 2020'!H93+'[5]MAY 2020'!H93+'[5]JUN 2020'!H93+'[5]JULY 2020'!H93+'[5]AUG 2020'!H93+'[5]EOY 2020'!H93</f>
        <v>0</v>
      </c>
      <c r="I93" s="90">
        <f>'[5]DEC 2019'!I93+'[5]JAN 2020'!I93+'[5]FEB 2020'!I93+'[5]MAR 2020'!I93+'[5]APR 2020'!I93+'[5]MAY 2020'!I93+'[5]JUN 2020'!I93+'[5]JULY 2020'!I93+'[5]AUG 2020'!I93+'[5]EOY 2020'!I93</f>
        <v>0</v>
      </c>
      <c r="J93" s="90">
        <f>'[5]SEPT 2019'!I93+'[5]OCT 2019'!I93+'[5]NOV 2019'!I93+'[5]DEC 2019'!J93+'[5]JAN 2020'!J93+'[5]FEB 2020'!J93+'[5]MAR 2020'!J93+'[5]APR 2020'!J93+'[5]MAY 2020'!J93+'[5]JUN 2020'!J93+'[5]JULY 2020'!J93+'[5]AUG 2020'!J93+'[5]EOY 2020'!J93</f>
        <v>0</v>
      </c>
      <c r="K93" s="90">
        <f>'[5]SEPT 2019'!J93+'[5]OCT 2019'!J93+'[5]NOV 2019'!J93+'[5]DEC 2019'!K93+'[5]JAN 2020'!K93+'[5]FEB 2020'!K93+'[5]MAR 2020'!K93+'[5]APR 2020'!K93+'[5]MAY 2020'!K93+'[5]JUN 2020'!K93+'[5]JULY 2020'!K93+'[5]AUG 2020'!K93+'[5]EOY 2020'!K93</f>
        <v>0</v>
      </c>
      <c r="L93" s="90">
        <f>'[5]SEPT 2019'!K93+'[5]OCT 2019'!K93+'[5]NOV 2019'!K93+'[5]DEC 2019'!L93+'[5]JAN 2020'!L93+'[5]FEB 2020'!L93+'[5]MAR 2020'!L93+'[5]APR 2020'!L93+'[5]MAY 2020'!L93+'[5]JUN 2020'!L93+'[5]JULY 2020'!L93+'[5]AUG 2020'!L93+'[5]EOY 2020'!L93</f>
        <v>0</v>
      </c>
      <c r="M93" s="90">
        <f>'[5]SEPT 2019'!L93+'[5]OCT 2019'!L93+'[5]NOV 2019'!L93+'[5]DEC 2019'!M93+'[5]JAN 2020'!M93+'[5]FEB 2020'!M93+'[5]MAR 2020'!M93+'[5]APR 2020'!M93+'[5]MAY 2020'!M93+'[5]JUN 2020'!M93+'[5]JULY 2020'!M93+'[5]AUG 2020'!M93+'[5]EOY 2020'!M93</f>
        <v>0</v>
      </c>
      <c r="N93" s="90">
        <f>'[5]SEPT 2019'!M93+'[5]OCT 2019'!M93+'[5]NOV 2019'!M93+'[5]DEC 2019'!N93+'[5]JAN 2020'!N93+'[5]FEB 2020'!N93+'[5]MAR 2020'!N93+'[5]APR 2020'!N93+'[5]MAY 2020'!N93+'[5]JUN 2020'!N93+'[5]JULY 2020'!N93+'[5]AUG 2020'!N93+'[5]EOY 2020'!N93</f>
        <v>0</v>
      </c>
      <c r="O93" s="90">
        <f>'[5]SEPT 2019'!N93+'[5]OCT 2019'!N93+'[5]NOV 2019'!N93+'[5]DEC 2019'!O93+'[5]JAN 2020'!O93+'[5]FEB 2020'!O93+'[5]MAR 2020'!O93+'[5]APR 2020'!O93+'[5]MAY 2020'!O93+'[5]JUN 2020'!O93+'[5]JULY 2020'!O93+'[5]AUG 2020'!O93+'[5]EOY 2020'!O93</f>
        <v>0</v>
      </c>
      <c r="P93" s="90">
        <f>'[5]SEPT 2019'!O93+'[5]OCT 2019'!O93+'[5]NOV 2019'!O93+'[5]DEC 2019'!P93+'[5]JAN 2020'!P93+'[5]FEB 2020'!P93+'[5]MAR 2020'!P93+'[5]APR 2020'!P93+'[5]MAY 2020'!P93+'[5]JUN 2020'!P93+'[5]JULY 2020'!P93+'[5]AUG 2020'!P93+'[5]EOY 2020'!P93</f>
        <v>0</v>
      </c>
      <c r="Q93" s="90">
        <f>'[5]SEPT 2019'!P93+'[5]OCT 2019'!P93+'[5]NOV 2019'!P93+'[5]DEC 2019'!Q93+'[5]JAN 2020'!Q93+'[5]FEB 2020'!Q93+'[5]MAR 2020'!Q93+'[5]APR 2020'!Q93+'[5]MAY 2020'!Q93+'[5]JUN 2020'!Q93+'[5]JULY 2020'!Q93+'[5]AUG 2020'!Q93+'[5]EOY 2020'!Q93</f>
        <v>2202.75</v>
      </c>
      <c r="R93" s="90">
        <f>'[5]SEPT 2019'!Q93+'[5]OCT 2019'!Q93+'[5]NOV 2019'!Q93+'[5]DEC 2019'!R93+'[5]JAN 2020'!R93+'[5]FEB 2020'!R93+'[5]MAR 2020'!R93+'[5]APR 2020'!R93+'[5]MAY 2020'!R93+'[5]JUN 2020'!R93+'[5]JULY 2020'!R93+'[5]AUG 2020'!R93+'[5]EOY 2020'!R93</f>
        <v>0</v>
      </c>
      <c r="S93" s="90">
        <f>'[5]SEPT 2019'!R93+'[5]OCT 2019'!R93+'[5]NOV 2019'!R93+'[5]DEC 2019'!S93+'[5]JAN 2020'!S93+'[5]FEB 2020'!S93+'[5]MAR 2020'!S93+'[5]APR 2020'!S93+'[5]MAY 2020'!S93+'[5]JUN 2020'!S93+'[5]JULY 2020'!S93+'[5]AUG 2020'!S93+'[5]EOY 2020'!S93</f>
        <v>0</v>
      </c>
      <c r="T93" s="90">
        <f>'[5]SEPT 2019'!S93+'[5]OCT 2019'!S93+'[5]NOV 2019'!S93+'[5]DEC 2019'!T93+'[5]JAN 2020'!T93+'[5]FEB 2020'!T93+'[5]MAR 2020'!T93+'[5]APR 2020'!T93+'[5]MAY 2020'!T93+'[5]JUN 2020'!T93+'[5]JULY 2020'!T93+'[5]AUG 2020'!T93+'[5]EOY 2020'!T93</f>
        <v>0</v>
      </c>
      <c r="U93" s="90">
        <f>'[5]SEPT 2019'!T93+'[5]OCT 2019'!T93+'[5]NOV 2019'!T93+'[5]DEC 2019'!U93+'[5]JAN 2020'!U93+'[5]FEB 2020'!U93+'[5]MAR 2020'!U93+'[5]APR 2020'!U93+'[5]MAY 2020'!U93+'[5]JUN 2020'!U93+'[5]JULY 2020'!U93+'[5]AUG 2020'!U93+'[5]EOY 2020'!U93</f>
        <v>0</v>
      </c>
      <c r="V93" s="90">
        <f>'[5]SEPT 2019'!U93+'[5]OCT 2019'!U93+'[5]NOV 2019'!U93+'[5]DEC 2019'!V93+'[5]JAN 2020'!V93+'[5]FEB 2020'!V93+'[5]MAR 2020'!V93+'[5]APR 2020'!V93+'[5]MAY 2020'!V93+'[5]JUN 2020'!V93+'[5]JULY 2020'!V93+'[5]AUG 2020'!V93+'[5]EOY 2020'!V93</f>
        <v>0</v>
      </c>
      <c r="W93" s="90">
        <f>'[5]SEPT 2019'!V93+'[5]OCT 2019'!V93+'[5]NOV 2019'!V93+'[5]DEC 2019'!W93+'[5]JAN 2020'!W93+'[5]FEB 2020'!W93+'[5]MAR 2020'!W93+'[5]APR 2020'!W93+'[5]MAY 2020'!W93+'[5]JUN 2020'!W93+'[5]JULY 2020'!W93+'[5]AUG 2020'!W93+'[5]EOY 2020'!W93</f>
        <v>0</v>
      </c>
      <c r="X93" s="90">
        <f>'[5]SEPT 2019'!W93+'[5]OCT 2019'!W93+'[5]NOV 2019'!W93+'[5]DEC 2019'!X93+'[5]JAN 2020'!X93+'[5]FEB 2020'!X93+'[5]MAR 2020'!X93+'[5]APR 2020'!X93+'[5]MAY 2020'!X93+'[5]JUN 2020'!X93+'[5]JULY 2020'!X93+'[5]AUG 2020'!X93+'[5]EOY 2020'!X93</f>
        <v>100454</v>
      </c>
      <c r="Y93" s="90">
        <f>'[5]SEPT 2019'!X93+'[5]OCT 2019'!X93+'[5]NOV 2019'!X93+'[5]DEC 2019'!Y93+'[5]JAN 2020'!Y93+'[5]FEB 2020'!Y93+'[5]MAR 2020'!Y93+'[5]APR 2020'!Y93+'[5]MAY 2020'!Y93+'[5]JUN 2020'!Y93+'[5]JULY 2020'!Y93+'[5]AUG 2020'!Y93+'[5]EOY 2020'!Y93</f>
        <v>0</v>
      </c>
      <c r="Z93" s="90">
        <f>'[5]SEPT 2019'!Y93+'[5]OCT 2019'!Y93+'[5]NOV 2019'!Y93+'[5]DEC 2019'!Z93+'[5]JAN 2020'!Z93+'[5]FEB 2020'!Z93+'[5]MAR 2020'!Z93+'[5]APR 2020'!Z93+'[5]MAY 2020'!Z93+'[5]JUN 2020'!Z93+'[5]JULY 2020'!Z93+'[5]AUG 2020'!Z93+'[5]EOY 2020'!Z93</f>
        <v>0</v>
      </c>
      <c r="AA93" s="113">
        <f t="shared" si="1"/>
        <v>321382.75</v>
      </c>
    </row>
    <row r="94" spans="1:27" x14ac:dyDescent="0.25">
      <c r="C94" s="48"/>
      <c r="D94" s="48"/>
      <c r="E94" s="48"/>
      <c r="F94" s="48"/>
      <c r="G94" s="48"/>
      <c r="J94" s="48"/>
      <c r="K94" s="48"/>
      <c r="L94" s="48"/>
      <c r="M94" s="48"/>
      <c r="N94" s="48"/>
      <c r="O94" s="48"/>
      <c r="P94" s="48"/>
      <c r="R94" s="48"/>
      <c r="S94" s="48"/>
      <c r="T94" s="48"/>
      <c r="U94" s="48"/>
      <c r="V94" s="48"/>
      <c r="W94" s="48"/>
      <c r="X94" s="48"/>
      <c r="Y94" s="48"/>
      <c r="Z94" s="48"/>
      <c r="AA94" s="114"/>
    </row>
    <row r="95" spans="1:27" x14ac:dyDescent="0.25">
      <c r="A95" s="76"/>
      <c r="B95" s="77" t="s">
        <v>369</v>
      </c>
      <c r="C95" s="115">
        <f t="shared" ref="C95:AA95" si="2">SUM(C2:C94)</f>
        <v>21455300.93</v>
      </c>
      <c r="D95" s="115">
        <f t="shared" si="2"/>
        <v>27917112.48</v>
      </c>
      <c r="E95" s="115">
        <f t="shared" si="2"/>
        <v>14633336.310000001</v>
      </c>
      <c r="F95" s="115">
        <f t="shared" si="2"/>
        <v>12566810.789999999</v>
      </c>
      <c r="G95" s="115">
        <f t="shared" si="2"/>
        <v>9236504</v>
      </c>
      <c r="H95" s="115">
        <f t="shared" si="2"/>
        <v>77891.409999999989</v>
      </c>
      <c r="I95" s="115"/>
      <c r="J95" s="115">
        <f t="shared" si="2"/>
        <v>51248</v>
      </c>
      <c r="K95" s="115">
        <f t="shared" si="2"/>
        <v>1000000</v>
      </c>
      <c r="L95" s="115">
        <f t="shared" si="2"/>
        <v>1243187</v>
      </c>
      <c r="M95" s="115">
        <f t="shared" si="2"/>
        <v>3699502</v>
      </c>
      <c r="N95" s="115">
        <f t="shared" si="2"/>
        <v>483750</v>
      </c>
      <c r="O95" s="115">
        <f t="shared" si="2"/>
        <v>0</v>
      </c>
      <c r="P95" s="115">
        <f t="shared" si="2"/>
        <v>1289352</v>
      </c>
      <c r="Q95" s="115">
        <f t="shared" si="2"/>
        <v>616355.25</v>
      </c>
      <c r="R95" s="115">
        <f t="shared" si="2"/>
        <v>2010914.24</v>
      </c>
      <c r="S95" s="115">
        <f t="shared" si="2"/>
        <v>110718</v>
      </c>
      <c r="T95" s="115">
        <f t="shared" si="2"/>
        <v>0</v>
      </c>
      <c r="U95" s="115">
        <f t="shared" si="2"/>
        <v>0</v>
      </c>
      <c r="V95" s="115">
        <f t="shared" si="2"/>
        <v>0</v>
      </c>
      <c r="W95" s="115">
        <f t="shared" si="2"/>
        <v>0</v>
      </c>
      <c r="X95" s="115">
        <f t="shared" si="2"/>
        <v>1575804</v>
      </c>
      <c r="Y95" s="115">
        <f t="shared" si="2"/>
        <v>165972</v>
      </c>
      <c r="Z95" s="115">
        <f t="shared" si="2"/>
        <v>150000</v>
      </c>
      <c r="AA95" s="115">
        <f t="shared" si="2"/>
        <v>98508029.840000004</v>
      </c>
    </row>
  </sheetData>
  <sheetProtection algorithmName="SHA-512" hashValue="y19JBxydecqqIlScK0UVSvzI6aZjp36h7Prdwr/oOR2kzVu3zfonkz0FN4P7lGPjDsq2pUaUlwh7E2zQP5RmqQ==" saltValue="dOPm1Iv96An4zMe7PeYIDw==" spinCount="100000" sheet="1" objects="1" scenarios="1"/>
  <conditionalFormatting sqref="P102">
    <cfRule type="cellIs" dxfId="5" priority="2" operator="lessThan">
      <formula>#REF!</formula>
    </cfRule>
  </conditionalFormatting>
  <conditionalFormatting sqref="C102:D102">
    <cfRule type="cellIs" dxfId="4" priority="6" operator="lessThan">
      <formula>#REF!</formula>
    </cfRule>
  </conditionalFormatting>
  <conditionalFormatting sqref="F102">
    <cfRule type="cellIs" dxfId="3" priority="5" operator="lessThan">
      <formula>$E$96</formula>
    </cfRule>
  </conditionalFormatting>
  <conditionalFormatting sqref="G102">
    <cfRule type="cellIs" dxfId="2" priority="4" operator="lessThan">
      <formula>$F$96</formula>
    </cfRule>
  </conditionalFormatting>
  <conditionalFormatting sqref="H102:I102">
    <cfRule type="cellIs" dxfId="1" priority="3" operator="lessThan">
      <formula>$G$96</formula>
    </cfRule>
  </conditionalFormatting>
  <conditionalFormatting sqref="E102">
    <cfRule type="cellIs" dxfId="0" priority="1" operator="lessThan">
      <formula>#REF!</formula>
    </cfRule>
  </conditionalFormatting>
  <pageMargins left="0.7" right="0.7" top="0.75" bottom="0.75" header="0.3" footer="0.3"/>
  <pageSetup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49A-1839-4B0C-A09A-3762AE9C44F3}">
  <sheetPr>
    <tabColor rgb="FF92D050"/>
  </sheetPr>
  <dimension ref="A1:AD166"/>
  <sheetViews>
    <sheetView zoomScale="80" zoomScaleNormal="80" workbookViewId="0">
      <pane xSplit="2" ySplit="1" topLeftCell="C2" activePane="bottomRight" state="frozen"/>
      <selection activeCell="E142" sqref="E142"/>
      <selection pane="topRight" activeCell="E142" sqref="E142"/>
      <selection pane="bottomLeft" activeCell="E142" sqref="E142"/>
      <selection pane="bottomRight" activeCell="P6" sqref="P6"/>
    </sheetView>
  </sheetViews>
  <sheetFormatPr defaultRowHeight="15" x14ac:dyDescent="0.25"/>
  <cols>
    <col min="2" max="2" width="12.85546875" bestFit="1" customWidth="1"/>
    <col min="3" max="3" width="18.7109375" bestFit="1" customWidth="1"/>
    <col min="4" max="4" width="16.140625" bestFit="1" customWidth="1"/>
    <col min="5" max="5" width="17" bestFit="1" customWidth="1"/>
    <col min="6" max="6" width="17.85546875" bestFit="1" customWidth="1"/>
    <col min="7" max="7" width="16.28515625" style="48" customWidth="1"/>
    <col min="8" max="8" width="15" bestFit="1" customWidth="1"/>
    <col min="9" max="9" width="15" customWidth="1"/>
    <col min="10" max="10" width="15" hidden="1" customWidth="1"/>
    <col min="11" max="11" width="15.5703125" hidden="1" customWidth="1"/>
    <col min="12" max="12" width="15.28515625" bestFit="1" customWidth="1"/>
    <col min="13" max="13" width="15.28515625" customWidth="1"/>
    <col min="14" max="14" width="15" bestFit="1" customWidth="1"/>
    <col min="15" max="15" width="15" style="48" customWidth="1"/>
    <col min="16" max="16" width="15" customWidth="1"/>
    <col min="17" max="18" width="15" hidden="1" customWidth="1"/>
    <col min="19" max="21" width="15" customWidth="1"/>
    <col min="22" max="22" width="15" bestFit="1" customWidth="1"/>
    <col min="23" max="23" width="15" customWidth="1"/>
    <col min="24" max="24" width="15.28515625" hidden="1" customWidth="1"/>
    <col min="25" max="25" width="15.85546875" hidden="1" customWidth="1"/>
    <col min="26" max="28" width="9.140625" hidden="1" customWidth="1"/>
    <col min="29" max="29" width="15" style="48" customWidth="1"/>
    <col min="30" max="30" width="17.42578125" customWidth="1"/>
  </cols>
  <sheetData>
    <row r="1" spans="1:30" ht="51" x14ac:dyDescent="0.25">
      <c r="A1" s="1" t="s">
        <v>0</v>
      </c>
      <c r="B1" s="2" t="s">
        <v>1</v>
      </c>
      <c r="C1" s="2" t="s">
        <v>2</v>
      </c>
      <c r="D1" s="97" t="s">
        <v>408</v>
      </c>
      <c r="E1" s="13" t="s">
        <v>409</v>
      </c>
      <c r="F1" s="98" t="s">
        <v>410</v>
      </c>
      <c r="G1" s="14" t="s">
        <v>411</v>
      </c>
      <c r="H1" s="99" t="s">
        <v>412</v>
      </c>
      <c r="I1" s="100" t="s">
        <v>413</v>
      </c>
      <c r="J1" s="98" t="s">
        <v>414</v>
      </c>
      <c r="K1" s="101" t="s">
        <v>415</v>
      </c>
      <c r="L1" s="102" t="s">
        <v>416</v>
      </c>
      <c r="M1" s="103" t="s">
        <v>417</v>
      </c>
      <c r="N1" s="102" t="s">
        <v>418</v>
      </c>
      <c r="O1" s="104" t="s">
        <v>404</v>
      </c>
      <c r="P1" s="100" t="s">
        <v>419</v>
      </c>
      <c r="Q1" s="15" t="s">
        <v>420</v>
      </c>
      <c r="R1" s="105" t="s">
        <v>421</v>
      </c>
      <c r="S1" s="106" t="s">
        <v>401</v>
      </c>
      <c r="T1" s="106" t="s">
        <v>422</v>
      </c>
      <c r="U1" s="106" t="s">
        <v>423</v>
      </c>
      <c r="V1" s="106" t="s">
        <v>424</v>
      </c>
      <c r="W1" s="13" t="s">
        <v>415</v>
      </c>
      <c r="X1" s="107" t="s">
        <v>401</v>
      </c>
      <c r="Y1" s="107" t="s">
        <v>401</v>
      </c>
      <c r="Z1" s="107" t="s">
        <v>401</v>
      </c>
      <c r="AA1" s="15" t="s">
        <v>402</v>
      </c>
      <c r="AB1" s="15" t="s">
        <v>403</v>
      </c>
      <c r="AC1" s="104" t="s">
        <v>405</v>
      </c>
      <c r="AD1" s="15" t="s">
        <v>33</v>
      </c>
    </row>
    <row r="2" spans="1:30" x14ac:dyDescent="0.25">
      <c r="A2" s="16" t="s">
        <v>34</v>
      </c>
      <c r="B2" s="17" t="s">
        <v>35</v>
      </c>
      <c r="C2" s="18" t="s">
        <v>36</v>
      </c>
      <c r="D2" s="90">
        <f>'[1]SEPT 2020'!D2+'[1]OCT 2020'!D2+'[1]NOV 2020'!D2+'[1]DEC 2020'!D2+'[1]JAN 2021'!D2+'[1]FEB 2021'!D2+'[1]MAR 2021'!D2+'[1]APR 2021'!D2+'[1]MAY 2021'!D2+'[1]JUN 2021'!D2+'[1]JUL 2021'!D2+'[1]AUG 2021'!D2</f>
        <v>160897</v>
      </c>
      <c r="E2" s="90">
        <f>'[1]SEPT 2020'!E2+'[1]OCT 2020'!E2+'[1]NOV 2020'!E2+'[1]DEC 2020'!E2+'[1]JAN 2021'!E2+'[1]FEB 2021'!E2+'[1]MAR 2021'!E2+'[1]APR 2021'!E2+'[1]MAY 2021'!E2+'[1]JUN 2021'!E2+'[1]JUL 2021'!E2+'[1]AUG 2021'!E2</f>
        <v>120294</v>
      </c>
      <c r="F2" s="90">
        <f>'[1]SEPT 2020'!F2+'[1]OCT 2020'!F2+'[1]NOV 2020'!F2+'[1]DEC 2020'!F2+'[1]JAN 2021'!F2+'[1]FEB 2021'!F2+'[1]MAR 2021'!F2+'[1]APR 2021'!F2+'[1]MAY 2021'!F2+'[1]JUN 2021'!F2+'[1]JUL 2021'!F2+'[1]AUG 2021'!F2</f>
        <v>23189</v>
      </c>
      <c r="G2" s="90">
        <f>'[1]SEPT 2020'!G2+'[1]OCT 2020'!G2+'[1]NOV 2020'!G2+'[1]DEC 2020'!G2+'[1]JAN 2021'!G2+'[1]FEB 2021'!G2+'[1]MAR 2021'!G2+'[1]APR 2021'!G2+'[1]MAY 2021'!G2+'[1]JUN 2021'!G2+'[1]JUL 2021'!G2+'[1]AUG 2021'!G2</f>
        <v>17400</v>
      </c>
      <c r="H2" s="90">
        <f>'[1]SEPT 2020'!H2+'[1]OCT 2020'!H2+'[1]NOV 2020'!H2+'[1]DEC 2020'!H2+'[1]JAN 2021'!H2+'[1]FEB 2021'!H2+'[1]MAR 2021'!H2+'[1]APR 2021'!H2+'[1]MAY 2021'!H2+'[1]JUN 2021'!H2+'[1]JUL 2021'!H2+'[1]AUG 2021'!H2</f>
        <v>27308</v>
      </c>
      <c r="I2" s="108">
        <f>'[1]SEPT 2020'!I2+'[1]OCT 2020'!I2+'[1]NOV 2020'!I2+'[1]DEC 2020'!I2+'[1]JAN 2021'!I2+'[1]FEB 2021'!I2+'[1]MAR 2021'!I2+'[1]APR 2021'!I2+'[1]MAY 2021'!I2+'[1]JUN 2021'!I2+'[1]JUL 2021'!I2+'[1]AUG 2021'!I2</f>
        <v>349088</v>
      </c>
      <c r="J2" s="38">
        <f>'[1]SEPT 2020'!J2+'[1]OCT 2020'!J2+'[1]NOV 2020'!J2+'[1]DEC 2020'!J2+'[1]JAN 2021'!J2+'[1]FEB 2021'!J2+'[1]MAR 2021'!J2+'[1]APR 2021'!J2+'[1]MAY 2021'!J2+'[1]JUN 2021'!J2+'[1]JUL 2021'!J2+'[1]AUG 2021'!J2</f>
        <v>0</v>
      </c>
      <c r="K2" s="109">
        <f>'[1]SEPT 2020'!K2+'[1]OCT 2020'!K2+'[1]NOV 2020'!K2+'[1]DEC 2020'!K2+'[1]JAN 2021'!K2+'[1]FEB 2021'!K2+'[1]MAR 2021'!K2+'[1]APR 2021'!K2+'[1]MAY 2021'!K2+'[1]JUN 2021'!K2+'[1]JUL 2021'!K2+'[1]AUG 2021'!K2</f>
        <v>0</v>
      </c>
      <c r="L2" s="38">
        <f>'[1]SEPT 2020'!L2+'[1]OCT 2020'!L2+'[1]NOV 2020'!L2+'[1]DEC 2020'!L2+'[1]JAN 2021'!L2+'[1]FEB 2021'!L2+'[1]MAR 2021'!L2+'[1]APR 2021'!L2+'[1]MAY 2021'!L2+'[1]JUN 2021'!L2+'[1]JUL 2021'!L2+'[1]AUG 2021'!L2</f>
        <v>0</v>
      </c>
      <c r="M2" s="38">
        <f>'[1]SEPT 2020'!M2+'[1]OCT 2020'!M2+'[1]NOV 2020'!M2+'[1]DEC 2020'!M2+'[1]JAN 2021'!M2+'[1]FEB 2021'!M2+'[1]MAR 2021'!M2+'[1]APR 2021'!M2+'[1]MAY 2021'!M2+'[1]JUN 2021'!M2+'[1]JUL 2021'!M2+'[1]AUG 2021'!M2</f>
        <v>0</v>
      </c>
      <c r="N2" s="38">
        <f>'[1]SEPT 2020'!N2+'[1]OCT 2020'!N2+'[1]NOV 2020'!N2+'[1]DEC 2020'!N2+'[1]JAN 2021'!N2+'[1]FEB 2021'!N2+'[1]MAR 2021'!N2+'[1]APR 2021'!N2+'[1]MAY 2021'!N2+'[1]JUN 2021'!N2+'[1]JUL 2021'!N2+'[1]AUG 2021'!N2</f>
        <v>0</v>
      </c>
      <c r="O2" s="38">
        <f>'[1]SEPT 2020'!O2+'[1]OCT 2020'!O2+'[1]NOV 2020'!O2+'[1]DEC 2020'!O2+'[1]JAN 2021'!O2+'[1]FEB 2021'!O2+'[1]MAR 2021'!O2+'[1]APR 2021'!O2+'[1]MAY 2021'!O2+'[1]JUN 2021'!O2+'[1]JUL 2021'!O2+'[1]AUG 2021'!O2</f>
        <v>0</v>
      </c>
      <c r="P2" s="108">
        <f>'[1]SEPT 2020'!P2+'[1]OCT 2020'!P2+'[1]NOV 2020'!P2+'[1]DEC 2020'!P2+'[1]JAN 2021'!P2+'[1]FEB 2021'!P2+'[1]MAR 2021'!P2+'[1]APR 2021'!P2+'[1]MAY 2021'!P2+'[1]JUN 2021'!P2+'[1]JUL 2021'!P2+'[1]AUG 2021'!P2</f>
        <v>1915.8</v>
      </c>
      <c r="Q2" s="38">
        <f>'[1]SEPT 2020'!Q2+'[1]OCT 2020'!Q2+'[1]NOV 2020'!Q2+'[1]DEC 2020'!Q2+'[1]JAN 2021'!Q2+'[1]FEB 2021'!Q2+'[1]MAR 2021'!Q2+'[1]APR 2021'!Q2+'[1]MAY 2021'!Q2+'[1]JUN 2021'!Q2+'[1]JUL 2021'!Q2+'[1]AUG 2021'!Q2</f>
        <v>0</v>
      </c>
      <c r="R2" s="38">
        <f>'[1]SEPT 2020'!R2+'[1]OCT 2020'!R2+'[1]NOV 2020'!R2+'[1]DEC 2020'!R2+'[1]JAN 2021'!R2+'[1]FEB 2021'!R2+'[1]MAR 2021'!R2+'[1]APR 2021'!R2+'[1]MAY 2021'!R2+'[1]JUN 2021'!R2+'[1]JUL 2021'!R2+'[1]AUG 2021'!R2</f>
        <v>0</v>
      </c>
      <c r="S2" s="38">
        <f>'[1]SEPT 2020'!S2+'[1]OCT 2020'!S2+'[1]NOV 2020'!S2+'[1]DEC 2020'!S2+'[1]JAN 2021'!S2+'[1]FEB 2021'!S2+'[1]MAR 2021'!S2+'[1]APR 2021'!S2+'[1]MAY 2021'!S2+'[1]JUN 2021'!S2+'[1]JUL 2021'!S2+'[1]AUG 2021'!S2</f>
        <v>0</v>
      </c>
      <c r="T2" s="38">
        <f>'[1]SEPT 2020'!T2+'[1]OCT 2020'!T2+'[1]NOV 2020'!T2+'[1]DEC 2020'!T2+'[1]JAN 2021'!T2+'[1]FEB 2021'!T2+'[1]MAR 2021'!T2+'[1]APR 2021'!T2+'[1]MAY 2021'!T2+'[1]JUN 2021'!T2+'[1]JUL 2021'!T2+'[1]AUG 2021'!T2</f>
        <v>1915.8</v>
      </c>
      <c r="U2" s="38">
        <f>'[1]SEPT 2020'!U2+'[1]OCT 2020'!U2+'[1]NOV 2020'!U2+'[1]DEC 2020'!U2+'[1]JAN 2021'!U2+'[1]FEB 2021'!U2+'[1]MAR 2021'!U2+'[1]APR 2021'!U2+'[1]MAY 2021'!U2+'[1]JUN 2021'!U2+'[1]JUL 2021'!U2+'[1]AUG 2021'!U2</f>
        <v>0</v>
      </c>
      <c r="V2" s="38">
        <f>'[1]SEPT 2020'!V2+'[1]OCT 2020'!V2+'[1]NOV 2020'!V2+'[1]DEC 2020'!V2+'[1]JAN 2021'!V2+'[1]FEB 2021'!V2+'[1]MAR 2021'!V2+'[1]APR 2021'!V2+'[1]MAY 2021'!V2+'[1]JUN 2021'!V2+'[1]JUL 2021'!V2+'[1]AUG 2021'!V2</f>
        <v>0</v>
      </c>
      <c r="W2" s="38">
        <f>'[1]SEPT 2020'!W2+'[1]OCT 2020'!W2+'[1]NOV 2020'!W2+'[1]DEC 2020'!W2+'[1]JAN 2021'!W2+'[1]FEB 2021'!W2+'[1]MAR 2021'!W2+'[1]APR 2021'!W2+'[1]MAY 2021'!W2+'[1]JUN 2021'!W2+'[1]JUL 2021'!W2+'[1]AUG 2021'!W2</f>
        <v>0</v>
      </c>
      <c r="X2" s="38">
        <f>'[1]SEPT 2020'!X2+'[1]OCT 2020'!X2+'[1]NOV 2020'!X2+'[1]DEC 2020'!X2+'[1]JAN 2021'!X2+'[1]FEB 2021'!X2+'[1]MAR 2021'!X2+'[1]APR 2021'!X2+'[1]MAY 2021'!X2+'[1]JUN 2021'!X2+'[1]JUL 2021'!X2+'[1]AUG 2021'!X2</f>
        <v>0</v>
      </c>
      <c r="Y2" s="38">
        <f>'[1]SEPT 2020'!Y2+'[1]OCT 2020'!Y2+'[1]NOV 2020'!Y2+'[1]DEC 2020'!Y2+'[1]JAN 2021'!Y2+'[1]FEB 2021'!Y2+'[1]MAR 2021'!Y2+'[1]APR 2021'!Y2+'[1]MAY 2021'!Y2+'[1]JUN 2021'!Y2+'[1]JUL 2021'!Y2+'[1]AUG 2021'!Y2</f>
        <v>0</v>
      </c>
      <c r="Z2" s="38">
        <f>'[1]SEPT 2020'!Z2+'[1]OCT 2020'!Z2+'[1]NOV 2020'!Z2+'[1]DEC 2020'!Z2+'[1]JAN 2021'!Z2+'[1]FEB 2021'!Z2+'[1]MAR 2021'!Z2+'[1]APR 2021'!Z2+'[1]MAY 2021'!Z2+'[1]JUN 2021'!Z2+'[1]JUL 2021'!Z2+'[1]AUG 2021'!Z2</f>
        <v>0</v>
      </c>
      <c r="AA2" s="38">
        <f>'[1]SEPT 2020'!AA2+'[1]OCT 2020'!AA2+'[1]NOV 2020'!AA2+'[1]DEC 2020'!AA2+'[1]JAN 2021'!AA2+'[1]FEB 2021'!AA2+'[1]MAR 2021'!AA2+'[1]APR 2021'!AA2+'[1]MAY 2021'!AA2+'[1]JUN 2021'!AA2+'[1]JUL 2021'!AA2+'[1]AUG 2021'!AA2</f>
        <v>0</v>
      </c>
      <c r="AB2" s="38">
        <f>'[1]SEPT 2020'!AB2+'[1]OCT 2020'!AB2+'[1]NOV 2020'!AB2+'[1]DEC 2020'!AB2+'[1]JAN 2021'!AB2+'[1]FEB 2021'!AB2+'[1]MAR 2021'!AB2+'[1]APR 2021'!AB2+'[1]MAY 2021'!AB2+'[1]JUN 2021'!AB2+'[1]JUL 2021'!AB2+'[1]AUG 2021'!AB2</f>
        <v>0</v>
      </c>
      <c r="AC2" s="38">
        <f>'[1]SEPT 2020'!AC2+'[1]OCT 2020'!AC2+'[1]NOV 2020'!AC2+'[1]DEC 2020'!AC2+'[1]JAN 2021'!AC2+'[1]FEB 2021'!AC2+'[1]MAR 2021'!AC2+'[1]APR 2021'!AC2+'[1]MAY 2021'!AC2+'[1]JUN 2021'!AC2+'[1]JUL 2021'!AC2+'[1]AUG 2021'!AC2</f>
        <v>0</v>
      </c>
      <c r="AD2" s="24">
        <f>SUM(I2,J2:P2,AC2)</f>
        <v>351003.8</v>
      </c>
    </row>
    <row r="3" spans="1:30" x14ac:dyDescent="0.25">
      <c r="A3" s="16" t="s">
        <v>37</v>
      </c>
      <c r="B3" s="17" t="s">
        <v>38</v>
      </c>
      <c r="C3" s="25" t="s">
        <v>39</v>
      </c>
      <c r="D3" s="90">
        <f>'[1]SEPT 2020'!D3+'[1]OCT 2020'!D3+'[1]NOV 2020'!D3+'[1]DEC 2020'!D3+'[1]JAN 2021'!D3+'[1]FEB 2021'!D3+'[1]MAR 2021'!D3+'[1]APR 2021'!D3+'[1]MAY 2021'!D3+'[1]JUN 2021'!D3+'[1]JUL 2021'!D3+'[1]AUG 2021'!D3</f>
        <v>26318</v>
      </c>
      <c r="E3" s="90">
        <f>'[1]SEPT 2020'!E3+'[1]OCT 2020'!E3+'[1]NOV 2020'!E3+'[1]DEC 2020'!E3+'[1]JAN 2021'!E3+'[1]FEB 2021'!E3+'[1]MAR 2021'!E3+'[1]APR 2021'!E3+'[1]MAY 2021'!E3+'[1]JUN 2021'!E3+'[1]JUL 2021'!E3+'[1]AUG 2021'!E3</f>
        <v>30002</v>
      </c>
      <c r="F3" s="90">
        <f>'[1]SEPT 2020'!F3+'[1]OCT 2020'!F3+'[1]NOV 2020'!F3+'[1]DEC 2020'!F3+'[1]JAN 2021'!F3+'[1]FEB 2021'!F3+'[1]MAR 2021'!F3+'[1]APR 2021'!F3+'[1]MAY 2021'!F3+'[1]JUN 2021'!F3+'[1]JUL 2021'!F3+'[1]AUG 2021'!F3</f>
        <v>93328</v>
      </c>
      <c r="G3" s="90">
        <f>'[1]SEPT 2020'!G3+'[1]OCT 2020'!G3+'[1]NOV 2020'!G3+'[1]DEC 2020'!G3+'[1]JAN 2021'!G3+'[1]FEB 2021'!G3+'[1]MAR 2021'!G3+'[1]APR 2021'!G3+'[1]MAY 2021'!G3+'[1]JUN 2021'!G3+'[1]JUL 2021'!G3+'[1]AUG 2021'!G3</f>
        <v>6116</v>
      </c>
      <c r="H3" s="90">
        <f>'[1]SEPT 2020'!H3+'[1]OCT 2020'!H3+'[1]NOV 2020'!H3+'[1]DEC 2020'!H3+'[1]JAN 2021'!H3+'[1]FEB 2021'!H3+'[1]MAR 2021'!H3+'[1]APR 2021'!H3+'[1]MAY 2021'!H3+'[1]JUN 2021'!H3+'[1]JUL 2021'!H3+'[1]AUG 2021'!H3</f>
        <v>16178</v>
      </c>
      <c r="I3" s="108">
        <f>'[1]SEPT 2020'!I3+'[1]OCT 2020'!I3+'[1]NOV 2020'!I3+'[1]DEC 2020'!I3+'[1]JAN 2021'!I3+'[1]FEB 2021'!I3+'[1]MAR 2021'!I3+'[1]APR 2021'!I3+'[1]MAY 2021'!I3+'[1]JUN 2021'!I3+'[1]JUL 2021'!I3+'[1]AUG 2021'!I3</f>
        <v>171942</v>
      </c>
      <c r="J3" s="38">
        <f>'[1]SEPT 2020'!J3+'[1]OCT 2020'!J3+'[1]NOV 2020'!J3+'[1]DEC 2020'!J3+'[1]JAN 2021'!J3+'[1]FEB 2021'!J3+'[1]MAR 2021'!J3+'[1]APR 2021'!J3+'[1]MAY 2021'!J3+'[1]JUN 2021'!J3+'[1]JUL 2021'!J3+'[1]AUG 2021'!J3</f>
        <v>0</v>
      </c>
      <c r="K3" s="109">
        <f>'[1]SEPT 2020'!K3+'[1]OCT 2020'!K3+'[1]NOV 2020'!K3+'[1]DEC 2020'!K3+'[1]JAN 2021'!K3+'[1]FEB 2021'!K3+'[1]MAR 2021'!K3+'[1]APR 2021'!K3+'[1]MAY 2021'!K3+'[1]JUN 2021'!K3+'[1]JUL 2021'!K3+'[1]AUG 2021'!K3</f>
        <v>0</v>
      </c>
      <c r="L3" s="38">
        <f>'[1]SEPT 2020'!L3+'[1]OCT 2020'!L3+'[1]NOV 2020'!L3+'[1]DEC 2020'!L3+'[1]JAN 2021'!L3+'[1]FEB 2021'!L3+'[1]MAR 2021'!L3+'[1]APR 2021'!L3+'[1]MAY 2021'!L3+'[1]JUN 2021'!L3+'[1]JUL 2021'!L3+'[1]AUG 2021'!L3</f>
        <v>0</v>
      </c>
      <c r="M3" s="38">
        <f>'[1]SEPT 2020'!M3+'[1]OCT 2020'!M3+'[1]NOV 2020'!M3+'[1]DEC 2020'!M3+'[1]JAN 2021'!M3+'[1]FEB 2021'!M3+'[1]MAR 2021'!M3+'[1]APR 2021'!M3+'[1]MAY 2021'!M3+'[1]JUN 2021'!M3+'[1]JUL 2021'!M3+'[1]AUG 2021'!M3</f>
        <v>0</v>
      </c>
      <c r="N3" s="38">
        <f>'[1]SEPT 2020'!N3+'[1]OCT 2020'!N3+'[1]NOV 2020'!N3+'[1]DEC 2020'!N3+'[1]JAN 2021'!N3+'[1]FEB 2021'!N3+'[1]MAR 2021'!N3+'[1]APR 2021'!N3+'[1]MAY 2021'!N3+'[1]JUN 2021'!N3+'[1]JUL 2021'!N3+'[1]AUG 2021'!N3</f>
        <v>0</v>
      </c>
      <c r="O3" s="38">
        <f>'[1]SEPT 2020'!O3+'[1]OCT 2020'!O3+'[1]NOV 2020'!O3+'[1]DEC 2020'!O3+'[1]JAN 2021'!O3+'[1]FEB 2021'!O3+'[1]MAR 2021'!O3+'[1]APR 2021'!O3+'[1]MAY 2021'!O3+'[1]JUN 2021'!O3+'[1]JUL 2021'!O3+'[1]AUG 2021'!O3</f>
        <v>0</v>
      </c>
      <c r="P3" s="108">
        <f>'[1]SEPT 2020'!P3+'[1]OCT 2020'!P3+'[1]NOV 2020'!P3+'[1]DEC 2020'!P3+'[1]JAN 2021'!P3+'[1]FEB 2021'!P3+'[1]MAR 2021'!P3+'[1]APR 2021'!P3+'[1]MAY 2021'!P3+'[1]JUN 2021'!P3+'[1]JUL 2021'!P3+'[1]AUG 2021'!P3</f>
        <v>1279.3900000000001</v>
      </c>
      <c r="Q3" s="38">
        <f>'[1]SEPT 2020'!Q3+'[1]OCT 2020'!Q3+'[1]NOV 2020'!Q3+'[1]DEC 2020'!Q3+'[1]JAN 2021'!Q3+'[1]FEB 2021'!Q3+'[1]MAR 2021'!Q3+'[1]APR 2021'!Q3+'[1]MAY 2021'!Q3+'[1]JUN 2021'!Q3+'[1]JUL 2021'!Q3+'[1]AUG 2021'!Q3</f>
        <v>0</v>
      </c>
      <c r="R3" s="38">
        <f>'[1]SEPT 2020'!R3+'[1]OCT 2020'!R3+'[1]NOV 2020'!R3+'[1]DEC 2020'!R3+'[1]JAN 2021'!R3+'[1]FEB 2021'!R3+'[1]MAR 2021'!R3+'[1]APR 2021'!R3+'[1]MAY 2021'!R3+'[1]JUN 2021'!R3+'[1]JUL 2021'!R3+'[1]AUG 2021'!R3</f>
        <v>0</v>
      </c>
      <c r="S3" s="38">
        <f>'[1]SEPT 2020'!S3+'[1]OCT 2020'!S3+'[1]NOV 2020'!S3+'[1]DEC 2020'!S3+'[1]JAN 2021'!S3+'[1]FEB 2021'!S3+'[1]MAR 2021'!S3+'[1]APR 2021'!S3+'[1]MAY 2021'!S3+'[1]JUN 2021'!S3+'[1]JUL 2021'!S3+'[1]AUG 2021'!S3</f>
        <v>0</v>
      </c>
      <c r="T3" s="38">
        <f>'[1]SEPT 2020'!T3+'[1]OCT 2020'!T3+'[1]NOV 2020'!T3+'[1]DEC 2020'!T3+'[1]JAN 2021'!T3+'[1]FEB 2021'!T3+'[1]MAR 2021'!T3+'[1]APR 2021'!T3+'[1]MAY 2021'!T3+'[1]JUN 2021'!T3+'[1]JUL 2021'!T3+'[1]AUG 2021'!T3</f>
        <v>1279.3900000000001</v>
      </c>
      <c r="U3" s="38">
        <f>'[1]SEPT 2020'!U3+'[1]OCT 2020'!U3+'[1]NOV 2020'!U3+'[1]DEC 2020'!U3+'[1]JAN 2021'!U3+'[1]FEB 2021'!U3+'[1]MAR 2021'!U3+'[1]APR 2021'!U3+'[1]MAY 2021'!U3+'[1]JUN 2021'!U3+'[1]JUL 2021'!U3+'[1]AUG 2021'!U3</f>
        <v>0</v>
      </c>
      <c r="V3" s="38">
        <f>'[1]SEPT 2020'!V3+'[1]OCT 2020'!V3+'[1]NOV 2020'!V3+'[1]DEC 2020'!V3+'[1]JAN 2021'!V3+'[1]FEB 2021'!V3+'[1]MAR 2021'!V3+'[1]APR 2021'!V3+'[1]MAY 2021'!V3+'[1]JUN 2021'!V3+'[1]JUL 2021'!V3+'[1]AUG 2021'!V3</f>
        <v>0</v>
      </c>
      <c r="W3" s="38">
        <f>'[1]SEPT 2020'!W3+'[1]OCT 2020'!W3+'[1]NOV 2020'!W3+'[1]DEC 2020'!W3+'[1]JAN 2021'!W3+'[1]FEB 2021'!W3+'[1]MAR 2021'!W3+'[1]APR 2021'!W3+'[1]MAY 2021'!W3+'[1]JUN 2021'!W3+'[1]JUL 2021'!W3+'[1]AUG 2021'!W3</f>
        <v>0</v>
      </c>
      <c r="X3" s="38">
        <f>'[1]SEPT 2020'!X3+'[1]OCT 2020'!X3+'[1]NOV 2020'!X3+'[1]DEC 2020'!X3+'[1]JAN 2021'!X3+'[1]FEB 2021'!X3+'[1]MAR 2021'!X3+'[1]APR 2021'!X3+'[1]MAY 2021'!X3+'[1]JUN 2021'!X3+'[1]JUL 2021'!X3+'[1]AUG 2021'!X3</f>
        <v>0</v>
      </c>
      <c r="Y3" s="38">
        <f>'[1]SEPT 2020'!Y3+'[1]OCT 2020'!Y3+'[1]NOV 2020'!Y3+'[1]DEC 2020'!Y3+'[1]JAN 2021'!Y3+'[1]FEB 2021'!Y3+'[1]MAR 2021'!Y3+'[1]APR 2021'!Y3+'[1]MAY 2021'!Y3+'[1]JUN 2021'!Y3+'[1]JUL 2021'!Y3+'[1]AUG 2021'!Y3</f>
        <v>0</v>
      </c>
      <c r="Z3" s="38">
        <f>'[1]SEPT 2020'!Z3+'[1]OCT 2020'!Z3+'[1]NOV 2020'!Z3+'[1]DEC 2020'!Z3+'[1]JAN 2021'!Z3+'[1]FEB 2021'!Z3+'[1]MAR 2021'!Z3+'[1]APR 2021'!Z3+'[1]MAY 2021'!Z3+'[1]JUN 2021'!Z3+'[1]JUL 2021'!Z3+'[1]AUG 2021'!Z3</f>
        <v>0</v>
      </c>
      <c r="AA3" s="38">
        <f>'[1]SEPT 2020'!AA3+'[1]OCT 2020'!AA3+'[1]NOV 2020'!AA3+'[1]DEC 2020'!AA3+'[1]JAN 2021'!AA3+'[1]FEB 2021'!AA3+'[1]MAR 2021'!AA3+'[1]APR 2021'!AA3+'[1]MAY 2021'!AA3+'[1]JUN 2021'!AA3+'[1]JUL 2021'!AA3+'[1]AUG 2021'!AA3</f>
        <v>0</v>
      </c>
      <c r="AB3" s="38">
        <f>'[1]SEPT 2020'!AB3+'[1]OCT 2020'!AB3+'[1]NOV 2020'!AB3+'[1]DEC 2020'!AB3+'[1]JAN 2021'!AB3+'[1]FEB 2021'!AB3+'[1]MAR 2021'!AB3+'[1]APR 2021'!AB3+'[1]MAY 2021'!AB3+'[1]JUN 2021'!AB3+'[1]JUL 2021'!AB3+'[1]AUG 2021'!AB3</f>
        <v>0</v>
      </c>
      <c r="AC3" s="38">
        <f>'[1]SEPT 2020'!AC3+'[1]OCT 2020'!AC3+'[1]NOV 2020'!AC3+'[1]DEC 2020'!AC3+'[1]JAN 2021'!AC3+'[1]FEB 2021'!AC3+'[1]MAR 2021'!AC3+'[1]APR 2021'!AC3+'[1]MAY 2021'!AC3+'[1]JUN 2021'!AC3+'[1]JUL 2021'!AC3+'[1]AUG 2021'!AC3</f>
        <v>0</v>
      </c>
      <c r="AD3" s="24">
        <f t="shared" ref="AD3:AD66" si="0">SUM(I3,J3:P3,AC3)</f>
        <v>173221.39</v>
      </c>
    </row>
    <row r="4" spans="1:30" x14ac:dyDescent="0.25">
      <c r="A4" s="16" t="s">
        <v>40</v>
      </c>
      <c r="B4" s="17" t="s">
        <v>41</v>
      </c>
      <c r="C4" s="26" t="s">
        <v>42</v>
      </c>
      <c r="D4" s="90">
        <f>'[1]SEPT 2020'!D4+'[1]OCT 2020'!D4+'[1]NOV 2020'!D4+'[1]DEC 2020'!D4+'[1]JAN 2021'!D4+'[1]FEB 2021'!D4+'[1]MAR 2021'!D4+'[1]APR 2021'!D4+'[1]MAY 2021'!D4+'[1]JUN 2021'!D4+'[1]JUL 2021'!D4+'[1]AUG 2021'!D4</f>
        <v>183405</v>
      </c>
      <c r="E4" s="90">
        <f>'[1]SEPT 2020'!E4+'[1]OCT 2020'!E4+'[1]NOV 2020'!E4+'[1]DEC 2020'!E4+'[1]JAN 2021'!E4+'[1]FEB 2021'!E4+'[1]MAR 2021'!E4+'[1]APR 2021'!E4+'[1]MAY 2021'!E4+'[1]JUN 2021'!E4+'[1]JUL 2021'!E4+'[1]AUG 2021'!E4</f>
        <v>68716</v>
      </c>
      <c r="F4" s="90">
        <f>'[1]SEPT 2020'!F4+'[1]OCT 2020'!F4+'[1]NOV 2020'!F4+'[1]DEC 2020'!F4+'[1]JAN 2021'!F4+'[1]FEB 2021'!F4+'[1]MAR 2021'!F4+'[1]APR 2021'!F4+'[1]MAY 2021'!F4+'[1]JUN 2021'!F4+'[1]JUL 2021'!F4+'[1]AUG 2021'!F4</f>
        <v>235818</v>
      </c>
      <c r="G4" s="90">
        <f>'[1]SEPT 2020'!G4+'[1]OCT 2020'!G4+'[1]NOV 2020'!G4+'[1]DEC 2020'!G4+'[1]JAN 2021'!G4+'[1]FEB 2021'!G4+'[1]MAR 2021'!G4+'[1]APR 2021'!G4+'[1]MAY 2021'!G4+'[1]JUN 2021'!G4+'[1]JUL 2021'!G4+'[1]AUG 2021'!G4</f>
        <v>88448</v>
      </c>
      <c r="H4" s="90">
        <f>'[1]SEPT 2020'!H4+'[1]OCT 2020'!H4+'[1]NOV 2020'!H4+'[1]DEC 2020'!H4+'[1]JAN 2021'!H4+'[1]FEB 2021'!H4+'[1]MAR 2021'!H4+'[1]APR 2021'!H4+'[1]MAY 2021'!H4+'[1]JUN 2021'!H4+'[1]JUL 2021'!H4+'[1]AUG 2021'!H4</f>
        <v>83529</v>
      </c>
      <c r="I4" s="108">
        <f>'[1]SEPT 2020'!I4+'[1]OCT 2020'!I4+'[1]NOV 2020'!I4+'[1]DEC 2020'!I4+'[1]JAN 2021'!I4+'[1]FEB 2021'!I4+'[1]MAR 2021'!I4+'[1]APR 2021'!I4+'[1]MAY 2021'!I4+'[1]JUN 2021'!I4+'[1]JUL 2021'!I4+'[1]AUG 2021'!I4</f>
        <v>659916</v>
      </c>
      <c r="J4" s="38">
        <f>'[1]SEPT 2020'!J4+'[1]OCT 2020'!J4+'[1]NOV 2020'!J4+'[1]DEC 2020'!J4+'[1]JAN 2021'!J4+'[1]FEB 2021'!J4+'[1]MAR 2021'!J4+'[1]APR 2021'!J4+'[1]MAY 2021'!J4+'[1]JUN 2021'!J4+'[1]JUL 2021'!J4+'[1]AUG 2021'!J4</f>
        <v>0</v>
      </c>
      <c r="K4" s="109">
        <f>'[1]SEPT 2020'!K4+'[1]OCT 2020'!K4+'[1]NOV 2020'!K4+'[1]DEC 2020'!K4+'[1]JAN 2021'!K4+'[1]FEB 2021'!K4+'[1]MAR 2021'!K4+'[1]APR 2021'!K4+'[1]MAY 2021'!K4+'[1]JUN 2021'!K4+'[1]JUL 2021'!K4+'[1]AUG 2021'!K4</f>
        <v>0</v>
      </c>
      <c r="L4" s="38">
        <f>'[1]SEPT 2020'!L4+'[1]OCT 2020'!L4+'[1]NOV 2020'!L4+'[1]DEC 2020'!L4+'[1]JAN 2021'!L4+'[1]FEB 2021'!L4+'[1]MAR 2021'!L4+'[1]APR 2021'!L4+'[1]MAY 2021'!L4+'[1]JUN 2021'!L4+'[1]JUL 2021'!L4+'[1]AUG 2021'!L4</f>
        <v>0</v>
      </c>
      <c r="M4" s="38">
        <f>'[1]SEPT 2020'!M4+'[1]OCT 2020'!M4+'[1]NOV 2020'!M4+'[1]DEC 2020'!M4+'[1]JAN 2021'!M4+'[1]FEB 2021'!M4+'[1]MAR 2021'!M4+'[1]APR 2021'!M4+'[1]MAY 2021'!M4+'[1]JUN 2021'!M4+'[1]JUL 2021'!M4+'[1]AUG 2021'!M4</f>
        <v>0</v>
      </c>
      <c r="N4" s="38">
        <f>'[1]SEPT 2020'!N4+'[1]OCT 2020'!N4+'[1]NOV 2020'!N4+'[1]DEC 2020'!N4+'[1]JAN 2021'!N4+'[1]FEB 2021'!N4+'[1]MAR 2021'!N4+'[1]APR 2021'!N4+'[1]MAY 2021'!N4+'[1]JUN 2021'!N4+'[1]JUL 2021'!N4+'[1]AUG 2021'!N4</f>
        <v>56490</v>
      </c>
      <c r="O4" s="38">
        <f>'[1]SEPT 2020'!O4+'[1]OCT 2020'!O4+'[1]NOV 2020'!O4+'[1]DEC 2020'!O4+'[1]JAN 2021'!O4+'[1]FEB 2021'!O4+'[1]MAR 2021'!O4+'[1]APR 2021'!O4+'[1]MAY 2021'!O4+'[1]JUN 2021'!O4+'[1]JUL 2021'!O4+'[1]AUG 2021'!O4</f>
        <v>0</v>
      </c>
      <c r="P4" s="108">
        <f>'[1]SEPT 2020'!P4+'[1]OCT 2020'!P4+'[1]NOV 2020'!P4+'[1]DEC 2020'!P4+'[1]JAN 2021'!P4+'[1]FEB 2021'!P4+'[1]MAR 2021'!P4+'[1]APR 2021'!P4+'[1]MAY 2021'!P4+'[1]JUN 2021'!P4+'[1]JUL 2021'!P4+'[1]AUG 2021'!P4</f>
        <v>49140.27</v>
      </c>
      <c r="Q4" s="38">
        <f>'[1]SEPT 2020'!Q4+'[1]OCT 2020'!Q4+'[1]NOV 2020'!Q4+'[1]DEC 2020'!Q4+'[1]JAN 2021'!Q4+'[1]FEB 2021'!Q4+'[1]MAR 2021'!Q4+'[1]APR 2021'!Q4+'[1]MAY 2021'!Q4+'[1]JUN 2021'!Q4+'[1]JUL 2021'!Q4+'[1]AUG 2021'!Q4</f>
        <v>0</v>
      </c>
      <c r="R4" s="38">
        <f>'[1]SEPT 2020'!R4+'[1]OCT 2020'!R4+'[1]NOV 2020'!R4+'[1]DEC 2020'!R4+'[1]JAN 2021'!R4+'[1]FEB 2021'!R4+'[1]MAR 2021'!R4+'[1]APR 2021'!R4+'[1]MAY 2021'!R4+'[1]JUN 2021'!R4+'[1]JUL 2021'!R4+'[1]AUG 2021'!R4</f>
        <v>0</v>
      </c>
      <c r="S4" s="38">
        <f>'[1]SEPT 2020'!S4+'[1]OCT 2020'!S4+'[1]NOV 2020'!S4+'[1]DEC 2020'!S4+'[1]JAN 2021'!S4+'[1]FEB 2021'!S4+'[1]MAR 2021'!S4+'[1]APR 2021'!S4+'[1]MAY 2021'!S4+'[1]JUN 2021'!S4+'[1]JUL 2021'!S4+'[1]AUG 2021'!S4</f>
        <v>0</v>
      </c>
      <c r="T4" s="38">
        <f>'[1]SEPT 2020'!T4+'[1]OCT 2020'!T4+'[1]NOV 2020'!T4+'[1]DEC 2020'!T4+'[1]JAN 2021'!T4+'[1]FEB 2021'!T4+'[1]MAR 2021'!T4+'[1]APR 2021'!T4+'[1]MAY 2021'!T4+'[1]JUN 2021'!T4+'[1]JUL 2021'!T4+'[1]AUG 2021'!T4</f>
        <v>49140.27</v>
      </c>
      <c r="U4" s="38">
        <f>'[1]SEPT 2020'!U4+'[1]OCT 2020'!U4+'[1]NOV 2020'!U4+'[1]DEC 2020'!U4+'[1]JAN 2021'!U4+'[1]FEB 2021'!U4+'[1]MAR 2021'!U4+'[1]APR 2021'!U4+'[1]MAY 2021'!U4+'[1]JUN 2021'!U4+'[1]JUL 2021'!U4+'[1]AUG 2021'!U4</f>
        <v>0</v>
      </c>
      <c r="V4" s="38">
        <f>'[1]SEPT 2020'!V4+'[1]OCT 2020'!V4+'[1]NOV 2020'!V4+'[1]DEC 2020'!V4+'[1]JAN 2021'!V4+'[1]FEB 2021'!V4+'[1]MAR 2021'!V4+'[1]APR 2021'!V4+'[1]MAY 2021'!V4+'[1]JUN 2021'!V4+'[1]JUL 2021'!V4+'[1]AUG 2021'!V4</f>
        <v>0</v>
      </c>
      <c r="W4" s="38">
        <f>'[1]SEPT 2020'!W4+'[1]OCT 2020'!W4+'[1]NOV 2020'!W4+'[1]DEC 2020'!W4+'[1]JAN 2021'!W4+'[1]FEB 2021'!W4+'[1]MAR 2021'!W4+'[1]APR 2021'!W4+'[1]MAY 2021'!W4+'[1]JUN 2021'!W4+'[1]JUL 2021'!W4+'[1]AUG 2021'!W4</f>
        <v>0</v>
      </c>
      <c r="X4" s="38">
        <f>'[1]SEPT 2020'!X4+'[1]OCT 2020'!X4+'[1]NOV 2020'!X4+'[1]DEC 2020'!X4+'[1]JAN 2021'!X4+'[1]FEB 2021'!X4+'[1]MAR 2021'!X4+'[1]APR 2021'!X4+'[1]MAY 2021'!X4+'[1]JUN 2021'!X4+'[1]JUL 2021'!X4+'[1]AUG 2021'!X4</f>
        <v>0</v>
      </c>
      <c r="Y4" s="38">
        <f>'[1]SEPT 2020'!Y4+'[1]OCT 2020'!Y4+'[1]NOV 2020'!Y4+'[1]DEC 2020'!Y4+'[1]JAN 2021'!Y4+'[1]FEB 2021'!Y4+'[1]MAR 2021'!Y4+'[1]APR 2021'!Y4+'[1]MAY 2021'!Y4+'[1]JUN 2021'!Y4+'[1]JUL 2021'!Y4+'[1]AUG 2021'!Y4</f>
        <v>0</v>
      </c>
      <c r="Z4" s="38">
        <f>'[1]SEPT 2020'!Z4+'[1]OCT 2020'!Z4+'[1]NOV 2020'!Z4+'[1]DEC 2020'!Z4+'[1]JAN 2021'!Z4+'[1]FEB 2021'!Z4+'[1]MAR 2021'!Z4+'[1]APR 2021'!Z4+'[1]MAY 2021'!Z4+'[1]JUN 2021'!Z4+'[1]JUL 2021'!Z4+'[1]AUG 2021'!Z4</f>
        <v>0</v>
      </c>
      <c r="AA4" s="38">
        <f>'[1]SEPT 2020'!AA4+'[1]OCT 2020'!AA4+'[1]NOV 2020'!AA4+'[1]DEC 2020'!AA4+'[1]JAN 2021'!AA4+'[1]FEB 2021'!AA4+'[1]MAR 2021'!AA4+'[1]APR 2021'!AA4+'[1]MAY 2021'!AA4+'[1]JUN 2021'!AA4+'[1]JUL 2021'!AA4+'[1]AUG 2021'!AA4</f>
        <v>0</v>
      </c>
      <c r="AB4" s="38">
        <f>'[1]SEPT 2020'!AB4+'[1]OCT 2020'!AB4+'[1]NOV 2020'!AB4+'[1]DEC 2020'!AB4+'[1]JAN 2021'!AB4+'[1]FEB 2021'!AB4+'[1]MAR 2021'!AB4+'[1]APR 2021'!AB4+'[1]MAY 2021'!AB4+'[1]JUN 2021'!AB4+'[1]JUL 2021'!AB4+'[1]AUG 2021'!AB4</f>
        <v>0</v>
      </c>
      <c r="AC4" s="38">
        <f>'[1]SEPT 2020'!AC4+'[1]OCT 2020'!AC4+'[1]NOV 2020'!AC4+'[1]DEC 2020'!AC4+'[1]JAN 2021'!AC4+'[1]FEB 2021'!AC4+'[1]MAR 2021'!AC4+'[1]APR 2021'!AC4+'[1]MAY 2021'!AC4+'[1]JUN 2021'!AC4+'[1]JUL 2021'!AC4+'[1]AUG 2021'!AC4</f>
        <v>0</v>
      </c>
      <c r="AD4" s="24">
        <f t="shared" si="0"/>
        <v>765546.27</v>
      </c>
    </row>
    <row r="5" spans="1:30" x14ac:dyDescent="0.25">
      <c r="A5" s="27" t="s">
        <v>43</v>
      </c>
      <c r="B5" s="17" t="s">
        <v>44</v>
      </c>
      <c r="C5" s="28" t="s">
        <v>45</v>
      </c>
      <c r="D5" s="90">
        <f>'[1]SEPT 2020'!D5+'[1]OCT 2020'!D5+'[1]NOV 2020'!D5+'[1]DEC 2020'!D5+'[1]JAN 2021'!D5+'[1]FEB 2021'!D5+'[1]MAR 2021'!D5+'[1]APR 2021'!D5+'[1]MAY 2021'!D5+'[1]JUN 2021'!D5+'[1]JUL 2021'!D5+'[1]AUG 2021'!D5</f>
        <v>151860</v>
      </c>
      <c r="E5" s="90">
        <f>'[1]SEPT 2020'!E5+'[1]OCT 2020'!E5+'[1]NOV 2020'!E5+'[1]DEC 2020'!E5+'[1]JAN 2021'!E5+'[1]FEB 2021'!E5+'[1]MAR 2021'!E5+'[1]APR 2021'!E5+'[1]MAY 2021'!E5+'[1]JUN 2021'!E5+'[1]JUL 2021'!E5+'[1]AUG 2021'!E5</f>
        <v>131764</v>
      </c>
      <c r="F5" s="90">
        <f>'[1]SEPT 2020'!F5+'[1]OCT 2020'!F5+'[1]NOV 2020'!F5+'[1]DEC 2020'!F5+'[1]JAN 2021'!F5+'[1]FEB 2021'!F5+'[1]MAR 2021'!F5+'[1]APR 2021'!F5+'[1]MAY 2021'!F5+'[1]JUN 2021'!F5+'[1]JUL 2021'!F5+'[1]AUG 2021'!F5</f>
        <v>65414</v>
      </c>
      <c r="G5" s="90">
        <f>'[1]SEPT 2020'!G5+'[1]OCT 2020'!G5+'[1]NOV 2020'!G5+'[1]DEC 2020'!G5+'[1]JAN 2021'!G5+'[1]FEB 2021'!G5+'[1]MAR 2021'!G5+'[1]APR 2021'!G5+'[1]MAY 2021'!G5+'[1]JUN 2021'!G5+'[1]JUL 2021'!G5+'[1]AUG 2021'!G5</f>
        <v>39768</v>
      </c>
      <c r="H5" s="90">
        <f>'[1]SEPT 2020'!H5+'[1]OCT 2020'!H5+'[1]NOV 2020'!H5+'[1]DEC 2020'!H5+'[1]JAN 2021'!H5+'[1]FEB 2021'!H5+'[1]MAR 2021'!H5+'[1]APR 2021'!H5+'[1]MAY 2021'!H5+'[1]JUN 2021'!H5+'[1]JUL 2021'!H5+'[1]AUG 2021'!H5</f>
        <v>95679</v>
      </c>
      <c r="I5" s="108">
        <f>'[1]SEPT 2020'!I5+'[1]OCT 2020'!I5+'[1]NOV 2020'!I5+'[1]DEC 2020'!I5+'[1]JAN 2021'!I5+'[1]FEB 2021'!I5+'[1]MAR 2021'!I5+'[1]APR 2021'!I5+'[1]MAY 2021'!I5+'[1]JUN 2021'!I5+'[1]JUL 2021'!I5+'[1]AUG 2021'!I5</f>
        <v>484485</v>
      </c>
      <c r="J5" s="38">
        <f>'[1]SEPT 2020'!J5+'[1]OCT 2020'!J5+'[1]NOV 2020'!J5+'[1]DEC 2020'!J5+'[1]JAN 2021'!J5+'[1]FEB 2021'!J5+'[1]MAR 2021'!J5+'[1]APR 2021'!J5+'[1]MAY 2021'!J5+'[1]JUN 2021'!J5+'[1]JUL 2021'!J5+'[1]AUG 2021'!J5</f>
        <v>0</v>
      </c>
      <c r="K5" s="109">
        <f>'[1]SEPT 2020'!K5+'[1]OCT 2020'!K5+'[1]NOV 2020'!K5+'[1]DEC 2020'!K5+'[1]JAN 2021'!K5+'[1]FEB 2021'!K5+'[1]MAR 2021'!K5+'[1]APR 2021'!K5+'[1]MAY 2021'!K5+'[1]JUN 2021'!K5+'[1]JUL 2021'!K5+'[1]AUG 2021'!K5</f>
        <v>0</v>
      </c>
      <c r="L5" s="38">
        <f>'[1]SEPT 2020'!L5+'[1]OCT 2020'!L5+'[1]NOV 2020'!L5+'[1]DEC 2020'!L5+'[1]JAN 2021'!L5+'[1]FEB 2021'!L5+'[1]MAR 2021'!L5+'[1]APR 2021'!L5+'[1]MAY 2021'!L5+'[1]JUN 2021'!L5+'[1]JUL 2021'!L5+'[1]AUG 2021'!L5</f>
        <v>0</v>
      </c>
      <c r="M5" s="38">
        <f>'[1]SEPT 2020'!M5+'[1]OCT 2020'!M5+'[1]NOV 2020'!M5+'[1]DEC 2020'!M5+'[1]JAN 2021'!M5+'[1]FEB 2021'!M5+'[1]MAR 2021'!M5+'[1]APR 2021'!M5+'[1]MAY 2021'!M5+'[1]JUN 2021'!M5+'[1]JUL 2021'!M5+'[1]AUG 2021'!M5</f>
        <v>0</v>
      </c>
      <c r="N5" s="38">
        <f>'[1]SEPT 2020'!N5+'[1]OCT 2020'!N5+'[1]NOV 2020'!N5+'[1]DEC 2020'!N5+'[1]JAN 2021'!N5+'[1]FEB 2021'!N5+'[1]MAR 2021'!N5+'[1]APR 2021'!N5+'[1]MAY 2021'!N5+'[1]JUN 2021'!N5+'[1]JUL 2021'!N5+'[1]AUG 2021'!N5</f>
        <v>0</v>
      </c>
      <c r="O5" s="38">
        <f>'[1]SEPT 2020'!O5+'[1]OCT 2020'!O5+'[1]NOV 2020'!O5+'[1]DEC 2020'!O5+'[1]JAN 2021'!O5+'[1]FEB 2021'!O5+'[1]MAR 2021'!O5+'[1]APR 2021'!O5+'[1]MAY 2021'!O5+'[1]JUN 2021'!O5+'[1]JUL 2021'!O5+'[1]AUG 2021'!O5</f>
        <v>0</v>
      </c>
      <c r="P5" s="108">
        <f>'[1]SEPT 2020'!P5+'[1]OCT 2020'!P5+'[1]NOV 2020'!P5+'[1]DEC 2020'!P5+'[1]JAN 2021'!P5+'[1]FEB 2021'!P5+'[1]MAR 2021'!P5+'[1]APR 2021'!P5+'[1]MAY 2021'!P5+'[1]JUN 2021'!P5+'[1]JUL 2021'!P5+'[1]AUG 2021'!P5</f>
        <v>3831.6</v>
      </c>
      <c r="Q5" s="38">
        <f>'[1]SEPT 2020'!Q5+'[1]OCT 2020'!Q5+'[1]NOV 2020'!Q5+'[1]DEC 2020'!Q5+'[1]JAN 2021'!Q5+'[1]FEB 2021'!Q5+'[1]MAR 2021'!Q5+'[1]APR 2021'!Q5+'[1]MAY 2021'!Q5+'[1]JUN 2021'!Q5+'[1]JUL 2021'!Q5+'[1]AUG 2021'!Q5</f>
        <v>0</v>
      </c>
      <c r="R5" s="38">
        <f>'[1]SEPT 2020'!R5+'[1]OCT 2020'!R5+'[1]NOV 2020'!R5+'[1]DEC 2020'!R5+'[1]JAN 2021'!R5+'[1]FEB 2021'!R5+'[1]MAR 2021'!R5+'[1]APR 2021'!R5+'[1]MAY 2021'!R5+'[1]JUN 2021'!R5+'[1]JUL 2021'!R5+'[1]AUG 2021'!R5</f>
        <v>0</v>
      </c>
      <c r="S5" s="38">
        <f>'[1]SEPT 2020'!S5+'[1]OCT 2020'!S5+'[1]NOV 2020'!S5+'[1]DEC 2020'!S5+'[1]JAN 2021'!S5+'[1]FEB 2021'!S5+'[1]MAR 2021'!S5+'[1]APR 2021'!S5+'[1]MAY 2021'!S5+'[1]JUN 2021'!S5+'[1]JUL 2021'!S5+'[1]AUG 2021'!S5</f>
        <v>0</v>
      </c>
      <c r="T5" s="38">
        <f>'[1]SEPT 2020'!T5+'[1]OCT 2020'!T5+'[1]NOV 2020'!T5+'[1]DEC 2020'!T5+'[1]JAN 2021'!T5+'[1]FEB 2021'!T5+'[1]MAR 2021'!T5+'[1]APR 2021'!T5+'[1]MAY 2021'!T5+'[1]JUN 2021'!T5+'[1]JUL 2021'!T5+'[1]AUG 2021'!T5</f>
        <v>3831.6</v>
      </c>
      <c r="U5" s="38">
        <f>'[1]SEPT 2020'!U5+'[1]OCT 2020'!U5+'[1]NOV 2020'!U5+'[1]DEC 2020'!U5+'[1]JAN 2021'!U5+'[1]FEB 2021'!U5+'[1]MAR 2021'!U5+'[1]APR 2021'!U5+'[1]MAY 2021'!U5+'[1]JUN 2021'!U5+'[1]JUL 2021'!U5+'[1]AUG 2021'!U5</f>
        <v>0</v>
      </c>
      <c r="V5" s="38">
        <f>'[1]SEPT 2020'!V5+'[1]OCT 2020'!V5+'[1]NOV 2020'!V5+'[1]DEC 2020'!V5+'[1]JAN 2021'!V5+'[1]FEB 2021'!V5+'[1]MAR 2021'!V5+'[1]APR 2021'!V5+'[1]MAY 2021'!V5+'[1]JUN 2021'!V5+'[1]JUL 2021'!V5+'[1]AUG 2021'!V5</f>
        <v>0</v>
      </c>
      <c r="W5" s="38">
        <f>'[1]SEPT 2020'!W5+'[1]OCT 2020'!W5+'[1]NOV 2020'!W5+'[1]DEC 2020'!W5+'[1]JAN 2021'!W5+'[1]FEB 2021'!W5+'[1]MAR 2021'!W5+'[1]APR 2021'!W5+'[1]MAY 2021'!W5+'[1]JUN 2021'!W5+'[1]JUL 2021'!W5+'[1]AUG 2021'!W5</f>
        <v>0</v>
      </c>
      <c r="X5" s="38">
        <f>'[1]SEPT 2020'!X5+'[1]OCT 2020'!X5+'[1]NOV 2020'!X5+'[1]DEC 2020'!X5+'[1]JAN 2021'!X5+'[1]FEB 2021'!X5+'[1]MAR 2021'!X5+'[1]APR 2021'!X5+'[1]MAY 2021'!X5+'[1]JUN 2021'!X5+'[1]JUL 2021'!X5+'[1]AUG 2021'!X5</f>
        <v>0</v>
      </c>
      <c r="Y5" s="38">
        <f>'[1]SEPT 2020'!Y5+'[1]OCT 2020'!Y5+'[1]NOV 2020'!Y5+'[1]DEC 2020'!Y5+'[1]JAN 2021'!Y5+'[1]FEB 2021'!Y5+'[1]MAR 2021'!Y5+'[1]APR 2021'!Y5+'[1]MAY 2021'!Y5+'[1]JUN 2021'!Y5+'[1]JUL 2021'!Y5+'[1]AUG 2021'!Y5</f>
        <v>0</v>
      </c>
      <c r="Z5" s="38">
        <f>'[1]SEPT 2020'!Z5+'[1]OCT 2020'!Z5+'[1]NOV 2020'!Z5+'[1]DEC 2020'!Z5+'[1]JAN 2021'!Z5+'[1]FEB 2021'!Z5+'[1]MAR 2021'!Z5+'[1]APR 2021'!Z5+'[1]MAY 2021'!Z5+'[1]JUN 2021'!Z5+'[1]JUL 2021'!Z5+'[1]AUG 2021'!Z5</f>
        <v>0</v>
      </c>
      <c r="AA5" s="38">
        <f>'[1]SEPT 2020'!AA5+'[1]OCT 2020'!AA5+'[1]NOV 2020'!AA5+'[1]DEC 2020'!AA5+'[1]JAN 2021'!AA5+'[1]FEB 2021'!AA5+'[1]MAR 2021'!AA5+'[1]APR 2021'!AA5+'[1]MAY 2021'!AA5+'[1]JUN 2021'!AA5+'[1]JUL 2021'!AA5+'[1]AUG 2021'!AA5</f>
        <v>0</v>
      </c>
      <c r="AB5" s="38">
        <f>'[1]SEPT 2020'!AB5+'[1]OCT 2020'!AB5+'[1]NOV 2020'!AB5+'[1]DEC 2020'!AB5+'[1]JAN 2021'!AB5+'[1]FEB 2021'!AB5+'[1]MAR 2021'!AB5+'[1]APR 2021'!AB5+'[1]MAY 2021'!AB5+'[1]JUN 2021'!AB5+'[1]JUL 2021'!AB5+'[1]AUG 2021'!AB5</f>
        <v>0</v>
      </c>
      <c r="AC5" s="38">
        <f>'[1]SEPT 2020'!AC5+'[1]OCT 2020'!AC5+'[1]NOV 2020'!AC5+'[1]DEC 2020'!AC5+'[1]JAN 2021'!AC5+'[1]FEB 2021'!AC5+'[1]MAR 2021'!AC5+'[1]APR 2021'!AC5+'[1]MAY 2021'!AC5+'[1]JUN 2021'!AC5+'[1]JUL 2021'!AC5+'[1]AUG 2021'!AC5</f>
        <v>50464</v>
      </c>
      <c r="AD5" s="24">
        <f t="shared" si="0"/>
        <v>538780.6</v>
      </c>
    </row>
    <row r="6" spans="1:30" x14ac:dyDescent="0.25">
      <c r="A6" s="16" t="s">
        <v>46</v>
      </c>
      <c r="B6" s="17" t="s">
        <v>47</v>
      </c>
      <c r="C6" s="26" t="s">
        <v>42</v>
      </c>
      <c r="D6" s="90">
        <f>'[1]SEPT 2020'!D6+'[1]OCT 2020'!D6+'[1]NOV 2020'!D6+'[1]DEC 2020'!D6+'[1]JAN 2021'!D6+'[1]FEB 2021'!D6+'[1]MAR 2021'!D6+'[1]APR 2021'!D6+'[1]MAY 2021'!D6+'[1]JUN 2021'!D6+'[1]JUL 2021'!D6+'[1]AUG 2021'!D6</f>
        <v>91507</v>
      </c>
      <c r="E6" s="90">
        <f>'[1]SEPT 2020'!E6+'[1]OCT 2020'!E6+'[1]NOV 2020'!E6+'[1]DEC 2020'!E6+'[1]JAN 2021'!E6+'[1]FEB 2021'!E6+'[1]MAR 2021'!E6+'[1]APR 2021'!E6+'[1]MAY 2021'!E6+'[1]JUN 2021'!E6+'[1]JUL 2021'!E6+'[1]AUG 2021'!E6</f>
        <v>70907</v>
      </c>
      <c r="F6" s="90">
        <f>'[1]SEPT 2020'!F6+'[1]OCT 2020'!F6+'[1]NOV 2020'!F6+'[1]DEC 2020'!F6+'[1]JAN 2021'!F6+'[1]FEB 2021'!F6+'[1]MAR 2021'!F6+'[1]APR 2021'!F6+'[1]MAY 2021'!F6+'[1]JUN 2021'!F6+'[1]JUL 2021'!F6+'[1]AUG 2021'!F6</f>
        <v>34263</v>
      </c>
      <c r="G6" s="90">
        <f>'[1]SEPT 2020'!G6+'[1]OCT 2020'!G6+'[1]NOV 2020'!G6+'[1]DEC 2020'!G6+'[1]JAN 2021'!G6+'[1]FEB 2021'!G6+'[1]MAR 2021'!G6+'[1]APR 2021'!G6+'[1]MAY 2021'!G6+'[1]JUN 2021'!G6+'[1]JUL 2021'!G6+'[1]AUG 2021'!G6</f>
        <v>7513</v>
      </c>
      <c r="H6" s="90">
        <f>'[1]SEPT 2020'!H6+'[1]OCT 2020'!H6+'[1]NOV 2020'!H6+'[1]DEC 2020'!H6+'[1]JAN 2021'!H6+'[1]FEB 2021'!H6+'[1]MAR 2021'!H6+'[1]APR 2021'!H6+'[1]MAY 2021'!H6+'[1]JUN 2021'!H6+'[1]JUL 2021'!H6+'[1]AUG 2021'!H6</f>
        <v>3640</v>
      </c>
      <c r="I6" s="108">
        <f>'[1]SEPT 2020'!I6+'[1]OCT 2020'!I6+'[1]NOV 2020'!I6+'[1]DEC 2020'!I6+'[1]JAN 2021'!I6+'[1]FEB 2021'!I6+'[1]MAR 2021'!I6+'[1]APR 2021'!I6+'[1]MAY 2021'!I6+'[1]JUN 2021'!I6+'[1]JUL 2021'!I6+'[1]AUG 2021'!I6</f>
        <v>207830</v>
      </c>
      <c r="J6" s="38">
        <f>'[1]SEPT 2020'!J6+'[1]OCT 2020'!J6+'[1]NOV 2020'!J6+'[1]DEC 2020'!J6+'[1]JAN 2021'!J6+'[1]FEB 2021'!J6+'[1]MAR 2021'!J6+'[1]APR 2021'!J6+'[1]MAY 2021'!J6+'[1]JUN 2021'!J6+'[1]JUL 2021'!J6+'[1]AUG 2021'!J6</f>
        <v>0</v>
      </c>
      <c r="K6" s="109">
        <f>'[1]SEPT 2020'!K6+'[1]OCT 2020'!K6+'[1]NOV 2020'!K6+'[1]DEC 2020'!K6+'[1]JAN 2021'!K6+'[1]FEB 2021'!K6+'[1]MAR 2021'!K6+'[1]APR 2021'!K6+'[1]MAY 2021'!K6+'[1]JUN 2021'!K6+'[1]JUL 2021'!K6+'[1]AUG 2021'!K6</f>
        <v>0</v>
      </c>
      <c r="L6" s="38">
        <f>'[1]SEPT 2020'!L6+'[1]OCT 2020'!L6+'[1]NOV 2020'!L6+'[1]DEC 2020'!L6+'[1]JAN 2021'!L6+'[1]FEB 2021'!L6+'[1]MAR 2021'!L6+'[1]APR 2021'!L6+'[1]MAY 2021'!L6+'[1]JUN 2021'!L6+'[1]JUL 2021'!L6+'[1]AUG 2021'!L6</f>
        <v>0</v>
      </c>
      <c r="M6" s="38">
        <f>'[1]SEPT 2020'!M6+'[1]OCT 2020'!M6+'[1]NOV 2020'!M6+'[1]DEC 2020'!M6+'[1]JAN 2021'!M6+'[1]FEB 2021'!M6+'[1]MAR 2021'!M6+'[1]APR 2021'!M6+'[1]MAY 2021'!M6+'[1]JUN 2021'!M6+'[1]JUL 2021'!M6+'[1]AUG 2021'!M6</f>
        <v>0</v>
      </c>
      <c r="N6" s="38">
        <f>'[1]SEPT 2020'!N6+'[1]OCT 2020'!N6+'[1]NOV 2020'!N6+'[1]DEC 2020'!N6+'[1]JAN 2021'!N6+'[1]FEB 2021'!N6+'[1]MAR 2021'!N6+'[1]APR 2021'!N6+'[1]MAY 2021'!N6+'[1]JUN 2021'!N6+'[1]JUL 2021'!N6+'[1]AUG 2021'!N6</f>
        <v>0</v>
      </c>
      <c r="O6" s="38">
        <f>'[1]SEPT 2020'!O6+'[1]OCT 2020'!O6+'[1]NOV 2020'!O6+'[1]DEC 2020'!O6+'[1]JAN 2021'!O6+'[1]FEB 2021'!O6+'[1]MAR 2021'!O6+'[1]APR 2021'!O6+'[1]MAY 2021'!O6+'[1]JUN 2021'!O6+'[1]JUL 2021'!O6+'[1]AUG 2021'!O6</f>
        <v>0</v>
      </c>
      <c r="P6" s="108">
        <f>'[1]SEPT 2020'!P6+'[1]OCT 2020'!P6+'[1]NOV 2020'!P6+'[1]DEC 2020'!P6+'[1]JAN 2021'!P6+'[1]FEB 2021'!P6+'[1]MAR 2021'!P6+'[1]APR 2021'!P6+'[1]MAY 2021'!P6+'[1]JUN 2021'!P6+'[1]JUL 2021'!P6+'[1]AUG 2021'!P6</f>
        <v>0</v>
      </c>
      <c r="Q6" s="38">
        <f>'[1]SEPT 2020'!Q6+'[1]OCT 2020'!Q6+'[1]NOV 2020'!Q6+'[1]DEC 2020'!Q6+'[1]JAN 2021'!Q6+'[1]FEB 2021'!Q6+'[1]MAR 2021'!Q6+'[1]APR 2021'!Q6+'[1]MAY 2021'!Q6+'[1]JUN 2021'!Q6+'[1]JUL 2021'!Q6+'[1]AUG 2021'!Q6</f>
        <v>0</v>
      </c>
      <c r="R6" s="38">
        <f>'[1]SEPT 2020'!R6+'[1]OCT 2020'!R6+'[1]NOV 2020'!R6+'[1]DEC 2020'!R6+'[1]JAN 2021'!R6+'[1]FEB 2021'!R6+'[1]MAR 2021'!R6+'[1]APR 2021'!R6+'[1]MAY 2021'!R6+'[1]JUN 2021'!R6+'[1]JUL 2021'!R6+'[1]AUG 2021'!R6</f>
        <v>0</v>
      </c>
      <c r="S6" s="38">
        <f>'[1]SEPT 2020'!S6+'[1]OCT 2020'!S6+'[1]NOV 2020'!S6+'[1]DEC 2020'!S6+'[1]JAN 2021'!S6+'[1]FEB 2021'!S6+'[1]MAR 2021'!S6+'[1]APR 2021'!S6+'[1]MAY 2021'!S6+'[1]JUN 2021'!S6+'[1]JUL 2021'!S6+'[1]AUG 2021'!S6</f>
        <v>0</v>
      </c>
      <c r="T6" s="38">
        <f>'[1]SEPT 2020'!T6+'[1]OCT 2020'!T6+'[1]NOV 2020'!T6+'[1]DEC 2020'!T6+'[1]JAN 2021'!T6+'[1]FEB 2021'!T6+'[1]MAR 2021'!T6+'[1]APR 2021'!T6+'[1]MAY 2021'!T6+'[1]JUN 2021'!T6+'[1]JUL 2021'!T6+'[1]AUG 2021'!T6</f>
        <v>0</v>
      </c>
      <c r="U6" s="38">
        <f>'[1]SEPT 2020'!U6+'[1]OCT 2020'!U6+'[1]NOV 2020'!U6+'[1]DEC 2020'!U6+'[1]JAN 2021'!U6+'[1]FEB 2021'!U6+'[1]MAR 2021'!U6+'[1]APR 2021'!U6+'[1]MAY 2021'!U6+'[1]JUN 2021'!U6+'[1]JUL 2021'!U6+'[1]AUG 2021'!U6</f>
        <v>0</v>
      </c>
      <c r="V6" s="38">
        <f>'[1]SEPT 2020'!V6+'[1]OCT 2020'!V6+'[1]NOV 2020'!V6+'[1]DEC 2020'!V6+'[1]JAN 2021'!V6+'[1]FEB 2021'!V6+'[1]MAR 2021'!V6+'[1]APR 2021'!V6+'[1]MAY 2021'!V6+'[1]JUN 2021'!V6+'[1]JUL 2021'!V6+'[1]AUG 2021'!V6</f>
        <v>0</v>
      </c>
      <c r="W6" s="38">
        <f>'[1]SEPT 2020'!W6+'[1]OCT 2020'!W6+'[1]NOV 2020'!W6+'[1]DEC 2020'!W6+'[1]JAN 2021'!W6+'[1]FEB 2021'!W6+'[1]MAR 2021'!W6+'[1]APR 2021'!W6+'[1]MAY 2021'!W6+'[1]JUN 2021'!W6+'[1]JUL 2021'!W6+'[1]AUG 2021'!W6</f>
        <v>0</v>
      </c>
      <c r="X6" s="38">
        <f>'[1]SEPT 2020'!X6+'[1]OCT 2020'!X6+'[1]NOV 2020'!X6+'[1]DEC 2020'!X6+'[1]JAN 2021'!X6+'[1]FEB 2021'!X6+'[1]MAR 2021'!X6+'[1]APR 2021'!X6+'[1]MAY 2021'!X6+'[1]JUN 2021'!X6+'[1]JUL 2021'!X6+'[1]AUG 2021'!X6</f>
        <v>0</v>
      </c>
      <c r="Y6" s="38">
        <f>'[1]SEPT 2020'!Y6+'[1]OCT 2020'!Y6+'[1]NOV 2020'!Y6+'[1]DEC 2020'!Y6+'[1]JAN 2021'!Y6+'[1]FEB 2021'!Y6+'[1]MAR 2021'!Y6+'[1]APR 2021'!Y6+'[1]MAY 2021'!Y6+'[1]JUN 2021'!Y6+'[1]JUL 2021'!Y6+'[1]AUG 2021'!Y6</f>
        <v>0</v>
      </c>
      <c r="Z6" s="38">
        <f>'[1]SEPT 2020'!Z6+'[1]OCT 2020'!Z6+'[1]NOV 2020'!Z6+'[1]DEC 2020'!Z6+'[1]JAN 2021'!Z6+'[1]FEB 2021'!Z6+'[1]MAR 2021'!Z6+'[1]APR 2021'!Z6+'[1]MAY 2021'!Z6+'[1]JUN 2021'!Z6+'[1]JUL 2021'!Z6+'[1]AUG 2021'!Z6</f>
        <v>0</v>
      </c>
      <c r="AA6" s="38">
        <f>'[1]SEPT 2020'!AA6+'[1]OCT 2020'!AA6+'[1]NOV 2020'!AA6+'[1]DEC 2020'!AA6+'[1]JAN 2021'!AA6+'[1]FEB 2021'!AA6+'[1]MAR 2021'!AA6+'[1]APR 2021'!AA6+'[1]MAY 2021'!AA6+'[1]JUN 2021'!AA6+'[1]JUL 2021'!AA6+'[1]AUG 2021'!AA6</f>
        <v>0</v>
      </c>
      <c r="AB6" s="38">
        <f>'[1]SEPT 2020'!AB6+'[1]OCT 2020'!AB6+'[1]NOV 2020'!AB6+'[1]DEC 2020'!AB6+'[1]JAN 2021'!AB6+'[1]FEB 2021'!AB6+'[1]MAR 2021'!AB6+'[1]APR 2021'!AB6+'[1]MAY 2021'!AB6+'[1]JUN 2021'!AB6+'[1]JUL 2021'!AB6+'[1]AUG 2021'!AB6</f>
        <v>0</v>
      </c>
      <c r="AC6" s="38">
        <f>'[1]SEPT 2020'!AC6+'[1]OCT 2020'!AC6+'[1]NOV 2020'!AC6+'[1]DEC 2020'!AC6+'[1]JAN 2021'!AC6+'[1]FEB 2021'!AC6+'[1]MAR 2021'!AC6+'[1]APR 2021'!AC6+'[1]MAY 2021'!AC6+'[1]JUN 2021'!AC6+'[1]JUL 2021'!AC6+'[1]AUG 2021'!AC6</f>
        <v>0</v>
      </c>
      <c r="AD6" s="24">
        <f t="shared" si="0"/>
        <v>207830</v>
      </c>
    </row>
    <row r="7" spans="1:30" x14ac:dyDescent="0.25">
      <c r="A7" s="16" t="s">
        <v>48</v>
      </c>
      <c r="B7" s="17" t="s">
        <v>49</v>
      </c>
      <c r="C7" s="29" t="s">
        <v>50</v>
      </c>
      <c r="D7" s="90">
        <f>'[1]SEPT 2020'!D7+'[1]OCT 2020'!D7+'[1]NOV 2020'!D7+'[1]DEC 2020'!D7+'[1]JAN 2021'!D7+'[1]FEB 2021'!D7+'[1]MAR 2021'!D7+'[1]APR 2021'!D7+'[1]MAY 2021'!D7+'[1]JUN 2021'!D7+'[1]JUL 2021'!D7+'[1]AUG 2021'!D7</f>
        <v>69136</v>
      </c>
      <c r="E7" s="90">
        <f>'[1]SEPT 2020'!E7+'[1]OCT 2020'!E7+'[1]NOV 2020'!E7+'[1]DEC 2020'!E7+'[1]JAN 2021'!E7+'[1]FEB 2021'!E7+'[1]MAR 2021'!E7+'[1]APR 2021'!E7+'[1]MAY 2021'!E7+'[1]JUN 2021'!E7+'[1]JUL 2021'!E7+'[1]AUG 2021'!E7</f>
        <v>68189</v>
      </c>
      <c r="F7" s="90">
        <f>'[1]SEPT 2020'!F7+'[1]OCT 2020'!F7+'[1]NOV 2020'!F7+'[1]DEC 2020'!F7+'[1]JAN 2021'!F7+'[1]FEB 2021'!F7+'[1]MAR 2021'!F7+'[1]APR 2021'!F7+'[1]MAY 2021'!F7+'[1]JUN 2021'!F7+'[1]JUL 2021'!F7+'[1]AUG 2021'!F7</f>
        <v>1509</v>
      </c>
      <c r="G7" s="90">
        <f>'[1]SEPT 2020'!G7+'[1]OCT 2020'!G7+'[1]NOV 2020'!G7+'[1]DEC 2020'!G7+'[1]JAN 2021'!G7+'[1]FEB 2021'!G7+'[1]MAR 2021'!G7+'[1]APR 2021'!G7+'[1]MAY 2021'!G7+'[1]JUN 2021'!G7+'[1]JUL 2021'!G7+'[1]AUG 2021'!G7</f>
        <v>2947</v>
      </c>
      <c r="H7" s="90">
        <f>'[1]SEPT 2020'!H7+'[1]OCT 2020'!H7+'[1]NOV 2020'!H7+'[1]DEC 2020'!H7+'[1]JAN 2021'!H7+'[1]FEB 2021'!H7+'[1]MAR 2021'!H7+'[1]APR 2021'!H7+'[1]MAY 2021'!H7+'[1]JUN 2021'!H7+'[1]JUL 2021'!H7+'[1]AUG 2021'!H7</f>
        <v>1959</v>
      </c>
      <c r="I7" s="108">
        <f>'[1]SEPT 2020'!I7+'[1]OCT 2020'!I7+'[1]NOV 2020'!I7+'[1]DEC 2020'!I7+'[1]JAN 2021'!I7+'[1]FEB 2021'!I7+'[1]MAR 2021'!I7+'[1]APR 2021'!I7+'[1]MAY 2021'!I7+'[1]JUN 2021'!I7+'[1]JUL 2021'!I7+'[1]AUG 2021'!I7</f>
        <v>143740</v>
      </c>
      <c r="J7" s="38">
        <f>'[1]SEPT 2020'!J7+'[1]OCT 2020'!J7+'[1]NOV 2020'!J7+'[1]DEC 2020'!J7+'[1]JAN 2021'!J7+'[1]FEB 2021'!J7+'[1]MAR 2021'!J7+'[1]APR 2021'!J7+'[1]MAY 2021'!J7+'[1]JUN 2021'!J7+'[1]JUL 2021'!J7+'[1]AUG 2021'!J7</f>
        <v>0</v>
      </c>
      <c r="K7" s="109">
        <f>'[1]SEPT 2020'!K7+'[1]OCT 2020'!K7+'[1]NOV 2020'!K7+'[1]DEC 2020'!K7+'[1]JAN 2021'!K7+'[1]FEB 2021'!K7+'[1]MAR 2021'!K7+'[1]APR 2021'!K7+'[1]MAY 2021'!K7+'[1]JUN 2021'!K7+'[1]JUL 2021'!K7+'[1]AUG 2021'!K7</f>
        <v>0</v>
      </c>
      <c r="L7" s="38">
        <f>'[1]SEPT 2020'!L7+'[1]OCT 2020'!L7+'[1]NOV 2020'!L7+'[1]DEC 2020'!L7+'[1]JAN 2021'!L7+'[1]FEB 2021'!L7+'[1]MAR 2021'!L7+'[1]APR 2021'!L7+'[1]MAY 2021'!L7+'[1]JUN 2021'!L7+'[1]JUL 2021'!L7+'[1]AUG 2021'!L7</f>
        <v>0</v>
      </c>
      <c r="M7" s="38">
        <f>'[1]SEPT 2020'!M7+'[1]OCT 2020'!M7+'[1]NOV 2020'!M7+'[1]DEC 2020'!M7+'[1]JAN 2021'!M7+'[1]FEB 2021'!M7+'[1]MAR 2021'!M7+'[1]APR 2021'!M7+'[1]MAY 2021'!M7+'[1]JUN 2021'!M7+'[1]JUL 2021'!M7+'[1]AUG 2021'!M7</f>
        <v>0</v>
      </c>
      <c r="N7" s="38">
        <f>'[1]SEPT 2020'!N7+'[1]OCT 2020'!N7+'[1]NOV 2020'!N7+'[1]DEC 2020'!N7+'[1]JAN 2021'!N7+'[1]FEB 2021'!N7+'[1]MAR 2021'!N7+'[1]APR 2021'!N7+'[1]MAY 2021'!N7+'[1]JUN 2021'!N7+'[1]JUL 2021'!N7+'[1]AUG 2021'!N7</f>
        <v>0</v>
      </c>
      <c r="O7" s="38">
        <f>'[1]SEPT 2020'!O7+'[1]OCT 2020'!O7+'[1]NOV 2020'!O7+'[1]DEC 2020'!O7+'[1]JAN 2021'!O7+'[1]FEB 2021'!O7+'[1]MAR 2021'!O7+'[1]APR 2021'!O7+'[1]MAY 2021'!O7+'[1]JUN 2021'!O7+'[1]JUL 2021'!O7+'[1]AUG 2021'!O7</f>
        <v>0</v>
      </c>
      <c r="P7" s="108">
        <f>'[1]SEPT 2020'!P7+'[1]OCT 2020'!P7+'[1]NOV 2020'!P7+'[1]DEC 2020'!P7+'[1]JAN 2021'!P7+'[1]FEB 2021'!P7+'[1]MAR 2021'!P7+'[1]APR 2021'!P7+'[1]MAY 2021'!P7+'[1]JUN 2021'!P7+'[1]JUL 2021'!P7+'[1]AUG 2021'!P7</f>
        <v>852.93</v>
      </c>
      <c r="Q7" s="38">
        <f>'[1]SEPT 2020'!Q7+'[1]OCT 2020'!Q7+'[1]NOV 2020'!Q7+'[1]DEC 2020'!Q7+'[1]JAN 2021'!Q7+'[1]FEB 2021'!Q7+'[1]MAR 2021'!Q7+'[1]APR 2021'!Q7+'[1]MAY 2021'!Q7+'[1]JUN 2021'!Q7+'[1]JUL 2021'!Q7+'[1]AUG 2021'!Q7</f>
        <v>0</v>
      </c>
      <c r="R7" s="38">
        <f>'[1]SEPT 2020'!R7+'[1]OCT 2020'!R7+'[1]NOV 2020'!R7+'[1]DEC 2020'!R7+'[1]JAN 2021'!R7+'[1]FEB 2021'!R7+'[1]MAR 2021'!R7+'[1]APR 2021'!R7+'[1]MAY 2021'!R7+'[1]JUN 2021'!R7+'[1]JUL 2021'!R7+'[1]AUG 2021'!R7</f>
        <v>0</v>
      </c>
      <c r="S7" s="38">
        <f>'[1]SEPT 2020'!S7+'[1]OCT 2020'!S7+'[1]NOV 2020'!S7+'[1]DEC 2020'!S7+'[1]JAN 2021'!S7+'[1]FEB 2021'!S7+'[1]MAR 2021'!S7+'[1]APR 2021'!S7+'[1]MAY 2021'!S7+'[1]JUN 2021'!S7+'[1]JUL 2021'!S7+'[1]AUG 2021'!S7</f>
        <v>0</v>
      </c>
      <c r="T7" s="38">
        <f>'[1]SEPT 2020'!T7+'[1]OCT 2020'!T7+'[1]NOV 2020'!T7+'[1]DEC 2020'!T7+'[1]JAN 2021'!T7+'[1]FEB 2021'!T7+'[1]MAR 2021'!T7+'[1]APR 2021'!T7+'[1]MAY 2021'!T7+'[1]JUN 2021'!T7+'[1]JUL 2021'!T7+'[1]AUG 2021'!T7</f>
        <v>852.93</v>
      </c>
      <c r="U7" s="38">
        <f>'[1]SEPT 2020'!U7+'[1]OCT 2020'!U7+'[1]NOV 2020'!U7+'[1]DEC 2020'!U7+'[1]JAN 2021'!U7+'[1]FEB 2021'!U7+'[1]MAR 2021'!U7+'[1]APR 2021'!U7+'[1]MAY 2021'!U7+'[1]JUN 2021'!U7+'[1]JUL 2021'!U7+'[1]AUG 2021'!U7</f>
        <v>0</v>
      </c>
      <c r="V7" s="38">
        <f>'[1]SEPT 2020'!V7+'[1]OCT 2020'!V7+'[1]NOV 2020'!V7+'[1]DEC 2020'!V7+'[1]JAN 2021'!V7+'[1]FEB 2021'!V7+'[1]MAR 2021'!V7+'[1]APR 2021'!V7+'[1]MAY 2021'!V7+'[1]JUN 2021'!V7+'[1]JUL 2021'!V7+'[1]AUG 2021'!V7</f>
        <v>0</v>
      </c>
      <c r="W7" s="38">
        <f>'[1]SEPT 2020'!W7+'[1]OCT 2020'!W7+'[1]NOV 2020'!W7+'[1]DEC 2020'!W7+'[1]JAN 2021'!W7+'[1]FEB 2021'!W7+'[1]MAR 2021'!W7+'[1]APR 2021'!W7+'[1]MAY 2021'!W7+'[1]JUN 2021'!W7+'[1]JUL 2021'!W7+'[1]AUG 2021'!W7</f>
        <v>0</v>
      </c>
      <c r="X7" s="38">
        <f>'[1]SEPT 2020'!X7+'[1]OCT 2020'!X7+'[1]NOV 2020'!X7+'[1]DEC 2020'!X7+'[1]JAN 2021'!X7+'[1]FEB 2021'!X7+'[1]MAR 2021'!X7+'[1]APR 2021'!X7+'[1]MAY 2021'!X7+'[1]JUN 2021'!X7+'[1]JUL 2021'!X7+'[1]AUG 2021'!X7</f>
        <v>0</v>
      </c>
      <c r="Y7" s="38">
        <f>'[1]SEPT 2020'!Y7+'[1]OCT 2020'!Y7+'[1]NOV 2020'!Y7+'[1]DEC 2020'!Y7+'[1]JAN 2021'!Y7+'[1]FEB 2021'!Y7+'[1]MAR 2021'!Y7+'[1]APR 2021'!Y7+'[1]MAY 2021'!Y7+'[1]JUN 2021'!Y7+'[1]JUL 2021'!Y7+'[1]AUG 2021'!Y7</f>
        <v>0</v>
      </c>
      <c r="Z7" s="38">
        <f>'[1]SEPT 2020'!Z7+'[1]OCT 2020'!Z7+'[1]NOV 2020'!Z7+'[1]DEC 2020'!Z7+'[1]JAN 2021'!Z7+'[1]FEB 2021'!Z7+'[1]MAR 2021'!Z7+'[1]APR 2021'!Z7+'[1]MAY 2021'!Z7+'[1]JUN 2021'!Z7+'[1]JUL 2021'!Z7+'[1]AUG 2021'!Z7</f>
        <v>0</v>
      </c>
      <c r="AA7" s="38">
        <f>'[1]SEPT 2020'!AA7+'[1]OCT 2020'!AA7+'[1]NOV 2020'!AA7+'[1]DEC 2020'!AA7+'[1]JAN 2021'!AA7+'[1]FEB 2021'!AA7+'[1]MAR 2021'!AA7+'[1]APR 2021'!AA7+'[1]MAY 2021'!AA7+'[1]JUN 2021'!AA7+'[1]JUL 2021'!AA7+'[1]AUG 2021'!AA7</f>
        <v>0</v>
      </c>
      <c r="AB7" s="38">
        <f>'[1]SEPT 2020'!AB7+'[1]OCT 2020'!AB7+'[1]NOV 2020'!AB7+'[1]DEC 2020'!AB7+'[1]JAN 2021'!AB7+'[1]FEB 2021'!AB7+'[1]MAR 2021'!AB7+'[1]APR 2021'!AB7+'[1]MAY 2021'!AB7+'[1]JUN 2021'!AB7+'[1]JUL 2021'!AB7+'[1]AUG 2021'!AB7</f>
        <v>0</v>
      </c>
      <c r="AC7" s="38">
        <f>'[1]SEPT 2020'!AC7+'[1]OCT 2020'!AC7+'[1]NOV 2020'!AC7+'[1]DEC 2020'!AC7+'[1]JAN 2021'!AC7+'[1]FEB 2021'!AC7+'[1]MAR 2021'!AC7+'[1]APR 2021'!AC7+'[1]MAY 2021'!AC7+'[1]JUN 2021'!AC7+'[1]JUL 2021'!AC7+'[1]AUG 2021'!AC7</f>
        <v>0</v>
      </c>
      <c r="AD7" s="24">
        <f t="shared" si="0"/>
        <v>144592.93</v>
      </c>
    </row>
    <row r="8" spans="1:30" x14ac:dyDescent="0.25">
      <c r="A8" s="16" t="s">
        <v>51</v>
      </c>
      <c r="B8" s="17" t="s">
        <v>52</v>
      </c>
      <c r="C8" s="28" t="s">
        <v>45</v>
      </c>
      <c r="D8" s="90">
        <f>'[1]SEPT 2020'!D8+'[1]OCT 2020'!D8+'[1]NOV 2020'!D8+'[1]DEC 2020'!D8+'[1]JAN 2021'!D8+'[1]FEB 2021'!D8+'[1]MAR 2021'!D8+'[1]APR 2021'!D8+'[1]MAY 2021'!D8+'[1]JUN 2021'!D8+'[1]JUL 2021'!D8+'[1]AUG 2021'!D8</f>
        <v>12602</v>
      </c>
      <c r="E8" s="90">
        <f>'[1]SEPT 2020'!E8+'[1]OCT 2020'!E8+'[1]NOV 2020'!E8+'[1]DEC 2020'!E8+'[1]JAN 2021'!E8+'[1]FEB 2021'!E8+'[1]MAR 2021'!E8+'[1]APR 2021'!E8+'[1]MAY 2021'!E8+'[1]JUN 2021'!E8+'[1]JUL 2021'!E8+'[1]AUG 2021'!E8</f>
        <v>143359</v>
      </c>
      <c r="F8" s="90">
        <f>'[1]SEPT 2020'!F8+'[1]OCT 2020'!F8+'[1]NOV 2020'!F8+'[1]DEC 2020'!F8+'[1]JAN 2021'!F8+'[1]FEB 2021'!F8+'[1]MAR 2021'!F8+'[1]APR 2021'!F8+'[1]MAY 2021'!F8+'[1]JUN 2021'!F8+'[1]JUL 2021'!F8+'[1]AUG 2021'!F8</f>
        <v>0</v>
      </c>
      <c r="G8" s="90">
        <f>'[1]SEPT 2020'!G8+'[1]OCT 2020'!G8+'[1]NOV 2020'!G8+'[1]DEC 2020'!G8+'[1]JAN 2021'!G8+'[1]FEB 2021'!G8+'[1]MAR 2021'!G8+'[1]APR 2021'!G8+'[1]MAY 2021'!G8+'[1]JUN 2021'!G8+'[1]JUL 2021'!G8+'[1]AUG 2021'!G8</f>
        <v>6219</v>
      </c>
      <c r="H8" s="90">
        <f>'[1]SEPT 2020'!H8+'[1]OCT 2020'!H8+'[1]NOV 2020'!H8+'[1]DEC 2020'!H8+'[1]JAN 2021'!H8+'[1]FEB 2021'!H8+'[1]MAR 2021'!H8+'[1]APR 2021'!H8+'[1]MAY 2021'!H8+'[1]JUN 2021'!H8+'[1]JUL 2021'!H8+'[1]AUG 2021'!H8</f>
        <v>2337</v>
      </c>
      <c r="I8" s="108">
        <f>'[1]SEPT 2020'!I8+'[1]OCT 2020'!I8+'[1]NOV 2020'!I8+'[1]DEC 2020'!I8+'[1]JAN 2021'!I8+'[1]FEB 2021'!I8+'[1]MAR 2021'!I8+'[1]APR 2021'!I8+'[1]MAY 2021'!I8+'[1]JUN 2021'!I8+'[1]JUL 2021'!I8+'[1]AUG 2021'!I8</f>
        <v>164517</v>
      </c>
      <c r="J8" s="38">
        <f>'[1]SEPT 2020'!J8+'[1]OCT 2020'!J8+'[1]NOV 2020'!J8+'[1]DEC 2020'!J8+'[1]JAN 2021'!J8+'[1]FEB 2021'!J8+'[1]MAR 2021'!J8+'[1]APR 2021'!J8+'[1]MAY 2021'!J8+'[1]JUN 2021'!J8+'[1]JUL 2021'!J8+'[1]AUG 2021'!J8</f>
        <v>0</v>
      </c>
      <c r="K8" s="109">
        <f>'[1]SEPT 2020'!K8+'[1]OCT 2020'!K8+'[1]NOV 2020'!K8+'[1]DEC 2020'!K8+'[1]JAN 2021'!K8+'[1]FEB 2021'!K8+'[1]MAR 2021'!K8+'[1]APR 2021'!K8+'[1]MAY 2021'!K8+'[1]JUN 2021'!K8+'[1]JUL 2021'!K8+'[1]AUG 2021'!K8</f>
        <v>0</v>
      </c>
      <c r="L8" s="38">
        <f>'[1]SEPT 2020'!L8+'[1]OCT 2020'!L8+'[1]NOV 2020'!L8+'[1]DEC 2020'!L8+'[1]JAN 2021'!L8+'[1]FEB 2021'!L8+'[1]MAR 2021'!L8+'[1]APR 2021'!L8+'[1]MAY 2021'!L8+'[1]JUN 2021'!L8+'[1]JUL 2021'!L8+'[1]AUG 2021'!L8</f>
        <v>0</v>
      </c>
      <c r="M8" s="38">
        <f>'[1]SEPT 2020'!M8+'[1]OCT 2020'!M8+'[1]NOV 2020'!M8+'[1]DEC 2020'!M8+'[1]JAN 2021'!M8+'[1]FEB 2021'!M8+'[1]MAR 2021'!M8+'[1]APR 2021'!M8+'[1]MAY 2021'!M8+'[1]JUN 2021'!M8+'[1]JUL 2021'!M8+'[1]AUG 2021'!M8</f>
        <v>0</v>
      </c>
      <c r="N8" s="38">
        <f>'[1]SEPT 2020'!N8+'[1]OCT 2020'!N8+'[1]NOV 2020'!N8+'[1]DEC 2020'!N8+'[1]JAN 2021'!N8+'[1]FEB 2021'!N8+'[1]MAR 2021'!N8+'[1]APR 2021'!N8+'[1]MAY 2021'!N8+'[1]JUN 2021'!N8+'[1]JUL 2021'!N8+'[1]AUG 2021'!N8</f>
        <v>0</v>
      </c>
      <c r="O8" s="38">
        <f>'[1]SEPT 2020'!O8+'[1]OCT 2020'!O8+'[1]NOV 2020'!O8+'[1]DEC 2020'!O8+'[1]JAN 2021'!O8+'[1]FEB 2021'!O8+'[1]MAR 2021'!O8+'[1]APR 2021'!O8+'[1]MAY 2021'!O8+'[1]JUN 2021'!O8+'[1]JUL 2021'!O8+'[1]AUG 2021'!O8</f>
        <v>0</v>
      </c>
      <c r="P8" s="108">
        <f>'[1]SEPT 2020'!P8+'[1]OCT 2020'!P8+'[1]NOV 2020'!P8+'[1]DEC 2020'!P8+'[1]JAN 2021'!P8+'[1]FEB 2021'!P8+'[1]MAR 2021'!P8+'[1]APR 2021'!P8+'[1]MAY 2021'!P8+'[1]JUN 2021'!P8+'[1]JUL 2021'!P8+'[1]AUG 2021'!P8</f>
        <v>2554.4</v>
      </c>
      <c r="Q8" s="38">
        <f>'[1]SEPT 2020'!Q8+'[1]OCT 2020'!Q8+'[1]NOV 2020'!Q8+'[1]DEC 2020'!Q8+'[1]JAN 2021'!Q8+'[1]FEB 2021'!Q8+'[1]MAR 2021'!Q8+'[1]APR 2021'!Q8+'[1]MAY 2021'!Q8+'[1]JUN 2021'!Q8+'[1]JUL 2021'!Q8+'[1]AUG 2021'!Q8</f>
        <v>0</v>
      </c>
      <c r="R8" s="38">
        <f>'[1]SEPT 2020'!R8+'[1]OCT 2020'!R8+'[1]NOV 2020'!R8+'[1]DEC 2020'!R8+'[1]JAN 2021'!R8+'[1]FEB 2021'!R8+'[1]MAR 2021'!R8+'[1]APR 2021'!R8+'[1]MAY 2021'!R8+'[1]JUN 2021'!R8+'[1]JUL 2021'!R8+'[1]AUG 2021'!R8</f>
        <v>0</v>
      </c>
      <c r="S8" s="38">
        <f>'[1]SEPT 2020'!S8+'[1]OCT 2020'!S8+'[1]NOV 2020'!S8+'[1]DEC 2020'!S8+'[1]JAN 2021'!S8+'[1]FEB 2021'!S8+'[1]MAR 2021'!S8+'[1]APR 2021'!S8+'[1]MAY 2021'!S8+'[1]JUN 2021'!S8+'[1]JUL 2021'!S8+'[1]AUG 2021'!S8</f>
        <v>0</v>
      </c>
      <c r="T8" s="38">
        <f>'[1]SEPT 2020'!T8+'[1]OCT 2020'!T8+'[1]NOV 2020'!T8+'[1]DEC 2020'!T8+'[1]JAN 2021'!T8+'[1]FEB 2021'!T8+'[1]MAR 2021'!T8+'[1]APR 2021'!T8+'[1]MAY 2021'!T8+'[1]JUN 2021'!T8+'[1]JUL 2021'!T8+'[1]AUG 2021'!T8</f>
        <v>2554.4</v>
      </c>
      <c r="U8" s="38">
        <f>'[1]SEPT 2020'!U8+'[1]OCT 2020'!U8+'[1]NOV 2020'!U8+'[1]DEC 2020'!U8+'[1]JAN 2021'!U8+'[1]FEB 2021'!U8+'[1]MAR 2021'!U8+'[1]APR 2021'!U8+'[1]MAY 2021'!U8+'[1]JUN 2021'!U8+'[1]JUL 2021'!U8+'[1]AUG 2021'!U8</f>
        <v>0</v>
      </c>
      <c r="V8" s="38">
        <f>'[1]SEPT 2020'!V8+'[1]OCT 2020'!V8+'[1]NOV 2020'!V8+'[1]DEC 2020'!V8+'[1]JAN 2021'!V8+'[1]FEB 2021'!V8+'[1]MAR 2021'!V8+'[1]APR 2021'!V8+'[1]MAY 2021'!V8+'[1]JUN 2021'!V8+'[1]JUL 2021'!V8+'[1]AUG 2021'!V8</f>
        <v>0</v>
      </c>
      <c r="W8" s="38">
        <f>'[1]SEPT 2020'!W8+'[1]OCT 2020'!W8+'[1]NOV 2020'!W8+'[1]DEC 2020'!W8+'[1]JAN 2021'!W8+'[1]FEB 2021'!W8+'[1]MAR 2021'!W8+'[1]APR 2021'!W8+'[1]MAY 2021'!W8+'[1]JUN 2021'!W8+'[1]JUL 2021'!W8+'[1]AUG 2021'!W8</f>
        <v>0</v>
      </c>
      <c r="X8" s="38">
        <f>'[1]SEPT 2020'!X8+'[1]OCT 2020'!X8+'[1]NOV 2020'!X8+'[1]DEC 2020'!X8+'[1]JAN 2021'!X8+'[1]FEB 2021'!X8+'[1]MAR 2021'!X8+'[1]APR 2021'!X8+'[1]MAY 2021'!X8+'[1]JUN 2021'!X8+'[1]JUL 2021'!X8+'[1]AUG 2021'!X8</f>
        <v>0</v>
      </c>
      <c r="Y8" s="38">
        <f>'[1]SEPT 2020'!Y8+'[1]OCT 2020'!Y8+'[1]NOV 2020'!Y8+'[1]DEC 2020'!Y8+'[1]JAN 2021'!Y8+'[1]FEB 2021'!Y8+'[1]MAR 2021'!Y8+'[1]APR 2021'!Y8+'[1]MAY 2021'!Y8+'[1]JUN 2021'!Y8+'[1]JUL 2021'!Y8+'[1]AUG 2021'!Y8</f>
        <v>0</v>
      </c>
      <c r="Z8" s="38">
        <f>'[1]SEPT 2020'!Z8+'[1]OCT 2020'!Z8+'[1]NOV 2020'!Z8+'[1]DEC 2020'!Z8+'[1]JAN 2021'!Z8+'[1]FEB 2021'!Z8+'[1]MAR 2021'!Z8+'[1]APR 2021'!Z8+'[1]MAY 2021'!Z8+'[1]JUN 2021'!Z8+'[1]JUL 2021'!Z8+'[1]AUG 2021'!Z8</f>
        <v>0</v>
      </c>
      <c r="AA8" s="38">
        <f>'[1]SEPT 2020'!AA8+'[1]OCT 2020'!AA8+'[1]NOV 2020'!AA8+'[1]DEC 2020'!AA8+'[1]JAN 2021'!AA8+'[1]FEB 2021'!AA8+'[1]MAR 2021'!AA8+'[1]APR 2021'!AA8+'[1]MAY 2021'!AA8+'[1]JUN 2021'!AA8+'[1]JUL 2021'!AA8+'[1]AUG 2021'!AA8</f>
        <v>0</v>
      </c>
      <c r="AB8" s="38">
        <f>'[1]SEPT 2020'!AB8+'[1]OCT 2020'!AB8+'[1]NOV 2020'!AB8+'[1]DEC 2020'!AB8+'[1]JAN 2021'!AB8+'[1]FEB 2021'!AB8+'[1]MAR 2021'!AB8+'[1]APR 2021'!AB8+'[1]MAY 2021'!AB8+'[1]JUN 2021'!AB8+'[1]JUL 2021'!AB8+'[1]AUG 2021'!AB8</f>
        <v>0</v>
      </c>
      <c r="AC8" s="38">
        <f>'[1]SEPT 2020'!AC8+'[1]OCT 2020'!AC8+'[1]NOV 2020'!AC8+'[1]DEC 2020'!AC8+'[1]JAN 2021'!AC8+'[1]FEB 2021'!AC8+'[1]MAR 2021'!AC8+'[1]APR 2021'!AC8+'[1]MAY 2021'!AC8+'[1]JUN 2021'!AC8+'[1]JUL 2021'!AC8+'[1]AUG 2021'!AC8</f>
        <v>0</v>
      </c>
      <c r="AD8" s="24">
        <f t="shared" si="0"/>
        <v>167071.4</v>
      </c>
    </row>
    <row r="9" spans="1:30" x14ac:dyDescent="0.25">
      <c r="A9" s="16" t="s">
        <v>53</v>
      </c>
      <c r="B9" s="17" t="s">
        <v>54</v>
      </c>
      <c r="C9" s="28" t="s">
        <v>45</v>
      </c>
      <c r="D9" s="90">
        <f>'[1]SEPT 2020'!D9+'[1]OCT 2020'!D9+'[1]NOV 2020'!D9+'[1]DEC 2020'!D9+'[1]JAN 2021'!D9+'[1]FEB 2021'!D9+'[1]MAR 2021'!D9+'[1]APR 2021'!D9+'[1]MAY 2021'!D9+'[1]JUN 2021'!D9+'[1]JUL 2021'!D9+'[1]AUG 2021'!D9</f>
        <v>430943</v>
      </c>
      <c r="E9" s="90">
        <f>'[1]SEPT 2020'!E9+'[1]OCT 2020'!E9+'[1]NOV 2020'!E9+'[1]DEC 2020'!E9+'[1]JAN 2021'!E9+'[1]FEB 2021'!E9+'[1]MAR 2021'!E9+'[1]APR 2021'!E9+'[1]MAY 2021'!E9+'[1]JUN 2021'!E9+'[1]JUL 2021'!E9+'[1]AUG 2021'!E9</f>
        <v>190176</v>
      </c>
      <c r="F9" s="90">
        <f>'[1]SEPT 2020'!F9+'[1]OCT 2020'!F9+'[1]NOV 2020'!F9+'[1]DEC 2020'!F9+'[1]JAN 2021'!F9+'[1]FEB 2021'!F9+'[1]MAR 2021'!F9+'[1]APR 2021'!F9+'[1]MAY 2021'!F9+'[1]JUN 2021'!F9+'[1]JUL 2021'!F9+'[1]AUG 2021'!F9</f>
        <v>111749</v>
      </c>
      <c r="G9" s="90">
        <f>'[1]SEPT 2020'!G9+'[1]OCT 2020'!G9+'[1]NOV 2020'!G9+'[1]DEC 2020'!G9+'[1]JAN 2021'!G9+'[1]FEB 2021'!G9+'[1]MAR 2021'!G9+'[1]APR 2021'!G9+'[1]MAY 2021'!G9+'[1]JUN 2021'!G9+'[1]JUL 2021'!G9+'[1]AUG 2021'!G9</f>
        <v>112688</v>
      </c>
      <c r="H9" s="90">
        <f>'[1]SEPT 2020'!H9+'[1]OCT 2020'!H9+'[1]NOV 2020'!H9+'[1]DEC 2020'!H9+'[1]JAN 2021'!H9+'[1]FEB 2021'!H9+'[1]MAR 2021'!H9+'[1]APR 2021'!H9+'[1]MAY 2021'!H9+'[1]JUN 2021'!H9+'[1]JUL 2021'!H9+'[1]AUG 2021'!H9</f>
        <v>51548</v>
      </c>
      <c r="I9" s="108">
        <f>'[1]SEPT 2020'!I9+'[1]OCT 2020'!I9+'[1]NOV 2020'!I9+'[1]DEC 2020'!I9+'[1]JAN 2021'!I9+'[1]FEB 2021'!I9+'[1]MAR 2021'!I9+'[1]APR 2021'!I9+'[1]MAY 2021'!I9+'[1]JUN 2021'!I9+'[1]JUL 2021'!I9+'[1]AUG 2021'!I9</f>
        <v>897104</v>
      </c>
      <c r="J9" s="38">
        <f>'[1]SEPT 2020'!J9+'[1]OCT 2020'!J9+'[1]NOV 2020'!J9+'[1]DEC 2020'!J9+'[1]JAN 2021'!J9+'[1]FEB 2021'!J9+'[1]MAR 2021'!J9+'[1]APR 2021'!J9+'[1]MAY 2021'!J9+'[1]JUN 2021'!J9+'[1]JUL 2021'!J9+'[1]AUG 2021'!J9</f>
        <v>0</v>
      </c>
      <c r="K9" s="109">
        <f>'[1]SEPT 2020'!K9+'[1]OCT 2020'!K9+'[1]NOV 2020'!K9+'[1]DEC 2020'!K9+'[1]JAN 2021'!K9+'[1]FEB 2021'!K9+'[1]MAR 2021'!K9+'[1]APR 2021'!K9+'[1]MAY 2021'!K9+'[1]JUN 2021'!K9+'[1]JUL 2021'!K9+'[1]AUG 2021'!K9</f>
        <v>0</v>
      </c>
      <c r="L9" s="38">
        <f>'[1]SEPT 2020'!L9+'[1]OCT 2020'!L9+'[1]NOV 2020'!L9+'[1]DEC 2020'!L9+'[1]JAN 2021'!L9+'[1]FEB 2021'!L9+'[1]MAR 2021'!L9+'[1]APR 2021'!L9+'[1]MAY 2021'!L9+'[1]JUN 2021'!L9+'[1]JUL 2021'!L9+'[1]AUG 2021'!L9</f>
        <v>0</v>
      </c>
      <c r="M9" s="38">
        <f>'[1]SEPT 2020'!M9+'[1]OCT 2020'!M9+'[1]NOV 2020'!M9+'[1]DEC 2020'!M9+'[1]JAN 2021'!M9+'[1]FEB 2021'!M9+'[1]MAR 2021'!M9+'[1]APR 2021'!M9+'[1]MAY 2021'!M9+'[1]JUN 2021'!M9+'[1]JUL 2021'!M9+'[1]AUG 2021'!M9</f>
        <v>0</v>
      </c>
      <c r="N9" s="38">
        <f>'[1]SEPT 2020'!N9+'[1]OCT 2020'!N9+'[1]NOV 2020'!N9+'[1]DEC 2020'!N9+'[1]JAN 2021'!N9+'[1]FEB 2021'!N9+'[1]MAR 2021'!N9+'[1]APR 2021'!N9+'[1]MAY 2021'!N9+'[1]JUN 2021'!N9+'[1]JUL 2021'!N9+'[1]AUG 2021'!N9</f>
        <v>0</v>
      </c>
      <c r="O9" s="38">
        <f>'[1]SEPT 2020'!O9+'[1]OCT 2020'!O9+'[1]NOV 2020'!O9+'[1]DEC 2020'!O9+'[1]JAN 2021'!O9+'[1]FEB 2021'!O9+'[1]MAR 2021'!O9+'[1]APR 2021'!O9+'[1]MAY 2021'!O9+'[1]JUN 2021'!O9+'[1]JUL 2021'!O9+'[1]AUG 2021'!O9</f>
        <v>0</v>
      </c>
      <c r="P9" s="108">
        <f>'[1]SEPT 2020'!P9+'[1]OCT 2020'!P9+'[1]NOV 2020'!P9+'[1]DEC 2020'!P9+'[1]JAN 2021'!P9+'[1]FEB 2021'!P9+'[1]MAR 2021'!P9+'[1]APR 2021'!P9+'[1]MAY 2021'!P9+'[1]JUN 2021'!P9+'[1]JUL 2021'!P9+'[1]AUG 2021'!P9</f>
        <v>8780.75</v>
      </c>
      <c r="Q9" s="38">
        <f>'[1]SEPT 2020'!Q9+'[1]OCT 2020'!Q9+'[1]NOV 2020'!Q9+'[1]DEC 2020'!Q9+'[1]JAN 2021'!Q9+'[1]FEB 2021'!Q9+'[1]MAR 2021'!Q9+'[1]APR 2021'!Q9+'[1]MAY 2021'!Q9+'[1]JUN 2021'!Q9+'[1]JUL 2021'!Q9+'[1]AUG 2021'!Q9</f>
        <v>0</v>
      </c>
      <c r="R9" s="38">
        <f>'[1]SEPT 2020'!R9+'[1]OCT 2020'!R9+'[1]NOV 2020'!R9+'[1]DEC 2020'!R9+'[1]JAN 2021'!R9+'[1]FEB 2021'!R9+'[1]MAR 2021'!R9+'[1]APR 2021'!R9+'[1]MAY 2021'!R9+'[1]JUN 2021'!R9+'[1]JUL 2021'!R9+'[1]AUG 2021'!R9</f>
        <v>0</v>
      </c>
      <c r="S9" s="38">
        <f>'[1]SEPT 2020'!S9+'[1]OCT 2020'!S9+'[1]NOV 2020'!S9+'[1]DEC 2020'!S9+'[1]JAN 2021'!S9+'[1]FEB 2021'!S9+'[1]MAR 2021'!S9+'[1]APR 2021'!S9+'[1]MAY 2021'!S9+'[1]JUN 2021'!S9+'[1]JUL 2021'!S9+'[1]AUG 2021'!S9</f>
        <v>0</v>
      </c>
      <c r="T9" s="38">
        <f>'[1]SEPT 2020'!T9+'[1]OCT 2020'!T9+'[1]NOV 2020'!T9+'[1]DEC 2020'!T9+'[1]JAN 2021'!T9+'[1]FEB 2021'!T9+'[1]MAR 2021'!T9+'[1]APR 2021'!T9+'[1]MAY 2021'!T9+'[1]JUN 2021'!T9+'[1]JUL 2021'!T9+'[1]AUG 2021'!T9</f>
        <v>8780.75</v>
      </c>
      <c r="U9" s="38">
        <f>'[1]SEPT 2020'!U9+'[1]OCT 2020'!U9+'[1]NOV 2020'!U9+'[1]DEC 2020'!U9+'[1]JAN 2021'!U9+'[1]FEB 2021'!U9+'[1]MAR 2021'!U9+'[1]APR 2021'!U9+'[1]MAY 2021'!U9+'[1]JUN 2021'!U9+'[1]JUL 2021'!U9+'[1]AUG 2021'!U9</f>
        <v>0</v>
      </c>
      <c r="V9" s="38">
        <f>'[1]SEPT 2020'!V9+'[1]OCT 2020'!V9+'[1]NOV 2020'!V9+'[1]DEC 2020'!V9+'[1]JAN 2021'!V9+'[1]FEB 2021'!V9+'[1]MAR 2021'!V9+'[1]APR 2021'!V9+'[1]MAY 2021'!V9+'[1]JUN 2021'!V9+'[1]JUL 2021'!V9+'[1]AUG 2021'!V9</f>
        <v>0</v>
      </c>
      <c r="W9" s="38">
        <f>'[1]SEPT 2020'!W9+'[1]OCT 2020'!W9+'[1]NOV 2020'!W9+'[1]DEC 2020'!W9+'[1]JAN 2021'!W9+'[1]FEB 2021'!W9+'[1]MAR 2021'!W9+'[1]APR 2021'!W9+'[1]MAY 2021'!W9+'[1]JUN 2021'!W9+'[1]JUL 2021'!W9+'[1]AUG 2021'!W9</f>
        <v>0</v>
      </c>
      <c r="X9" s="38">
        <f>'[1]SEPT 2020'!X9+'[1]OCT 2020'!X9+'[1]NOV 2020'!X9+'[1]DEC 2020'!X9+'[1]JAN 2021'!X9+'[1]FEB 2021'!X9+'[1]MAR 2021'!X9+'[1]APR 2021'!X9+'[1]MAY 2021'!X9+'[1]JUN 2021'!X9+'[1]JUL 2021'!X9+'[1]AUG 2021'!X9</f>
        <v>0</v>
      </c>
      <c r="Y9" s="38">
        <f>'[1]SEPT 2020'!Y9+'[1]OCT 2020'!Y9+'[1]NOV 2020'!Y9+'[1]DEC 2020'!Y9+'[1]JAN 2021'!Y9+'[1]FEB 2021'!Y9+'[1]MAR 2021'!Y9+'[1]APR 2021'!Y9+'[1]MAY 2021'!Y9+'[1]JUN 2021'!Y9+'[1]JUL 2021'!Y9+'[1]AUG 2021'!Y9</f>
        <v>0</v>
      </c>
      <c r="Z9" s="38">
        <f>'[1]SEPT 2020'!Z9+'[1]OCT 2020'!Z9+'[1]NOV 2020'!Z9+'[1]DEC 2020'!Z9+'[1]JAN 2021'!Z9+'[1]FEB 2021'!Z9+'[1]MAR 2021'!Z9+'[1]APR 2021'!Z9+'[1]MAY 2021'!Z9+'[1]JUN 2021'!Z9+'[1]JUL 2021'!Z9+'[1]AUG 2021'!Z9</f>
        <v>0</v>
      </c>
      <c r="AA9" s="38">
        <f>'[1]SEPT 2020'!AA9+'[1]OCT 2020'!AA9+'[1]NOV 2020'!AA9+'[1]DEC 2020'!AA9+'[1]JAN 2021'!AA9+'[1]FEB 2021'!AA9+'[1]MAR 2021'!AA9+'[1]APR 2021'!AA9+'[1]MAY 2021'!AA9+'[1]JUN 2021'!AA9+'[1]JUL 2021'!AA9+'[1]AUG 2021'!AA9</f>
        <v>0</v>
      </c>
      <c r="AB9" s="38">
        <f>'[1]SEPT 2020'!AB9+'[1]OCT 2020'!AB9+'[1]NOV 2020'!AB9+'[1]DEC 2020'!AB9+'[1]JAN 2021'!AB9+'[1]FEB 2021'!AB9+'[1]MAR 2021'!AB9+'[1]APR 2021'!AB9+'[1]MAY 2021'!AB9+'[1]JUN 2021'!AB9+'[1]JUL 2021'!AB9+'[1]AUG 2021'!AB9</f>
        <v>0</v>
      </c>
      <c r="AC9" s="38">
        <f>'[1]SEPT 2020'!AC9+'[1]OCT 2020'!AC9+'[1]NOV 2020'!AC9+'[1]DEC 2020'!AC9+'[1]JAN 2021'!AC9+'[1]FEB 2021'!AC9+'[1]MAR 2021'!AC9+'[1]APR 2021'!AC9+'[1]MAY 2021'!AC9+'[1]JUN 2021'!AC9+'[1]JUL 2021'!AC9+'[1]AUG 2021'!AC9</f>
        <v>0</v>
      </c>
      <c r="AD9" s="24">
        <f t="shared" si="0"/>
        <v>905884.75</v>
      </c>
    </row>
    <row r="10" spans="1:30" x14ac:dyDescent="0.25">
      <c r="A10" s="16" t="s">
        <v>55</v>
      </c>
      <c r="B10" s="17" t="s">
        <v>56</v>
      </c>
      <c r="C10" s="29" t="s">
        <v>50</v>
      </c>
      <c r="D10" s="90">
        <f>'[1]SEPT 2020'!D10+'[1]OCT 2020'!D10+'[1]NOV 2020'!D10+'[1]DEC 2020'!D10+'[1]JAN 2021'!D10+'[1]FEB 2021'!D10+'[1]MAR 2021'!D10+'[1]APR 2021'!D10+'[1]MAY 2021'!D10+'[1]JUN 2021'!D10+'[1]JUL 2021'!D10+'[1]AUG 2021'!D10</f>
        <v>50512</v>
      </c>
      <c r="E10" s="90">
        <f>'[1]SEPT 2020'!E10+'[1]OCT 2020'!E10+'[1]NOV 2020'!E10+'[1]DEC 2020'!E10+'[1]JAN 2021'!E10+'[1]FEB 2021'!E10+'[1]MAR 2021'!E10+'[1]APR 2021'!E10+'[1]MAY 2021'!E10+'[1]JUN 2021'!E10+'[1]JUL 2021'!E10+'[1]AUG 2021'!E10</f>
        <v>26960</v>
      </c>
      <c r="F10" s="90">
        <f>'[1]SEPT 2020'!F10+'[1]OCT 2020'!F10+'[1]NOV 2020'!F10+'[1]DEC 2020'!F10+'[1]JAN 2021'!F10+'[1]FEB 2021'!F10+'[1]MAR 2021'!F10+'[1]APR 2021'!F10+'[1]MAY 2021'!F10+'[1]JUN 2021'!F10+'[1]JUL 2021'!F10+'[1]AUG 2021'!F10</f>
        <v>0</v>
      </c>
      <c r="G10" s="90">
        <f>'[1]SEPT 2020'!G10+'[1]OCT 2020'!G10+'[1]NOV 2020'!G10+'[1]DEC 2020'!G10+'[1]JAN 2021'!G10+'[1]FEB 2021'!G10+'[1]MAR 2021'!G10+'[1]APR 2021'!G10+'[1]MAY 2021'!G10+'[1]JUN 2021'!G10+'[1]JUL 2021'!G10+'[1]AUG 2021'!G10</f>
        <v>2443</v>
      </c>
      <c r="H10" s="90">
        <f>'[1]SEPT 2020'!H10+'[1]OCT 2020'!H10+'[1]NOV 2020'!H10+'[1]DEC 2020'!H10+'[1]JAN 2021'!H10+'[1]FEB 2021'!H10+'[1]MAR 2021'!H10+'[1]APR 2021'!H10+'[1]MAY 2021'!H10+'[1]JUN 2021'!H10+'[1]JUL 2021'!H10+'[1]AUG 2021'!H10</f>
        <v>443</v>
      </c>
      <c r="I10" s="108">
        <f>'[1]SEPT 2020'!I10+'[1]OCT 2020'!I10+'[1]NOV 2020'!I10+'[1]DEC 2020'!I10+'[1]JAN 2021'!I10+'[1]FEB 2021'!I10+'[1]MAR 2021'!I10+'[1]APR 2021'!I10+'[1]MAY 2021'!I10+'[1]JUN 2021'!I10+'[1]JUL 2021'!I10+'[1]AUG 2021'!I10</f>
        <v>80358</v>
      </c>
      <c r="J10" s="38">
        <f>'[1]SEPT 2020'!J10+'[1]OCT 2020'!J10+'[1]NOV 2020'!J10+'[1]DEC 2020'!J10+'[1]JAN 2021'!J10+'[1]FEB 2021'!J10+'[1]MAR 2021'!J10+'[1]APR 2021'!J10+'[1]MAY 2021'!J10+'[1]JUN 2021'!J10+'[1]JUL 2021'!J10+'[1]AUG 2021'!J10</f>
        <v>0</v>
      </c>
      <c r="K10" s="109">
        <f>'[1]SEPT 2020'!K10+'[1]OCT 2020'!K10+'[1]NOV 2020'!K10+'[1]DEC 2020'!K10+'[1]JAN 2021'!K10+'[1]FEB 2021'!K10+'[1]MAR 2021'!K10+'[1]APR 2021'!K10+'[1]MAY 2021'!K10+'[1]JUN 2021'!K10+'[1]JUL 2021'!K10+'[1]AUG 2021'!K10</f>
        <v>0</v>
      </c>
      <c r="L10" s="38">
        <f>'[1]SEPT 2020'!L10+'[1]OCT 2020'!L10+'[1]NOV 2020'!L10+'[1]DEC 2020'!L10+'[1]JAN 2021'!L10+'[1]FEB 2021'!L10+'[1]MAR 2021'!L10+'[1]APR 2021'!L10+'[1]MAY 2021'!L10+'[1]JUN 2021'!L10+'[1]JUL 2021'!L10+'[1]AUG 2021'!L10</f>
        <v>0</v>
      </c>
      <c r="M10" s="38">
        <f>'[1]SEPT 2020'!M10+'[1]OCT 2020'!M10+'[1]NOV 2020'!M10+'[1]DEC 2020'!M10+'[1]JAN 2021'!M10+'[1]FEB 2021'!M10+'[1]MAR 2021'!M10+'[1]APR 2021'!M10+'[1]MAY 2021'!M10+'[1]JUN 2021'!M10+'[1]JUL 2021'!M10+'[1]AUG 2021'!M10</f>
        <v>0</v>
      </c>
      <c r="N10" s="38">
        <f>'[1]SEPT 2020'!N10+'[1]OCT 2020'!N10+'[1]NOV 2020'!N10+'[1]DEC 2020'!N10+'[1]JAN 2021'!N10+'[1]FEB 2021'!N10+'[1]MAR 2021'!N10+'[1]APR 2021'!N10+'[1]MAY 2021'!N10+'[1]JUN 2021'!N10+'[1]JUL 2021'!N10+'[1]AUG 2021'!N10</f>
        <v>0</v>
      </c>
      <c r="O10" s="38">
        <f>'[1]SEPT 2020'!O10+'[1]OCT 2020'!O10+'[1]NOV 2020'!O10+'[1]DEC 2020'!O10+'[1]JAN 2021'!O10+'[1]FEB 2021'!O10+'[1]MAR 2021'!O10+'[1]APR 2021'!O10+'[1]MAY 2021'!O10+'[1]JUN 2021'!O10+'[1]JUL 2021'!O10+'[1]AUG 2021'!O10</f>
        <v>0</v>
      </c>
      <c r="P10" s="108">
        <f>'[1]SEPT 2020'!P10+'[1]OCT 2020'!P10+'[1]NOV 2020'!P10+'[1]DEC 2020'!P10+'[1]JAN 2021'!P10+'[1]FEB 2021'!P10+'[1]MAR 2021'!P10+'[1]APR 2021'!P10+'[1]MAY 2021'!P10+'[1]JUN 2021'!P10+'[1]JUL 2021'!P10+'[1]AUG 2021'!P10</f>
        <v>852.93</v>
      </c>
      <c r="Q10" s="38">
        <f>'[1]SEPT 2020'!Q10+'[1]OCT 2020'!Q10+'[1]NOV 2020'!Q10+'[1]DEC 2020'!Q10+'[1]JAN 2021'!Q10+'[1]FEB 2021'!Q10+'[1]MAR 2021'!Q10+'[1]APR 2021'!Q10+'[1]MAY 2021'!Q10+'[1]JUN 2021'!Q10+'[1]JUL 2021'!Q10+'[1]AUG 2021'!Q10</f>
        <v>0</v>
      </c>
      <c r="R10" s="38">
        <f>'[1]SEPT 2020'!R10+'[1]OCT 2020'!R10+'[1]NOV 2020'!R10+'[1]DEC 2020'!R10+'[1]JAN 2021'!R10+'[1]FEB 2021'!R10+'[1]MAR 2021'!R10+'[1]APR 2021'!R10+'[1]MAY 2021'!R10+'[1]JUN 2021'!R10+'[1]JUL 2021'!R10+'[1]AUG 2021'!R10</f>
        <v>0</v>
      </c>
      <c r="S10" s="38">
        <f>'[1]SEPT 2020'!S10+'[1]OCT 2020'!S10+'[1]NOV 2020'!S10+'[1]DEC 2020'!S10+'[1]JAN 2021'!S10+'[1]FEB 2021'!S10+'[1]MAR 2021'!S10+'[1]APR 2021'!S10+'[1]MAY 2021'!S10+'[1]JUN 2021'!S10+'[1]JUL 2021'!S10+'[1]AUG 2021'!S10</f>
        <v>0</v>
      </c>
      <c r="T10" s="38">
        <f>'[1]SEPT 2020'!T10+'[1]OCT 2020'!T10+'[1]NOV 2020'!T10+'[1]DEC 2020'!T10+'[1]JAN 2021'!T10+'[1]FEB 2021'!T10+'[1]MAR 2021'!T10+'[1]APR 2021'!T10+'[1]MAY 2021'!T10+'[1]JUN 2021'!T10+'[1]JUL 2021'!T10+'[1]AUG 2021'!T10</f>
        <v>852.93</v>
      </c>
      <c r="U10" s="38">
        <f>'[1]SEPT 2020'!U10+'[1]OCT 2020'!U10+'[1]NOV 2020'!U10+'[1]DEC 2020'!U10+'[1]JAN 2021'!U10+'[1]FEB 2021'!U10+'[1]MAR 2021'!U10+'[1]APR 2021'!U10+'[1]MAY 2021'!U10+'[1]JUN 2021'!U10+'[1]JUL 2021'!U10+'[1]AUG 2021'!U10</f>
        <v>0</v>
      </c>
      <c r="V10" s="38">
        <f>'[1]SEPT 2020'!V10+'[1]OCT 2020'!V10+'[1]NOV 2020'!V10+'[1]DEC 2020'!V10+'[1]JAN 2021'!V10+'[1]FEB 2021'!V10+'[1]MAR 2021'!V10+'[1]APR 2021'!V10+'[1]MAY 2021'!V10+'[1]JUN 2021'!V10+'[1]JUL 2021'!V10+'[1]AUG 2021'!V10</f>
        <v>0</v>
      </c>
      <c r="W10" s="38">
        <f>'[1]SEPT 2020'!W10+'[1]OCT 2020'!W10+'[1]NOV 2020'!W10+'[1]DEC 2020'!W10+'[1]JAN 2021'!W10+'[1]FEB 2021'!W10+'[1]MAR 2021'!W10+'[1]APR 2021'!W10+'[1]MAY 2021'!W10+'[1]JUN 2021'!W10+'[1]JUL 2021'!W10+'[1]AUG 2021'!W10</f>
        <v>0</v>
      </c>
      <c r="X10" s="38">
        <f>'[1]SEPT 2020'!X10+'[1]OCT 2020'!X10+'[1]NOV 2020'!X10+'[1]DEC 2020'!X10+'[1]JAN 2021'!X10+'[1]FEB 2021'!X10+'[1]MAR 2021'!X10+'[1]APR 2021'!X10+'[1]MAY 2021'!X10+'[1]JUN 2021'!X10+'[1]JUL 2021'!X10+'[1]AUG 2021'!X10</f>
        <v>0</v>
      </c>
      <c r="Y10" s="38">
        <f>'[1]SEPT 2020'!Y10+'[1]OCT 2020'!Y10+'[1]NOV 2020'!Y10+'[1]DEC 2020'!Y10+'[1]JAN 2021'!Y10+'[1]FEB 2021'!Y10+'[1]MAR 2021'!Y10+'[1]APR 2021'!Y10+'[1]MAY 2021'!Y10+'[1]JUN 2021'!Y10+'[1]JUL 2021'!Y10+'[1]AUG 2021'!Y10</f>
        <v>0</v>
      </c>
      <c r="Z10" s="38">
        <f>'[1]SEPT 2020'!Z10+'[1]OCT 2020'!Z10+'[1]NOV 2020'!Z10+'[1]DEC 2020'!Z10+'[1]JAN 2021'!Z10+'[1]FEB 2021'!Z10+'[1]MAR 2021'!Z10+'[1]APR 2021'!Z10+'[1]MAY 2021'!Z10+'[1]JUN 2021'!Z10+'[1]JUL 2021'!Z10+'[1]AUG 2021'!Z10</f>
        <v>0</v>
      </c>
      <c r="AA10" s="38">
        <f>'[1]SEPT 2020'!AA10+'[1]OCT 2020'!AA10+'[1]NOV 2020'!AA10+'[1]DEC 2020'!AA10+'[1]JAN 2021'!AA10+'[1]FEB 2021'!AA10+'[1]MAR 2021'!AA10+'[1]APR 2021'!AA10+'[1]MAY 2021'!AA10+'[1]JUN 2021'!AA10+'[1]JUL 2021'!AA10+'[1]AUG 2021'!AA10</f>
        <v>0</v>
      </c>
      <c r="AB10" s="38">
        <f>'[1]SEPT 2020'!AB10+'[1]OCT 2020'!AB10+'[1]NOV 2020'!AB10+'[1]DEC 2020'!AB10+'[1]JAN 2021'!AB10+'[1]FEB 2021'!AB10+'[1]MAR 2021'!AB10+'[1]APR 2021'!AB10+'[1]MAY 2021'!AB10+'[1]JUN 2021'!AB10+'[1]JUL 2021'!AB10+'[1]AUG 2021'!AB10</f>
        <v>0</v>
      </c>
      <c r="AC10" s="38">
        <f>'[1]SEPT 2020'!AC10+'[1]OCT 2020'!AC10+'[1]NOV 2020'!AC10+'[1]DEC 2020'!AC10+'[1]JAN 2021'!AC10+'[1]FEB 2021'!AC10+'[1]MAR 2021'!AC10+'[1]APR 2021'!AC10+'[1]MAY 2021'!AC10+'[1]JUN 2021'!AC10+'[1]JUL 2021'!AC10+'[1]AUG 2021'!AC10</f>
        <v>0</v>
      </c>
      <c r="AD10" s="24">
        <f t="shared" si="0"/>
        <v>81210.929999999993</v>
      </c>
    </row>
    <row r="11" spans="1:30" x14ac:dyDescent="0.25">
      <c r="A11" s="16" t="s">
        <v>57</v>
      </c>
      <c r="B11" s="17" t="s">
        <v>58</v>
      </c>
      <c r="C11" s="28" t="s">
        <v>45</v>
      </c>
      <c r="D11" s="90">
        <f>'[1]SEPT 2020'!D11+'[1]OCT 2020'!D11+'[1]NOV 2020'!D11+'[1]DEC 2020'!D11+'[1]JAN 2021'!D11+'[1]FEB 2021'!D11+'[1]MAR 2021'!D11+'[1]APR 2021'!D11+'[1]MAY 2021'!D11+'[1]JUN 2021'!D11+'[1]JUL 2021'!D11+'[1]AUG 2021'!D11</f>
        <v>425933</v>
      </c>
      <c r="E11" s="90">
        <f>'[1]SEPT 2020'!E11+'[1]OCT 2020'!E11+'[1]NOV 2020'!E11+'[1]DEC 2020'!E11+'[1]JAN 2021'!E11+'[1]FEB 2021'!E11+'[1]MAR 2021'!E11+'[1]APR 2021'!E11+'[1]MAY 2021'!E11+'[1]JUN 2021'!E11+'[1]JUL 2021'!E11+'[1]AUG 2021'!E11</f>
        <v>436492</v>
      </c>
      <c r="F11" s="90">
        <f>'[1]SEPT 2020'!F11+'[1]OCT 2020'!F11+'[1]NOV 2020'!F11+'[1]DEC 2020'!F11+'[1]JAN 2021'!F11+'[1]FEB 2021'!F11+'[1]MAR 2021'!F11+'[1]APR 2021'!F11+'[1]MAY 2021'!F11+'[1]JUN 2021'!F11+'[1]JUL 2021'!F11+'[1]AUG 2021'!F11</f>
        <v>182393</v>
      </c>
      <c r="G11" s="90">
        <f>'[1]SEPT 2020'!G11+'[1]OCT 2020'!G11+'[1]NOV 2020'!G11+'[1]DEC 2020'!G11+'[1]JAN 2021'!G11+'[1]FEB 2021'!G11+'[1]MAR 2021'!G11+'[1]APR 2021'!G11+'[1]MAY 2021'!G11+'[1]JUN 2021'!G11+'[1]JUL 2021'!G11+'[1]AUG 2021'!G11</f>
        <v>324013</v>
      </c>
      <c r="H11" s="90">
        <f>'[1]SEPT 2020'!H11+'[1]OCT 2020'!H11+'[1]NOV 2020'!H11+'[1]DEC 2020'!H11+'[1]JAN 2021'!H11+'[1]FEB 2021'!H11+'[1]MAR 2021'!H11+'[1]APR 2021'!H11+'[1]MAY 2021'!H11+'[1]JUN 2021'!H11+'[1]JUL 2021'!H11+'[1]AUG 2021'!H11</f>
        <v>79773</v>
      </c>
      <c r="I11" s="108">
        <f>'[1]SEPT 2020'!I11+'[1]OCT 2020'!I11+'[1]NOV 2020'!I11+'[1]DEC 2020'!I11+'[1]JAN 2021'!I11+'[1]FEB 2021'!I11+'[1]MAR 2021'!I11+'[1]APR 2021'!I11+'[1]MAY 2021'!I11+'[1]JUN 2021'!I11+'[1]JUL 2021'!I11+'[1]AUG 2021'!I11</f>
        <v>1448604</v>
      </c>
      <c r="J11" s="38">
        <f>'[1]SEPT 2020'!J11+'[1]OCT 2020'!J11+'[1]NOV 2020'!J11+'[1]DEC 2020'!J11+'[1]JAN 2021'!J11+'[1]FEB 2021'!J11+'[1]MAR 2021'!J11+'[1]APR 2021'!J11+'[1]MAY 2021'!J11+'[1]JUN 2021'!J11+'[1]JUL 2021'!J11+'[1]AUG 2021'!J11</f>
        <v>0</v>
      </c>
      <c r="K11" s="109">
        <f>'[1]SEPT 2020'!K11+'[1]OCT 2020'!K11+'[1]NOV 2020'!K11+'[1]DEC 2020'!K11+'[1]JAN 2021'!K11+'[1]FEB 2021'!K11+'[1]MAR 2021'!K11+'[1]APR 2021'!K11+'[1]MAY 2021'!K11+'[1]JUN 2021'!K11+'[1]JUL 2021'!K11+'[1]AUG 2021'!K11</f>
        <v>0</v>
      </c>
      <c r="L11" s="38">
        <f>'[1]SEPT 2020'!L11+'[1]OCT 2020'!L11+'[1]NOV 2020'!L11+'[1]DEC 2020'!L11+'[1]JAN 2021'!L11+'[1]FEB 2021'!L11+'[1]MAR 2021'!L11+'[1]APR 2021'!L11+'[1]MAY 2021'!L11+'[1]JUN 2021'!L11+'[1]JUL 2021'!L11+'[1]AUG 2021'!L11</f>
        <v>0</v>
      </c>
      <c r="M11" s="38">
        <f>'[1]SEPT 2020'!M11+'[1]OCT 2020'!M11+'[1]NOV 2020'!M11+'[1]DEC 2020'!M11+'[1]JAN 2021'!M11+'[1]FEB 2021'!M11+'[1]MAR 2021'!M11+'[1]APR 2021'!M11+'[1]MAY 2021'!M11+'[1]JUN 2021'!M11+'[1]JUL 2021'!M11+'[1]AUG 2021'!M11</f>
        <v>0</v>
      </c>
      <c r="N11" s="38">
        <f>'[1]SEPT 2020'!N11+'[1]OCT 2020'!N11+'[1]NOV 2020'!N11+'[1]DEC 2020'!N11+'[1]JAN 2021'!N11+'[1]FEB 2021'!N11+'[1]MAR 2021'!N11+'[1]APR 2021'!N11+'[1]MAY 2021'!N11+'[1]JUN 2021'!N11+'[1]JUL 2021'!N11+'[1]AUG 2021'!N11</f>
        <v>0</v>
      </c>
      <c r="O11" s="38">
        <f>'[1]SEPT 2020'!O11+'[1]OCT 2020'!O11+'[1]NOV 2020'!O11+'[1]DEC 2020'!O11+'[1]JAN 2021'!O11+'[1]FEB 2021'!O11+'[1]MAR 2021'!O11+'[1]APR 2021'!O11+'[1]MAY 2021'!O11+'[1]JUN 2021'!O11+'[1]JUL 2021'!O11+'[1]AUG 2021'!O11</f>
        <v>27910</v>
      </c>
      <c r="P11" s="108">
        <f>'[1]SEPT 2020'!P11+'[1]OCT 2020'!P11+'[1]NOV 2020'!P11+'[1]DEC 2020'!P11+'[1]JAN 2021'!P11+'[1]FEB 2021'!P11+'[1]MAR 2021'!P11+'[1]APR 2021'!P11+'[1]MAY 2021'!P11+'[1]JUN 2021'!P11+'[1]JUL 2021'!P11+'[1]AUG 2021'!P11</f>
        <v>32149.15</v>
      </c>
      <c r="Q11" s="38">
        <f>'[1]SEPT 2020'!Q11+'[1]OCT 2020'!Q11+'[1]NOV 2020'!Q11+'[1]DEC 2020'!Q11+'[1]JAN 2021'!Q11+'[1]FEB 2021'!Q11+'[1]MAR 2021'!Q11+'[1]APR 2021'!Q11+'[1]MAY 2021'!Q11+'[1]JUN 2021'!Q11+'[1]JUL 2021'!Q11+'[1]AUG 2021'!Q11</f>
        <v>0</v>
      </c>
      <c r="R11" s="38">
        <f>'[1]SEPT 2020'!R11+'[1]OCT 2020'!R11+'[1]NOV 2020'!R11+'[1]DEC 2020'!R11+'[1]JAN 2021'!R11+'[1]FEB 2021'!R11+'[1]MAR 2021'!R11+'[1]APR 2021'!R11+'[1]MAY 2021'!R11+'[1]JUN 2021'!R11+'[1]JUL 2021'!R11+'[1]AUG 2021'!R11</f>
        <v>0</v>
      </c>
      <c r="S11" s="38">
        <f>'[1]SEPT 2020'!S11+'[1]OCT 2020'!S11+'[1]NOV 2020'!S11+'[1]DEC 2020'!S11+'[1]JAN 2021'!S11+'[1]FEB 2021'!S11+'[1]MAR 2021'!S11+'[1]APR 2021'!S11+'[1]MAY 2021'!S11+'[1]JUN 2021'!S11+'[1]JUL 2021'!S11+'[1]AUG 2021'!S11</f>
        <v>0</v>
      </c>
      <c r="T11" s="38">
        <f>'[1]SEPT 2020'!T11+'[1]OCT 2020'!T11+'[1]NOV 2020'!T11+'[1]DEC 2020'!T11+'[1]JAN 2021'!T11+'[1]FEB 2021'!T11+'[1]MAR 2021'!T11+'[1]APR 2021'!T11+'[1]MAY 2021'!T11+'[1]JUN 2021'!T11+'[1]JUL 2021'!T11+'[1]AUG 2021'!T11</f>
        <v>17721.150000000001</v>
      </c>
      <c r="U11" s="38">
        <f>'[1]SEPT 2020'!U11+'[1]OCT 2020'!U11+'[1]NOV 2020'!U11+'[1]DEC 2020'!U11+'[1]JAN 2021'!U11+'[1]FEB 2021'!U11+'[1]MAR 2021'!U11+'[1]APR 2021'!U11+'[1]MAY 2021'!U11+'[1]JUN 2021'!U11+'[1]JUL 2021'!U11+'[1]AUG 2021'!U11</f>
        <v>0</v>
      </c>
      <c r="V11" s="38">
        <f>'[1]SEPT 2020'!V11+'[1]OCT 2020'!V11+'[1]NOV 2020'!V11+'[1]DEC 2020'!V11+'[1]JAN 2021'!V11+'[1]FEB 2021'!V11+'[1]MAR 2021'!V11+'[1]APR 2021'!V11+'[1]MAY 2021'!V11+'[1]JUN 2021'!V11+'[1]JUL 2021'!V11+'[1]AUG 2021'!V11</f>
        <v>14428</v>
      </c>
      <c r="W11" s="38">
        <f>'[1]SEPT 2020'!W11+'[1]OCT 2020'!W11+'[1]NOV 2020'!W11+'[1]DEC 2020'!W11+'[1]JAN 2021'!W11+'[1]FEB 2021'!W11+'[1]MAR 2021'!W11+'[1]APR 2021'!W11+'[1]MAY 2021'!W11+'[1]JUN 2021'!W11+'[1]JUL 2021'!W11+'[1]AUG 2021'!W11</f>
        <v>0</v>
      </c>
      <c r="X11" s="38">
        <f>'[1]SEPT 2020'!X11+'[1]OCT 2020'!X11+'[1]NOV 2020'!X11+'[1]DEC 2020'!X11+'[1]JAN 2021'!X11+'[1]FEB 2021'!X11+'[1]MAR 2021'!X11+'[1]APR 2021'!X11+'[1]MAY 2021'!X11+'[1]JUN 2021'!X11+'[1]JUL 2021'!X11+'[1]AUG 2021'!X11</f>
        <v>0</v>
      </c>
      <c r="Y11" s="38">
        <f>'[1]SEPT 2020'!Y11+'[1]OCT 2020'!Y11+'[1]NOV 2020'!Y11+'[1]DEC 2020'!Y11+'[1]JAN 2021'!Y11+'[1]FEB 2021'!Y11+'[1]MAR 2021'!Y11+'[1]APR 2021'!Y11+'[1]MAY 2021'!Y11+'[1]JUN 2021'!Y11+'[1]JUL 2021'!Y11+'[1]AUG 2021'!Y11</f>
        <v>0</v>
      </c>
      <c r="Z11" s="38">
        <f>'[1]SEPT 2020'!Z11+'[1]OCT 2020'!Z11+'[1]NOV 2020'!Z11+'[1]DEC 2020'!Z11+'[1]JAN 2021'!Z11+'[1]FEB 2021'!Z11+'[1]MAR 2021'!Z11+'[1]APR 2021'!Z11+'[1]MAY 2021'!Z11+'[1]JUN 2021'!Z11+'[1]JUL 2021'!Z11+'[1]AUG 2021'!Z11</f>
        <v>0</v>
      </c>
      <c r="AA11" s="38">
        <f>'[1]SEPT 2020'!AA11+'[1]OCT 2020'!AA11+'[1]NOV 2020'!AA11+'[1]DEC 2020'!AA11+'[1]JAN 2021'!AA11+'[1]FEB 2021'!AA11+'[1]MAR 2021'!AA11+'[1]APR 2021'!AA11+'[1]MAY 2021'!AA11+'[1]JUN 2021'!AA11+'[1]JUL 2021'!AA11+'[1]AUG 2021'!AA11</f>
        <v>0</v>
      </c>
      <c r="AB11" s="38">
        <f>'[1]SEPT 2020'!AB11+'[1]OCT 2020'!AB11+'[1]NOV 2020'!AB11+'[1]DEC 2020'!AB11+'[1]JAN 2021'!AB11+'[1]FEB 2021'!AB11+'[1]MAR 2021'!AB11+'[1]APR 2021'!AB11+'[1]MAY 2021'!AB11+'[1]JUN 2021'!AB11+'[1]JUL 2021'!AB11+'[1]AUG 2021'!AB11</f>
        <v>0</v>
      </c>
      <c r="AC11" s="38">
        <f>'[1]SEPT 2020'!AC11+'[1]OCT 2020'!AC11+'[1]NOV 2020'!AC11+'[1]DEC 2020'!AC11+'[1]JAN 2021'!AC11+'[1]FEB 2021'!AC11+'[1]MAR 2021'!AC11+'[1]APR 2021'!AC11+'[1]MAY 2021'!AC11+'[1]JUN 2021'!AC11+'[1]JUL 2021'!AC11+'[1]AUG 2021'!AC11</f>
        <v>3570</v>
      </c>
      <c r="AD11" s="24">
        <f t="shared" si="0"/>
        <v>1512233.15</v>
      </c>
    </row>
    <row r="12" spans="1:30" x14ac:dyDescent="0.25">
      <c r="A12" s="16" t="s">
        <v>59</v>
      </c>
      <c r="B12" s="17" t="s">
        <v>60</v>
      </c>
      <c r="C12" s="28" t="s">
        <v>45</v>
      </c>
      <c r="D12" s="90">
        <f>'[1]SEPT 2020'!D12+'[1]OCT 2020'!D12+'[1]NOV 2020'!D12+'[1]DEC 2020'!D12+'[1]JAN 2021'!D12+'[1]FEB 2021'!D12+'[1]MAR 2021'!D12+'[1]APR 2021'!D12+'[1]MAY 2021'!D12+'[1]JUN 2021'!D12+'[1]JUL 2021'!D12+'[1]AUG 2021'!D12</f>
        <v>2210385</v>
      </c>
      <c r="E12" s="90">
        <f>'[1]SEPT 2020'!E12+'[1]OCT 2020'!E12+'[1]NOV 2020'!E12+'[1]DEC 2020'!E12+'[1]JAN 2021'!E12+'[1]FEB 2021'!E12+'[1]MAR 2021'!E12+'[1]APR 2021'!E12+'[1]MAY 2021'!E12+'[1]JUN 2021'!E12+'[1]JUL 2021'!E12+'[1]AUG 2021'!E12</f>
        <v>1529058</v>
      </c>
      <c r="F12" s="90">
        <f>'[1]SEPT 2020'!F12+'[1]OCT 2020'!F12+'[1]NOV 2020'!F12+'[1]DEC 2020'!F12+'[1]JAN 2021'!F12+'[1]FEB 2021'!F12+'[1]MAR 2021'!F12+'[1]APR 2021'!F12+'[1]MAY 2021'!F12+'[1]JUN 2021'!F12+'[1]JUL 2021'!F12+'[1]AUG 2021'!F12</f>
        <v>530572</v>
      </c>
      <c r="G12" s="90">
        <f>'[1]SEPT 2020'!G12+'[1]OCT 2020'!G12+'[1]NOV 2020'!G12+'[1]DEC 2020'!G12+'[1]JAN 2021'!G12+'[1]FEB 2021'!G12+'[1]MAR 2021'!G12+'[1]APR 2021'!G12+'[1]MAY 2021'!G12+'[1]JUN 2021'!G12+'[1]JUL 2021'!G12+'[1]AUG 2021'!G12</f>
        <v>1229337</v>
      </c>
      <c r="H12" s="90">
        <f>'[1]SEPT 2020'!H12+'[1]OCT 2020'!H12+'[1]NOV 2020'!H12+'[1]DEC 2020'!H12+'[1]JAN 2021'!H12+'[1]FEB 2021'!H12+'[1]MAR 2021'!H12+'[1]APR 2021'!H12+'[1]MAY 2021'!H12+'[1]JUN 2021'!H12+'[1]JUL 2021'!H12+'[1]AUG 2021'!H12</f>
        <v>1570833</v>
      </c>
      <c r="I12" s="108">
        <f>'[1]SEPT 2020'!I12+'[1]OCT 2020'!I12+'[1]NOV 2020'!I12+'[1]DEC 2020'!I12+'[1]JAN 2021'!I12+'[1]FEB 2021'!I12+'[1]MAR 2021'!I12+'[1]APR 2021'!I12+'[1]MAY 2021'!I12+'[1]JUN 2021'!I12+'[1]JUL 2021'!I12+'[1]AUG 2021'!I12</f>
        <v>7070185</v>
      </c>
      <c r="J12" s="38">
        <f>'[1]SEPT 2020'!J12+'[1]OCT 2020'!J12+'[1]NOV 2020'!J12+'[1]DEC 2020'!J12+'[1]JAN 2021'!J12+'[1]FEB 2021'!J12+'[1]MAR 2021'!J12+'[1]APR 2021'!J12+'[1]MAY 2021'!J12+'[1]JUN 2021'!J12+'[1]JUL 2021'!J12+'[1]AUG 2021'!J12</f>
        <v>0</v>
      </c>
      <c r="K12" s="109">
        <f>'[1]SEPT 2020'!K12+'[1]OCT 2020'!K12+'[1]NOV 2020'!K12+'[1]DEC 2020'!K12+'[1]JAN 2021'!K12+'[1]FEB 2021'!K12+'[1]MAR 2021'!K12+'[1]APR 2021'!K12+'[1]MAY 2021'!K12+'[1]JUN 2021'!K12+'[1]JUL 2021'!K12+'[1]AUG 2021'!K12</f>
        <v>0</v>
      </c>
      <c r="L12" s="38">
        <f>'[1]SEPT 2020'!L12+'[1]OCT 2020'!L12+'[1]NOV 2020'!L12+'[1]DEC 2020'!L12+'[1]JAN 2021'!L12+'[1]FEB 2021'!L12+'[1]MAR 2021'!L12+'[1]APR 2021'!L12+'[1]MAY 2021'!L12+'[1]JUN 2021'!L12+'[1]JUL 2021'!L12+'[1]AUG 2021'!L12</f>
        <v>0</v>
      </c>
      <c r="M12" s="38">
        <f>'[1]SEPT 2020'!M12+'[1]OCT 2020'!M12+'[1]NOV 2020'!M12+'[1]DEC 2020'!M12+'[1]JAN 2021'!M12+'[1]FEB 2021'!M12+'[1]MAR 2021'!M12+'[1]APR 2021'!M12+'[1]MAY 2021'!M12+'[1]JUN 2021'!M12+'[1]JUL 2021'!M12+'[1]AUG 2021'!M12</f>
        <v>0</v>
      </c>
      <c r="N12" s="38">
        <f>'[1]SEPT 2020'!N12+'[1]OCT 2020'!N12+'[1]NOV 2020'!N12+'[1]DEC 2020'!N12+'[1]JAN 2021'!N12+'[1]FEB 2021'!N12+'[1]MAR 2021'!N12+'[1]APR 2021'!N12+'[1]MAY 2021'!N12+'[1]JUN 2021'!N12+'[1]JUL 2021'!N12+'[1]AUG 2021'!N12</f>
        <v>196426</v>
      </c>
      <c r="O12" s="38">
        <f>'[1]SEPT 2020'!O12+'[1]OCT 2020'!O12+'[1]NOV 2020'!O12+'[1]DEC 2020'!O12+'[1]JAN 2021'!O12+'[1]FEB 2021'!O12+'[1]MAR 2021'!O12+'[1]APR 2021'!O12+'[1]MAY 2021'!O12+'[1]JUN 2021'!O12+'[1]JUL 2021'!O12+'[1]AUG 2021'!O12</f>
        <v>175156</v>
      </c>
      <c r="P12" s="108">
        <f>'[1]SEPT 2020'!P12+'[1]OCT 2020'!P12+'[1]NOV 2020'!P12+'[1]DEC 2020'!P12+'[1]JAN 2021'!P12+'[1]FEB 2021'!P12+'[1]MAR 2021'!P12+'[1]APR 2021'!P12+'[1]MAY 2021'!P12+'[1]JUN 2021'!P12+'[1]JUL 2021'!P12+'[1]AUG 2021'!P12</f>
        <v>248102</v>
      </c>
      <c r="Q12" s="38">
        <f>'[1]SEPT 2020'!Q12+'[1]OCT 2020'!Q12+'[1]NOV 2020'!Q12+'[1]DEC 2020'!Q12+'[1]JAN 2021'!Q12+'[1]FEB 2021'!Q12+'[1]MAR 2021'!Q12+'[1]APR 2021'!Q12+'[1]MAY 2021'!Q12+'[1]JUN 2021'!Q12+'[1]JUL 2021'!Q12+'[1]AUG 2021'!Q12</f>
        <v>0</v>
      </c>
      <c r="R12" s="38">
        <f>'[1]SEPT 2020'!R12+'[1]OCT 2020'!R12+'[1]NOV 2020'!R12+'[1]DEC 2020'!R12+'[1]JAN 2021'!R12+'[1]FEB 2021'!R12+'[1]MAR 2021'!R12+'[1]APR 2021'!R12+'[1]MAY 2021'!R12+'[1]JUN 2021'!R12+'[1]JUL 2021'!R12+'[1]AUG 2021'!R12</f>
        <v>0</v>
      </c>
      <c r="S12" s="38">
        <f>'[1]SEPT 2020'!S12+'[1]OCT 2020'!S12+'[1]NOV 2020'!S12+'[1]DEC 2020'!S12+'[1]JAN 2021'!S12+'[1]FEB 2021'!S12+'[1]MAR 2021'!S12+'[1]APR 2021'!S12+'[1]MAY 2021'!S12+'[1]JUN 2021'!S12+'[1]JUL 2021'!S12+'[1]AUG 2021'!S12</f>
        <v>0</v>
      </c>
      <c r="T12" s="38">
        <f>'[1]SEPT 2020'!T12+'[1]OCT 2020'!T12+'[1]NOV 2020'!T12+'[1]DEC 2020'!T12+'[1]JAN 2021'!T12+'[1]FEB 2021'!T12+'[1]MAR 2021'!T12+'[1]APR 2021'!T12+'[1]MAY 2021'!T12+'[1]JUN 2021'!T12+'[1]JUL 2021'!T12+'[1]AUG 2021'!T12</f>
        <v>45307</v>
      </c>
      <c r="U12" s="38">
        <f>'[1]SEPT 2020'!U12+'[1]OCT 2020'!U12+'[1]NOV 2020'!U12+'[1]DEC 2020'!U12+'[1]JAN 2021'!U12+'[1]FEB 2021'!U12+'[1]MAR 2021'!U12+'[1]APR 2021'!U12+'[1]MAY 2021'!U12+'[1]JUN 2021'!U12+'[1]JUL 2021'!U12+'[1]AUG 2021'!U12</f>
        <v>101397</v>
      </c>
      <c r="V12" s="38">
        <f>'[1]SEPT 2020'!V12+'[1]OCT 2020'!V12+'[1]NOV 2020'!V12+'[1]DEC 2020'!V12+'[1]JAN 2021'!V12+'[1]FEB 2021'!V12+'[1]MAR 2021'!V12+'[1]APR 2021'!V12+'[1]MAY 2021'!V12+'[1]JUN 2021'!V12+'[1]JUL 2021'!V12+'[1]AUG 2021'!V12</f>
        <v>101398</v>
      </c>
      <c r="W12" s="38">
        <f>'[1]SEPT 2020'!W12+'[1]OCT 2020'!W12+'[1]NOV 2020'!W12+'[1]DEC 2020'!W12+'[1]JAN 2021'!W12+'[1]FEB 2021'!W12+'[1]MAR 2021'!W12+'[1]APR 2021'!W12+'[1]MAY 2021'!W12+'[1]JUN 2021'!W12+'[1]JUL 2021'!W12+'[1]AUG 2021'!W12</f>
        <v>0</v>
      </c>
      <c r="X12" s="38">
        <f>'[1]SEPT 2020'!X12+'[1]OCT 2020'!X12+'[1]NOV 2020'!X12+'[1]DEC 2020'!X12+'[1]JAN 2021'!X12+'[1]FEB 2021'!X12+'[1]MAR 2021'!X12+'[1]APR 2021'!X12+'[1]MAY 2021'!X12+'[1]JUN 2021'!X12+'[1]JUL 2021'!X12+'[1]AUG 2021'!X12</f>
        <v>0</v>
      </c>
      <c r="Y12" s="38">
        <f>'[1]SEPT 2020'!Y12+'[1]OCT 2020'!Y12+'[1]NOV 2020'!Y12+'[1]DEC 2020'!Y12+'[1]JAN 2021'!Y12+'[1]FEB 2021'!Y12+'[1]MAR 2021'!Y12+'[1]APR 2021'!Y12+'[1]MAY 2021'!Y12+'[1]JUN 2021'!Y12+'[1]JUL 2021'!Y12+'[1]AUG 2021'!Y12</f>
        <v>0</v>
      </c>
      <c r="Z12" s="38">
        <f>'[1]SEPT 2020'!Z12+'[1]OCT 2020'!Z12+'[1]NOV 2020'!Z12+'[1]DEC 2020'!Z12+'[1]JAN 2021'!Z12+'[1]FEB 2021'!Z12+'[1]MAR 2021'!Z12+'[1]APR 2021'!Z12+'[1]MAY 2021'!Z12+'[1]JUN 2021'!Z12+'[1]JUL 2021'!Z12+'[1]AUG 2021'!Z12</f>
        <v>0</v>
      </c>
      <c r="AA12" s="38">
        <f>'[1]SEPT 2020'!AA12+'[1]OCT 2020'!AA12+'[1]NOV 2020'!AA12+'[1]DEC 2020'!AA12+'[1]JAN 2021'!AA12+'[1]FEB 2021'!AA12+'[1]MAR 2021'!AA12+'[1]APR 2021'!AA12+'[1]MAY 2021'!AA12+'[1]JUN 2021'!AA12+'[1]JUL 2021'!AA12+'[1]AUG 2021'!AA12</f>
        <v>0</v>
      </c>
      <c r="AB12" s="38">
        <f>'[1]SEPT 2020'!AB12+'[1]OCT 2020'!AB12+'[1]NOV 2020'!AB12+'[1]DEC 2020'!AB12+'[1]JAN 2021'!AB12+'[1]FEB 2021'!AB12+'[1]MAR 2021'!AB12+'[1]APR 2021'!AB12+'[1]MAY 2021'!AB12+'[1]JUN 2021'!AB12+'[1]JUL 2021'!AB12+'[1]AUG 2021'!AB12</f>
        <v>0</v>
      </c>
      <c r="AC12" s="38">
        <f>'[1]SEPT 2020'!AC12+'[1]OCT 2020'!AC12+'[1]NOV 2020'!AC12+'[1]DEC 2020'!AC12+'[1]JAN 2021'!AC12+'[1]FEB 2021'!AC12+'[1]MAR 2021'!AC12+'[1]APR 2021'!AC12+'[1]MAY 2021'!AC12+'[1]JUN 2021'!AC12+'[1]JUL 2021'!AC12+'[1]AUG 2021'!AC12</f>
        <v>17123</v>
      </c>
      <c r="AD12" s="24">
        <f t="shared" si="0"/>
        <v>7706992</v>
      </c>
    </row>
    <row r="13" spans="1:30" x14ac:dyDescent="0.25">
      <c r="A13" s="16" t="s">
        <v>61</v>
      </c>
      <c r="B13" s="17" t="s">
        <v>62</v>
      </c>
      <c r="C13" s="18" t="s">
        <v>36</v>
      </c>
      <c r="D13" s="90">
        <f>'[1]SEPT 2020'!D13+'[1]OCT 2020'!D13+'[1]NOV 2020'!D13+'[1]DEC 2020'!D13+'[1]JAN 2021'!D13+'[1]FEB 2021'!D13+'[1]MAR 2021'!D13+'[1]APR 2021'!D13+'[1]MAY 2021'!D13+'[1]JUN 2021'!D13+'[1]JUL 2021'!D13+'[1]AUG 2021'!D13</f>
        <v>42269</v>
      </c>
      <c r="E13" s="90">
        <f>'[1]SEPT 2020'!E13+'[1]OCT 2020'!E13+'[1]NOV 2020'!E13+'[1]DEC 2020'!E13+'[1]JAN 2021'!E13+'[1]FEB 2021'!E13+'[1]MAR 2021'!E13+'[1]APR 2021'!E13+'[1]MAY 2021'!E13+'[1]JUN 2021'!E13+'[1]JUL 2021'!E13+'[1]AUG 2021'!E13</f>
        <v>487864</v>
      </c>
      <c r="F13" s="90">
        <f>'[1]SEPT 2020'!F13+'[1]OCT 2020'!F13+'[1]NOV 2020'!F13+'[1]DEC 2020'!F13+'[1]JAN 2021'!F13+'[1]FEB 2021'!F13+'[1]MAR 2021'!F13+'[1]APR 2021'!F13+'[1]MAY 2021'!F13+'[1]JUN 2021'!F13+'[1]JUL 2021'!F13+'[1]AUG 2021'!F13</f>
        <v>18507</v>
      </c>
      <c r="G13" s="90">
        <f>'[1]SEPT 2020'!G13+'[1]OCT 2020'!G13+'[1]NOV 2020'!G13+'[1]DEC 2020'!G13+'[1]JAN 2021'!G13+'[1]FEB 2021'!G13+'[1]MAR 2021'!G13+'[1]APR 2021'!G13+'[1]MAY 2021'!G13+'[1]JUN 2021'!G13+'[1]JUL 2021'!G13+'[1]AUG 2021'!G13</f>
        <v>40895</v>
      </c>
      <c r="H13" s="90">
        <f>'[1]SEPT 2020'!H13+'[1]OCT 2020'!H13+'[1]NOV 2020'!H13+'[1]DEC 2020'!H13+'[1]JAN 2021'!H13+'[1]FEB 2021'!H13+'[1]MAR 2021'!H13+'[1]APR 2021'!H13+'[1]MAY 2021'!H13+'[1]JUN 2021'!H13+'[1]JUL 2021'!H13+'[1]AUG 2021'!H13</f>
        <v>28809</v>
      </c>
      <c r="I13" s="108">
        <f>'[1]SEPT 2020'!I13+'[1]OCT 2020'!I13+'[1]NOV 2020'!I13+'[1]DEC 2020'!I13+'[1]JAN 2021'!I13+'[1]FEB 2021'!I13+'[1]MAR 2021'!I13+'[1]APR 2021'!I13+'[1]MAY 2021'!I13+'[1]JUN 2021'!I13+'[1]JUL 2021'!I13+'[1]AUG 2021'!I13</f>
        <v>618344</v>
      </c>
      <c r="J13" s="38">
        <f>'[1]SEPT 2020'!J13+'[1]OCT 2020'!J13+'[1]NOV 2020'!J13+'[1]DEC 2020'!J13+'[1]JAN 2021'!J13+'[1]FEB 2021'!J13+'[1]MAR 2021'!J13+'[1]APR 2021'!J13+'[1]MAY 2021'!J13+'[1]JUN 2021'!J13+'[1]JUL 2021'!J13+'[1]AUG 2021'!J13</f>
        <v>0</v>
      </c>
      <c r="K13" s="109">
        <f>'[1]SEPT 2020'!K13+'[1]OCT 2020'!K13+'[1]NOV 2020'!K13+'[1]DEC 2020'!K13+'[1]JAN 2021'!K13+'[1]FEB 2021'!K13+'[1]MAR 2021'!K13+'[1]APR 2021'!K13+'[1]MAY 2021'!K13+'[1]JUN 2021'!K13+'[1]JUL 2021'!K13+'[1]AUG 2021'!K13</f>
        <v>0</v>
      </c>
      <c r="L13" s="38">
        <f>'[1]SEPT 2020'!L13+'[1]OCT 2020'!L13+'[1]NOV 2020'!L13+'[1]DEC 2020'!L13+'[1]JAN 2021'!L13+'[1]FEB 2021'!L13+'[1]MAR 2021'!L13+'[1]APR 2021'!L13+'[1]MAY 2021'!L13+'[1]JUN 2021'!L13+'[1]JUL 2021'!L13+'[1]AUG 2021'!L13</f>
        <v>0</v>
      </c>
      <c r="M13" s="38">
        <f>'[1]SEPT 2020'!M13+'[1]OCT 2020'!M13+'[1]NOV 2020'!M13+'[1]DEC 2020'!M13+'[1]JAN 2021'!M13+'[1]FEB 2021'!M13+'[1]MAR 2021'!M13+'[1]APR 2021'!M13+'[1]MAY 2021'!M13+'[1]JUN 2021'!M13+'[1]JUL 2021'!M13+'[1]AUG 2021'!M13</f>
        <v>0</v>
      </c>
      <c r="N13" s="38">
        <f>'[1]SEPT 2020'!N13+'[1]OCT 2020'!N13+'[1]NOV 2020'!N13+'[1]DEC 2020'!N13+'[1]JAN 2021'!N13+'[1]FEB 2021'!N13+'[1]MAR 2021'!N13+'[1]APR 2021'!N13+'[1]MAY 2021'!N13+'[1]JUN 2021'!N13+'[1]JUL 2021'!N13+'[1]AUG 2021'!N13</f>
        <v>0</v>
      </c>
      <c r="O13" s="38">
        <f>'[1]SEPT 2020'!O13+'[1]OCT 2020'!O13+'[1]NOV 2020'!O13+'[1]DEC 2020'!O13+'[1]JAN 2021'!O13+'[1]FEB 2021'!O13+'[1]MAR 2021'!O13+'[1]APR 2021'!O13+'[1]MAY 2021'!O13+'[1]JUN 2021'!O13+'[1]JUL 2021'!O13+'[1]AUG 2021'!O13</f>
        <v>0</v>
      </c>
      <c r="P13" s="108">
        <f>'[1]SEPT 2020'!P13+'[1]OCT 2020'!P13+'[1]NOV 2020'!P13+'[1]DEC 2020'!P13+'[1]JAN 2021'!P13+'[1]FEB 2021'!P13+'[1]MAR 2021'!P13+'[1]APR 2021'!P13+'[1]MAY 2021'!P13+'[1]JUN 2021'!P13+'[1]JUL 2021'!P13+'[1]AUG 2021'!P13</f>
        <v>27647.4</v>
      </c>
      <c r="Q13" s="38">
        <f>'[1]SEPT 2020'!Q13+'[1]OCT 2020'!Q13+'[1]NOV 2020'!Q13+'[1]DEC 2020'!Q13+'[1]JAN 2021'!Q13+'[1]FEB 2021'!Q13+'[1]MAR 2021'!Q13+'[1]APR 2021'!Q13+'[1]MAY 2021'!Q13+'[1]JUN 2021'!Q13+'[1]JUL 2021'!Q13+'[1]AUG 2021'!Q13</f>
        <v>0</v>
      </c>
      <c r="R13" s="38">
        <f>'[1]SEPT 2020'!R13+'[1]OCT 2020'!R13+'[1]NOV 2020'!R13+'[1]DEC 2020'!R13+'[1]JAN 2021'!R13+'[1]FEB 2021'!R13+'[1]MAR 2021'!R13+'[1]APR 2021'!R13+'[1]MAY 2021'!R13+'[1]JUN 2021'!R13+'[1]JUL 2021'!R13+'[1]AUG 2021'!R13</f>
        <v>0</v>
      </c>
      <c r="S13" s="38">
        <f>'[1]SEPT 2020'!S13+'[1]OCT 2020'!S13+'[1]NOV 2020'!S13+'[1]DEC 2020'!S13+'[1]JAN 2021'!S13+'[1]FEB 2021'!S13+'[1]MAR 2021'!S13+'[1]APR 2021'!S13+'[1]MAY 2021'!S13+'[1]JUN 2021'!S13+'[1]JUL 2021'!S13+'[1]AUG 2021'!S13</f>
        <v>21900</v>
      </c>
      <c r="T13" s="38">
        <f>'[1]SEPT 2020'!T13+'[1]OCT 2020'!T13+'[1]NOV 2020'!T13+'[1]DEC 2020'!T13+'[1]JAN 2021'!T13+'[1]FEB 2021'!T13+'[1]MAR 2021'!T13+'[1]APR 2021'!T13+'[1]MAY 2021'!T13+'[1]JUN 2021'!T13+'[1]JUL 2021'!T13+'[1]AUG 2021'!T13</f>
        <v>5747.4</v>
      </c>
      <c r="U13" s="38">
        <f>'[1]SEPT 2020'!U13+'[1]OCT 2020'!U13+'[1]NOV 2020'!U13+'[1]DEC 2020'!U13+'[1]JAN 2021'!U13+'[1]FEB 2021'!U13+'[1]MAR 2021'!U13+'[1]APR 2021'!U13+'[1]MAY 2021'!U13+'[1]JUN 2021'!U13+'[1]JUL 2021'!U13+'[1]AUG 2021'!U13</f>
        <v>0</v>
      </c>
      <c r="V13" s="38">
        <f>'[1]SEPT 2020'!V13+'[1]OCT 2020'!V13+'[1]NOV 2020'!V13+'[1]DEC 2020'!V13+'[1]JAN 2021'!V13+'[1]FEB 2021'!V13+'[1]MAR 2021'!V13+'[1]APR 2021'!V13+'[1]MAY 2021'!V13+'[1]JUN 2021'!V13+'[1]JUL 2021'!V13+'[1]AUG 2021'!V13</f>
        <v>0</v>
      </c>
      <c r="W13" s="38">
        <f>'[1]SEPT 2020'!W13+'[1]OCT 2020'!W13+'[1]NOV 2020'!W13+'[1]DEC 2020'!W13+'[1]JAN 2021'!W13+'[1]FEB 2021'!W13+'[1]MAR 2021'!W13+'[1]APR 2021'!W13+'[1]MAY 2021'!W13+'[1]JUN 2021'!W13+'[1]JUL 2021'!W13+'[1]AUG 2021'!W13</f>
        <v>0</v>
      </c>
      <c r="X13" s="38">
        <f>'[1]SEPT 2020'!X13+'[1]OCT 2020'!X13+'[1]NOV 2020'!X13+'[1]DEC 2020'!X13+'[1]JAN 2021'!X13+'[1]FEB 2021'!X13+'[1]MAR 2021'!X13+'[1]APR 2021'!X13+'[1]MAY 2021'!X13+'[1]JUN 2021'!X13+'[1]JUL 2021'!X13+'[1]AUG 2021'!X13</f>
        <v>0</v>
      </c>
      <c r="Y13" s="38">
        <f>'[1]SEPT 2020'!Y13+'[1]OCT 2020'!Y13+'[1]NOV 2020'!Y13+'[1]DEC 2020'!Y13+'[1]JAN 2021'!Y13+'[1]FEB 2021'!Y13+'[1]MAR 2021'!Y13+'[1]APR 2021'!Y13+'[1]MAY 2021'!Y13+'[1]JUN 2021'!Y13+'[1]JUL 2021'!Y13+'[1]AUG 2021'!Y13</f>
        <v>0</v>
      </c>
      <c r="Z13" s="38">
        <f>'[1]SEPT 2020'!Z13+'[1]OCT 2020'!Z13+'[1]NOV 2020'!Z13+'[1]DEC 2020'!Z13+'[1]JAN 2021'!Z13+'[1]FEB 2021'!Z13+'[1]MAR 2021'!Z13+'[1]APR 2021'!Z13+'[1]MAY 2021'!Z13+'[1]JUN 2021'!Z13+'[1]JUL 2021'!Z13+'[1]AUG 2021'!Z13</f>
        <v>0</v>
      </c>
      <c r="AA13" s="38">
        <f>'[1]SEPT 2020'!AA13+'[1]OCT 2020'!AA13+'[1]NOV 2020'!AA13+'[1]DEC 2020'!AA13+'[1]JAN 2021'!AA13+'[1]FEB 2021'!AA13+'[1]MAR 2021'!AA13+'[1]APR 2021'!AA13+'[1]MAY 2021'!AA13+'[1]JUN 2021'!AA13+'[1]JUL 2021'!AA13+'[1]AUG 2021'!AA13</f>
        <v>0</v>
      </c>
      <c r="AB13" s="38">
        <f>'[1]SEPT 2020'!AB13+'[1]OCT 2020'!AB13+'[1]NOV 2020'!AB13+'[1]DEC 2020'!AB13+'[1]JAN 2021'!AB13+'[1]FEB 2021'!AB13+'[1]MAR 2021'!AB13+'[1]APR 2021'!AB13+'[1]MAY 2021'!AB13+'[1]JUN 2021'!AB13+'[1]JUL 2021'!AB13+'[1]AUG 2021'!AB13</f>
        <v>0</v>
      </c>
      <c r="AC13" s="38">
        <f>'[1]SEPT 2020'!AC13+'[1]OCT 2020'!AC13+'[1]NOV 2020'!AC13+'[1]DEC 2020'!AC13+'[1]JAN 2021'!AC13+'[1]FEB 2021'!AC13+'[1]MAR 2021'!AC13+'[1]APR 2021'!AC13+'[1]MAY 2021'!AC13+'[1]JUN 2021'!AC13+'[1]JUL 2021'!AC13+'[1]AUG 2021'!AC13</f>
        <v>0</v>
      </c>
      <c r="AD13" s="24">
        <f t="shared" si="0"/>
        <v>645991.4</v>
      </c>
    </row>
    <row r="14" spans="1:30" x14ac:dyDescent="0.25">
      <c r="A14" s="16" t="s">
        <v>63</v>
      </c>
      <c r="B14" s="17" t="s">
        <v>64</v>
      </c>
      <c r="C14" s="26" t="s">
        <v>42</v>
      </c>
      <c r="D14" s="90">
        <f>'[1]SEPT 2020'!D14+'[1]OCT 2020'!D14+'[1]NOV 2020'!D14+'[1]DEC 2020'!D14+'[1]JAN 2021'!D14+'[1]FEB 2021'!D14+'[1]MAR 2021'!D14+'[1]APR 2021'!D14+'[1]MAY 2021'!D14+'[1]JUN 2021'!D14+'[1]JUL 2021'!D14+'[1]AUG 2021'!D14</f>
        <v>387812</v>
      </c>
      <c r="E14" s="90">
        <f>'[1]SEPT 2020'!E14+'[1]OCT 2020'!E14+'[1]NOV 2020'!E14+'[1]DEC 2020'!E14+'[1]JAN 2021'!E14+'[1]FEB 2021'!E14+'[1]MAR 2021'!E14+'[1]APR 2021'!E14+'[1]MAY 2021'!E14+'[1]JUN 2021'!E14+'[1]JUL 2021'!E14+'[1]AUG 2021'!E14</f>
        <v>469331</v>
      </c>
      <c r="F14" s="90">
        <f>'[1]SEPT 2020'!F14+'[1]OCT 2020'!F14+'[1]NOV 2020'!F14+'[1]DEC 2020'!F14+'[1]JAN 2021'!F14+'[1]FEB 2021'!F14+'[1]MAR 2021'!F14+'[1]APR 2021'!F14+'[1]MAY 2021'!F14+'[1]JUN 2021'!F14+'[1]JUL 2021'!F14+'[1]AUG 2021'!F14</f>
        <v>228600</v>
      </c>
      <c r="G14" s="90">
        <f>'[1]SEPT 2020'!G14+'[1]OCT 2020'!G14+'[1]NOV 2020'!G14+'[1]DEC 2020'!G14+'[1]JAN 2021'!G14+'[1]FEB 2021'!G14+'[1]MAR 2021'!G14+'[1]APR 2021'!G14+'[1]MAY 2021'!G14+'[1]JUN 2021'!G14+'[1]JUL 2021'!G14+'[1]AUG 2021'!G14</f>
        <v>0</v>
      </c>
      <c r="H14" s="90">
        <f>'[1]SEPT 2020'!H14+'[1]OCT 2020'!H14+'[1]NOV 2020'!H14+'[1]DEC 2020'!H14+'[1]JAN 2021'!H14+'[1]FEB 2021'!H14+'[1]MAR 2021'!H14+'[1]APR 2021'!H14+'[1]MAY 2021'!H14+'[1]JUN 2021'!H14+'[1]JUL 2021'!H14+'[1]AUG 2021'!H14</f>
        <v>363180</v>
      </c>
      <c r="I14" s="108">
        <f>'[1]SEPT 2020'!I14+'[1]OCT 2020'!I14+'[1]NOV 2020'!I14+'[1]DEC 2020'!I14+'[1]JAN 2021'!I14+'[1]FEB 2021'!I14+'[1]MAR 2021'!I14+'[1]APR 2021'!I14+'[1]MAY 2021'!I14+'[1]JUN 2021'!I14+'[1]JUL 2021'!I14+'[1]AUG 2021'!I14</f>
        <v>1448923</v>
      </c>
      <c r="J14" s="38">
        <f>'[1]SEPT 2020'!J14+'[1]OCT 2020'!J14+'[1]NOV 2020'!J14+'[1]DEC 2020'!J14+'[1]JAN 2021'!J14+'[1]FEB 2021'!J14+'[1]MAR 2021'!J14+'[1]APR 2021'!J14+'[1]MAY 2021'!J14+'[1]JUN 2021'!J14+'[1]JUL 2021'!J14+'[1]AUG 2021'!J14</f>
        <v>0</v>
      </c>
      <c r="K14" s="109">
        <f>'[1]SEPT 2020'!K14+'[1]OCT 2020'!K14+'[1]NOV 2020'!K14+'[1]DEC 2020'!K14+'[1]JAN 2021'!K14+'[1]FEB 2021'!K14+'[1]MAR 2021'!K14+'[1]APR 2021'!K14+'[1]MAY 2021'!K14+'[1]JUN 2021'!K14+'[1]JUL 2021'!K14+'[1]AUG 2021'!K14</f>
        <v>0</v>
      </c>
      <c r="L14" s="38">
        <f>'[1]SEPT 2020'!L14+'[1]OCT 2020'!L14+'[1]NOV 2020'!L14+'[1]DEC 2020'!L14+'[1]JAN 2021'!L14+'[1]FEB 2021'!L14+'[1]MAR 2021'!L14+'[1]APR 2021'!L14+'[1]MAY 2021'!L14+'[1]JUN 2021'!L14+'[1]JUL 2021'!L14+'[1]AUG 2021'!L14</f>
        <v>0</v>
      </c>
      <c r="M14" s="38">
        <f>'[1]SEPT 2020'!M14+'[1]OCT 2020'!M14+'[1]NOV 2020'!M14+'[1]DEC 2020'!M14+'[1]JAN 2021'!M14+'[1]FEB 2021'!M14+'[1]MAR 2021'!M14+'[1]APR 2021'!M14+'[1]MAY 2021'!M14+'[1]JUN 2021'!M14+'[1]JUL 2021'!M14+'[1]AUG 2021'!M14</f>
        <v>0</v>
      </c>
      <c r="N14" s="38">
        <f>'[1]SEPT 2020'!N14+'[1]OCT 2020'!N14+'[1]NOV 2020'!N14+'[1]DEC 2020'!N14+'[1]JAN 2021'!N14+'[1]FEB 2021'!N14+'[1]MAR 2021'!N14+'[1]APR 2021'!N14+'[1]MAY 2021'!N14+'[1]JUN 2021'!N14+'[1]JUL 2021'!N14+'[1]AUG 2021'!N14</f>
        <v>0</v>
      </c>
      <c r="O14" s="38">
        <f>'[1]SEPT 2020'!O14+'[1]OCT 2020'!O14+'[1]NOV 2020'!O14+'[1]DEC 2020'!O14+'[1]JAN 2021'!O14+'[1]FEB 2021'!O14+'[1]MAR 2021'!O14+'[1]APR 2021'!O14+'[1]MAY 2021'!O14+'[1]JUN 2021'!O14+'[1]JUL 2021'!O14+'[1]AUG 2021'!O14</f>
        <v>76032</v>
      </c>
      <c r="P14" s="108">
        <f>'[1]SEPT 2020'!P14+'[1]OCT 2020'!P14+'[1]NOV 2020'!P14+'[1]DEC 2020'!P14+'[1]JAN 2021'!P14+'[1]FEB 2021'!P14+'[1]MAR 2021'!P14+'[1]APR 2021'!P14+'[1]MAY 2021'!P14+'[1]JUN 2021'!P14+'[1]JUL 2021'!P14+'[1]AUG 2021'!P14</f>
        <v>20594.849999999999</v>
      </c>
      <c r="Q14" s="38">
        <f>'[1]SEPT 2020'!Q14+'[1]OCT 2020'!Q14+'[1]NOV 2020'!Q14+'[1]DEC 2020'!Q14+'[1]JAN 2021'!Q14+'[1]FEB 2021'!Q14+'[1]MAR 2021'!Q14+'[1]APR 2021'!Q14+'[1]MAY 2021'!Q14+'[1]JUN 2021'!Q14+'[1]JUL 2021'!Q14+'[1]AUG 2021'!Q14</f>
        <v>0</v>
      </c>
      <c r="R14" s="38">
        <f>'[1]SEPT 2020'!R14+'[1]OCT 2020'!R14+'[1]NOV 2020'!R14+'[1]DEC 2020'!R14+'[1]JAN 2021'!R14+'[1]FEB 2021'!R14+'[1]MAR 2021'!R14+'[1]APR 2021'!R14+'[1]MAY 2021'!R14+'[1]JUN 2021'!R14+'[1]JUL 2021'!R14+'[1]AUG 2021'!R14</f>
        <v>0</v>
      </c>
      <c r="S14" s="38">
        <f>'[1]SEPT 2020'!S14+'[1]OCT 2020'!S14+'[1]NOV 2020'!S14+'[1]DEC 2020'!S14+'[1]JAN 2021'!S14+'[1]FEB 2021'!S14+'[1]MAR 2021'!S14+'[1]APR 2021'!S14+'[1]MAY 2021'!S14+'[1]JUN 2021'!S14+'[1]JUL 2021'!S14+'[1]AUG 2021'!S14</f>
        <v>0</v>
      </c>
      <c r="T14" s="38">
        <f>'[1]SEPT 2020'!T14+'[1]OCT 2020'!T14+'[1]NOV 2020'!T14+'[1]DEC 2020'!T14+'[1]JAN 2021'!T14+'[1]FEB 2021'!T14+'[1]MAR 2021'!T14+'[1]APR 2021'!T14+'[1]MAY 2021'!T14+'[1]JUN 2021'!T14+'[1]JUL 2021'!T14+'[1]AUG 2021'!T14</f>
        <v>20594.849999999999</v>
      </c>
      <c r="U14" s="38">
        <f>'[1]SEPT 2020'!U14+'[1]OCT 2020'!U14+'[1]NOV 2020'!U14+'[1]DEC 2020'!U14+'[1]JAN 2021'!U14+'[1]FEB 2021'!U14+'[1]MAR 2021'!U14+'[1]APR 2021'!U14+'[1]MAY 2021'!U14+'[1]JUN 2021'!U14+'[1]JUL 2021'!U14+'[1]AUG 2021'!U14</f>
        <v>0</v>
      </c>
      <c r="V14" s="38">
        <f>'[1]SEPT 2020'!V14+'[1]OCT 2020'!V14+'[1]NOV 2020'!V14+'[1]DEC 2020'!V14+'[1]JAN 2021'!V14+'[1]FEB 2021'!V14+'[1]MAR 2021'!V14+'[1]APR 2021'!V14+'[1]MAY 2021'!V14+'[1]JUN 2021'!V14+'[1]JUL 2021'!V14+'[1]AUG 2021'!V14</f>
        <v>0</v>
      </c>
      <c r="W14" s="38">
        <f>'[1]SEPT 2020'!W14+'[1]OCT 2020'!W14+'[1]NOV 2020'!W14+'[1]DEC 2020'!W14+'[1]JAN 2021'!W14+'[1]FEB 2021'!W14+'[1]MAR 2021'!W14+'[1]APR 2021'!W14+'[1]MAY 2021'!W14+'[1]JUN 2021'!W14+'[1]JUL 2021'!W14+'[1]AUG 2021'!W14</f>
        <v>0</v>
      </c>
      <c r="X14" s="38">
        <f>'[1]SEPT 2020'!X14+'[1]OCT 2020'!X14+'[1]NOV 2020'!X14+'[1]DEC 2020'!X14+'[1]JAN 2021'!X14+'[1]FEB 2021'!X14+'[1]MAR 2021'!X14+'[1]APR 2021'!X14+'[1]MAY 2021'!X14+'[1]JUN 2021'!X14+'[1]JUL 2021'!X14+'[1]AUG 2021'!X14</f>
        <v>0</v>
      </c>
      <c r="Y14" s="38">
        <f>'[1]SEPT 2020'!Y14+'[1]OCT 2020'!Y14+'[1]NOV 2020'!Y14+'[1]DEC 2020'!Y14+'[1]JAN 2021'!Y14+'[1]FEB 2021'!Y14+'[1]MAR 2021'!Y14+'[1]APR 2021'!Y14+'[1]MAY 2021'!Y14+'[1]JUN 2021'!Y14+'[1]JUL 2021'!Y14+'[1]AUG 2021'!Y14</f>
        <v>0</v>
      </c>
      <c r="Z14" s="38">
        <f>'[1]SEPT 2020'!Z14+'[1]OCT 2020'!Z14+'[1]NOV 2020'!Z14+'[1]DEC 2020'!Z14+'[1]JAN 2021'!Z14+'[1]FEB 2021'!Z14+'[1]MAR 2021'!Z14+'[1]APR 2021'!Z14+'[1]MAY 2021'!Z14+'[1]JUN 2021'!Z14+'[1]JUL 2021'!Z14+'[1]AUG 2021'!Z14</f>
        <v>0</v>
      </c>
      <c r="AA14" s="38">
        <f>'[1]SEPT 2020'!AA14+'[1]OCT 2020'!AA14+'[1]NOV 2020'!AA14+'[1]DEC 2020'!AA14+'[1]JAN 2021'!AA14+'[1]FEB 2021'!AA14+'[1]MAR 2021'!AA14+'[1]APR 2021'!AA14+'[1]MAY 2021'!AA14+'[1]JUN 2021'!AA14+'[1]JUL 2021'!AA14+'[1]AUG 2021'!AA14</f>
        <v>0</v>
      </c>
      <c r="AB14" s="38">
        <f>'[1]SEPT 2020'!AB14+'[1]OCT 2020'!AB14+'[1]NOV 2020'!AB14+'[1]DEC 2020'!AB14+'[1]JAN 2021'!AB14+'[1]FEB 2021'!AB14+'[1]MAR 2021'!AB14+'[1]APR 2021'!AB14+'[1]MAY 2021'!AB14+'[1]JUN 2021'!AB14+'[1]JUL 2021'!AB14+'[1]AUG 2021'!AB14</f>
        <v>0</v>
      </c>
      <c r="AC14" s="38">
        <f>'[1]SEPT 2020'!AC14+'[1]OCT 2020'!AC14+'[1]NOV 2020'!AC14+'[1]DEC 2020'!AC14+'[1]JAN 2021'!AC14+'[1]FEB 2021'!AC14+'[1]MAR 2021'!AC14+'[1]APR 2021'!AC14+'[1]MAY 2021'!AC14+'[1]JUN 2021'!AC14+'[1]JUL 2021'!AC14+'[1]AUG 2021'!AC14</f>
        <v>3570</v>
      </c>
      <c r="AD14" s="24">
        <f t="shared" si="0"/>
        <v>1549119.85</v>
      </c>
    </row>
    <row r="15" spans="1:30" x14ac:dyDescent="0.25">
      <c r="A15" s="16" t="s">
        <v>65</v>
      </c>
      <c r="B15" s="17" t="s">
        <v>66</v>
      </c>
      <c r="C15" s="26" t="s">
        <v>42</v>
      </c>
      <c r="D15" s="90">
        <f>'[1]SEPT 2020'!D15+'[1]OCT 2020'!D15+'[1]NOV 2020'!D15+'[1]DEC 2020'!D15+'[1]JAN 2021'!D15+'[1]FEB 2021'!D15+'[1]MAR 2021'!D15+'[1]APR 2021'!D15+'[1]MAY 2021'!D15+'[1]JUN 2021'!D15+'[1]JUL 2021'!D15+'[1]AUG 2021'!D15</f>
        <v>252784</v>
      </c>
      <c r="E15" s="90">
        <f>'[1]SEPT 2020'!E15+'[1]OCT 2020'!E15+'[1]NOV 2020'!E15+'[1]DEC 2020'!E15+'[1]JAN 2021'!E15+'[1]FEB 2021'!E15+'[1]MAR 2021'!E15+'[1]APR 2021'!E15+'[1]MAY 2021'!E15+'[1]JUN 2021'!E15+'[1]JUL 2021'!E15+'[1]AUG 2021'!E15</f>
        <v>109076</v>
      </c>
      <c r="F15" s="90">
        <f>'[1]SEPT 2020'!F15+'[1]OCT 2020'!F15+'[1]NOV 2020'!F15+'[1]DEC 2020'!F15+'[1]JAN 2021'!F15+'[1]FEB 2021'!F15+'[1]MAR 2021'!F15+'[1]APR 2021'!F15+'[1]MAY 2021'!F15+'[1]JUN 2021'!F15+'[1]JUL 2021'!F15+'[1]AUG 2021'!F15</f>
        <v>300278</v>
      </c>
      <c r="G15" s="90">
        <f>'[1]SEPT 2020'!G15+'[1]OCT 2020'!G15+'[1]NOV 2020'!G15+'[1]DEC 2020'!G15+'[1]JAN 2021'!G15+'[1]FEB 2021'!G15+'[1]MAR 2021'!G15+'[1]APR 2021'!G15+'[1]MAY 2021'!G15+'[1]JUN 2021'!G15+'[1]JUL 2021'!G15+'[1]AUG 2021'!G15</f>
        <v>233255</v>
      </c>
      <c r="H15" s="90">
        <f>'[1]SEPT 2020'!H15+'[1]OCT 2020'!H15+'[1]NOV 2020'!H15+'[1]DEC 2020'!H15+'[1]JAN 2021'!H15+'[1]FEB 2021'!H15+'[1]MAR 2021'!H15+'[1]APR 2021'!H15+'[1]MAY 2021'!H15+'[1]JUN 2021'!H15+'[1]JUL 2021'!H15+'[1]AUG 2021'!H15</f>
        <v>181663</v>
      </c>
      <c r="I15" s="108">
        <f>'[1]SEPT 2020'!I15+'[1]OCT 2020'!I15+'[1]NOV 2020'!I15+'[1]DEC 2020'!I15+'[1]JAN 2021'!I15+'[1]FEB 2021'!I15+'[1]MAR 2021'!I15+'[1]APR 2021'!I15+'[1]MAY 2021'!I15+'[1]JUN 2021'!I15+'[1]JUL 2021'!I15+'[1]AUG 2021'!I15</f>
        <v>1077056</v>
      </c>
      <c r="J15" s="38">
        <f>'[1]SEPT 2020'!J15+'[1]OCT 2020'!J15+'[1]NOV 2020'!J15+'[1]DEC 2020'!J15+'[1]JAN 2021'!J15+'[1]FEB 2021'!J15+'[1]MAR 2021'!J15+'[1]APR 2021'!J15+'[1]MAY 2021'!J15+'[1]JUN 2021'!J15+'[1]JUL 2021'!J15+'[1]AUG 2021'!J15</f>
        <v>0</v>
      </c>
      <c r="K15" s="109">
        <f>'[1]SEPT 2020'!K15+'[1]OCT 2020'!K15+'[1]NOV 2020'!K15+'[1]DEC 2020'!K15+'[1]JAN 2021'!K15+'[1]FEB 2021'!K15+'[1]MAR 2021'!K15+'[1]APR 2021'!K15+'[1]MAY 2021'!K15+'[1]JUN 2021'!K15+'[1]JUL 2021'!K15+'[1]AUG 2021'!K15</f>
        <v>0</v>
      </c>
      <c r="L15" s="38">
        <f>'[1]SEPT 2020'!L15+'[1]OCT 2020'!L15+'[1]NOV 2020'!L15+'[1]DEC 2020'!L15+'[1]JAN 2021'!L15+'[1]FEB 2021'!L15+'[1]MAR 2021'!L15+'[1]APR 2021'!L15+'[1]MAY 2021'!L15+'[1]JUN 2021'!L15+'[1]JUL 2021'!L15+'[1]AUG 2021'!L15</f>
        <v>0</v>
      </c>
      <c r="M15" s="38">
        <f>'[1]SEPT 2020'!M15+'[1]OCT 2020'!M15+'[1]NOV 2020'!M15+'[1]DEC 2020'!M15+'[1]JAN 2021'!M15+'[1]FEB 2021'!M15+'[1]MAR 2021'!M15+'[1]APR 2021'!M15+'[1]MAY 2021'!M15+'[1]JUN 2021'!M15+'[1]JUL 2021'!M15+'[1]AUG 2021'!M15</f>
        <v>0</v>
      </c>
      <c r="N15" s="38">
        <f>'[1]SEPT 2020'!N15+'[1]OCT 2020'!N15+'[1]NOV 2020'!N15+'[1]DEC 2020'!N15+'[1]JAN 2021'!N15+'[1]FEB 2021'!N15+'[1]MAR 2021'!N15+'[1]APR 2021'!N15+'[1]MAY 2021'!N15+'[1]JUN 2021'!N15+'[1]JUL 2021'!N15+'[1]AUG 2021'!N15</f>
        <v>0</v>
      </c>
      <c r="O15" s="38">
        <f>'[1]SEPT 2020'!O15+'[1]OCT 2020'!O15+'[1]NOV 2020'!O15+'[1]DEC 2020'!O15+'[1]JAN 2021'!O15+'[1]FEB 2021'!O15+'[1]MAR 2021'!O15+'[1]APR 2021'!O15+'[1]MAY 2021'!O15+'[1]JUN 2021'!O15+'[1]JUL 2021'!O15+'[1]AUG 2021'!O15</f>
        <v>52968</v>
      </c>
      <c r="P15" s="108">
        <f>'[1]SEPT 2020'!P15+'[1]OCT 2020'!P15+'[1]NOV 2020'!P15+'[1]DEC 2020'!P15+'[1]JAN 2021'!P15+'[1]FEB 2021'!P15+'[1]MAR 2021'!P15+'[1]APR 2021'!P15+'[1]MAY 2021'!P15+'[1]JUN 2021'!P15+'[1]JUL 2021'!P15+'[1]AUG 2021'!P15</f>
        <v>16647</v>
      </c>
      <c r="Q15" s="38">
        <f>'[1]SEPT 2020'!Q15+'[1]OCT 2020'!Q15+'[1]NOV 2020'!Q15+'[1]DEC 2020'!Q15+'[1]JAN 2021'!Q15+'[1]FEB 2021'!Q15+'[1]MAR 2021'!Q15+'[1]APR 2021'!Q15+'[1]MAY 2021'!Q15+'[1]JUN 2021'!Q15+'[1]JUL 2021'!Q15+'[1]AUG 2021'!Q15</f>
        <v>0</v>
      </c>
      <c r="R15" s="38">
        <f>'[1]SEPT 2020'!R15+'[1]OCT 2020'!R15+'[1]NOV 2020'!R15+'[1]DEC 2020'!R15+'[1]JAN 2021'!R15+'[1]FEB 2021'!R15+'[1]MAR 2021'!R15+'[1]APR 2021'!R15+'[1]MAY 2021'!R15+'[1]JUN 2021'!R15+'[1]JUL 2021'!R15+'[1]AUG 2021'!R15</f>
        <v>0</v>
      </c>
      <c r="S15" s="38">
        <f>'[1]SEPT 2020'!S15+'[1]OCT 2020'!S15+'[1]NOV 2020'!S15+'[1]DEC 2020'!S15+'[1]JAN 2021'!S15+'[1]FEB 2021'!S15+'[1]MAR 2021'!S15+'[1]APR 2021'!S15+'[1]MAY 2021'!S15+'[1]JUN 2021'!S15+'[1]JUL 2021'!S15+'[1]AUG 2021'!S15</f>
        <v>0</v>
      </c>
      <c r="T15" s="38">
        <f>'[1]SEPT 2020'!T15+'[1]OCT 2020'!T15+'[1]NOV 2020'!T15+'[1]DEC 2020'!T15+'[1]JAN 2021'!T15+'[1]FEB 2021'!T15+'[1]MAR 2021'!T15+'[1]APR 2021'!T15+'[1]MAY 2021'!T15+'[1]JUN 2021'!T15+'[1]JUL 2021'!T15+'[1]AUG 2021'!T15</f>
        <v>16647</v>
      </c>
      <c r="U15" s="38">
        <f>'[1]SEPT 2020'!U15+'[1]OCT 2020'!U15+'[1]NOV 2020'!U15+'[1]DEC 2020'!U15+'[1]JAN 2021'!U15+'[1]FEB 2021'!U15+'[1]MAR 2021'!U15+'[1]APR 2021'!U15+'[1]MAY 2021'!U15+'[1]JUN 2021'!U15+'[1]JUL 2021'!U15+'[1]AUG 2021'!U15</f>
        <v>0</v>
      </c>
      <c r="V15" s="38">
        <f>'[1]SEPT 2020'!V15+'[1]OCT 2020'!V15+'[1]NOV 2020'!V15+'[1]DEC 2020'!V15+'[1]JAN 2021'!V15+'[1]FEB 2021'!V15+'[1]MAR 2021'!V15+'[1]APR 2021'!V15+'[1]MAY 2021'!V15+'[1]JUN 2021'!V15+'[1]JUL 2021'!V15+'[1]AUG 2021'!V15</f>
        <v>0</v>
      </c>
      <c r="W15" s="38">
        <f>'[1]SEPT 2020'!W15+'[1]OCT 2020'!W15+'[1]NOV 2020'!W15+'[1]DEC 2020'!W15+'[1]JAN 2021'!W15+'[1]FEB 2021'!W15+'[1]MAR 2021'!W15+'[1]APR 2021'!W15+'[1]MAY 2021'!W15+'[1]JUN 2021'!W15+'[1]JUL 2021'!W15+'[1]AUG 2021'!W15</f>
        <v>0</v>
      </c>
      <c r="X15" s="38">
        <f>'[1]SEPT 2020'!X15+'[1]OCT 2020'!X15+'[1]NOV 2020'!X15+'[1]DEC 2020'!X15+'[1]JAN 2021'!X15+'[1]FEB 2021'!X15+'[1]MAR 2021'!X15+'[1]APR 2021'!X15+'[1]MAY 2021'!X15+'[1]JUN 2021'!X15+'[1]JUL 2021'!X15+'[1]AUG 2021'!X15</f>
        <v>0</v>
      </c>
      <c r="Y15" s="38">
        <f>'[1]SEPT 2020'!Y15+'[1]OCT 2020'!Y15+'[1]NOV 2020'!Y15+'[1]DEC 2020'!Y15+'[1]JAN 2021'!Y15+'[1]FEB 2021'!Y15+'[1]MAR 2021'!Y15+'[1]APR 2021'!Y15+'[1]MAY 2021'!Y15+'[1]JUN 2021'!Y15+'[1]JUL 2021'!Y15+'[1]AUG 2021'!Y15</f>
        <v>0</v>
      </c>
      <c r="Z15" s="38">
        <f>'[1]SEPT 2020'!Z15+'[1]OCT 2020'!Z15+'[1]NOV 2020'!Z15+'[1]DEC 2020'!Z15+'[1]JAN 2021'!Z15+'[1]FEB 2021'!Z15+'[1]MAR 2021'!Z15+'[1]APR 2021'!Z15+'[1]MAY 2021'!Z15+'[1]JUN 2021'!Z15+'[1]JUL 2021'!Z15+'[1]AUG 2021'!Z15</f>
        <v>0</v>
      </c>
      <c r="AA15" s="38">
        <f>'[1]SEPT 2020'!AA15+'[1]OCT 2020'!AA15+'[1]NOV 2020'!AA15+'[1]DEC 2020'!AA15+'[1]JAN 2021'!AA15+'[1]FEB 2021'!AA15+'[1]MAR 2021'!AA15+'[1]APR 2021'!AA15+'[1]MAY 2021'!AA15+'[1]JUN 2021'!AA15+'[1]JUL 2021'!AA15+'[1]AUG 2021'!AA15</f>
        <v>0</v>
      </c>
      <c r="AB15" s="38">
        <f>'[1]SEPT 2020'!AB15+'[1]OCT 2020'!AB15+'[1]NOV 2020'!AB15+'[1]DEC 2020'!AB15+'[1]JAN 2021'!AB15+'[1]FEB 2021'!AB15+'[1]MAR 2021'!AB15+'[1]APR 2021'!AB15+'[1]MAY 2021'!AB15+'[1]JUN 2021'!AB15+'[1]JUL 2021'!AB15+'[1]AUG 2021'!AB15</f>
        <v>0</v>
      </c>
      <c r="AC15" s="38">
        <f>'[1]SEPT 2020'!AC15+'[1]OCT 2020'!AC15+'[1]NOV 2020'!AC15+'[1]DEC 2020'!AC15+'[1]JAN 2021'!AC15+'[1]FEB 2021'!AC15+'[1]MAR 2021'!AC15+'[1]APR 2021'!AC15+'[1]MAY 2021'!AC15+'[1]JUN 2021'!AC15+'[1]JUL 2021'!AC15+'[1]AUG 2021'!AC15</f>
        <v>1593</v>
      </c>
      <c r="AD15" s="24">
        <f t="shared" si="0"/>
        <v>1148264</v>
      </c>
    </row>
    <row r="16" spans="1:30" x14ac:dyDescent="0.25">
      <c r="A16" s="16" t="s">
        <v>67</v>
      </c>
      <c r="B16" s="17" t="s">
        <v>68</v>
      </c>
      <c r="C16" s="25" t="s">
        <v>39</v>
      </c>
      <c r="D16" s="90">
        <f>'[1]SEPT 2020'!D16+'[1]OCT 2020'!D16+'[1]NOV 2020'!D16+'[1]DEC 2020'!D16+'[1]JAN 2021'!D16+'[1]FEB 2021'!D16+'[1]MAR 2021'!D16+'[1]APR 2021'!D16+'[1]MAY 2021'!D16+'[1]JUN 2021'!D16+'[1]JUL 2021'!D16+'[1]AUG 2021'!D16</f>
        <v>78410</v>
      </c>
      <c r="E16" s="90">
        <f>'[1]SEPT 2020'!E16+'[1]OCT 2020'!E16+'[1]NOV 2020'!E16+'[1]DEC 2020'!E16+'[1]JAN 2021'!E16+'[1]FEB 2021'!E16+'[1]MAR 2021'!E16+'[1]APR 2021'!E16+'[1]MAY 2021'!E16+'[1]JUN 2021'!E16+'[1]JUL 2021'!E16+'[1]AUG 2021'!E16</f>
        <v>33903</v>
      </c>
      <c r="F16" s="90">
        <f>'[1]SEPT 2020'!F16+'[1]OCT 2020'!F16+'[1]NOV 2020'!F16+'[1]DEC 2020'!F16+'[1]JAN 2021'!F16+'[1]FEB 2021'!F16+'[1]MAR 2021'!F16+'[1]APR 2021'!F16+'[1]MAY 2021'!F16+'[1]JUN 2021'!F16+'[1]JUL 2021'!F16+'[1]AUG 2021'!F16</f>
        <v>0</v>
      </c>
      <c r="G16" s="90">
        <f>'[1]SEPT 2020'!G16+'[1]OCT 2020'!G16+'[1]NOV 2020'!G16+'[1]DEC 2020'!G16+'[1]JAN 2021'!G16+'[1]FEB 2021'!G16+'[1]MAR 2021'!G16+'[1]APR 2021'!G16+'[1]MAY 2021'!G16+'[1]JUN 2021'!G16+'[1]JUL 2021'!G16+'[1]AUG 2021'!G16</f>
        <v>18125</v>
      </c>
      <c r="H16" s="90">
        <f>'[1]SEPT 2020'!H16+'[1]OCT 2020'!H16+'[1]NOV 2020'!H16+'[1]DEC 2020'!H16+'[1]JAN 2021'!H16+'[1]FEB 2021'!H16+'[1]MAR 2021'!H16+'[1]APR 2021'!H16+'[1]MAY 2021'!H16+'[1]JUN 2021'!H16+'[1]JUL 2021'!H16+'[1]AUG 2021'!H16</f>
        <v>2037</v>
      </c>
      <c r="I16" s="108">
        <f>'[1]SEPT 2020'!I16+'[1]OCT 2020'!I16+'[1]NOV 2020'!I16+'[1]DEC 2020'!I16+'[1]JAN 2021'!I16+'[1]FEB 2021'!I16+'[1]MAR 2021'!I16+'[1]APR 2021'!I16+'[1]MAY 2021'!I16+'[1]JUN 2021'!I16+'[1]JUL 2021'!I16+'[1]AUG 2021'!I16</f>
        <v>132475</v>
      </c>
      <c r="J16" s="38">
        <f>'[1]SEPT 2020'!J16+'[1]OCT 2020'!J16+'[1]NOV 2020'!J16+'[1]DEC 2020'!J16+'[1]JAN 2021'!J16+'[1]FEB 2021'!J16+'[1]MAR 2021'!J16+'[1]APR 2021'!J16+'[1]MAY 2021'!J16+'[1]JUN 2021'!J16+'[1]JUL 2021'!J16+'[1]AUG 2021'!J16</f>
        <v>0</v>
      </c>
      <c r="K16" s="109">
        <f>'[1]SEPT 2020'!K16+'[1]OCT 2020'!K16+'[1]NOV 2020'!K16+'[1]DEC 2020'!K16+'[1]JAN 2021'!K16+'[1]FEB 2021'!K16+'[1]MAR 2021'!K16+'[1]APR 2021'!K16+'[1]MAY 2021'!K16+'[1]JUN 2021'!K16+'[1]JUL 2021'!K16+'[1]AUG 2021'!K16</f>
        <v>0</v>
      </c>
      <c r="L16" s="38">
        <f>'[1]SEPT 2020'!L16+'[1]OCT 2020'!L16+'[1]NOV 2020'!L16+'[1]DEC 2020'!L16+'[1]JAN 2021'!L16+'[1]FEB 2021'!L16+'[1]MAR 2021'!L16+'[1]APR 2021'!L16+'[1]MAY 2021'!L16+'[1]JUN 2021'!L16+'[1]JUL 2021'!L16+'[1]AUG 2021'!L16</f>
        <v>0</v>
      </c>
      <c r="M16" s="38">
        <f>'[1]SEPT 2020'!M16+'[1]OCT 2020'!M16+'[1]NOV 2020'!M16+'[1]DEC 2020'!M16+'[1]JAN 2021'!M16+'[1]FEB 2021'!M16+'[1]MAR 2021'!M16+'[1]APR 2021'!M16+'[1]MAY 2021'!M16+'[1]JUN 2021'!M16+'[1]JUL 2021'!M16+'[1]AUG 2021'!M16</f>
        <v>0</v>
      </c>
      <c r="N16" s="38">
        <f>'[1]SEPT 2020'!N16+'[1]OCT 2020'!N16+'[1]NOV 2020'!N16+'[1]DEC 2020'!N16+'[1]JAN 2021'!N16+'[1]FEB 2021'!N16+'[1]MAR 2021'!N16+'[1]APR 2021'!N16+'[1]MAY 2021'!N16+'[1]JUN 2021'!N16+'[1]JUL 2021'!N16+'[1]AUG 2021'!N16</f>
        <v>0</v>
      </c>
      <c r="O16" s="38">
        <f>'[1]SEPT 2020'!O16+'[1]OCT 2020'!O16+'[1]NOV 2020'!O16+'[1]DEC 2020'!O16+'[1]JAN 2021'!O16+'[1]FEB 2021'!O16+'[1]MAR 2021'!O16+'[1]APR 2021'!O16+'[1]MAY 2021'!O16+'[1]JUN 2021'!O16+'[1]JUL 2021'!O16+'[1]AUG 2021'!O16</f>
        <v>0</v>
      </c>
      <c r="P16" s="108">
        <f>'[1]SEPT 2020'!P16+'[1]OCT 2020'!P16+'[1]NOV 2020'!P16+'[1]DEC 2020'!P16+'[1]JAN 2021'!P16+'[1]FEB 2021'!P16+'[1]MAR 2021'!P16+'[1]APR 2021'!P16+'[1]MAY 2021'!P16+'[1]JUN 2021'!P16+'[1]JUL 2021'!P16+'[1]AUG 2021'!P16</f>
        <v>1279.3900000000001</v>
      </c>
      <c r="Q16" s="38">
        <f>'[1]SEPT 2020'!Q16+'[1]OCT 2020'!Q16+'[1]NOV 2020'!Q16+'[1]DEC 2020'!Q16+'[1]JAN 2021'!Q16+'[1]FEB 2021'!Q16+'[1]MAR 2021'!Q16+'[1]APR 2021'!Q16+'[1]MAY 2021'!Q16+'[1]JUN 2021'!Q16+'[1]JUL 2021'!Q16+'[1]AUG 2021'!Q16</f>
        <v>0</v>
      </c>
      <c r="R16" s="38">
        <f>'[1]SEPT 2020'!R16+'[1]OCT 2020'!R16+'[1]NOV 2020'!R16+'[1]DEC 2020'!R16+'[1]JAN 2021'!R16+'[1]FEB 2021'!R16+'[1]MAR 2021'!R16+'[1]APR 2021'!R16+'[1]MAY 2021'!R16+'[1]JUN 2021'!R16+'[1]JUL 2021'!R16+'[1]AUG 2021'!R16</f>
        <v>0</v>
      </c>
      <c r="S16" s="38">
        <f>'[1]SEPT 2020'!S16+'[1]OCT 2020'!S16+'[1]NOV 2020'!S16+'[1]DEC 2020'!S16+'[1]JAN 2021'!S16+'[1]FEB 2021'!S16+'[1]MAR 2021'!S16+'[1]APR 2021'!S16+'[1]MAY 2021'!S16+'[1]JUN 2021'!S16+'[1]JUL 2021'!S16+'[1]AUG 2021'!S16</f>
        <v>0</v>
      </c>
      <c r="T16" s="38">
        <f>'[1]SEPT 2020'!T16+'[1]OCT 2020'!T16+'[1]NOV 2020'!T16+'[1]DEC 2020'!T16+'[1]JAN 2021'!T16+'[1]FEB 2021'!T16+'[1]MAR 2021'!T16+'[1]APR 2021'!T16+'[1]MAY 2021'!T16+'[1]JUN 2021'!T16+'[1]JUL 2021'!T16+'[1]AUG 2021'!T16</f>
        <v>1279.3900000000001</v>
      </c>
      <c r="U16" s="38">
        <f>'[1]SEPT 2020'!U16+'[1]OCT 2020'!U16+'[1]NOV 2020'!U16+'[1]DEC 2020'!U16+'[1]JAN 2021'!U16+'[1]FEB 2021'!U16+'[1]MAR 2021'!U16+'[1]APR 2021'!U16+'[1]MAY 2021'!U16+'[1]JUN 2021'!U16+'[1]JUL 2021'!U16+'[1]AUG 2021'!U16</f>
        <v>0</v>
      </c>
      <c r="V16" s="38">
        <f>'[1]SEPT 2020'!V16+'[1]OCT 2020'!V16+'[1]NOV 2020'!V16+'[1]DEC 2020'!V16+'[1]JAN 2021'!V16+'[1]FEB 2021'!V16+'[1]MAR 2021'!V16+'[1]APR 2021'!V16+'[1]MAY 2021'!V16+'[1]JUN 2021'!V16+'[1]JUL 2021'!V16+'[1]AUG 2021'!V16</f>
        <v>0</v>
      </c>
      <c r="W16" s="38">
        <f>'[1]SEPT 2020'!W16+'[1]OCT 2020'!W16+'[1]NOV 2020'!W16+'[1]DEC 2020'!W16+'[1]JAN 2021'!W16+'[1]FEB 2021'!W16+'[1]MAR 2021'!W16+'[1]APR 2021'!W16+'[1]MAY 2021'!W16+'[1]JUN 2021'!W16+'[1]JUL 2021'!W16+'[1]AUG 2021'!W16</f>
        <v>0</v>
      </c>
      <c r="X16" s="38">
        <f>'[1]SEPT 2020'!X16+'[1]OCT 2020'!X16+'[1]NOV 2020'!X16+'[1]DEC 2020'!X16+'[1]JAN 2021'!X16+'[1]FEB 2021'!X16+'[1]MAR 2021'!X16+'[1]APR 2021'!X16+'[1]MAY 2021'!X16+'[1]JUN 2021'!X16+'[1]JUL 2021'!X16+'[1]AUG 2021'!X16</f>
        <v>0</v>
      </c>
      <c r="Y16" s="38">
        <f>'[1]SEPT 2020'!Y16+'[1]OCT 2020'!Y16+'[1]NOV 2020'!Y16+'[1]DEC 2020'!Y16+'[1]JAN 2021'!Y16+'[1]FEB 2021'!Y16+'[1]MAR 2021'!Y16+'[1]APR 2021'!Y16+'[1]MAY 2021'!Y16+'[1]JUN 2021'!Y16+'[1]JUL 2021'!Y16+'[1]AUG 2021'!Y16</f>
        <v>0</v>
      </c>
      <c r="Z16" s="38">
        <f>'[1]SEPT 2020'!Z16+'[1]OCT 2020'!Z16+'[1]NOV 2020'!Z16+'[1]DEC 2020'!Z16+'[1]JAN 2021'!Z16+'[1]FEB 2021'!Z16+'[1]MAR 2021'!Z16+'[1]APR 2021'!Z16+'[1]MAY 2021'!Z16+'[1]JUN 2021'!Z16+'[1]JUL 2021'!Z16+'[1]AUG 2021'!Z16</f>
        <v>0</v>
      </c>
      <c r="AA16" s="38">
        <f>'[1]SEPT 2020'!AA16+'[1]OCT 2020'!AA16+'[1]NOV 2020'!AA16+'[1]DEC 2020'!AA16+'[1]JAN 2021'!AA16+'[1]FEB 2021'!AA16+'[1]MAR 2021'!AA16+'[1]APR 2021'!AA16+'[1]MAY 2021'!AA16+'[1]JUN 2021'!AA16+'[1]JUL 2021'!AA16+'[1]AUG 2021'!AA16</f>
        <v>0</v>
      </c>
      <c r="AB16" s="38">
        <f>'[1]SEPT 2020'!AB16+'[1]OCT 2020'!AB16+'[1]NOV 2020'!AB16+'[1]DEC 2020'!AB16+'[1]JAN 2021'!AB16+'[1]FEB 2021'!AB16+'[1]MAR 2021'!AB16+'[1]APR 2021'!AB16+'[1]MAY 2021'!AB16+'[1]JUN 2021'!AB16+'[1]JUL 2021'!AB16+'[1]AUG 2021'!AB16</f>
        <v>0</v>
      </c>
      <c r="AC16" s="38">
        <f>'[1]SEPT 2020'!AC16+'[1]OCT 2020'!AC16+'[1]NOV 2020'!AC16+'[1]DEC 2020'!AC16+'[1]JAN 2021'!AC16+'[1]FEB 2021'!AC16+'[1]MAR 2021'!AC16+'[1]APR 2021'!AC16+'[1]MAY 2021'!AC16+'[1]JUN 2021'!AC16+'[1]JUL 2021'!AC16+'[1]AUG 2021'!AC16</f>
        <v>0</v>
      </c>
      <c r="AD16" s="24">
        <f t="shared" si="0"/>
        <v>133754.39000000001</v>
      </c>
    </row>
    <row r="17" spans="1:30" x14ac:dyDescent="0.25">
      <c r="A17" s="16" t="s">
        <v>69</v>
      </c>
      <c r="B17" s="17" t="s">
        <v>70</v>
      </c>
      <c r="C17" s="30" t="s">
        <v>71</v>
      </c>
      <c r="D17" s="90">
        <f>'[1]SEPT 2020'!D17+'[1]OCT 2020'!D17+'[1]NOV 2020'!D17+'[1]DEC 2020'!D17+'[1]JAN 2021'!D17+'[1]FEB 2021'!D17+'[1]MAR 2021'!D17+'[1]APR 2021'!D17+'[1]MAY 2021'!D17+'[1]JUN 2021'!D17+'[1]JUL 2021'!D17+'[1]AUG 2021'!D17</f>
        <v>41753</v>
      </c>
      <c r="E17" s="90">
        <f>'[1]SEPT 2020'!E17+'[1]OCT 2020'!E17+'[1]NOV 2020'!E17+'[1]DEC 2020'!E17+'[1]JAN 2021'!E17+'[1]FEB 2021'!E17+'[1]MAR 2021'!E17+'[1]APR 2021'!E17+'[1]MAY 2021'!E17+'[1]JUN 2021'!E17+'[1]JUL 2021'!E17+'[1]AUG 2021'!E17</f>
        <v>23460</v>
      </c>
      <c r="F17" s="90">
        <f>'[1]SEPT 2020'!F17+'[1]OCT 2020'!F17+'[1]NOV 2020'!F17+'[1]DEC 2020'!F17+'[1]JAN 2021'!F17+'[1]FEB 2021'!F17+'[1]MAR 2021'!F17+'[1]APR 2021'!F17+'[1]MAY 2021'!F17+'[1]JUN 2021'!F17+'[1]JUL 2021'!F17+'[1]AUG 2021'!F17</f>
        <v>37442</v>
      </c>
      <c r="G17" s="90">
        <f>'[1]SEPT 2020'!G17+'[1]OCT 2020'!G17+'[1]NOV 2020'!G17+'[1]DEC 2020'!G17+'[1]JAN 2021'!G17+'[1]FEB 2021'!G17+'[1]MAR 2021'!G17+'[1]APR 2021'!G17+'[1]MAY 2021'!G17+'[1]JUN 2021'!G17+'[1]JUL 2021'!G17+'[1]AUG 2021'!G17</f>
        <v>7924</v>
      </c>
      <c r="H17" s="90">
        <f>'[1]SEPT 2020'!H17+'[1]OCT 2020'!H17+'[1]NOV 2020'!H17+'[1]DEC 2020'!H17+'[1]JAN 2021'!H17+'[1]FEB 2021'!H17+'[1]MAR 2021'!H17+'[1]APR 2021'!H17+'[1]MAY 2021'!H17+'[1]JUN 2021'!H17+'[1]JUL 2021'!H17+'[1]AUG 2021'!H17</f>
        <v>8070</v>
      </c>
      <c r="I17" s="108">
        <f>'[1]SEPT 2020'!I17+'[1]OCT 2020'!I17+'[1]NOV 2020'!I17+'[1]DEC 2020'!I17+'[1]JAN 2021'!I17+'[1]FEB 2021'!I17+'[1]MAR 2021'!I17+'[1]APR 2021'!I17+'[1]MAY 2021'!I17+'[1]JUN 2021'!I17+'[1]JUL 2021'!I17+'[1]AUG 2021'!I17</f>
        <v>118649</v>
      </c>
      <c r="J17" s="38">
        <f>'[1]SEPT 2020'!J17+'[1]OCT 2020'!J17+'[1]NOV 2020'!J17+'[1]DEC 2020'!J17+'[1]JAN 2021'!J17+'[1]FEB 2021'!J17+'[1]MAR 2021'!J17+'[1]APR 2021'!J17+'[1]MAY 2021'!J17+'[1]JUN 2021'!J17+'[1]JUL 2021'!J17+'[1]AUG 2021'!J17</f>
        <v>0</v>
      </c>
      <c r="K17" s="109">
        <f>'[1]SEPT 2020'!K17+'[1]OCT 2020'!K17+'[1]NOV 2020'!K17+'[1]DEC 2020'!K17+'[1]JAN 2021'!K17+'[1]FEB 2021'!K17+'[1]MAR 2021'!K17+'[1]APR 2021'!K17+'[1]MAY 2021'!K17+'[1]JUN 2021'!K17+'[1]JUL 2021'!K17+'[1]AUG 2021'!K17</f>
        <v>0</v>
      </c>
      <c r="L17" s="38">
        <f>'[1]SEPT 2020'!L17+'[1]OCT 2020'!L17+'[1]NOV 2020'!L17+'[1]DEC 2020'!L17+'[1]JAN 2021'!L17+'[1]FEB 2021'!L17+'[1]MAR 2021'!L17+'[1]APR 2021'!L17+'[1]MAY 2021'!L17+'[1]JUN 2021'!L17+'[1]JUL 2021'!L17+'[1]AUG 2021'!L17</f>
        <v>0</v>
      </c>
      <c r="M17" s="38">
        <f>'[1]SEPT 2020'!M17+'[1]OCT 2020'!M17+'[1]NOV 2020'!M17+'[1]DEC 2020'!M17+'[1]JAN 2021'!M17+'[1]FEB 2021'!M17+'[1]MAR 2021'!M17+'[1]APR 2021'!M17+'[1]MAY 2021'!M17+'[1]JUN 2021'!M17+'[1]JUL 2021'!M17+'[1]AUG 2021'!M17</f>
        <v>0</v>
      </c>
      <c r="N17" s="38">
        <f>'[1]SEPT 2020'!N17+'[1]OCT 2020'!N17+'[1]NOV 2020'!N17+'[1]DEC 2020'!N17+'[1]JAN 2021'!N17+'[1]FEB 2021'!N17+'[1]MAR 2021'!N17+'[1]APR 2021'!N17+'[1]MAY 2021'!N17+'[1]JUN 2021'!N17+'[1]JUL 2021'!N17+'[1]AUG 2021'!N17</f>
        <v>0</v>
      </c>
      <c r="O17" s="38">
        <f>'[1]SEPT 2020'!O17+'[1]OCT 2020'!O17+'[1]NOV 2020'!O17+'[1]DEC 2020'!O17+'[1]JAN 2021'!O17+'[1]FEB 2021'!O17+'[1]MAR 2021'!O17+'[1]APR 2021'!O17+'[1]MAY 2021'!O17+'[1]JUN 2021'!O17+'[1]JUL 2021'!O17+'[1]AUG 2021'!O17</f>
        <v>0</v>
      </c>
      <c r="P17" s="108">
        <f>'[1]SEPT 2020'!P17+'[1]OCT 2020'!P17+'[1]NOV 2020'!P17+'[1]DEC 2020'!P17+'[1]JAN 2021'!P17+'[1]FEB 2021'!P17+'[1]MAR 2021'!P17+'[1]APR 2021'!P17+'[1]MAY 2021'!P17+'[1]JUN 2021'!P17+'[1]JUL 2021'!P17+'[1]AUG 2021'!P17</f>
        <v>911.28</v>
      </c>
      <c r="Q17" s="38">
        <f>'[1]SEPT 2020'!Q17+'[1]OCT 2020'!Q17+'[1]NOV 2020'!Q17+'[1]DEC 2020'!Q17+'[1]JAN 2021'!Q17+'[1]FEB 2021'!Q17+'[1]MAR 2021'!Q17+'[1]APR 2021'!Q17+'[1]MAY 2021'!Q17+'[1]JUN 2021'!Q17+'[1]JUL 2021'!Q17+'[1]AUG 2021'!Q17</f>
        <v>0</v>
      </c>
      <c r="R17" s="38">
        <f>'[1]SEPT 2020'!R17+'[1]OCT 2020'!R17+'[1]NOV 2020'!R17+'[1]DEC 2020'!R17+'[1]JAN 2021'!R17+'[1]FEB 2021'!R17+'[1]MAR 2021'!R17+'[1]APR 2021'!R17+'[1]MAY 2021'!R17+'[1]JUN 2021'!R17+'[1]JUL 2021'!R17+'[1]AUG 2021'!R17</f>
        <v>0</v>
      </c>
      <c r="S17" s="38">
        <f>'[1]SEPT 2020'!S17+'[1]OCT 2020'!S17+'[1]NOV 2020'!S17+'[1]DEC 2020'!S17+'[1]JAN 2021'!S17+'[1]FEB 2021'!S17+'[1]MAR 2021'!S17+'[1]APR 2021'!S17+'[1]MAY 2021'!S17+'[1]JUN 2021'!S17+'[1]JUL 2021'!S17+'[1]AUG 2021'!S17</f>
        <v>0</v>
      </c>
      <c r="T17" s="38">
        <f>'[1]SEPT 2020'!T17+'[1]OCT 2020'!T17+'[1]NOV 2020'!T17+'[1]DEC 2020'!T17+'[1]JAN 2021'!T17+'[1]FEB 2021'!T17+'[1]MAR 2021'!T17+'[1]APR 2021'!T17+'[1]MAY 2021'!T17+'[1]JUN 2021'!T17+'[1]JUL 2021'!T17+'[1]AUG 2021'!T17</f>
        <v>911.28</v>
      </c>
      <c r="U17" s="38">
        <f>'[1]SEPT 2020'!U17+'[1]OCT 2020'!U17+'[1]NOV 2020'!U17+'[1]DEC 2020'!U17+'[1]JAN 2021'!U17+'[1]FEB 2021'!U17+'[1]MAR 2021'!U17+'[1]APR 2021'!U17+'[1]MAY 2021'!U17+'[1]JUN 2021'!U17+'[1]JUL 2021'!U17+'[1]AUG 2021'!U17</f>
        <v>0</v>
      </c>
      <c r="V17" s="38">
        <f>'[1]SEPT 2020'!V17+'[1]OCT 2020'!V17+'[1]NOV 2020'!V17+'[1]DEC 2020'!V17+'[1]JAN 2021'!V17+'[1]FEB 2021'!V17+'[1]MAR 2021'!V17+'[1]APR 2021'!V17+'[1]MAY 2021'!V17+'[1]JUN 2021'!V17+'[1]JUL 2021'!V17+'[1]AUG 2021'!V17</f>
        <v>0</v>
      </c>
      <c r="W17" s="38">
        <f>'[1]SEPT 2020'!W17+'[1]OCT 2020'!W17+'[1]NOV 2020'!W17+'[1]DEC 2020'!W17+'[1]JAN 2021'!W17+'[1]FEB 2021'!W17+'[1]MAR 2021'!W17+'[1]APR 2021'!W17+'[1]MAY 2021'!W17+'[1]JUN 2021'!W17+'[1]JUL 2021'!W17+'[1]AUG 2021'!W17</f>
        <v>0</v>
      </c>
      <c r="X17" s="38">
        <f>'[1]SEPT 2020'!X17+'[1]OCT 2020'!X17+'[1]NOV 2020'!X17+'[1]DEC 2020'!X17+'[1]JAN 2021'!X17+'[1]FEB 2021'!X17+'[1]MAR 2021'!X17+'[1]APR 2021'!X17+'[1]MAY 2021'!X17+'[1]JUN 2021'!X17+'[1]JUL 2021'!X17+'[1]AUG 2021'!X17</f>
        <v>0</v>
      </c>
      <c r="Y17" s="38">
        <f>'[1]SEPT 2020'!Y17+'[1]OCT 2020'!Y17+'[1]NOV 2020'!Y17+'[1]DEC 2020'!Y17+'[1]JAN 2021'!Y17+'[1]FEB 2021'!Y17+'[1]MAR 2021'!Y17+'[1]APR 2021'!Y17+'[1]MAY 2021'!Y17+'[1]JUN 2021'!Y17+'[1]JUL 2021'!Y17+'[1]AUG 2021'!Y17</f>
        <v>0</v>
      </c>
      <c r="Z17" s="38">
        <f>'[1]SEPT 2020'!Z17+'[1]OCT 2020'!Z17+'[1]NOV 2020'!Z17+'[1]DEC 2020'!Z17+'[1]JAN 2021'!Z17+'[1]FEB 2021'!Z17+'[1]MAR 2021'!Z17+'[1]APR 2021'!Z17+'[1]MAY 2021'!Z17+'[1]JUN 2021'!Z17+'[1]JUL 2021'!Z17+'[1]AUG 2021'!Z17</f>
        <v>0</v>
      </c>
      <c r="AA17" s="38">
        <f>'[1]SEPT 2020'!AA17+'[1]OCT 2020'!AA17+'[1]NOV 2020'!AA17+'[1]DEC 2020'!AA17+'[1]JAN 2021'!AA17+'[1]FEB 2021'!AA17+'[1]MAR 2021'!AA17+'[1]APR 2021'!AA17+'[1]MAY 2021'!AA17+'[1]JUN 2021'!AA17+'[1]JUL 2021'!AA17+'[1]AUG 2021'!AA17</f>
        <v>0</v>
      </c>
      <c r="AB17" s="38">
        <f>'[1]SEPT 2020'!AB17+'[1]OCT 2020'!AB17+'[1]NOV 2020'!AB17+'[1]DEC 2020'!AB17+'[1]JAN 2021'!AB17+'[1]FEB 2021'!AB17+'[1]MAR 2021'!AB17+'[1]APR 2021'!AB17+'[1]MAY 2021'!AB17+'[1]JUN 2021'!AB17+'[1]JUL 2021'!AB17+'[1]AUG 2021'!AB17</f>
        <v>0</v>
      </c>
      <c r="AC17" s="38">
        <f>'[1]SEPT 2020'!AC17+'[1]OCT 2020'!AC17+'[1]NOV 2020'!AC17+'[1]DEC 2020'!AC17+'[1]JAN 2021'!AC17+'[1]FEB 2021'!AC17+'[1]MAR 2021'!AC17+'[1]APR 2021'!AC17+'[1]MAY 2021'!AC17+'[1]JUN 2021'!AC17+'[1]JUL 2021'!AC17+'[1]AUG 2021'!AC17</f>
        <v>0</v>
      </c>
      <c r="AD17" s="24">
        <f t="shared" si="0"/>
        <v>119560.28</v>
      </c>
    </row>
    <row r="18" spans="1:30" x14ac:dyDescent="0.25">
      <c r="A18" s="16" t="s">
        <v>72</v>
      </c>
      <c r="B18" s="17" t="s">
        <v>73</v>
      </c>
      <c r="C18" s="25" t="s">
        <v>39</v>
      </c>
      <c r="D18" s="90">
        <f>'[1]SEPT 2020'!D18+'[1]OCT 2020'!D18+'[1]NOV 2020'!D18+'[1]DEC 2020'!D18+'[1]JAN 2021'!D18+'[1]FEB 2021'!D18+'[1]MAR 2021'!D18+'[1]APR 2021'!D18+'[1]MAY 2021'!D18+'[1]JUN 2021'!D18+'[1]JUL 2021'!D18+'[1]AUG 2021'!D18</f>
        <v>169915</v>
      </c>
      <c r="E18" s="90">
        <f>'[1]SEPT 2020'!E18+'[1]OCT 2020'!E18+'[1]NOV 2020'!E18+'[1]DEC 2020'!E18+'[1]JAN 2021'!E18+'[1]FEB 2021'!E18+'[1]MAR 2021'!E18+'[1]APR 2021'!E18+'[1]MAY 2021'!E18+'[1]JUN 2021'!E18+'[1]JUL 2021'!E18+'[1]AUG 2021'!E18</f>
        <v>116727</v>
      </c>
      <c r="F18" s="90">
        <f>'[1]SEPT 2020'!F18+'[1]OCT 2020'!F18+'[1]NOV 2020'!F18+'[1]DEC 2020'!F18+'[1]JAN 2021'!F18+'[1]FEB 2021'!F18+'[1]MAR 2021'!F18+'[1]APR 2021'!F18+'[1]MAY 2021'!F18+'[1]JUN 2021'!F18+'[1]JUL 2021'!F18+'[1]AUG 2021'!F18</f>
        <v>10722</v>
      </c>
      <c r="G18" s="90">
        <f>'[1]SEPT 2020'!G18+'[1]OCT 2020'!G18+'[1]NOV 2020'!G18+'[1]DEC 2020'!G18+'[1]JAN 2021'!G18+'[1]FEB 2021'!G18+'[1]MAR 2021'!G18+'[1]APR 2021'!G18+'[1]MAY 2021'!G18+'[1]JUN 2021'!G18+'[1]JUL 2021'!G18+'[1]AUG 2021'!G18</f>
        <v>14303</v>
      </c>
      <c r="H18" s="90">
        <f>'[1]SEPT 2020'!H18+'[1]OCT 2020'!H18+'[1]NOV 2020'!H18+'[1]DEC 2020'!H18+'[1]JAN 2021'!H18+'[1]FEB 2021'!H18+'[1]MAR 2021'!H18+'[1]APR 2021'!H18+'[1]MAY 2021'!H18+'[1]JUN 2021'!H18+'[1]JUL 2021'!H18+'[1]AUG 2021'!H18</f>
        <v>10489</v>
      </c>
      <c r="I18" s="108">
        <f>'[1]SEPT 2020'!I18+'[1]OCT 2020'!I18+'[1]NOV 2020'!I18+'[1]DEC 2020'!I18+'[1]JAN 2021'!I18+'[1]FEB 2021'!I18+'[1]MAR 2021'!I18+'[1]APR 2021'!I18+'[1]MAY 2021'!I18+'[1]JUN 2021'!I18+'[1]JUL 2021'!I18+'[1]AUG 2021'!I18</f>
        <v>322156</v>
      </c>
      <c r="J18" s="38">
        <f>'[1]SEPT 2020'!J18+'[1]OCT 2020'!J18+'[1]NOV 2020'!J18+'[1]DEC 2020'!J18+'[1]JAN 2021'!J18+'[1]FEB 2021'!J18+'[1]MAR 2021'!J18+'[1]APR 2021'!J18+'[1]MAY 2021'!J18+'[1]JUN 2021'!J18+'[1]JUL 2021'!J18+'[1]AUG 2021'!J18</f>
        <v>0</v>
      </c>
      <c r="K18" s="109">
        <f>'[1]SEPT 2020'!K18+'[1]OCT 2020'!K18+'[1]NOV 2020'!K18+'[1]DEC 2020'!K18+'[1]JAN 2021'!K18+'[1]FEB 2021'!K18+'[1]MAR 2021'!K18+'[1]APR 2021'!K18+'[1]MAY 2021'!K18+'[1]JUN 2021'!K18+'[1]JUL 2021'!K18+'[1]AUG 2021'!K18</f>
        <v>0</v>
      </c>
      <c r="L18" s="38">
        <f>'[1]SEPT 2020'!L18+'[1]OCT 2020'!L18+'[1]NOV 2020'!L18+'[1]DEC 2020'!L18+'[1]JAN 2021'!L18+'[1]FEB 2021'!L18+'[1]MAR 2021'!L18+'[1]APR 2021'!L18+'[1]MAY 2021'!L18+'[1]JUN 2021'!L18+'[1]JUL 2021'!L18+'[1]AUG 2021'!L18</f>
        <v>0</v>
      </c>
      <c r="M18" s="38">
        <f>'[1]SEPT 2020'!M18+'[1]OCT 2020'!M18+'[1]NOV 2020'!M18+'[1]DEC 2020'!M18+'[1]JAN 2021'!M18+'[1]FEB 2021'!M18+'[1]MAR 2021'!M18+'[1]APR 2021'!M18+'[1]MAY 2021'!M18+'[1]JUN 2021'!M18+'[1]JUL 2021'!M18+'[1]AUG 2021'!M18</f>
        <v>0</v>
      </c>
      <c r="N18" s="38">
        <f>'[1]SEPT 2020'!N18+'[1]OCT 2020'!N18+'[1]NOV 2020'!N18+'[1]DEC 2020'!N18+'[1]JAN 2021'!N18+'[1]FEB 2021'!N18+'[1]MAR 2021'!N18+'[1]APR 2021'!N18+'[1]MAY 2021'!N18+'[1]JUN 2021'!N18+'[1]JUL 2021'!N18+'[1]AUG 2021'!N18</f>
        <v>0</v>
      </c>
      <c r="O18" s="38">
        <f>'[1]SEPT 2020'!O18+'[1]OCT 2020'!O18+'[1]NOV 2020'!O18+'[1]DEC 2020'!O18+'[1]JAN 2021'!O18+'[1]FEB 2021'!O18+'[1]MAR 2021'!O18+'[1]APR 2021'!O18+'[1]MAY 2021'!O18+'[1]JUN 2021'!O18+'[1]JUL 2021'!O18+'[1]AUG 2021'!O18</f>
        <v>0</v>
      </c>
      <c r="P18" s="108">
        <f>'[1]SEPT 2020'!P18+'[1]OCT 2020'!P18+'[1]NOV 2020'!P18+'[1]DEC 2020'!P18+'[1]JAN 2021'!P18+'[1]FEB 2021'!P18+'[1]MAR 2021'!P18+'[1]APR 2021'!P18+'[1]MAY 2021'!P18+'[1]JUN 2021'!P18+'[1]JUL 2021'!P18+'[1]AUG 2021'!P18</f>
        <v>1279.3900000000001</v>
      </c>
      <c r="Q18" s="38">
        <f>'[1]SEPT 2020'!Q18+'[1]OCT 2020'!Q18+'[1]NOV 2020'!Q18+'[1]DEC 2020'!Q18+'[1]JAN 2021'!Q18+'[1]FEB 2021'!Q18+'[1]MAR 2021'!Q18+'[1]APR 2021'!Q18+'[1]MAY 2021'!Q18+'[1]JUN 2021'!Q18+'[1]JUL 2021'!Q18+'[1]AUG 2021'!Q18</f>
        <v>0</v>
      </c>
      <c r="R18" s="38">
        <f>'[1]SEPT 2020'!R18+'[1]OCT 2020'!R18+'[1]NOV 2020'!R18+'[1]DEC 2020'!R18+'[1]JAN 2021'!R18+'[1]FEB 2021'!R18+'[1]MAR 2021'!R18+'[1]APR 2021'!R18+'[1]MAY 2021'!R18+'[1]JUN 2021'!R18+'[1]JUL 2021'!R18+'[1]AUG 2021'!R18</f>
        <v>0</v>
      </c>
      <c r="S18" s="38">
        <f>'[1]SEPT 2020'!S18+'[1]OCT 2020'!S18+'[1]NOV 2020'!S18+'[1]DEC 2020'!S18+'[1]JAN 2021'!S18+'[1]FEB 2021'!S18+'[1]MAR 2021'!S18+'[1]APR 2021'!S18+'[1]MAY 2021'!S18+'[1]JUN 2021'!S18+'[1]JUL 2021'!S18+'[1]AUG 2021'!S18</f>
        <v>0</v>
      </c>
      <c r="T18" s="38">
        <f>'[1]SEPT 2020'!T18+'[1]OCT 2020'!T18+'[1]NOV 2020'!T18+'[1]DEC 2020'!T18+'[1]JAN 2021'!T18+'[1]FEB 2021'!T18+'[1]MAR 2021'!T18+'[1]APR 2021'!T18+'[1]MAY 2021'!T18+'[1]JUN 2021'!T18+'[1]JUL 2021'!T18+'[1]AUG 2021'!T18</f>
        <v>1279.3900000000001</v>
      </c>
      <c r="U18" s="38">
        <f>'[1]SEPT 2020'!U18+'[1]OCT 2020'!U18+'[1]NOV 2020'!U18+'[1]DEC 2020'!U18+'[1]JAN 2021'!U18+'[1]FEB 2021'!U18+'[1]MAR 2021'!U18+'[1]APR 2021'!U18+'[1]MAY 2021'!U18+'[1]JUN 2021'!U18+'[1]JUL 2021'!U18+'[1]AUG 2021'!U18</f>
        <v>0</v>
      </c>
      <c r="V18" s="38">
        <f>'[1]SEPT 2020'!V18+'[1]OCT 2020'!V18+'[1]NOV 2020'!V18+'[1]DEC 2020'!V18+'[1]JAN 2021'!V18+'[1]FEB 2021'!V18+'[1]MAR 2021'!V18+'[1]APR 2021'!V18+'[1]MAY 2021'!V18+'[1]JUN 2021'!V18+'[1]JUL 2021'!V18+'[1]AUG 2021'!V18</f>
        <v>0</v>
      </c>
      <c r="W18" s="38">
        <f>'[1]SEPT 2020'!W18+'[1]OCT 2020'!W18+'[1]NOV 2020'!W18+'[1]DEC 2020'!W18+'[1]JAN 2021'!W18+'[1]FEB 2021'!W18+'[1]MAR 2021'!W18+'[1]APR 2021'!W18+'[1]MAY 2021'!W18+'[1]JUN 2021'!W18+'[1]JUL 2021'!W18+'[1]AUG 2021'!W18</f>
        <v>0</v>
      </c>
      <c r="X18" s="38">
        <f>'[1]SEPT 2020'!X18+'[1]OCT 2020'!X18+'[1]NOV 2020'!X18+'[1]DEC 2020'!X18+'[1]JAN 2021'!X18+'[1]FEB 2021'!X18+'[1]MAR 2021'!X18+'[1]APR 2021'!X18+'[1]MAY 2021'!X18+'[1]JUN 2021'!X18+'[1]JUL 2021'!X18+'[1]AUG 2021'!X18</f>
        <v>0</v>
      </c>
      <c r="Y18" s="38">
        <f>'[1]SEPT 2020'!Y18+'[1]OCT 2020'!Y18+'[1]NOV 2020'!Y18+'[1]DEC 2020'!Y18+'[1]JAN 2021'!Y18+'[1]FEB 2021'!Y18+'[1]MAR 2021'!Y18+'[1]APR 2021'!Y18+'[1]MAY 2021'!Y18+'[1]JUN 2021'!Y18+'[1]JUL 2021'!Y18+'[1]AUG 2021'!Y18</f>
        <v>0</v>
      </c>
      <c r="Z18" s="38">
        <f>'[1]SEPT 2020'!Z18+'[1]OCT 2020'!Z18+'[1]NOV 2020'!Z18+'[1]DEC 2020'!Z18+'[1]JAN 2021'!Z18+'[1]FEB 2021'!Z18+'[1]MAR 2021'!Z18+'[1]APR 2021'!Z18+'[1]MAY 2021'!Z18+'[1]JUN 2021'!Z18+'[1]JUL 2021'!Z18+'[1]AUG 2021'!Z18</f>
        <v>0</v>
      </c>
      <c r="AA18" s="38">
        <f>'[1]SEPT 2020'!AA18+'[1]OCT 2020'!AA18+'[1]NOV 2020'!AA18+'[1]DEC 2020'!AA18+'[1]JAN 2021'!AA18+'[1]FEB 2021'!AA18+'[1]MAR 2021'!AA18+'[1]APR 2021'!AA18+'[1]MAY 2021'!AA18+'[1]JUN 2021'!AA18+'[1]JUL 2021'!AA18+'[1]AUG 2021'!AA18</f>
        <v>0</v>
      </c>
      <c r="AB18" s="38">
        <f>'[1]SEPT 2020'!AB18+'[1]OCT 2020'!AB18+'[1]NOV 2020'!AB18+'[1]DEC 2020'!AB18+'[1]JAN 2021'!AB18+'[1]FEB 2021'!AB18+'[1]MAR 2021'!AB18+'[1]APR 2021'!AB18+'[1]MAY 2021'!AB18+'[1]JUN 2021'!AB18+'[1]JUL 2021'!AB18+'[1]AUG 2021'!AB18</f>
        <v>0</v>
      </c>
      <c r="AC18" s="38">
        <f>'[1]SEPT 2020'!AC18+'[1]OCT 2020'!AC18+'[1]NOV 2020'!AC18+'[1]DEC 2020'!AC18+'[1]JAN 2021'!AC18+'[1]FEB 2021'!AC18+'[1]MAR 2021'!AC18+'[1]APR 2021'!AC18+'[1]MAY 2021'!AC18+'[1]JUN 2021'!AC18+'[1]JUL 2021'!AC18+'[1]AUG 2021'!AC18</f>
        <v>0</v>
      </c>
      <c r="AD18" s="24">
        <f t="shared" si="0"/>
        <v>323435.39</v>
      </c>
    </row>
    <row r="19" spans="1:30" x14ac:dyDescent="0.25">
      <c r="A19" s="16" t="s">
        <v>74</v>
      </c>
      <c r="B19" s="17" t="s">
        <v>75</v>
      </c>
      <c r="C19" s="28" t="s">
        <v>45</v>
      </c>
      <c r="D19" s="90">
        <f>'[1]SEPT 2020'!D19+'[1]OCT 2020'!D19+'[1]NOV 2020'!D19+'[1]DEC 2020'!D19+'[1]JAN 2021'!D19+'[1]FEB 2021'!D19+'[1]MAR 2021'!D19+'[1]APR 2021'!D19+'[1]MAY 2021'!D19+'[1]JUN 2021'!D19+'[1]JUL 2021'!D19+'[1]AUG 2021'!D19</f>
        <v>153939</v>
      </c>
      <c r="E19" s="90">
        <f>'[1]SEPT 2020'!E19+'[1]OCT 2020'!E19+'[1]NOV 2020'!E19+'[1]DEC 2020'!E19+'[1]JAN 2021'!E19+'[1]FEB 2021'!E19+'[1]MAR 2021'!E19+'[1]APR 2021'!E19+'[1]MAY 2021'!E19+'[1]JUN 2021'!E19+'[1]JUL 2021'!E19+'[1]AUG 2021'!E19</f>
        <v>205301</v>
      </c>
      <c r="F19" s="90">
        <f>'[1]SEPT 2020'!F19+'[1]OCT 2020'!F19+'[1]NOV 2020'!F19+'[1]DEC 2020'!F19+'[1]JAN 2021'!F19+'[1]FEB 2021'!F19+'[1]MAR 2021'!F19+'[1]APR 2021'!F19+'[1]MAY 2021'!F19+'[1]JUN 2021'!F19+'[1]JUL 2021'!F19+'[1]AUG 2021'!F19</f>
        <v>104282</v>
      </c>
      <c r="G19" s="90">
        <f>'[1]SEPT 2020'!G19+'[1]OCT 2020'!G19+'[1]NOV 2020'!G19+'[1]DEC 2020'!G19+'[1]JAN 2021'!G19+'[1]FEB 2021'!G19+'[1]MAR 2021'!G19+'[1]APR 2021'!G19+'[1]MAY 2021'!G19+'[1]JUN 2021'!G19+'[1]JUL 2021'!G19+'[1]AUG 2021'!G19</f>
        <v>6672</v>
      </c>
      <c r="H19" s="90">
        <f>'[1]SEPT 2020'!H19+'[1]OCT 2020'!H19+'[1]NOV 2020'!H19+'[1]DEC 2020'!H19+'[1]JAN 2021'!H19+'[1]FEB 2021'!H19+'[1]MAR 2021'!H19+'[1]APR 2021'!H19+'[1]MAY 2021'!H19+'[1]JUN 2021'!H19+'[1]JUL 2021'!H19+'[1]AUG 2021'!H19</f>
        <v>84009</v>
      </c>
      <c r="I19" s="108">
        <f>'[1]SEPT 2020'!I19+'[1]OCT 2020'!I19+'[1]NOV 2020'!I19+'[1]DEC 2020'!I19+'[1]JAN 2021'!I19+'[1]FEB 2021'!I19+'[1]MAR 2021'!I19+'[1]APR 2021'!I19+'[1]MAY 2021'!I19+'[1]JUN 2021'!I19+'[1]JUL 2021'!I19+'[1]AUG 2021'!I19</f>
        <v>554203</v>
      </c>
      <c r="J19" s="38">
        <f>'[1]SEPT 2020'!J19+'[1]OCT 2020'!J19+'[1]NOV 2020'!J19+'[1]DEC 2020'!J19+'[1]JAN 2021'!J19+'[1]FEB 2021'!J19+'[1]MAR 2021'!J19+'[1]APR 2021'!J19+'[1]MAY 2021'!J19+'[1]JUN 2021'!J19+'[1]JUL 2021'!J19+'[1]AUG 2021'!J19</f>
        <v>0</v>
      </c>
      <c r="K19" s="109">
        <f>'[1]SEPT 2020'!K19+'[1]OCT 2020'!K19+'[1]NOV 2020'!K19+'[1]DEC 2020'!K19+'[1]JAN 2021'!K19+'[1]FEB 2021'!K19+'[1]MAR 2021'!K19+'[1]APR 2021'!K19+'[1]MAY 2021'!K19+'[1]JUN 2021'!K19+'[1]JUL 2021'!K19+'[1]AUG 2021'!K19</f>
        <v>0</v>
      </c>
      <c r="L19" s="38">
        <f>'[1]SEPT 2020'!L19+'[1]OCT 2020'!L19+'[1]NOV 2020'!L19+'[1]DEC 2020'!L19+'[1]JAN 2021'!L19+'[1]FEB 2021'!L19+'[1]MAR 2021'!L19+'[1]APR 2021'!L19+'[1]MAY 2021'!L19+'[1]JUN 2021'!L19+'[1]JUL 2021'!L19+'[1]AUG 2021'!L19</f>
        <v>0</v>
      </c>
      <c r="M19" s="38">
        <f>'[1]SEPT 2020'!M19+'[1]OCT 2020'!M19+'[1]NOV 2020'!M19+'[1]DEC 2020'!M19+'[1]JAN 2021'!M19+'[1]FEB 2021'!M19+'[1]MAR 2021'!M19+'[1]APR 2021'!M19+'[1]MAY 2021'!M19+'[1]JUN 2021'!M19+'[1]JUL 2021'!M19+'[1]AUG 2021'!M19</f>
        <v>0</v>
      </c>
      <c r="N19" s="38">
        <f>'[1]SEPT 2020'!N19+'[1]OCT 2020'!N19+'[1]NOV 2020'!N19+'[1]DEC 2020'!N19+'[1]JAN 2021'!N19+'[1]FEB 2021'!N19+'[1]MAR 2021'!N19+'[1]APR 2021'!N19+'[1]MAY 2021'!N19+'[1]JUN 2021'!N19+'[1]JUL 2021'!N19+'[1]AUG 2021'!N19</f>
        <v>0</v>
      </c>
      <c r="O19" s="38">
        <f>'[1]SEPT 2020'!O19+'[1]OCT 2020'!O19+'[1]NOV 2020'!O19+'[1]DEC 2020'!O19+'[1]JAN 2021'!O19+'[1]FEB 2021'!O19+'[1]MAR 2021'!O19+'[1]APR 2021'!O19+'[1]MAY 2021'!O19+'[1]JUN 2021'!O19+'[1]JUL 2021'!O19+'[1]AUG 2021'!O19</f>
        <v>0</v>
      </c>
      <c r="P19" s="108">
        <f>'[1]SEPT 2020'!P19+'[1]OCT 2020'!P19+'[1]NOV 2020'!P19+'[1]DEC 2020'!P19+'[1]JAN 2021'!P19+'[1]FEB 2021'!P19+'[1]MAR 2021'!P19+'[1]APR 2021'!P19+'[1]MAY 2021'!P19+'[1]JUN 2021'!P19+'[1]JUL 2021'!P19+'[1]AUG 2021'!P19</f>
        <v>0</v>
      </c>
      <c r="Q19" s="38">
        <f>'[1]SEPT 2020'!Q19+'[1]OCT 2020'!Q19+'[1]NOV 2020'!Q19+'[1]DEC 2020'!Q19+'[1]JAN 2021'!Q19+'[1]FEB 2021'!Q19+'[1]MAR 2021'!Q19+'[1]APR 2021'!Q19+'[1]MAY 2021'!Q19+'[1]JUN 2021'!Q19+'[1]JUL 2021'!Q19+'[1]AUG 2021'!Q19</f>
        <v>0</v>
      </c>
      <c r="R19" s="38">
        <f>'[1]SEPT 2020'!R19+'[1]OCT 2020'!R19+'[1]NOV 2020'!R19+'[1]DEC 2020'!R19+'[1]JAN 2021'!R19+'[1]FEB 2021'!R19+'[1]MAR 2021'!R19+'[1]APR 2021'!R19+'[1]MAY 2021'!R19+'[1]JUN 2021'!R19+'[1]JUL 2021'!R19+'[1]AUG 2021'!R19</f>
        <v>0</v>
      </c>
      <c r="S19" s="38">
        <f>'[1]SEPT 2020'!S19+'[1]OCT 2020'!S19+'[1]NOV 2020'!S19+'[1]DEC 2020'!S19+'[1]JAN 2021'!S19+'[1]FEB 2021'!S19+'[1]MAR 2021'!S19+'[1]APR 2021'!S19+'[1]MAY 2021'!S19+'[1]JUN 2021'!S19+'[1]JUL 2021'!S19+'[1]AUG 2021'!S19</f>
        <v>0</v>
      </c>
      <c r="T19" s="38">
        <f>'[1]SEPT 2020'!T19+'[1]OCT 2020'!T19+'[1]NOV 2020'!T19+'[1]DEC 2020'!T19+'[1]JAN 2021'!T19+'[1]FEB 2021'!T19+'[1]MAR 2021'!T19+'[1]APR 2021'!T19+'[1]MAY 2021'!T19+'[1]JUN 2021'!T19+'[1]JUL 2021'!T19+'[1]AUG 2021'!T19</f>
        <v>0</v>
      </c>
      <c r="U19" s="38">
        <f>'[1]SEPT 2020'!U19+'[1]OCT 2020'!U19+'[1]NOV 2020'!U19+'[1]DEC 2020'!U19+'[1]JAN 2021'!U19+'[1]FEB 2021'!U19+'[1]MAR 2021'!U19+'[1]APR 2021'!U19+'[1]MAY 2021'!U19+'[1]JUN 2021'!U19+'[1]JUL 2021'!U19+'[1]AUG 2021'!U19</f>
        <v>0</v>
      </c>
      <c r="V19" s="38">
        <f>'[1]SEPT 2020'!V19+'[1]OCT 2020'!V19+'[1]NOV 2020'!V19+'[1]DEC 2020'!V19+'[1]JAN 2021'!V19+'[1]FEB 2021'!V19+'[1]MAR 2021'!V19+'[1]APR 2021'!V19+'[1]MAY 2021'!V19+'[1]JUN 2021'!V19+'[1]JUL 2021'!V19+'[1]AUG 2021'!V19</f>
        <v>0</v>
      </c>
      <c r="W19" s="38">
        <f>'[1]SEPT 2020'!W19+'[1]OCT 2020'!W19+'[1]NOV 2020'!W19+'[1]DEC 2020'!W19+'[1]JAN 2021'!W19+'[1]FEB 2021'!W19+'[1]MAR 2021'!W19+'[1]APR 2021'!W19+'[1]MAY 2021'!W19+'[1]JUN 2021'!W19+'[1]JUL 2021'!W19+'[1]AUG 2021'!W19</f>
        <v>0</v>
      </c>
      <c r="X19" s="38">
        <f>'[1]SEPT 2020'!X19+'[1]OCT 2020'!X19+'[1]NOV 2020'!X19+'[1]DEC 2020'!X19+'[1]JAN 2021'!X19+'[1]FEB 2021'!X19+'[1]MAR 2021'!X19+'[1]APR 2021'!X19+'[1]MAY 2021'!X19+'[1]JUN 2021'!X19+'[1]JUL 2021'!X19+'[1]AUG 2021'!X19</f>
        <v>0</v>
      </c>
      <c r="Y19" s="38">
        <f>'[1]SEPT 2020'!Y19+'[1]OCT 2020'!Y19+'[1]NOV 2020'!Y19+'[1]DEC 2020'!Y19+'[1]JAN 2021'!Y19+'[1]FEB 2021'!Y19+'[1]MAR 2021'!Y19+'[1]APR 2021'!Y19+'[1]MAY 2021'!Y19+'[1]JUN 2021'!Y19+'[1]JUL 2021'!Y19+'[1]AUG 2021'!Y19</f>
        <v>0</v>
      </c>
      <c r="Z19" s="38">
        <f>'[1]SEPT 2020'!Z19+'[1]OCT 2020'!Z19+'[1]NOV 2020'!Z19+'[1]DEC 2020'!Z19+'[1]JAN 2021'!Z19+'[1]FEB 2021'!Z19+'[1]MAR 2021'!Z19+'[1]APR 2021'!Z19+'[1]MAY 2021'!Z19+'[1]JUN 2021'!Z19+'[1]JUL 2021'!Z19+'[1]AUG 2021'!Z19</f>
        <v>0</v>
      </c>
      <c r="AA19" s="38">
        <f>'[1]SEPT 2020'!AA19+'[1]OCT 2020'!AA19+'[1]NOV 2020'!AA19+'[1]DEC 2020'!AA19+'[1]JAN 2021'!AA19+'[1]FEB 2021'!AA19+'[1]MAR 2021'!AA19+'[1]APR 2021'!AA19+'[1]MAY 2021'!AA19+'[1]JUN 2021'!AA19+'[1]JUL 2021'!AA19+'[1]AUG 2021'!AA19</f>
        <v>0</v>
      </c>
      <c r="AB19" s="38">
        <f>'[1]SEPT 2020'!AB19+'[1]OCT 2020'!AB19+'[1]NOV 2020'!AB19+'[1]DEC 2020'!AB19+'[1]JAN 2021'!AB19+'[1]FEB 2021'!AB19+'[1]MAR 2021'!AB19+'[1]APR 2021'!AB19+'[1]MAY 2021'!AB19+'[1]JUN 2021'!AB19+'[1]JUL 2021'!AB19+'[1]AUG 2021'!AB19</f>
        <v>0</v>
      </c>
      <c r="AC19" s="38">
        <f>'[1]SEPT 2020'!AC19+'[1]OCT 2020'!AC19+'[1]NOV 2020'!AC19+'[1]DEC 2020'!AC19+'[1]JAN 2021'!AC19+'[1]FEB 2021'!AC19+'[1]MAR 2021'!AC19+'[1]APR 2021'!AC19+'[1]MAY 2021'!AC19+'[1]JUN 2021'!AC19+'[1]JUL 2021'!AC19+'[1]AUG 2021'!AC19</f>
        <v>0</v>
      </c>
      <c r="AD19" s="24">
        <f t="shared" si="0"/>
        <v>554203</v>
      </c>
    </row>
    <row r="20" spans="1:30" x14ac:dyDescent="0.25">
      <c r="A20" s="16" t="s">
        <v>76</v>
      </c>
      <c r="B20" s="17" t="s">
        <v>77</v>
      </c>
      <c r="C20" s="28" t="s">
        <v>45</v>
      </c>
      <c r="D20" s="90">
        <f>'[1]SEPT 2020'!D20+'[1]OCT 2020'!D20+'[1]NOV 2020'!D20+'[1]DEC 2020'!D20+'[1]JAN 2021'!D20+'[1]FEB 2021'!D20+'[1]MAR 2021'!D20+'[1]APR 2021'!D20+'[1]MAY 2021'!D20+'[1]JUN 2021'!D20+'[1]JUL 2021'!D20+'[1]AUG 2021'!D20</f>
        <v>164116</v>
      </c>
      <c r="E20" s="90">
        <f>'[1]SEPT 2020'!E20+'[1]OCT 2020'!E20+'[1]NOV 2020'!E20+'[1]DEC 2020'!E20+'[1]JAN 2021'!E20+'[1]FEB 2021'!E20+'[1]MAR 2021'!E20+'[1]APR 2021'!E20+'[1]MAY 2021'!E20+'[1]JUN 2021'!E20+'[1]JUL 2021'!E20+'[1]AUG 2021'!E20</f>
        <v>101827</v>
      </c>
      <c r="F20" s="90">
        <f>'[1]SEPT 2020'!F20+'[1]OCT 2020'!F20+'[1]NOV 2020'!F20+'[1]DEC 2020'!F20+'[1]JAN 2021'!F20+'[1]FEB 2021'!F20+'[1]MAR 2021'!F20+'[1]APR 2021'!F20+'[1]MAY 2021'!F20+'[1]JUN 2021'!F20+'[1]JUL 2021'!F20+'[1]AUG 2021'!F20</f>
        <v>66383</v>
      </c>
      <c r="G20" s="90">
        <f>'[1]SEPT 2020'!G20+'[1]OCT 2020'!G20+'[1]NOV 2020'!G20+'[1]DEC 2020'!G20+'[1]JAN 2021'!G20+'[1]FEB 2021'!G20+'[1]MAR 2021'!G20+'[1]APR 2021'!G20+'[1]MAY 2021'!G20+'[1]JUN 2021'!G20+'[1]JUL 2021'!G20+'[1]AUG 2021'!G20</f>
        <v>39177</v>
      </c>
      <c r="H20" s="90">
        <f>'[1]SEPT 2020'!H20+'[1]OCT 2020'!H20+'[1]NOV 2020'!H20+'[1]DEC 2020'!H20+'[1]JAN 2021'!H20+'[1]FEB 2021'!H20+'[1]MAR 2021'!H20+'[1]APR 2021'!H20+'[1]MAY 2021'!H20+'[1]JUN 2021'!H20+'[1]JUL 2021'!H20+'[1]AUG 2021'!H20</f>
        <v>15730</v>
      </c>
      <c r="I20" s="108">
        <f>'[1]SEPT 2020'!I20+'[1]OCT 2020'!I20+'[1]NOV 2020'!I20+'[1]DEC 2020'!I20+'[1]JAN 2021'!I20+'[1]FEB 2021'!I20+'[1]MAR 2021'!I20+'[1]APR 2021'!I20+'[1]MAY 2021'!I20+'[1]JUN 2021'!I20+'[1]JUL 2021'!I20+'[1]AUG 2021'!I20</f>
        <v>387233</v>
      </c>
      <c r="J20" s="38">
        <f>'[1]SEPT 2020'!J20+'[1]OCT 2020'!J20+'[1]NOV 2020'!J20+'[1]DEC 2020'!J20+'[1]JAN 2021'!J20+'[1]FEB 2021'!J20+'[1]MAR 2021'!J20+'[1]APR 2021'!J20+'[1]MAY 2021'!J20+'[1]JUN 2021'!J20+'[1]JUL 2021'!J20+'[1]AUG 2021'!J20</f>
        <v>0</v>
      </c>
      <c r="K20" s="109">
        <f>'[1]SEPT 2020'!K20+'[1]OCT 2020'!K20+'[1]NOV 2020'!K20+'[1]DEC 2020'!K20+'[1]JAN 2021'!K20+'[1]FEB 2021'!K20+'[1]MAR 2021'!K20+'[1]APR 2021'!K20+'[1]MAY 2021'!K20+'[1]JUN 2021'!K20+'[1]JUL 2021'!K20+'[1]AUG 2021'!K20</f>
        <v>0</v>
      </c>
      <c r="L20" s="38">
        <f>'[1]SEPT 2020'!L20+'[1]OCT 2020'!L20+'[1]NOV 2020'!L20+'[1]DEC 2020'!L20+'[1]JAN 2021'!L20+'[1]FEB 2021'!L20+'[1]MAR 2021'!L20+'[1]APR 2021'!L20+'[1]MAY 2021'!L20+'[1]JUN 2021'!L20+'[1]JUL 2021'!L20+'[1]AUG 2021'!L20</f>
        <v>0</v>
      </c>
      <c r="M20" s="38">
        <f>'[1]SEPT 2020'!M20+'[1]OCT 2020'!M20+'[1]NOV 2020'!M20+'[1]DEC 2020'!M20+'[1]JAN 2021'!M20+'[1]FEB 2021'!M20+'[1]MAR 2021'!M20+'[1]APR 2021'!M20+'[1]MAY 2021'!M20+'[1]JUN 2021'!M20+'[1]JUL 2021'!M20+'[1]AUG 2021'!M20</f>
        <v>0</v>
      </c>
      <c r="N20" s="38">
        <f>'[1]SEPT 2020'!N20+'[1]OCT 2020'!N20+'[1]NOV 2020'!N20+'[1]DEC 2020'!N20+'[1]JAN 2021'!N20+'[1]FEB 2021'!N20+'[1]MAR 2021'!N20+'[1]APR 2021'!N20+'[1]MAY 2021'!N20+'[1]JUN 2021'!N20+'[1]JUL 2021'!N20+'[1]AUG 2021'!N20</f>
        <v>0</v>
      </c>
      <c r="O20" s="38">
        <f>'[1]SEPT 2020'!O20+'[1]OCT 2020'!O20+'[1]NOV 2020'!O20+'[1]DEC 2020'!O20+'[1]JAN 2021'!O20+'[1]FEB 2021'!O20+'[1]MAR 2021'!O20+'[1]APR 2021'!O20+'[1]MAY 2021'!O20+'[1]JUN 2021'!O20+'[1]JUL 2021'!O20+'[1]AUG 2021'!O20</f>
        <v>0</v>
      </c>
      <c r="P20" s="108">
        <f>'[1]SEPT 2020'!P20+'[1]OCT 2020'!P20+'[1]NOV 2020'!P20+'[1]DEC 2020'!P20+'[1]JAN 2021'!P20+'[1]FEB 2021'!P20+'[1]MAR 2021'!P20+'[1]APR 2021'!P20+'[1]MAY 2021'!P20+'[1]JUN 2021'!P20+'[1]JUL 2021'!P20+'[1]AUG 2021'!P20</f>
        <v>5108.8</v>
      </c>
      <c r="Q20" s="38">
        <f>'[1]SEPT 2020'!Q20+'[1]OCT 2020'!Q20+'[1]NOV 2020'!Q20+'[1]DEC 2020'!Q20+'[1]JAN 2021'!Q20+'[1]FEB 2021'!Q20+'[1]MAR 2021'!Q20+'[1]APR 2021'!Q20+'[1]MAY 2021'!Q20+'[1]JUN 2021'!Q20+'[1]JUL 2021'!Q20+'[1]AUG 2021'!Q20</f>
        <v>0</v>
      </c>
      <c r="R20" s="38">
        <f>'[1]SEPT 2020'!R20+'[1]OCT 2020'!R20+'[1]NOV 2020'!R20+'[1]DEC 2020'!R20+'[1]JAN 2021'!R20+'[1]FEB 2021'!R20+'[1]MAR 2021'!R20+'[1]APR 2021'!R20+'[1]MAY 2021'!R20+'[1]JUN 2021'!R20+'[1]JUL 2021'!R20+'[1]AUG 2021'!R20</f>
        <v>0</v>
      </c>
      <c r="S20" s="38">
        <f>'[1]SEPT 2020'!S20+'[1]OCT 2020'!S20+'[1]NOV 2020'!S20+'[1]DEC 2020'!S20+'[1]JAN 2021'!S20+'[1]FEB 2021'!S20+'[1]MAR 2021'!S20+'[1]APR 2021'!S20+'[1]MAY 2021'!S20+'[1]JUN 2021'!S20+'[1]JUL 2021'!S20+'[1]AUG 2021'!S20</f>
        <v>0</v>
      </c>
      <c r="T20" s="38">
        <f>'[1]SEPT 2020'!T20+'[1]OCT 2020'!T20+'[1]NOV 2020'!T20+'[1]DEC 2020'!T20+'[1]JAN 2021'!T20+'[1]FEB 2021'!T20+'[1]MAR 2021'!T20+'[1]APR 2021'!T20+'[1]MAY 2021'!T20+'[1]JUN 2021'!T20+'[1]JUL 2021'!T20+'[1]AUG 2021'!T20</f>
        <v>5108.8</v>
      </c>
      <c r="U20" s="38">
        <f>'[1]SEPT 2020'!U20+'[1]OCT 2020'!U20+'[1]NOV 2020'!U20+'[1]DEC 2020'!U20+'[1]JAN 2021'!U20+'[1]FEB 2021'!U20+'[1]MAR 2021'!U20+'[1]APR 2021'!U20+'[1]MAY 2021'!U20+'[1]JUN 2021'!U20+'[1]JUL 2021'!U20+'[1]AUG 2021'!U20</f>
        <v>0</v>
      </c>
      <c r="V20" s="38">
        <f>'[1]SEPT 2020'!V20+'[1]OCT 2020'!V20+'[1]NOV 2020'!V20+'[1]DEC 2020'!V20+'[1]JAN 2021'!V20+'[1]FEB 2021'!V20+'[1]MAR 2021'!V20+'[1]APR 2021'!V20+'[1]MAY 2021'!V20+'[1]JUN 2021'!V20+'[1]JUL 2021'!V20+'[1]AUG 2021'!V20</f>
        <v>0</v>
      </c>
      <c r="W20" s="38">
        <f>'[1]SEPT 2020'!W20+'[1]OCT 2020'!W20+'[1]NOV 2020'!W20+'[1]DEC 2020'!W20+'[1]JAN 2021'!W20+'[1]FEB 2021'!W20+'[1]MAR 2021'!W20+'[1]APR 2021'!W20+'[1]MAY 2021'!W20+'[1]JUN 2021'!W20+'[1]JUL 2021'!W20+'[1]AUG 2021'!W20</f>
        <v>0</v>
      </c>
      <c r="X20" s="38">
        <f>'[1]SEPT 2020'!X20+'[1]OCT 2020'!X20+'[1]NOV 2020'!X20+'[1]DEC 2020'!X20+'[1]JAN 2021'!X20+'[1]FEB 2021'!X20+'[1]MAR 2021'!X20+'[1]APR 2021'!X20+'[1]MAY 2021'!X20+'[1]JUN 2021'!X20+'[1]JUL 2021'!X20+'[1]AUG 2021'!X20</f>
        <v>0</v>
      </c>
      <c r="Y20" s="38">
        <f>'[1]SEPT 2020'!Y20+'[1]OCT 2020'!Y20+'[1]NOV 2020'!Y20+'[1]DEC 2020'!Y20+'[1]JAN 2021'!Y20+'[1]FEB 2021'!Y20+'[1]MAR 2021'!Y20+'[1]APR 2021'!Y20+'[1]MAY 2021'!Y20+'[1]JUN 2021'!Y20+'[1]JUL 2021'!Y20+'[1]AUG 2021'!Y20</f>
        <v>0</v>
      </c>
      <c r="Z20" s="38">
        <f>'[1]SEPT 2020'!Z20+'[1]OCT 2020'!Z20+'[1]NOV 2020'!Z20+'[1]DEC 2020'!Z20+'[1]JAN 2021'!Z20+'[1]FEB 2021'!Z20+'[1]MAR 2021'!Z20+'[1]APR 2021'!Z20+'[1]MAY 2021'!Z20+'[1]JUN 2021'!Z20+'[1]JUL 2021'!Z20+'[1]AUG 2021'!Z20</f>
        <v>0</v>
      </c>
      <c r="AA20" s="38">
        <f>'[1]SEPT 2020'!AA20+'[1]OCT 2020'!AA20+'[1]NOV 2020'!AA20+'[1]DEC 2020'!AA20+'[1]JAN 2021'!AA20+'[1]FEB 2021'!AA20+'[1]MAR 2021'!AA20+'[1]APR 2021'!AA20+'[1]MAY 2021'!AA20+'[1]JUN 2021'!AA20+'[1]JUL 2021'!AA20+'[1]AUG 2021'!AA20</f>
        <v>0</v>
      </c>
      <c r="AB20" s="38">
        <f>'[1]SEPT 2020'!AB20+'[1]OCT 2020'!AB20+'[1]NOV 2020'!AB20+'[1]DEC 2020'!AB20+'[1]JAN 2021'!AB20+'[1]FEB 2021'!AB20+'[1]MAR 2021'!AB20+'[1]APR 2021'!AB20+'[1]MAY 2021'!AB20+'[1]JUN 2021'!AB20+'[1]JUL 2021'!AB20+'[1]AUG 2021'!AB20</f>
        <v>0</v>
      </c>
      <c r="AC20" s="38">
        <f>'[1]SEPT 2020'!AC20+'[1]OCT 2020'!AC20+'[1]NOV 2020'!AC20+'[1]DEC 2020'!AC20+'[1]JAN 2021'!AC20+'[1]FEB 2021'!AC20+'[1]MAR 2021'!AC20+'[1]APR 2021'!AC20+'[1]MAY 2021'!AC20+'[1]JUN 2021'!AC20+'[1]JUL 2021'!AC20+'[1]AUG 2021'!AC20</f>
        <v>0</v>
      </c>
      <c r="AD20" s="24">
        <f t="shared" si="0"/>
        <v>392341.8</v>
      </c>
    </row>
    <row r="21" spans="1:30" x14ac:dyDescent="0.25">
      <c r="A21" s="16" t="s">
        <v>78</v>
      </c>
      <c r="B21" s="17" t="s">
        <v>79</v>
      </c>
      <c r="C21" s="30" t="s">
        <v>71</v>
      </c>
      <c r="D21" s="90">
        <f>'[1]SEPT 2020'!D21+'[1]OCT 2020'!D21+'[1]NOV 2020'!D21+'[1]DEC 2020'!D21+'[1]JAN 2021'!D21+'[1]FEB 2021'!D21+'[1]MAR 2021'!D21+'[1]APR 2021'!D21+'[1]MAY 2021'!D21+'[1]JUN 2021'!D21+'[1]JUL 2021'!D21+'[1]AUG 2021'!D21</f>
        <v>82326</v>
      </c>
      <c r="E21" s="90">
        <f>'[1]SEPT 2020'!E21+'[1]OCT 2020'!E21+'[1]NOV 2020'!E21+'[1]DEC 2020'!E21+'[1]JAN 2021'!E21+'[1]FEB 2021'!E21+'[1]MAR 2021'!E21+'[1]APR 2021'!E21+'[1]MAY 2021'!E21+'[1]JUN 2021'!E21+'[1]JUL 2021'!E21+'[1]AUG 2021'!E21</f>
        <v>57221</v>
      </c>
      <c r="F21" s="90">
        <f>'[1]SEPT 2020'!F21+'[1]OCT 2020'!F21+'[1]NOV 2020'!F21+'[1]DEC 2020'!F21+'[1]JAN 2021'!F21+'[1]FEB 2021'!F21+'[1]MAR 2021'!F21+'[1]APR 2021'!F21+'[1]MAY 2021'!F21+'[1]JUN 2021'!F21+'[1]JUL 2021'!F21+'[1]AUG 2021'!F21</f>
        <v>34735</v>
      </c>
      <c r="G21" s="90">
        <f>'[1]SEPT 2020'!G21+'[1]OCT 2020'!G21+'[1]NOV 2020'!G21+'[1]DEC 2020'!G21+'[1]JAN 2021'!G21+'[1]FEB 2021'!G21+'[1]MAR 2021'!G21+'[1]APR 2021'!G21+'[1]MAY 2021'!G21+'[1]JUN 2021'!G21+'[1]JUL 2021'!G21+'[1]AUG 2021'!G21</f>
        <v>25046</v>
      </c>
      <c r="H21" s="90">
        <f>'[1]SEPT 2020'!H21+'[1]OCT 2020'!H21+'[1]NOV 2020'!H21+'[1]DEC 2020'!H21+'[1]JAN 2021'!H21+'[1]FEB 2021'!H21+'[1]MAR 2021'!H21+'[1]APR 2021'!H21+'[1]MAY 2021'!H21+'[1]JUN 2021'!H21+'[1]JUL 2021'!H21+'[1]AUG 2021'!H21</f>
        <v>25151</v>
      </c>
      <c r="I21" s="108">
        <f>'[1]SEPT 2020'!I21+'[1]OCT 2020'!I21+'[1]NOV 2020'!I21+'[1]DEC 2020'!I21+'[1]JAN 2021'!I21+'[1]FEB 2021'!I21+'[1]MAR 2021'!I21+'[1]APR 2021'!I21+'[1]MAY 2021'!I21+'[1]JUN 2021'!I21+'[1]JUL 2021'!I21+'[1]AUG 2021'!I21</f>
        <v>224479</v>
      </c>
      <c r="J21" s="38">
        <f>'[1]SEPT 2020'!J21+'[1]OCT 2020'!J21+'[1]NOV 2020'!J21+'[1]DEC 2020'!J21+'[1]JAN 2021'!J21+'[1]FEB 2021'!J21+'[1]MAR 2021'!J21+'[1]APR 2021'!J21+'[1]MAY 2021'!J21+'[1]JUN 2021'!J21+'[1]JUL 2021'!J21+'[1]AUG 2021'!J21</f>
        <v>0</v>
      </c>
      <c r="K21" s="109">
        <f>'[1]SEPT 2020'!K21+'[1]OCT 2020'!K21+'[1]NOV 2020'!K21+'[1]DEC 2020'!K21+'[1]JAN 2021'!K21+'[1]FEB 2021'!K21+'[1]MAR 2021'!K21+'[1]APR 2021'!K21+'[1]MAY 2021'!K21+'[1]JUN 2021'!K21+'[1]JUL 2021'!K21+'[1]AUG 2021'!K21</f>
        <v>0</v>
      </c>
      <c r="L21" s="38">
        <f>'[1]SEPT 2020'!L21+'[1]OCT 2020'!L21+'[1]NOV 2020'!L21+'[1]DEC 2020'!L21+'[1]JAN 2021'!L21+'[1]FEB 2021'!L21+'[1]MAR 2021'!L21+'[1]APR 2021'!L21+'[1]MAY 2021'!L21+'[1]JUN 2021'!L21+'[1]JUL 2021'!L21+'[1]AUG 2021'!L21</f>
        <v>0</v>
      </c>
      <c r="M21" s="38">
        <f>'[1]SEPT 2020'!M21+'[1]OCT 2020'!M21+'[1]NOV 2020'!M21+'[1]DEC 2020'!M21+'[1]JAN 2021'!M21+'[1]FEB 2021'!M21+'[1]MAR 2021'!M21+'[1]APR 2021'!M21+'[1]MAY 2021'!M21+'[1]JUN 2021'!M21+'[1]JUL 2021'!M21+'[1]AUG 2021'!M21</f>
        <v>0</v>
      </c>
      <c r="N21" s="38">
        <f>'[1]SEPT 2020'!N21+'[1]OCT 2020'!N21+'[1]NOV 2020'!N21+'[1]DEC 2020'!N21+'[1]JAN 2021'!N21+'[1]FEB 2021'!N21+'[1]MAR 2021'!N21+'[1]APR 2021'!N21+'[1]MAY 2021'!N21+'[1]JUN 2021'!N21+'[1]JUL 2021'!N21+'[1]AUG 2021'!N21</f>
        <v>0</v>
      </c>
      <c r="O21" s="38">
        <f>'[1]SEPT 2020'!O21+'[1]OCT 2020'!O21+'[1]NOV 2020'!O21+'[1]DEC 2020'!O21+'[1]JAN 2021'!O21+'[1]FEB 2021'!O21+'[1]MAR 2021'!O21+'[1]APR 2021'!O21+'[1]MAY 2021'!O21+'[1]JUN 2021'!O21+'[1]JUL 2021'!O21+'[1]AUG 2021'!O21</f>
        <v>0</v>
      </c>
      <c r="P21" s="108">
        <f>'[1]SEPT 2020'!P21+'[1]OCT 2020'!P21+'[1]NOV 2020'!P21+'[1]DEC 2020'!P21+'[1]JAN 2021'!P21+'[1]FEB 2021'!P21+'[1]MAR 2021'!P21+'[1]APR 2021'!P21+'[1]MAY 2021'!P21+'[1]JUN 2021'!P21+'[1]JUL 2021'!P21+'[1]AUG 2021'!P21</f>
        <v>1361.77</v>
      </c>
      <c r="Q21" s="38">
        <f>'[1]SEPT 2020'!Q21+'[1]OCT 2020'!Q21+'[1]NOV 2020'!Q21+'[1]DEC 2020'!Q21+'[1]JAN 2021'!Q21+'[1]FEB 2021'!Q21+'[1]MAR 2021'!Q21+'[1]APR 2021'!Q21+'[1]MAY 2021'!Q21+'[1]JUN 2021'!Q21+'[1]JUL 2021'!Q21+'[1]AUG 2021'!Q21</f>
        <v>0</v>
      </c>
      <c r="R21" s="38">
        <f>'[1]SEPT 2020'!R21+'[1]OCT 2020'!R21+'[1]NOV 2020'!R21+'[1]DEC 2020'!R21+'[1]JAN 2021'!R21+'[1]FEB 2021'!R21+'[1]MAR 2021'!R21+'[1]APR 2021'!R21+'[1]MAY 2021'!R21+'[1]JUN 2021'!R21+'[1]JUL 2021'!R21+'[1]AUG 2021'!R21</f>
        <v>0</v>
      </c>
      <c r="S21" s="38">
        <f>'[1]SEPT 2020'!S21+'[1]OCT 2020'!S21+'[1]NOV 2020'!S21+'[1]DEC 2020'!S21+'[1]JAN 2021'!S21+'[1]FEB 2021'!S21+'[1]MAR 2021'!S21+'[1]APR 2021'!S21+'[1]MAY 2021'!S21+'[1]JUN 2021'!S21+'[1]JUL 2021'!S21+'[1]AUG 2021'!S21</f>
        <v>0</v>
      </c>
      <c r="T21" s="38">
        <f>'[1]SEPT 2020'!T21+'[1]OCT 2020'!T21+'[1]NOV 2020'!T21+'[1]DEC 2020'!T21+'[1]JAN 2021'!T21+'[1]FEB 2021'!T21+'[1]MAR 2021'!T21+'[1]APR 2021'!T21+'[1]MAY 2021'!T21+'[1]JUN 2021'!T21+'[1]JUL 2021'!T21+'[1]AUG 2021'!T21</f>
        <v>1361.77</v>
      </c>
      <c r="U21" s="38">
        <f>'[1]SEPT 2020'!U21+'[1]OCT 2020'!U21+'[1]NOV 2020'!U21+'[1]DEC 2020'!U21+'[1]JAN 2021'!U21+'[1]FEB 2021'!U21+'[1]MAR 2021'!U21+'[1]APR 2021'!U21+'[1]MAY 2021'!U21+'[1]JUN 2021'!U21+'[1]JUL 2021'!U21+'[1]AUG 2021'!U21</f>
        <v>0</v>
      </c>
      <c r="V21" s="38">
        <f>'[1]SEPT 2020'!V21+'[1]OCT 2020'!V21+'[1]NOV 2020'!V21+'[1]DEC 2020'!V21+'[1]JAN 2021'!V21+'[1]FEB 2021'!V21+'[1]MAR 2021'!V21+'[1]APR 2021'!V21+'[1]MAY 2021'!V21+'[1]JUN 2021'!V21+'[1]JUL 2021'!V21+'[1]AUG 2021'!V21</f>
        <v>0</v>
      </c>
      <c r="W21" s="38">
        <f>'[1]SEPT 2020'!W21+'[1]OCT 2020'!W21+'[1]NOV 2020'!W21+'[1]DEC 2020'!W21+'[1]JAN 2021'!W21+'[1]FEB 2021'!W21+'[1]MAR 2021'!W21+'[1]APR 2021'!W21+'[1]MAY 2021'!W21+'[1]JUN 2021'!W21+'[1]JUL 2021'!W21+'[1]AUG 2021'!W21</f>
        <v>0</v>
      </c>
      <c r="X21" s="38">
        <f>'[1]SEPT 2020'!X21+'[1]OCT 2020'!X21+'[1]NOV 2020'!X21+'[1]DEC 2020'!X21+'[1]JAN 2021'!X21+'[1]FEB 2021'!X21+'[1]MAR 2021'!X21+'[1]APR 2021'!X21+'[1]MAY 2021'!X21+'[1]JUN 2021'!X21+'[1]JUL 2021'!X21+'[1]AUG 2021'!X21</f>
        <v>0</v>
      </c>
      <c r="Y21" s="38">
        <f>'[1]SEPT 2020'!Y21+'[1]OCT 2020'!Y21+'[1]NOV 2020'!Y21+'[1]DEC 2020'!Y21+'[1]JAN 2021'!Y21+'[1]FEB 2021'!Y21+'[1]MAR 2021'!Y21+'[1]APR 2021'!Y21+'[1]MAY 2021'!Y21+'[1]JUN 2021'!Y21+'[1]JUL 2021'!Y21+'[1]AUG 2021'!Y21</f>
        <v>0</v>
      </c>
      <c r="Z21" s="38">
        <f>'[1]SEPT 2020'!Z21+'[1]OCT 2020'!Z21+'[1]NOV 2020'!Z21+'[1]DEC 2020'!Z21+'[1]JAN 2021'!Z21+'[1]FEB 2021'!Z21+'[1]MAR 2021'!Z21+'[1]APR 2021'!Z21+'[1]MAY 2021'!Z21+'[1]JUN 2021'!Z21+'[1]JUL 2021'!Z21+'[1]AUG 2021'!Z21</f>
        <v>0</v>
      </c>
      <c r="AA21" s="38">
        <f>'[1]SEPT 2020'!AA21+'[1]OCT 2020'!AA21+'[1]NOV 2020'!AA21+'[1]DEC 2020'!AA21+'[1]JAN 2021'!AA21+'[1]FEB 2021'!AA21+'[1]MAR 2021'!AA21+'[1]APR 2021'!AA21+'[1]MAY 2021'!AA21+'[1]JUN 2021'!AA21+'[1]JUL 2021'!AA21+'[1]AUG 2021'!AA21</f>
        <v>0</v>
      </c>
      <c r="AB21" s="38">
        <f>'[1]SEPT 2020'!AB21+'[1]OCT 2020'!AB21+'[1]NOV 2020'!AB21+'[1]DEC 2020'!AB21+'[1]JAN 2021'!AB21+'[1]FEB 2021'!AB21+'[1]MAR 2021'!AB21+'[1]APR 2021'!AB21+'[1]MAY 2021'!AB21+'[1]JUN 2021'!AB21+'[1]JUL 2021'!AB21+'[1]AUG 2021'!AB21</f>
        <v>0</v>
      </c>
      <c r="AC21" s="38">
        <f>'[1]SEPT 2020'!AC21+'[1]OCT 2020'!AC21+'[1]NOV 2020'!AC21+'[1]DEC 2020'!AC21+'[1]JAN 2021'!AC21+'[1]FEB 2021'!AC21+'[1]MAR 2021'!AC21+'[1]APR 2021'!AC21+'[1]MAY 2021'!AC21+'[1]JUN 2021'!AC21+'[1]JUL 2021'!AC21+'[1]AUG 2021'!AC21</f>
        <v>0</v>
      </c>
      <c r="AD21" s="24">
        <f t="shared" si="0"/>
        <v>225840.77</v>
      </c>
    </row>
    <row r="22" spans="1:30" x14ac:dyDescent="0.25">
      <c r="A22" s="16" t="s">
        <v>80</v>
      </c>
      <c r="B22" s="17" t="s">
        <v>81</v>
      </c>
      <c r="C22" s="25" t="s">
        <v>39</v>
      </c>
      <c r="D22" s="90">
        <f>'[1]SEPT 2020'!D22+'[1]OCT 2020'!D22+'[1]NOV 2020'!D22+'[1]DEC 2020'!D22+'[1]JAN 2021'!D22+'[1]FEB 2021'!D22+'[1]MAR 2021'!D22+'[1]APR 2021'!D22+'[1]MAY 2021'!D22+'[1]JUN 2021'!D22+'[1]JUL 2021'!D22+'[1]AUG 2021'!D22</f>
        <v>12425</v>
      </c>
      <c r="E22" s="90">
        <f>'[1]SEPT 2020'!E22+'[1]OCT 2020'!E22+'[1]NOV 2020'!E22+'[1]DEC 2020'!E22+'[1]JAN 2021'!E22+'[1]FEB 2021'!E22+'[1]MAR 2021'!E22+'[1]APR 2021'!E22+'[1]MAY 2021'!E22+'[1]JUN 2021'!E22+'[1]JUL 2021'!E22+'[1]AUG 2021'!E22</f>
        <v>28139</v>
      </c>
      <c r="F22" s="90">
        <f>'[1]SEPT 2020'!F22+'[1]OCT 2020'!F22+'[1]NOV 2020'!F22+'[1]DEC 2020'!F22+'[1]JAN 2021'!F22+'[1]FEB 2021'!F22+'[1]MAR 2021'!F22+'[1]APR 2021'!F22+'[1]MAY 2021'!F22+'[1]JUN 2021'!F22+'[1]JUL 2021'!F22+'[1]AUG 2021'!F22</f>
        <v>0</v>
      </c>
      <c r="G22" s="90">
        <f>'[1]SEPT 2020'!G22+'[1]OCT 2020'!G22+'[1]NOV 2020'!G22+'[1]DEC 2020'!G22+'[1]JAN 2021'!G22+'[1]FEB 2021'!G22+'[1]MAR 2021'!G22+'[1]APR 2021'!G22+'[1]MAY 2021'!G22+'[1]JUN 2021'!G22+'[1]JUL 2021'!G22+'[1]AUG 2021'!G22</f>
        <v>14438</v>
      </c>
      <c r="H22" s="90">
        <f>'[1]SEPT 2020'!H22+'[1]OCT 2020'!H22+'[1]NOV 2020'!H22+'[1]DEC 2020'!H22+'[1]JAN 2021'!H22+'[1]FEB 2021'!H22+'[1]MAR 2021'!H22+'[1]APR 2021'!H22+'[1]MAY 2021'!H22+'[1]JUN 2021'!H22+'[1]JUL 2021'!H22+'[1]AUG 2021'!H22</f>
        <v>1638</v>
      </c>
      <c r="I22" s="108">
        <f>'[1]SEPT 2020'!I22+'[1]OCT 2020'!I22+'[1]NOV 2020'!I22+'[1]DEC 2020'!I22+'[1]JAN 2021'!I22+'[1]FEB 2021'!I22+'[1]MAR 2021'!I22+'[1]APR 2021'!I22+'[1]MAY 2021'!I22+'[1]JUN 2021'!I22+'[1]JUL 2021'!I22+'[1]AUG 2021'!I22</f>
        <v>56640</v>
      </c>
      <c r="J22" s="38">
        <f>'[1]SEPT 2020'!J22+'[1]OCT 2020'!J22+'[1]NOV 2020'!J22+'[1]DEC 2020'!J22+'[1]JAN 2021'!J22+'[1]FEB 2021'!J22+'[1]MAR 2021'!J22+'[1]APR 2021'!J22+'[1]MAY 2021'!J22+'[1]JUN 2021'!J22+'[1]JUL 2021'!J22+'[1]AUG 2021'!J22</f>
        <v>0</v>
      </c>
      <c r="K22" s="109">
        <f>'[1]SEPT 2020'!K22+'[1]OCT 2020'!K22+'[1]NOV 2020'!K22+'[1]DEC 2020'!K22+'[1]JAN 2021'!K22+'[1]FEB 2021'!K22+'[1]MAR 2021'!K22+'[1]APR 2021'!K22+'[1]MAY 2021'!K22+'[1]JUN 2021'!K22+'[1]JUL 2021'!K22+'[1]AUG 2021'!K22</f>
        <v>0</v>
      </c>
      <c r="L22" s="38">
        <f>'[1]SEPT 2020'!L22+'[1]OCT 2020'!L22+'[1]NOV 2020'!L22+'[1]DEC 2020'!L22+'[1]JAN 2021'!L22+'[1]FEB 2021'!L22+'[1]MAR 2021'!L22+'[1]APR 2021'!L22+'[1]MAY 2021'!L22+'[1]JUN 2021'!L22+'[1]JUL 2021'!L22+'[1]AUG 2021'!L22</f>
        <v>0</v>
      </c>
      <c r="M22" s="38">
        <f>'[1]SEPT 2020'!M22+'[1]OCT 2020'!M22+'[1]NOV 2020'!M22+'[1]DEC 2020'!M22+'[1]JAN 2021'!M22+'[1]FEB 2021'!M22+'[1]MAR 2021'!M22+'[1]APR 2021'!M22+'[1]MAY 2021'!M22+'[1]JUN 2021'!M22+'[1]JUL 2021'!M22+'[1]AUG 2021'!M22</f>
        <v>0</v>
      </c>
      <c r="N22" s="38">
        <f>'[1]SEPT 2020'!N22+'[1]OCT 2020'!N22+'[1]NOV 2020'!N22+'[1]DEC 2020'!N22+'[1]JAN 2021'!N22+'[1]FEB 2021'!N22+'[1]MAR 2021'!N22+'[1]APR 2021'!N22+'[1]MAY 2021'!N22+'[1]JUN 2021'!N22+'[1]JUL 2021'!N22+'[1]AUG 2021'!N22</f>
        <v>0</v>
      </c>
      <c r="O22" s="38">
        <f>'[1]SEPT 2020'!O22+'[1]OCT 2020'!O22+'[1]NOV 2020'!O22+'[1]DEC 2020'!O22+'[1]JAN 2021'!O22+'[1]FEB 2021'!O22+'[1]MAR 2021'!O22+'[1]APR 2021'!O22+'[1]MAY 2021'!O22+'[1]JUN 2021'!O22+'[1]JUL 2021'!O22+'[1]AUG 2021'!O22</f>
        <v>0</v>
      </c>
      <c r="P22" s="108">
        <f>'[1]SEPT 2020'!P22+'[1]OCT 2020'!P22+'[1]NOV 2020'!P22+'[1]DEC 2020'!P22+'[1]JAN 2021'!P22+'[1]FEB 2021'!P22+'[1]MAR 2021'!P22+'[1]APR 2021'!P22+'[1]MAY 2021'!P22+'[1]JUN 2021'!P22+'[1]JUL 2021'!P22+'[1]AUG 2021'!P22</f>
        <v>0</v>
      </c>
      <c r="Q22" s="38">
        <f>'[1]SEPT 2020'!Q22+'[1]OCT 2020'!Q22+'[1]NOV 2020'!Q22+'[1]DEC 2020'!Q22+'[1]JAN 2021'!Q22+'[1]FEB 2021'!Q22+'[1]MAR 2021'!Q22+'[1]APR 2021'!Q22+'[1]MAY 2021'!Q22+'[1]JUN 2021'!Q22+'[1]JUL 2021'!Q22+'[1]AUG 2021'!Q22</f>
        <v>0</v>
      </c>
      <c r="R22" s="38">
        <f>'[1]SEPT 2020'!R22+'[1]OCT 2020'!R22+'[1]NOV 2020'!R22+'[1]DEC 2020'!R22+'[1]JAN 2021'!R22+'[1]FEB 2021'!R22+'[1]MAR 2021'!R22+'[1]APR 2021'!R22+'[1]MAY 2021'!R22+'[1]JUN 2021'!R22+'[1]JUL 2021'!R22+'[1]AUG 2021'!R22</f>
        <v>0</v>
      </c>
      <c r="S22" s="38">
        <f>'[1]SEPT 2020'!S22+'[1]OCT 2020'!S22+'[1]NOV 2020'!S22+'[1]DEC 2020'!S22+'[1]JAN 2021'!S22+'[1]FEB 2021'!S22+'[1]MAR 2021'!S22+'[1]APR 2021'!S22+'[1]MAY 2021'!S22+'[1]JUN 2021'!S22+'[1]JUL 2021'!S22+'[1]AUG 2021'!S22</f>
        <v>0</v>
      </c>
      <c r="T22" s="38">
        <f>'[1]SEPT 2020'!T22+'[1]OCT 2020'!T22+'[1]NOV 2020'!T22+'[1]DEC 2020'!T22+'[1]JAN 2021'!T22+'[1]FEB 2021'!T22+'[1]MAR 2021'!T22+'[1]APR 2021'!T22+'[1]MAY 2021'!T22+'[1]JUN 2021'!T22+'[1]JUL 2021'!T22+'[1]AUG 2021'!T22</f>
        <v>0</v>
      </c>
      <c r="U22" s="38">
        <f>'[1]SEPT 2020'!U22+'[1]OCT 2020'!U22+'[1]NOV 2020'!U22+'[1]DEC 2020'!U22+'[1]JAN 2021'!U22+'[1]FEB 2021'!U22+'[1]MAR 2021'!U22+'[1]APR 2021'!U22+'[1]MAY 2021'!U22+'[1]JUN 2021'!U22+'[1]JUL 2021'!U22+'[1]AUG 2021'!U22</f>
        <v>0</v>
      </c>
      <c r="V22" s="38">
        <f>'[1]SEPT 2020'!V22+'[1]OCT 2020'!V22+'[1]NOV 2020'!V22+'[1]DEC 2020'!V22+'[1]JAN 2021'!V22+'[1]FEB 2021'!V22+'[1]MAR 2021'!V22+'[1]APR 2021'!V22+'[1]MAY 2021'!V22+'[1]JUN 2021'!V22+'[1]JUL 2021'!V22+'[1]AUG 2021'!V22</f>
        <v>0</v>
      </c>
      <c r="W22" s="38">
        <f>'[1]SEPT 2020'!W22+'[1]OCT 2020'!W22+'[1]NOV 2020'!W22+'[1]DEC 2020'!W22+'[1]JAN 2021'!W22+'[1]FEB 2021'!W22+'[1]MAR 2021'!W22+'[1]APR 2021'!W22+'[1]MAY 2021'!W22+'[1]JUN 2021'!W22+'[1]JUL 2021'!W22+'[1]AUG 2021'!W22</f>
        <v>0</v>
      </c>
      <c r="X22" s="38">
        <f>'[1]SEPT 2020'!X22+'[1]OCT 2020'!X22+'[1]NOV 2020'!X22+'[1]DEC 2020'!X22+'[1]JAN 2021'!X22+'[1]FEB 2021'!X22+'[1]MAR 2021'!X22+'[1]APR 2021'!X22+'[1]MAY 2021'!X22+'[1]JUN 2021'!X22+'[1]JUL 2021'!X22+'[1]AUG 2021'!X22</f>
        <v>0</v>
      </c>
      <c r="Y22" s="38">
        <f>'[1]SEPT 2020'!Y22+'[1]OCT 2020'!Y22+'[1]NOV 2020'!Y22+'[1]DEC 2020'!Y22+'[1]JAN 2021'!Y22+'[1]FEB 2021'!Y22+'[1]MAR 2021'!Y22+'[1]APR 2021'!Y22+'[1]MAY 2021'!Y22+'[1]JUN 2021'!Y22+'[1]JUL 2021'!Y22+'[1]AUG 2021'!Y22</f>
        <v>0</v>
      </c>
      <c r="Z22" s="38">
        <f>'[1]SEPT 2020'!Z22+'[1]OCT 2020'!Z22+'[1]NOV 2020'!Z22+'[1]DEC 2020'!Z22+'[1]JAN 2021'!Z22+'[1]FEB 2021'!Z22+'[1]MAR 2021'!Z22+'[1]APR 2021'!Z22+'[1]MAY 2021'!Z22+'[1]JUN 2021'!Z22+'[1]JUL 2021'!Z22+'[1]AUG 2021'!Z22</f>
        <v>0</v>
      </c>
      <c r="AA22" s="38">
        <f>'[1]SEPT 2020'!AA22+'[1]OCT 2020'!AA22+'[1]NOV 2020'!AA22+'[1]DEC 2020'!AA22+'[1]JAN 2021'!AA22+'[1]FEB 2021'!AA22+'[1]MAR 2021'!AA22+'[1]APR 2021'!AA22+'[1]MAY 2021'!AA22+'[1]JUN 2021'!AA22+'[1]JUL 2021'!AA22+'[1]AUG 2021'!AA22</f>
        <v>0</v>
      </c>
      <c r="AB22" s="38">
        <f>'[1]SEPT 2020'!AB22+'[1]OCT 2020'!AB22+'[1]NOV 2020'!AB22+'[1]DEC 2020'!AB22+'[1]JAN 2021'!AB22+'[1]FEB 2021'!AB22+'[1]MAR 2021'!AB22+'[1]APR 2021'!AB22+'[1]MAY 2021'!AB22+'[1]JUN 2021'!AB22+'[1]JUL 2021'!AB22+'[1]AUG 2021'!AB22</f>
        <v>0</v>
      </c>
      <c r="AC22" s="38">
        <f>'[1]SEPT 2020'!AC22+'[1]OCT 2020'!AC22+'[1]NOV 2020'!AC22+'[1]DEC 2020'!AC22+'[1]JAN 2021'!AC22+'[1]FEB 2021'!AC22+'[1]MAR 2021'!AC22+'[1]APR 2021'!AC22+'[1]MAY 2021'!AC22+'[1]JUN 2021'!AC22+'[1]JUL 2021'!AC22+'[1]AUG 2021'!AC22</f>
        <v>0</v>
      </c>
      <c r="AD22" s="24">
        <f t="shared" si="0"/>
        <v>56640</v>
      </c>
    </row>
    <row r="23" spans="1:30" x14ac:dyDescent="0.25">
      <c r="A23" s="16" t="s">
        <v>82</v>
      </c>
      <c r="B23" s="17" t="s">
        <v>83</v>
      </c>
      <c r="C23" s="30" t="s">
        <v>71</v>
      </c>
      <c r="D23" s="90">
        <f>'[1]SEPT 2020'!D23+'[1]OCT 2020'!D23+'[1]NOV 2020'!D23+'[1]DEC 2020'!D23+'[1]JAN 2021'!D23+'[1]FEB 2021'!D23+'[1]MAR 2021'!D23+'[1]APR 2021'!D23+'[1]MAY 2021'!D23+'[1]JUN 2021'!D23+'[1]JUL 2021'!D23+'[1]AUG 2021'!D23</f>
        <v>503191</v>
      </c>
      <c r="E23" s="90">
        <f>'[1]SEPT 2020'!E23+'[1]OCT 2020'!E23+'[1]NOV 2020'!E23+'[1]DEC 2020'!E23+'[1]JAN 2021'!E23+'[1]FEB 2021'!E23+'[1]MAR 2021'!E23+'[1]APR 2021'!E23+'[1]MAY 2021'!E23+'[1]JUN 2021'!E23+'[1]JUL 2021'!E23+'[1]AUG 2021'!E23</f>
        <v>526134</v>
      </c>
      <c r="F23" s="90">
        <f>'[1]SEPT 2020'!F23+'[1]OCT 2020'!F23+'[1]NOV 2020'!F23+'[1]DEC 2020'!F23+'[1]JAN 2021'!F23+'[1]FEB 2021'!F23+'[1]MAR 2021'!F23+'[1]APR 2021'!F23+'[1]MAY 2021'!F23+'[1]JUN 2021'!F23+'[1]JUL 2021'!F23+'[1]AUG 2021'!F23</f>
        <v>1105213</v>
      </c>
      <c r="G23" s="90">
        <f>'[1]SEPT 2020'!G23+'[1]OCT 2020'!G23+'[1]NOV 2020'!G23+'[1]DEC 2020'!G23+'[1]JAN 2021'!G23+'[1]FEB 2021'!G23+'[1]MAR 2021'!G23+'[1]APR 2021'!G23+'[1]MAY 2021'!G23+'[1]JUN 2021'!G23+'[1]JUL 2021'!G23+'[1]AUG 2021'!G23</f>
        <v>252577</v>
      </c>
      <c r="H23" s="90">
        <f>'[1]SEPT 2020'!H23+'[1]OCT 2020'!H23+'[1]NOV 2020'!H23+'[1]DEC 2020'!H23+'[1]JAN 2021'!H23+'[1]FEB 2021'!H23+'[1]MAR 2021'!H23+'[1]APR 2021'!H23+'[1]MAY 2021'!H23+'[1]JUN 2021'!H23+'[1]JUL 2021'!H23+'[1]AUG 2021'!H23</f>
        <v>253754</v>
      </c>
      <c r="I23" s="108">
        <f>'[1]SEPT 2020'!I23+'[1]OCT 2020'!I23+'[1]NOV 2020'!I23+'[1]DEC 2020'!I23+'[1]JAN 2021'!I23+'[1]FEB 2021'!I23+'[1]MAR 2021'!I23+'[1]APR 2021'!I23+'[1]MAY 2021'!I23+'[1]JUN 2021'!I23+'[1]JUL 2021'!I23+'[1]AUG 2021'!I23</f>
        <v>2640869</v>
      </c>
      <c r="J23" s="38">
        <f>'[1]SEPT 2020'!J23+'[1]OCT 2020'!J23+'[1]NOV 2020'!J23+'[1]DEC 2020'!J23+'[1]JAN 2021'!J23+'[1]FEB 2021'!J23+'[1]MAR 2021'!J23+'[1]APR 2021'!J23+'[1]MAY 2021'!J23+'[1]JUN 2021'!J23+'[1]JUL 2021'!J23+'[1]AUG 2021'!J23</f>
        <v>0</v>
      </c>
      <c r="K23" s="109">
        <f>'[1]SEPT 2020'!K23+'[1]OCT 2020'!K23+'[1]NOV 2020'!K23+'[1]DEC 2020'!K23+'[1]JAN 2021'!K23+'[1]FEB 2021'!K23+'[1]MAR 2021'!K23+'[1]APR 2021'!K23+'[1]MAY 2021'!K23+'[1]JUN 2021'!K23+'[1]JUL 2021'!K23+'[1]AUG 2021'!K23</f>
        <v>0</v>
      </c>
      <c r="L23" s="38">
        <f>'[1]SEPT 2020'!L23+'[1]OCT 2020'!L23+'[1]NOV 2020'!L23+'[1]DEC 2020'!L23+'[1]JAN 2021'!L23+'[1]FEB 2021'!L23+'[1]MAR 2021'!L23+'[1]APR 2021'!L23+'[1]MAY 2021'!L23+'[1]JUN 2021'!L23+'[1]JUL 2021'!L23+'[1]AUG 2021'!L23</f>
        <v>24954</v>
      </c>
      <c r="M23" s="38">
        <f>'[1]SEPT 2020'!M23+'[1]OCT 2020'!M23+'[1]NOV 2020'!M23+'[1]DEC 2020'!M23+'[1]JAN 2021'!M23+'[1]FEB 2021'!M23+'[1]MAR 2021'!M23+'[1]APR 2021'!M23+'[1]MAY 2021'!M23+'[1]JUN 2021'!M23+'[1]JUL 2021'!M23+'[1]AUG 2021'!M23</f>
        <v>0</v>
      </c>
      <c r="N23" s="38">
        <f>'[1]SEPT 2020'!N23+'[1]OCT 2020'!N23+'[1]NOV 2020'!N23+'[1]DEC 2020'!N23+'[1]JAN 2021'!N23+'[1]FEB 2021'!N23+'[1]MAR 2021'!N23+'[1]APR 2021'!N23+'[1]MAY 2021'!N23+'[1]JUN 2021'!N23+'[1]JUL 2021'!N23+'[1]AUG 2021'!N23</f>
        <v>107163</v>
      </c>
      <c r="O23" s="38">
        <f>'[1]SEPT 2020'!O23+'[1]OCT 2020'!O23+'[1]NOV 2020'!O23+'[1]DEC 2020'!O23+'[1]JAN 2021'!O23+'[1]FEB 2021'!O23+'[1]MAR 2021'!O23+'[1]APR 2021'!O23+'[1]MAY 2021'!O23+'[1]JUN 2021'!O23+'[1]JUL 2021'!O23+'[1]AUG 2021'!O23</f>
        <v>787488</v>
      </c>
      <c r="P23" s="108">
        <f>'[1]SEPT 2020'!P23+'[1]OCT 2020'!P23+'[1]NOV 2020'!P23+'[1]DEC 2020'!P23+'[1]JAN 2021'!P23+'[1]FEB 2021'!P23+'[1]MAR 2021'!P23+'[1]APR 2021'!P23+'[1]MAY 2021'!P23+'[1]JUN 2021'!P23+'[1]JUL 2021'!P23+'[1]AUG 2021'!P23</f>
        <v>612557.03</v>
      </c>
      <c r="Q23" s="38">
        <f>'[1]SEPT 2020'!Q23+'[1]OCT 2020'!Q23+'[1]NOV 2020'!Q23+'[1]DEC 2020'!Q23+'[1]JAN 2021'!Q23+'[1]FEB 2021'!Q23+'[1]MAR 2021'!Q23+'[1]APR 2021'!Q23+'[1]MAY 2021'!Q23+'[1]JUN 2021'!Q23+'[1]JUL 2021'!Q23+'[1]AUG 2021'!Q23</f>
        <v>0</v>
      </c>
      <c r="R23" s="38">
        <f>'[1]SEPT 2020'!R23+'[1]OCT 2020'!R23+'[1]NOV 2020'!R23+'[1]DEC 2020'!R23+'[1]JAN 2021'!R23+'[1]FEB 2021'!R23+'[1]MAR 2021'!R23+'[1]APR 2021'!R23+'[1]MAY 2021'!R23+'[1]JUN 2021'!R23+'[1]JUL 2021'!R23+'[1]AUG 2021'!R23</f>
        <v>0</v>
      </c>
      <c r="S23" s="38">
        <f>'[1]SEPT 2020'!S23+'[1]OCT 2020'!S23+'[1]NOV 2020'!S23+'[1]DEC 2020'!S23+'[1]JAN 2021'!S23+'[1]FEB 2021'!S23+'[1]MAR 2021'!S23+'[1]APR 2021'!S23+'[1]MAY 2021'!S23+'[1]JUN 2021'!S23+'[1]JUL 2021'!S23+'[1]AUG 2021'!S23</f>
        <v>0</v>
      </c>
      <c r="T23" s="38">
        <f>'[1]SEPT 2020'!T23+'[1]OCT 2020'!T23+'[1]NOV 2020'!T23+'[1]DEC 2020'!T23+'[1]JAN 2021'!T23+'[1]FEB 2021'!T23+'[1]MAR 2021'!T23+'[1]APR 2021'!T23+'[1]MAY 2021'!T23+'[1]JUN 2021'!T23+'[1]JUL 2021'!T23+'[1]AUG 2021'!T23</f>
        <v>21752.03</v>
      </c>
      <c r="U23" s="38">
        <f>'[1]SEPT 2020'!U23+'[1]OCT 2020'!U23+'[1]NOV 2020'!U23+'[1]DEC 2020'!U23+'[1]JAN 2021'!U23+'[1]FEB 2021'!U23+'[1]MAR 2021'!U23+'[1]APR 2021'!U23+'[1]MAY 2021'!U23+'[1]JUN 2021'!U23+'[1]JUL 2021'!U23+'[1]AUG 2021'!U23</f>
        <v>495179</v>
      </c>
      <c r="V23" s="38">
        <f>'[1]SEPT 2020'!V23+'[1]OCT 2020'!V23+'[1]NOV 2020'!V23+'[1]DEC 2020'!V23+'[1]JAN 2021'!V23+'[1]FEB 2021'!V23+'[1]MAR 2021'!V23+'[1]APR 2021'!V23+'[1]MAY 2021'!V23+'[1]JUN 2021'!V23+'[1]JUL 2021'!V23+'[1]AUG 2021'!V23</f>
        <v>0</v>
      </c>
      <c r="W23" s="38">
        <f>'[1]SEPT 2020'!W23+'[1]OCT 2020'!W23+'[1]NOV 2020'!W23+'[1]DEC 2020'!W23+'[1]JAN 2021'!W23+'[1]FEB 2021'!W23+'[1]MAR 2021'!W23+'[1]APR 2021'!W23+'[1]MAY 2021'!W23+'[1]JUN 2021'!W23+'[1]JUL 2021'!W23+'[1]AUG 2021'!W23</f>
        <v>95626</v>
      </c>
      <c r="X23" s="38">
        <f>'[1]SEPT 2020'!X23+'[1]OCT 2020'!X23+'[1]NOV 2020'!X23+'[1]DEC 2020'!X23+'[1]JAN 2021'!X23+'[1]FEB 2021'!X23+'[1]MAR 2021'!X23+'[1]APR 2021'!X23+'[1]MAY 2021'!X23+'[1]JUN 2021'!X23+'[1]JUL 2021'!X23+'[1]AUG 2021'!X23</f>
        <v>0</v>
      </c>
      <c r="Y23" s="38">
        <f>'[1]SEPT 2020'!Y23+'[1]OCT 2020'!Y23+'[1]NOV 2020'!Y23+'[1]DEC 2020'!Y23+'[1]JAN 2021'!Y23+'[1]FEB 2021'!Y23+'[1]MAR 2021'!Y23+'[1]APR 2021'!Y23+'[1]MAY 2021'!Y23+'[1]JUN 2021'!Y23+'[1]JUL 2021'!Y23+'[1]AUG 2021'!Y23</f>
        <v>0</v>
      </c>
      <c r="Z23" s="38">
        <f>'[1]SEPT 2020'!Z23+'[1]OCT 2020'!Z23+'[1]NOV 2020'!Z23+'[1]DEC 2020'!Z23+'[1]JAN 2021'!Z23+'[1]FEB 2021'!Z23+'[1]MAR 2021'!Z23+'[1]APR 2021'!Z23+'[1]MAY 2021'!Z23+'[1]JUN 2021'!Z23+'[1]JUL 2021'!Z23+'[1]AUG 2021'!Z23</f>
        <v>0</v>
      </c>
      <c r="AA23" s="38">
        <f>'[1]SEPT 2020'!AA23+'[1]OCT 2020'!AA23+'[1]NOV 2020'!AA23+'[1]DEC 2020'!AA23+'[1]JAN 2021'!AA23+'[1]FEB 2021'!AA23+'[1]MAR 2021'!AA23+'[1]APR 2021'!AA23+'[1]MAY 2021'!AA23+'[1]JUN 2021'!AA23+'[1]JUL 2021'!AA23+'[1]AUG 2021'!AA23</f>
        <v>0</v>
      </c>
      <c r="AB23" s="38">
        <f>'[1]SEPT 2020'!AB23+'[1]OCT 2020'!AB23+'[1]NOV 2020'!AB23+'[1]DEC 2020'!AB23+'[1]JAN 2021'!AB23+'[1]FEB 2021'!AB23+'[1]MAR 2021'!AB23+'[1]APR 2021'!AB23+'[1]MAY 2021'!AB23+'[1]JUN 2021'!AB23+'[1]JUL 2021'!AB23+'[1]AUG 2021'!AB23</f>
        <v>0</v>
      </c>
      <c r="AC23" s="38">
        <f>'[1]SEPT 2020'!AC23+'[1]OCT 2020'!AC23+'[1]NOV 2020'!AC23+'[1]DEC 2020'!AC23+'[1]JAN 2021'!AC23+'[1]FEB 2021'!AC23+'[1]MAR 2021'!AC23+'[1]APR 2021'!AC23+'[1]MAY 2021'!AC23+'[1]JUN 2021'!AC23+'[1]JUL 2021'!AC23+'[1]AUG 2021'!AC23</f>
        <v>8834</v>
      </c>
      <c r="AD23" s="24">
        <f t="shared" si="0"/>
        <v>4181865.0300000003</v>
      </c>
    </row>
    <row r="24" spans="1:30" x14ac:dyDescent="0.25">
      <c r="A24" s="16" t="s">
        <v>84</v>
      </c>
      <c r="B24" s="17" t="s">
        <v>85</v>
      </c>
      <c r="C24" s="18" t="s">
        <v>36</v>
      </c>
      <c r="D24" s="90">
        <f>'[1]SEPT 2020'!D24+'[1]OCT 2020'!D24+'[1]NOV 2020'!D24+'[1]DEC 2020'!D24+'[1]JAN 2021'!D24+'[1]FEB 2021'!D24+'[1]MAR 2021'!D24+'[1]APR 2021'!D24+'[1]MAY 2021'!D24+'[1]JUN 2021'!D24+'[1]JUL 2021'!D24+'[1]AUG 2021'!D24</f>
        <v>165985</v>
      </c>
      <c r="E24" s="90">
        <f>'[1]SEPT 2020'!E24+'[1]OCT 2020'!E24+'[1]NOV 2020'!E24+'[1]DEC 2020'!E24+'[1]JAN 2021'!E24+'[1]FEB 2021'!E24+'[1]MAR 2021'!E24+'[1]APR 2021'!E24+'[1]MAY 2021'!E24+'[1]JUN 2021'!E24+'[1]JUL 2021'!E24+'[1]AUG 2021'!E24</f>
        <v>81753</v>
      </c>
      <c r="F24" s="90">
        <f>'[1]SEPT 2020'!F24+'[1]OCT 2020'!F24+'[1]NOV 2020'!F24+'[1]DEC 2020'!F24+'[1]JAN 2021'!F24+'[1]FEB 2021'!F24+'[1]MAR 2021'!F24+'[1]APR 2021'!F24+'[1]MAY 2021'!F24+'[1]JUN 2021'!F24+'[1]JUL 2021'!F24+'[1]AUG 2021'!F24</f>
        <v>2444</v>
      </c>
      <c r="G24" s="90">
        <f>'[1]SEPT 2020'!G24+'[1]OCT 2020'!G24+'[1]NOV 2020'!G24+'[1]DEC 2020'!G24+'[1]JAN 2021'!G24+'[1]FEB 2021'!G24+'[1]MAR 2021'!G24+'[1]APR 2021'!G24+'[1]MAY 2021'!G24+'[1]JUN 2021'!G24+'[1]JUL 2021'!G24+'[1]AUG 2021'!G24</f>
        <v>6355</v>
      </c>
      <c r="H24" s="90">
        <f>'[1]SEPT 2020'!H24+'[1]OCT 2020'!H24+'[1]NOV 2020'!H24+'[1]DEC 2020'!H24+'[1]JAN 2021'!H24+'[1]FEB 2021'!H24+'[1]MAR 2021'!H24+'[1]APR 2021'!H24+'[1]MAY 2021'!H24+'[1]JUN 2021'!H24+'[1]JUL 2021'!H24+'[1]AUG 2021'!H24</f>
        <v>3466</v>
      </c>
      <c r="I24" s="108">
        <f>'[1]SEPT 2020'!I24+'[1]OCT 2020'!I24+'[1]NOV 2020'!I24+'[1]DEC 2020'!I24+'[1]JAN 2021'!I24+'[1]FEB 2021'!I24+'[1]MAR 2021'!I24+'[1]APR 2021'!I24+'[1]MAY 2021'!I24+'[1]JUN 2021'!I24+'[1]JUL 2021'!I24+'[1]AUG 2021'!I24</f>
        <v>260003</v>
      </c>
      <c r="J24" s="38">
        <f>'[1]SEPT 2020'!J24+'[1]OCT 2020'!J24+'[1]NOV 2020'!J24+'[1]DEC 2020'!J24+'[1]JAN 2021'!J24+'[1]FEB 2021'!J24+'[1]MAR 2021'!J24+'[1]APR 2021'!J24+'[1]MAY 2021'!J24+'[1]JUN 2021'!J24+'[1]JUL 2021'!J24+'[1]AUG 2021'!J24</f>
        <v>0</v>
      </c>
      <c r="K24" s="109">
        <f>'[1]SEPT 2020'!K24+'[1]OCT 2020'!K24+'[1]NOV 2020'!K24+'[1]DEC 2020'!K24+'[1]JAN 2021'!K24+'[1]FEB 2021'!K24+'[1]MAR 2021'!K24+'[1]APR 2021'!K24+'[1]MAY 2021'!K24+'[1]JUN 2021'!K24+'[1]JUL 2021'!K24+'[1]AUG 2021'!K24</f>
        <v>0</v>
      </c>
      <c r="L24" s="38">
        <f>'[1]SEPT 2020'!L24+'[1]OCT 2020'!L24+'[1]NOV 2020'!L24+'[1]DEC 2020'!L24+'[1]JAN 2021'!L24+'[1]FEB 2021'!L24+'[1]MAR 2021'!L24+'[1]APR 2021'!L24+'[1]MAY 2021'!L24+'[1]JUN 2021'!L24+'[1]JUL 2021'!L24+'[1]AUG 2021'!L24</f>
        <v>0</v>
      </c>
      <c r="M24" s="38">
        <f>'[1]SEPT 2020'!M24+'[1]OCT 2020'!M24+'[1]NOV 2020'!M24+'[1]DEC 2020'!M24+'[1]JAN 2021'!M24+'[1]FEB 2021'!M24+'[1]MAR 2021'!M24+'[1]APR 2021'!M24+'[1]MAY 2021'!M24+'[1]JUN 2021'!M24+'[1]JUL 2021'!M24+'[1]AUG 2021'!M24</f>
        <v>0</v>
      </c>
      <c r="N24" s="38">
        <f>'[1]SEPT 2020'!N24+'[1]OCT 2020'!N24+'[1]NOV 2020'!N24+'[1]DEC 2020'!N24+'[1]JAN 2021'!N24+'[1]FEB 2021'!N24+'[1]MAR 2021'!N24+'[1]APR 2021'!N24+'[1]MAY 2021'!N24+'[1]JUN 2021'!N24+'[1]JUL 2021'!N24+'[1]AUG 2021'!N24</f>
        <v>0</v>
      </c>
      <c r="O24" s="38">
        <f>'[1]SEPT 2020'!O24+'[1]OCT 2020'!O24+'[1]NOV 2020'!O24+'[1]DEC 2020'!O24+'[1]JAN 2021'!O24+'[1]FEB 2021'!O24+'[1]MAR 2021'!O24+'[1]APR 2021'!O24+'[1]MAY 2021'!O24+'[1]JUN 2021'!O24+'[1]JUL 2021'!O24+'[1]AUG 2021'!O24</f>
        <v>0</v>
      </c>
      <c r="P24" s="108">
        <f>'[1]SEPT 2020'!P24+'[1]OCT 2020'!P24+'[1]NOV 2020'!P24+'[1]DEC 2020'!P24+'[1]JAN 2021'!P24+'[1]FEB 2021'!P24+'[1]MAR 2021'!P24+'[1]APR 2021'!P24+'[1]MAY 2021'!P24+'[1]JUN 2021'!P24+'[1]JUL 2021'!P24+'[1]AUG 2021'!P24</f>
        <v>3000</v>
      </c>
      <c r="Q24" s="38">
        <f>'[1]SEPT 2020'!Q24+'[1]OCT 2020'!Q24+'[1]NOV 2020'!Q24+'[1]DEC 2020'!Q24+'[1]JAN 2021'!Q24+'[1]FEB 2021'!Q24+'[1]MAR 2021'!Q24+'[1]APR 2021'!Q24+'[1]MAY 2021'!Q24+'[1]JUN 2021'!Q24+'[1]JUL 2021'!Q24+'[1]AUG 2021'!Q24</f>
        <v>0</v>
      </c>
      <c r="R24" s="38">
        <f>'[1]SEPT 2020'!R24+'[1]OCT 2020'!R24+'[1]NOV 2020'!R24+'[1]DEC 2020'!R24+'[1]JAN 2021'!R24+'[1]FEB 2021'!R24+'[1]MAR 2021'!R24+'[1]APR 2021'!R24+'[1]MAY 2021'!R24+'[1]JUN 2021'!R24+'[1]JUL 2021'!R24+'[1]AUG 2021'!R24</f>
        <v>0</v>
      </c>
      <c r="S24" s="38">
        <f>'[1]SEPT 2020'!S24+'[1]OCT 2020'!S24+'[1]NOV 2020'!S24+'[1]DEC 2020'!S24+'[1]JAN 2021'!S24+'[1]FEB 2021'!S24+'[1]MAR 2021'!S24+'[1]APR 2021'!S24+'[1]MAY 2021'!S24+'[1]JUN 2021'!S24+'[1]JUL 2021'!S24+'[1]AUG 2021'!S24</f>
        <v>0</v>
      </c>
      <c r="T24" s="38">
        <f>'[1]SEPT 2020'!T24+'[1]OCT 2020'!T24+'[1]NOV 2020'!T24+'[1]DEC 2020'!T24+'[1]JAN 2021'!T24+'[1]FEB 2021'!T24+'[1]MAR 2021'!T24+'[1]APR 2021'!T24+'[1]MAY 2021'!T24+'[1]JUN 2021'!T24+'[1]JUL 2021'!T24+'[1]AUG 2021'!T24</f>
        <v>3000</v>
      </c>
      <c r="U24" s="38">
        <f>'[1]SEPT 2020'!U24+'[1]OCT 2020'!U24+'[1]NOV 2020'!U24+'[1]DEC 2020'!U24+'[1]JAN 2021'!U24+'[1]FEB 2021'!U24+'[1]MAR 2021'!U24+'[1]APR 2021'!U24+'[1]MAY 2021'!U24+'[1]JUN 2021'!U24+'[1]JUL 2021'!U24+'[1]AUG 2021'!U24</f>
        <v>0</v>
      </c>
      <c r="V24" s="38">
        <f>'[1]SEPT 2020'!V24+'[1]OCT 2020'!V24+'[1]NOV 2020'!V24+'[1]DEC 2020'!V24+'[1]JAN 2021'!V24+'[1]FEB 2021'!V24+'[1]MAR 2021'!V24+'[1]APR 2021'!V24+'[1]MAY 2021'!V24+'[1]JUN 2021'!V24+'[1]JUL 2021'!V24+'[1]AUG 2021'!V24</f>
        <v>0</v>
      </c>
      <c r="W24" s="38">
        <f>'[1]SEPT 2020'!W24+'[1]OCT 2020'!W24+'[1]NOV 2020'!W24+'[1]DEC 2020'!W24+'[1]JAN 2021'!W24+'[1]FEB 2021'!W24+'[1]MAR 2021'!W24+'[1]APR 2021'!W24+'[1]MAY 2021'!W24+'[1]JUN 2021'!W24+'[1]JUL 2021'!W24+'[1]AUG 2021'!W24</f>
        <v>0</v>
      </c>
      <c r="X24" s="38">
        <f>'[1]SEPT 2020'!X24+'[1]OCT 2020'!X24+'[1]NOV 2020'!X24+'[1]DEC 2020'!X24+'[1]JAN 2021'!X24+'[1]FEB 2021'!X24+'[1]MAR 2021'!X24+'[1]APR 2021'!X24+'[1]MAY 2021'!X24+'[1]JUN 2021'!X24+'[1]JUL 2021'!X24+'[1]AUG 2021'!X24</f>
        <v>0</v>
      </c>
      <c r="Y24" s="38">
        <f>'[1]SEPT 2020'!Y24+'[1]OCT 2020'!Y24+'[1]NOV 2020'!Y24+'[1]DEC 2020'!Y24+'[1]JAN 2021'!Y24+'[1]FEB 2021'!Y24+'[1]MAR 2021'!Y24+'[1]APR 2021'!Y24+'[1]MAY 2021'!Y24+'[1]JUN 2021'!Y24+'[1]JUL 2021'!Y24+'[1]AUG 2021'!Y24</f>
        <v>0</v>
      </c>
      <c r="Z24" s="38">
        <f>'[1]SEPT 2020'!Z24+'[1]OCT 2020'!Z24+'[1]NOV 2020'!Z24+'[1]DEC 2020'!Z24+'[1]JAN 2021'!Z24+'[1]FEB 2021'!Z24+'[1]MAR 2021'!Z24+'[1]APR 2021'!Z24+'[1]MAY 2021'!Z24+'[1]JUN 2021'!Z24+'[1]JUL 2021'!Z24+'[1]AUG 2021'!Z24</f>
        <v>0</v>
      </c>
      <c r="AA24" s="38">
        <f>'[1]SEPT 2020'!AA24+'[1]OCT 2020'!AA24+'[1]NOV 2020'!AA24+'[1]DEC 2020'!AA24+'[1]JAN 2021'!AA24+'[1]FEB 2021'!AA24+'[1]MAR 2021'!AA24+'[1]APR 2021'!AA24+'[1]MAY 2021'!AA24+'[1]JUN 2021'!AA24+'[1]JUL 2021'!AA24+'[1]AUG 2021'!AA24</f>
        <v>0</v>
      </c>
      <c r="AB24" s="38">
        <f>'[1]SEPT 2020'!AB24+'[1]OCT 2020'!AB24+'[1]NOV 2020'!AB24+'[1]DEC 2020'!AB24+'[1]JAN 2021'!AB24+'[1]FEB 2021'!AB24+'[1]MAR 2021'!AB24+'[1]APR 2021'!AB24+'[1]MAY 2021'!AB24+'[1]JUN 2021'!AB24+'[1]JUL 2021'!AB24+'[1]AUG 2021'!AB24</f>
        <v>0</v>
      </c>
      <c r="AC24" s="38">
        <f>'[1]SEPT 2020'!AC24+'[1]OCT 2020'!AC24+'[1]NOV 2020'!AC24+'[1]DEC 2020'!AC24+'[1]JAN 2021'!AC24+'[1]FEB 2021'!AC24+'[1]MAR 2021'!AC24+'[1]APR 2021'!AC24+'[1]MAY 2021'!AC24+'[1]JUN 2021'!AC24+'[1]JUL 2021'!AC24+'[1]AUG 2021'!AC24</f>
        <v>0</v>
      </c>
      <c r="AD24" s="24">
        <f t="shared" si="0"/>
        <v>263003</v>
      </c>
    </row>
    <row r="25" spans="1:30" x14ac:dyDescent="0.25">
      <c r="A25" s="16" t="s">
        <v>86</v>
      </c>
      <c r="B25" s="17" t="s">
        <v>87</v>
      </c>
      <c r="C25" s="26" t="s">
        <v>42</v>
      </c>
      <c r="D25" s="90">
        <f>'[1]SEPT 2020'!D25+'[1]OCT 2020'!D25+'[1]NOV 2020'!D25+'[1]DEC 2020'!D25+'[1]JAN 2021'!D25+'[1]FEB 2021'!D25+'[1]MAR 2021'!D25+'[1]APR 2021'!D25+'[1]MAY 2021'!D25+'[1]JUN 2021'!D25+'[1]JUL 2021'!D25+'[1]AUG 2021'!D25</f>
        <v>117002</v>
      </c>
      <c r="E25" s="90">
        <f>'[1]SEPT 2020'!E25+'[1]OCT 2020'!E25+'[1]NOV 2020'!E25+'[1]DEC 2020'!E25+'[1]JAN 2021'!E25+'[1]FEB 2021'!E25+'[1]MAR 2021'!E25+'[1]APR 2021'!E25+'[1]MAY 2021'!E25+'[1]JUN 2021'!E25+'[1]JUL 2021'!E25+'[1]AUG 2021'!E25</f>
        <v>57735</v>
      </c>
      <c r="F25" s="90">
        <f>'[1]SEPT 2020'!F25+'[1]OCT 2020'!F25+'[1]NOV 2020'!F25+'[1]DEC 2020'!F25+'[1]JAN 2021'!F25+'[1]FEB 2021'!F25+'[1]MAR 2021'!F25+'[1]APR 2021'!F25+'[1]MAY 2021'!F25+'[1]JUN 2021'!F25+'[1]JUL 2021'!F25+'[1]AUG 2021'!F25</f>
        <v>0</v>
      </c>
      <c r="G25" s="90">
        <f>'[1]SEPT 2020'!G25+'[1]OCT 2020'!G25+'[1]NOV 2020'!G25+'[1]DEC 2020'!G25+'[1]JAN 2021'!G25+'[1]FEB 2021'!G25+'[1]MAR 2021'!G25+'[1]APR 2021'!G25+'[1]MAY 2021'!G25+'[1]JUN 2021'!G25+'[1]JUL 2021'!G25+'[1]AUG 2021'!G25</f>
        <v>0</v>
      </c>
      <c r="H25" s="90">
        <f>'[1]SEPT 2020'!H25+'[1]OCT 2020'!H25+'[1]NOV 2020'!H25+'[1]DEC 2020'!H25+'[1]JAN 2021'!H25+'[1]FEB 2021'!H25+'[1]MAR 2021'!H25+'[1]APR 2021'!H25+'[1]MAY 2021'!H25+'[1]JUN 2021'!H25+'[1]JUL 2021'!H25+'[1]AUG 2021'!H25</f>
        <v>2155</v>
      </c>
      <c r="I25" s="108">
        <f>'[1]SEPT 2020'!I25+'[1]OCT 2020'!I25+'[1]NOV 2020'!I25+'[1]DEC 2020'!I25+'[1]JAN 2021'!I25+'[1]FEB 2021'!I25+'[1]MAR 2021'!I25+'[1]APR 2021'!I25+'[1]MAY 2021'!I25+'[1]JUN 2021'!I25+'[1]JUL 2021'!I25+'[1]AUG 2021'!I25</f>
        <v>176892</v>
      </c>
      <c r="J25" s="38">
        <f>'[1]SEPT 2020'!J25+'[1]OCT 2020'!J25+'[1]NOV 2020'!J25+'[1]DEC 2020'!J25+'[1]JAN 2021'!J25+'[1]FEB 2021'!J25+'[1]MAR 2021'!J25+'[1]APR 2021'!J25+'[1]MAY 2021'!J25+'[1]JUN 2021'!J25+'[1]JUL 2021'!J25+'[1]AUG 2021'!J25</f>
        <v>0</v>
      </c>
      <c r="K25" s="109">
        <f>'[1]SEPT 2020'!K25+'[1]OCT 2020'!K25+'[1]NOV 2020'!K25+'[1]DEC 2020'!K25+'[1]JAN 2021'!K25+'[1]FEB 2021'!K25+'[1]MAR 2021'!K25+'[1]APR 2021'!K25+'[1]MAY 2021'!K25+'[1]JUN 2021'!K25+'[1]JUL 2021'!K25+'[1]AUG 2021'!K25</f>
        <v>0</v>
      </c>
      <c r="L25" s="38">
        <f>'[1]SEPT 2020'!L25+'[1]OCT 2020'!L25+'[1]NOV 2020'!L25+'[1]DEC 2020'!L25+'[1]JAN 2021'!L25+'[1]FEB 2021'!L25+'[1]MAR 2021'!L25+'[1]APR 2021'!L25+'[1]MAY 2021'!L25+'[1]JUN 2021'!L25+'[1]JUL 2021'!L25+'[1]AUG 2021'!L25</f>
        <v>0</v>
      </c>
      <c r="M25" s="38">
        <f>'[1]SEPT 2020'!M25+'[1]OCT 2020'!M25+'[1]NOV 2020'!M25+'[1]DEC 2020'!M25+'[1]JAN 2021'!M25+'[1]FEB 2021'!M25+'[1]MAR 2021'!M25+'[1]APR 2021'!M25+'[1]MAY 2021'!M25+'[1]JUN 2021'!M25+'[1]JUL 2021'!M25+'[1]AUG 2021'!M25</f>
        <v>0</v>
      </c>
      <c r="N25" s="38">
        <f>'[1]SEPT 2020'!N25+'[1]OCT 2020'!N25+'[1]NOV 2020'!N25+'[1]DEC 2020'!N25+'[1]JAN 2021'!N25+'[1]FEB 2021'!N25+'[1]MAR 2021'!N25+'[1]APR 2021'!N25+'[1]MAY 2021'!N25+'[1]JUN 2021'!N25+'[1]JUL 2021'!N25+'[1]AUG 2021'!N25</f>
        <v>0</v>
      </c>
      <c r="O25" s="38">
        <f>'[1]SEPT 2020'!O25+'[1]OCT 2020'!O25+'[1]NOV 2020'!O25+'[1]DEC 2020'!O25+'[1]JAN 2021'!O25+'[1]FEB 2021'!O25+'[1]MAR 2021'!O25+'[1]APR 2021'!O25+'[1]MAY 2021'!O25+'[1]JUN 2021'!O25+'[1]JUL 2021'!O25+'[1]AUG 2021'!O25</f>
        <v>0</v>
      </c>
      <c r="P25" s="108">
        <f>'[1]SEPT 2020'!P25+'[1]OCT 2020'!P25+'[1]NOV 2020'!P25+'[1]DEC 2020'!P25+'[1]JAN 2021'!P25+'[1]FEB 2021'!P25+'[1]MAR 2021'!P25+'[1]APR 2021'!P25+'[1]MAY 2021'!P25+'[1]JUN 2021'!P25+'[1]JUL 2021'!P25+'[1]AUG 2021'!P25</f>
        <v>0</v>
      </c>
      <c r="Q25" s="38">
        <f>'[1]SEPT 2020'!Q25+'[1]OCT 2020'!Q25+'[1]NOV 2020'!Q25+'[1]DEC 2020'!Q25+'[1]JAN 2021'!Q25+'[1]FEB 2021'!Q25+'[1]MAR 2021'!Q25+'[1]APR 2021'!Q25+'[1]MAY 2021'!Q25+'[1]JUN 2021'!Q25+'[1]JUL 2021'!Q25+'[1]AUG 2021'!Q25</f>
        <v>0</v>
      </c>
      <c r="R25" s="38">
        <f>'[1]SEPT 2020'!R25+'[1]OCT 2020'!R25+'[1]NOV 2020'!R25+'[1]DEC 2020'!R25+'[1]JAN 2021'!R25+'[1]FEB 2021'!R25+'[1]MAR 2021'!R25+'[1]APR 2021'!R25+'[1]MAY 2021'!R25+'[1]JUN 2021'!R25+'[1]JUL 2021'!R25+'[1]AUG 2021'!R25</f>
        <v>0</v>
      </c>
      <c r="S25" s="38">
        <f>'[1]SEPT 2020'!S25+'[1]OCT 2020'!S25+'[1]NOV 2020'!S25+'[1]DEC 2020'!S25+'[1]JAN 2021'!S25+'[1]FEB 2021'!S25+'[1]MAR 2021'!S25+'[1]APR 2021'!S25+'[1]MAY 2021'!S25+'[1]JUN 2021'!S25+'[1]JUL 2021'!S25+'[1]AUG 2021'!S25</f>
        <v>0</v>
      </c>
      <c r="T25" s="38">
        <f>'[1]SEPT 2020'!T25+'[1]OCT 2020'!T25+'[1]NOV 2020'!T25+'[1]DEC 2020'!T25+'[1]JAN 2021'!T25+'[1]FEB 2021'!T25+'[1]MAR 2021'!T25+'[1]APR 2021'!T25+'[1]MAY 2021'!T25+'[1]JUN 2021'!T25+'[1]JUL 2021'!T25+'[1]AUG 2021'!T25</f>
        <v>0</v>
      </c>
      <c r="U25" s="38">
        <f>'[1]SEPT 2020'!U25+'[1]OCT 2020'!U25+'[1]NOV 2020'!U25+'[1]DEC 2020'!U25+'[1]JAN 2021'!U25+'[1]FEB 2021'!U25+'[1]MAR 2021'!U25+'[1]APR 2021'!U25+'[1]MAY 2021'!U25+'[1]JUN 2021'!U25+'[1]JUL 2021'!U25+'[1]AUG 2021'!U25</f>
        <v>0</v>
      </c>
      <c r="V25" s="38">
        <f>'[1]SEPT 2020'!V25+'[1]OCT 2020'!V25+'[1]NOV 2020'!V25+'[1]DEC 2020'!V25+'[1]JAN 2021'!V25+'[1]FEB 2021'!V25+'[1]MAR 2021'!V25+'[1]APR 2021'!V25+'[1]MAY 2021'!V25+'[1]JUN 2021'!V25+'[1]JUL 2021'!V25+'[1]AUG 2021'!V25</f>
        <v>0</v>
      </c>
      <c r="W25" s="38">
        <f>'[1]SEPT 2020'!W25+'[1]OCT 2020'!W25+'[1]NOV 2020'!W25+'[1]DEC 2020'!W25+'[1]JAN 2021'!W25+'[1]FEB 2021'!W25+'[1]MAR 2021'!W25+'[1]APR 2021'!W25+'[1]MAY 2021'!W25+'[1]JUN 2021'!W25+'[1]JUL 2021'!W25+'[1]AUG 2021'!W25</f>
        <v>0</v>
      </c>
      <c r="X25" s="38">
        <f>'[1]SEPT 2020'!X25+'[1]OCT 2020'!X25+'[1]NOV 2020'!X25+'[1]DEC 2020'!X25+'[1]JAN 2021'!X25+'[1]FEB 2021'!X25+'[1]MAR 2021'!X25+'[1]APR 2021'!X25+'[1]MAY 2021'!X25+'[1]JUN 2021'!X25+'[1]JUL 2021'!X25+'[1]AUG 2021'!X25</f>
        <v>0</v>
      </c>
      <c r="Y25" s="38">
        <f>'[1]SEPT 2020'!Y25+'[1]OCT 2020'!Y25+'[1]NOV 2020'!Y25+'[1]DEC 2020'!Y25+'[1]JAN 2021'!Y25+'[1]FEB 2021'!Y25+'[1]MAR 2021'!Y25+'[1]APR 2021'!Y25+'[1]MAY 2021'!Y25+'[1]JUN 2021'!Y25+'[1]JUL 2021'!Y25+'[1]AUG 2021'!Y25</f>
        <v>0</v>
      </c>
      <c r="Z25" s="38">
        <f>'[1]SEPT 2020'!Z25+'[1]OCT 2020'!Z25+'[1]NOV 2020'!Z25+'[1]DEC 2020'!Z25+'[1]JAN 2021'!Z25+'[1]FEB 2021'!Z25+'[1]MAR 2021'!Z25+'[1]APR 2021'!Z25+'[1]MAY 2021'!Z25+'[1]JUN 2021'!Z25+'[1]JUL 2021'!Z25+'[1]AUG 2021'!Z25</f>
        <v>0</v>
      </c>
      <c r="AA25" s="38">
        <f>'[1]SEPT 2020'!AA25+'[1]OCT 2020'!AA25+'[1]NOV 2020'!AA25+'[1]DEC 2020'!AA25+'[1]JAN 2021'!AA25+'[1]FEB 2021'!AA25+'[1]MAR 2021'!AA25+'[1]APR 2021'!AA25+'[1]MAY 2021'!AA25+'[1]JUN 2021'!AA25+'[1]JUL 2021'!AA25+'[1]AUG 2021'!AA25</f>
        <v>0</v>
      </c>
      <c r="AB25" s="38">
        <f>'[1]SEPT 2020'!AB25+'[1]OCT 2020'!AB25+'[1]NOV 2020'!AB25+'[1]DEC 2020'!AB25+'[1]JAN 2021'!AB25+'[1]FEB 2021'!AB25+'[1]MAR 2021'!AB25+'[1]APR 2021'!AB25+'[1]MAY 2021'!AB25+'[1]JUN 2021'!AB25+'[1]JUL 2021'!AB25+'[1]AUG 2021'!AB25</f>
        <v>0</v>
      </c>
      <c r="AC25" s="38">
        <f>'[1]SEPT 2020'!AC25+'[1]OCT 2020'!AC25+'[1]NOV 2020'!AC25+'[1]DEC 2020'!AC25+'[1]JAN 2021'!AC25+'[1]FEB 2021'!AC25+'[1]MAR 2021'!AC25+'[1]APR 2021'!AC25+'[1]MAY 2021'!AC25+'[1]JUN 2021'!AC25+'[1]JUL 2021'!AC25+'[1]AUG 2021'!AC25</f>
        <v>0</v>
      </c>
      <c r="AD25" s="24">
        <f t="shared" si="0"/>
        <v>176892</v>
      </c>
    </row>
    <row r="26" spans="1:30" x14ac:dyDescent="0.25">
      <c r="A26" s="16" t="s">
        <v>88</v>
      </c>
      <c r="B26" s="17" t="s">
        <v>89</v>
      </c>
      <c r="C26" s="18" t="s">
        <v>36</v>
      </c>
      <c r="D26" s="90">
        <f>'[1]SEPT 2020'!D26+'[1]OCT 2020'!D26+'[1]NOV 2020'!D26+'[1]DEC 2020'!D26+'[1]JAN 2021'!D26+'[1]FEB 2021'!D26+'[1]MAR 2021'!D26+'[1]APR 2021'!D26+'[1]MAY 2021'!D26+'[1]JUN 2021'!D26+'[1]JUL 2021'!D26+'[1]AUG 2021'!D26</f>
        <v>228994</v>
      </c>
      <c r="E26" s="90">
        <f>'[1]SEPT 2020'!E26+'[1]OCT 2020'!E26+'[1]NOV 2020'!E26+'[1]DEC 2020'!E26+'[1]JAN 2021'!E26+'[1]FEB 2021'!E26+'[1]MAR 2021'!E26+'[1]APR 2021'!E26+'[1]MAY 2021'!E26+'[1]JUN 2021'!E26+'[1]JUL 2021'!E26+'[1]AUG 2021'!E26</f>
        <v>202990</v>
      </c>
      <c r="F26" s="90">
        <f>'[1]SEPT 2020'!F26+'[1]OCT 2020'!F26+'[1]NOV 2020'!F26+'[1]DEC 2020'!F26+'[1]JAN 2021'!F26+'[1]FEB 2021'!F26+'[1]MAR 2021'!F26+'[1]APR 2021'!F26+'[1]MAY 2021'!F26+'[1]JUN 2021'!F26+'[1]JUL 2021'!F26+'[1]AUG 2021'!F26</f>
        <v>1203</v>
      </c>
      <c r="G26" s="90">
        <f>'[1]SEPT 2020'!G26+'[1]OCT 2020'!G26+'[1]NOV 2020'!G26+'[1]DEC 2020'!G26+'[1]JAN 2021'!G26+'[1]FEB 2021'!G26+'[1]MAR 2021'!G26+'[1]APR 2021'!G26+'[1]MAY 2021'!G26+'[1]JUN 2021'!G26+'[1]JUL 2021'!G26+'[1]AUG 2021'!G26</f>
        <v>40649</v>
      </c>
      <c r="H26" s="90">
        <f>'[1]SEPT 2020'!H26+'[1]OCT 2020'!H26+'[1]NOV 2020'!H26+'[1]DEC 2020'!H26+'[1]JAN 2021'!H26+'[1]FEB 2021'!H26+'[1]MAR 2021'!H26+'[1]APR 2021'!H26+'[1]MAY 2021'!H26+'[1]JUN 2021'!H26+'[1]JUL 2021'!H26+'[1]AUG 2021'!H26</f>
        <v>38704</v>
      </c>
      <c r="I26" s="108">
        <f>'[1]SEPT 2020'!I26+'[1]OCT 2020'!I26+'[1]NOV 2020'!I26+'[1]DEC 2020'!I26+'[1]JAN 2021'!I26+'[1]FEB 2021'!I26+'[1]MAR 2021'!I26+'[1]APR 2021'!I26+'[1]MAY 2021'!I26+'[1]JUN 2021'!I26+'[1]JUL 2021'!I26+'[1]AUG 2021'!I26</f>
        <v>512540</v>
      </c>
      <c r="J26" s="38">
        <f>'[1]SEPT 2020'!J26+'[1]OCT 2020'!J26+'[1]NOV 2020'!J26+'[1]DEC 2020'!J26+'[1]JAN 2021'!J26+'[1]FEB 2021'!J26+'[1]MAR 2021'!J26+'[1]APR 2021'!J26+'[1]MAY 2021'!J26+'[1]JUN 2021'!J26+'[1]JUL 2021'!J26+'[1]AUG 2021'!J26</f>
        <v>0</v>
      </c>
      <c r="K26" s="109">
        <f>'[1]SEPT 2020'!K26+'[1]OCT 2020'!K26+'[1]NOV 2020'!K26+'[1]DEC 2020'!K26+'[1]JAN 2021'!K26+'[1]FEB 2021'!K26+'[1]MAR 2021'!K26+'[1]APR 2021'!K26+'[1]MAY 2021'!K26+'[1]JUN 2021'!K26+'[1]JUL 2021'!K26+'[1]AUG 2021'!K26</f>
        <v>0</v>
      </c>
      <c r="L26" s="38">
        <f>'[1]SEPT 2020'!L26+'[1]OCT 2020'!L26+'[1]NOV 2020'!L26+'[1]DEC 2020'!L26+'[1]JAN 2021'!L26+'[1]FEB 2021'!L26+'[1]MAR 2021'!L26+'[1]APR 2021'!L26+'[1]MAY 2021'!L26+'[1]JUN 2021'!L26+'[1]JUL 2021'!L26+'[1]AUG 2021'!L26</f>
        <v>0</v>
      </c>
      <c r="M26" s="38">
        <f>'[1]SEPT 2020'!M26+'[1]OCT 2020'!M26+'[1]NOV 2020'!M26+'[1]DEC 2020'!M26+'[1]JAN 2021'!M26+'[1]FEB 2021'!M26+'[1]MAR 2021'!M26+'[1]APR 2021'!M26+'[1]MAY 2021'!M26+'[1]JUN 2021'!M26+'[1]JUL 2021'!M26+'[1]AUG 2021'!M26</f>
        <v>0</v>
      </c>
      <c r="N26" s="38">
        <f>'[1]SEPT 2020'!N26+'[1]OCT 2020'!N26+'[1]NOV 2020'!N26+'[1]DEC 2020'!N26+'[1]JAN 2021'!N26+'[1]FEB 2021'!N26+'[1]MAR 2021'!N26+'[1]APR 2021'!N26+'[1]MAY 2021'!N26+'[1]JUN 2021'!N26+'[1]JUL 2021'!N26+'[1]AUG 2021'!N26</f>
        <v>0</v>
      </c>
      <c r="O26" s="38">
        <f>'[1]SEPT 2020'!O26+'[1]OCT 2020'!O26+'[1]NOV 2020'!O26+'[1]DEC 2020'!O26+'[1]JAN 2021'!O26+'[1]FEB 2021'!O26+'[1]MAR 2021'!O26+'[1]APR 2021'!O26+'[1]MAY 2021'!O26+'[1]JUN 2021'!O26+'[1]JUL 2021'!O26+'[1]AUG 2021'!O26</f>
        <v>0</v>
      </c>
      <c r="P26" s="108">
        <f>'[1]SEPT 2020'!P26+'[1]OCT 2020'!P26+'[1]NOV 2020'!P26+'[1]DEC 2020'!P26+'[1]JAN 2021'!P26+'[1]FEB 2021'!P26+'[1]MAR 2021'!P26+'[1]APR 2021'!P26+'[1]MAY 2021'!P26+'[1]JUN 2021'!P26+'[1]JUL 2021'!P26+'[1]AUG 2021'!P26</f>
        <v>0</v>
      </c>
      <c r="Q26" s="38">
        <f>'[1]SEPT 2020'!Q26+'[1]OCT 2020'!Q26+'[1]NOV 2020'!Q26+'[1]DEC 2020'!Q26+'[1]JAN 2021'!Q26+'[1]FEB 2021'!Q26+'[1]MAR 2021'!Q26+'[1]APR 2021'!Q26+'[1]MAY 2021'!Q26+'[1]JUN 2021'!Q26+'[1]JUL 2021'!Q26+'[1]AUG 2021'!Q26</f>
        <v>0</v>
      </c>
      <c r="R26" s="38">
        <f>'[1]SEPT 2020'!R26+'[1]OCT 2020'!R26+'[1]NOV 2020'!R26+'[1]DEC 2020'!R26+'[1]JAN 2021'!R26+'[1]FEB 2021'!R26+'[1]MAR 2021'!R26+'[1]APR 2021'!R26+'[1]MAY 2021'!R26+'[1]JUN 2021'!R26+'[1]JUL 2021'!R26+'[1]AUG 2021'!R26</f>
        <v>0</v>
      </c>
      <c r="S26" s="38">
        <f>'[1]SEPT 2020'!S26+'[1]OCT 2020'!S26+'[1]NOV 2020'!S26+'[1]DEC 2020'!S26+'[1]JAN 2021'!S26+'[1]FEB 2021'!S26+'[1]MAR 2021'!S26+'[1]APR 2021'!S26+'[1]MAY 2021'!S26+'[1]JUN 2021'!S26+'[1]JUL 2021'!S26+'[1]AUG 2021'!S26</f>
        <v>0</v>
      </c>
      <c r="T26" s="38">
        <f>'[1]SEPT 2020'!T26+'[1]OCT 2020'!T26+'[1]NOV 2020'!T26+'[1]DEC 2020'!T26+'[1]JAN 2021'!T26+'[1]FEB 2021'!T26+'[1]MAR 2021'!T26+'[1]APR 2021'!T26+'[1]MAY 2021'!T26+'[1]JUN 2021'!T26+'[1]JUL 2021'!T26+'[1]AUG 2021'!T26</f>
        <v>0</v>
      </c>
      <c r="U26" s="38">
        <f>'[1]SEPT 2020'!U26+'[1]OCT 2020'!U26+'[1]NOV 2020'!U26+'[1]DEC 2020'!U26+'[1]JAN 2021'!U26+'[1]FEB 2021'!U26+'[1]MAR 2021'!U26+'[1]APR 2021'!U26+'[1]MAY 2021'!U26+'[1]JUN 2021'!U26+'[1]JUL 2021'!U26+'[1]AUG 2021'!U26</f>
        <v>0</v>
      </c>
      <c r="V26" s="38">
        <f>'[1]SEPT 2020'!V26+'[1]OCT 2020'!V26+'[1]NOV 2020'!V26+'[1]DEC 2020'!V26+'[1]JAN 2021'!V26+'[1]FEB 2021'!V26+'[1]MAR 2021'!V26+'[1]APR 2021'!V26+'[1]MAY 2021'!V26+'[1]JUN 2021'!V26+'[1]JUL 2021'!V26+'[1]AUG 2021'!V26</f>
        <v>0</v>
      </c>
      <c r="W26" s="38">
        <f>'[1]SEPT 2020'!W26+'[1]OCT 2020'!W26+'[1]NOV 2020'!W26+'[1]DEC 2020'!W26+'[1]JAN 2021'!W26+'[1]FEB 2021'!W26+'[1]MAR 2021'!W26+'[1]APR 2021'!W26+'[1]MAY 2021'!W26+'[1]JUN 2021'!W26+'[1]JUL 2021'!W26+'[1]AUG 2021'!W26</f>
        <v>0</v>
      </c>
      <c r="X26" s="38">
        <f>'[1]SEPT 2020'!X26+'[1]OCT 2020'!X26+'[1]NOV 2020'!X26+'[1]DEC 2020'!X26+'[1]JAN 2021'!X26+'[1]FEB 2021'!X26+'[1]MAR 2021'!X26+'[1]APR 2021'!X26+'[1]MAY 2021'!X26+'[1]JUN 2021'!X26+'[1]JUL 2021'!X26+'[1]AUG 2021'!X26</f>
        <v>0</v>
      </c>
      <c r="Y26" s="38">
        <f>'[1]SEPT 2020'!Y26+'[1]OCT 2020'!Y26+'[1]NOV 2020'!Y26+'[1]DEC 2020'!Y26+'[1]JAN 2021'!Y26+'[1]FEB 2021'!Y26+'[1]MAR 2021'!Y26+'[1]APR 2021'!Y26+'[1]MAY 2021'!Y26+'[1]JUN 2021'!Y26+'[1]JUL 2021'!Y26+'[1]AUG 2021'!Y26</f>
        <v>0</v>
      </c>
      <c r="Z26" s="38">
        <f>'[1]SEPT 2020'!Z26+'[1]OCT 2020'!Z26+'[1]NOV 2020'!Z26+'[1]DEC 2020'!Z26+'[1]JAN 2021'!Z26+'[1]FEB 2021'!Z26+'[1]MAR 2021'!Z26+'[1]APR 2021'!Z26+'[1]MAY 2021'!Z26+'[1]JUN 2021'!Z26+'[1]JUL 2021'!Z26+'[1]AUG 2021'!Z26</f>
        <v>0</v>
      </c>
      <c r="AA26" s="38">
        <f>'[1]SEPT 2020'!AA26+'[1]OCT 2020'!AA26+'[1]NOV 2020'!AA26+'[1]DEC 2020'!AA26+'[1]JAN 2021'!AA26+'[1]FEB 2021'!AA26+'[1]MAR 2021'!AA26+'[1]APR 2021'!AA26+'[1]MAY 2021'!AA26+'[1]JUN 2021'!AA26+'[1]JUL 2021'!AA26+'[1]AUG 2021'!AA26</f>
        <v>0</v>
      </c>
      <c r="AB26" s="38">
        <f>'[1]SEPT 2020'!AB26+'[1]OCT 2020'!AB26+'[1]NOV 2020'!AB26+'[1]DEC 2020'!AB26+'[1]JAN 2021'!AB26+'[1]FEB 2021'!AB26+'[1]MAR 2021'!AB26+'[1]APR 2021'!AB26+'[1]MAY 2021'!AB26+'[1]JUN 2021'!AB26+'[1]JUL 2021'!AB26+'[1]AUG 2021'!AB26</f>
        <v>0</v>
      </c>
      <c r="AC26" s="38">
        <f>'[1]SEPT 2020'!AC26+'[1]OCT 2020'!AC26+'[1]NOV 2020'!AC26+'[1]DEC 2020'!AC26+'[1]JAN 2021'!AC26+'[1]FEB 2021'!AC26+'[1]MAR 2021'!AC26+'[1]APR 2021'!AC26+'[1]MAY 2021'!AC26+'[1]JUN 2021'!AC26+'[1]JUL 2021'!AC26+'[1]AUG 2021'!AC26</f>
        <v>0</v>
      </c>
      <c r="AD26" s="24">
        <f t="shared" si="0"/>
        <v>512540</v>
      </c>
    </row>
    <row r="27" spans="1:30" x14ac:dyDescent="0.25">
      <c r="A27" s="27" t="s">
        <v>90</v>
      </c>
      <c r="B27" s="17" t="s">
        <v>91</v>
      </c>
      <c r="C27" s="29" t="s">
        <v>50</v>
      </c>
      <c r="D27" s="90">
        <f>'[1]SEPT 2020'!D27+'[1]OCT 2020'!D27+'[1]NOV 2020'!D27+'[1]DEC 2020'!D27+'[1]JAN 2021'!D27+'[1]FEB 2021'!D27+'[1]MAR 2021'!D27+'[1]APR 2021'!D27+'[1]MAY 2021'!D27+'[1]JUN 2021'!D27+'[1]JUL 2021'!D27+'[1]AUG 2021'!D27</f>
        <v>92063</v>
      </c>
      <c r="E27" s="90">
        <f>'[1]SEPT 2020'!E27+'[1]OCT 2020'!E27+'[1]NOV 2020'!E27+'[1]DEC 2020'!E27+'[1]JAN 2021'!E27+'[1]FEB 2021'!E27+'[1]MAR 2021'!E27+'[1]APR 2021'!E27+'[1]MAY 2021'!E27+'[1]JUN 2021'!E27+'[1]JUL 2021'!E27+'[1]AUG 2021'!E27</f>
        <v>63020</v>
      </c>
      <c r="F27" s="90">
        <f>'[1]SEPT 2020'!F27+'[1]OCT 2020'!F27+'[1]NOV 2020'!F27+'[1]DEC 2020'!F27+'[1]JAN 2021'!F27+'[1]FEB 2021'!F27+'[1]MAR 2021'!F27+'[1]APR 2021'!F27+'[1]MAY 2021'!F27+'[1]JUN 2021'!F27+'[1]JUL 2021'!F27+'[1]AUG 2021'!F27</f>
        <v>37071</v>
      </c>
      <c r="G27" s="90">
        <f>'[1]SEPT 2020'!G27+'[1]OCT 2020'!G27+'[1]NOV 2020'!G27+'[1]DEC 2020'!G27+'[1]JAN 2021'!G27+'[1]FEB 2021'!G27+'[1]MAR 2021'!G27+'[1]APR 2021'!G27+'[1]MAY 2021'!G27+'[1]JUN 2021'!G27+'[1]JUL 2021'!G27+'[1]AUG 2021'!G27</f>
        <v>6389</v>
      </c>
      <c r="H27" s="90">
        <f>'[1]SEPT 2020'!H27+'[1]OCT 2020'!H27+'[1]NOV 2020'!H27+'[1]DEC 2020'!H27+'[1]JAN 2021'!H27+'[1]FEB 2021'!H27+'[1]MAR 2021'!H27+'[1]APR 2021'!H27+'[1]MAY 2021'!H27+'[1]JUN 2021'!H27+'[1]JUL 2021'!H27+'[1]AUG 2021'!H27</f>
        <v>7001</v>
      </c>
      <c r="I27" s="108">
        <f>'[1]SEPT 2020'!I27+'[1]OCT 2020'!I27+'[1]NOV 2020'!I27+'[1]DEC 2020'!I27+'[1]JAN 2021'!I27+'[1]FEB 2021'!I27+'[1]MAR 2021'!I27+'[1]APR 2021'!I27+'[1]MAY 2021'!I27+'[1]JUN 2021'!I27+'[1]JUL 2021'!I27+'[1]AUG 2021'!I27</f>
        <v>205544</v>
      </c>
      <c r="J27" s="38">
        <f>'[1]SEPT 2020'!J27+'[1]OCT 2020'!J27+'[1]NOV 2020'!J27+'[1]DEC 2020'!J27+'[1]JAN 2021'!J27+'[1]FEB 2021'!J27+'[1]MAR 2021'!J27+'[1]APR 2021'!J27+'[1]MAY 2021'!J27+'[1]JUN 2021'!J27+'[1]JUL 2021'!J27+'[1]AUG 2021'!J27</f>
        <v>0</v>
      </c>
      <c r="K27" s="109">
        <f>'[1]SEPT 2020'!K27+'[1]OCT 2020'!K27+'[1]NOV 2020'!K27+'[1]DEC 2020'!K27+'[1]JAN 2021'!K27+'[1]FEB 2021'!K27+'[1]MAR 2021'!K27+'[1]APR 2021'!K27+'[1]MAY 2021'!K27+'[1]JUN 2021'!K27+'[1]JUL 2021'!K27+'[1]AUG 2021'!K27</f>
        <v>0</v>
      </c>
      <c r="L27" s="38">
        <f>'[1]SEPT 2020'!L27+'[1]OCT 2020'!L27+'[1]NOV 2020'!L27+'[1]DEC 2020'!L27+'[1]JAN 2021'!L27+'[1]FEB 2021'!L27+'[1]MAR 2021'!L27+'[1]APR 2021'!L27+'[1]MAY 2021'!L27+'[1]JUN 2021'!L27+'[1]JUL 2021'!L27+'[1]AUG 2021'!L27</f>
        <v>0</v>
      </c>
      <c r="M27" s="38">
        <f>'[1]SEPT 2020'!M27+'[1]OCT 2020'!M27+'[1]NOV 2020'!M27+'[1]DEC 2020'!M27+'[1]JAN 2021'!M27+'[1]FEB 2021'!M27+'[1]MAR 2021'!M27+'[1]APR 2021'!M27+'[1]MAY 2021'!M27+'[1]JUN 2021'!M27+'[1]JUL 2021'!M27+'[1]AUG 2021'!M27</f>
        <v>0</v>
      </c>
      <c r="N27" s="38">
        <f>'[1]SEPT 2020'!N27+'[1]OCT 2020'!N27+'[1]NOV 2020'!N27+'[1]DEC 2020'!N27+'[1]JAN 2021'!N27+'[1]FEB 2021'!N27+'[1]MAR 2021'!N27+'[1]APR 2021'!N27+'[1]MAY 2021'!N27+'[1]JUN 2021'!N27+'[1]JUL 2021'!N27+'[1]AUG 2021'!N27</f>
        <v>0</v>
      </c>
      <c r="O27" s="38">
        <f>'[1]SEPT 2020'!O27+'[1]OCT 2020'!O27+'[1]NOV 2020'!O27+'[1]DEC 2020'!O27+'[1]JAN 2021'!O27+'[1]FEB 2021'!O27+'[1]MAR 2021'!O27+'[1]APR 2021'!O27+'[1]MAY 2021'!O27+'[1]JUN 2021'!O27+'[1]JUL 2021'!O27+'[1]AUG 2021'!O27</f>
        <v>0</v>
      </c>
      <c r="P27" s="108">
        <f>'[1]SEPT 2020'!P27+'[1]OCT 2020'!P27+'[1]NOV 2020'!P27+'[1]DEC 2020'!P27+'[1]JAN 2021'!P27+'[1]FEB 2021'!P27+'[1]MAR 2021'!P27+'[1]APR 2021'!P27+'[1]MAY 2021'!P27+'[1]JUN 2021'!P27+'[1]JUL 2021'!P27+'[1]AUG 2021'!P27</f>
        <v>852.93</v>
      </c>
      <c r="Q27" s="38">
        <f>'[1]SEPT 2020'!Q27+'[1]OCT 2020'!Q27+'[1]NOV 2020'!Q27+'[1]DEC 2020'!Q27+'[1]JAN 2021'!Q27+'[1]FEB 2021'!Q27+'[1]MAR 2021'!Q27+'[1]APR 2021'!Q27+'[1]MAY 2021'!Q27+'[1]JUN 2021'!Q27+'[1]JUL 2021'!Q27+'[1]AUG 2021'!Q27</f>
        <v>0</v>
      </c>
      <c r="R27" s="38">
        <f>'[1]SEPT 2020'!R27+'[1]OCT 2020'!R27+'[1]NOV 2020'!R27+'[1]DEC 2020'!R27+'[1]JAN 2021'!R27+'[1]FEB 2021'!R27+'[1]MAR 2021'!R27+'[1]APR 2021'!R27+'[1]MAY 2021'!R27+'[1]JUN 2021'!R27+'[1]JUL 2021'!R27+'[1]AUG 2021'!R27</f>
        <v>0</v>
      </c>
      <c r="S27" s="38">
        <f>'[1]SEPT 2020'!S27+'[1]OCT 2020'!S27+'[1]NOV 2020'!S27+'[1]DEC 2020'!S27+'[1]JAN 2021'!S27+'[1]FEB 2021'!S27+'[1]MAR 2021'!S27+'[1]APR 2021'!S27+'[1]MAY 2021'!S27+'[1]JUN 2021'!S27+'[1]JUL 2021'!S27+'[1]AUG 2021'!S27</f>
        <v>0</v>
      </c>
      <c r="T27" s="38">
        <f>'[1]SEPT 2020'!T27+'[1]OCT 2020'!T27+'[1]NOV 2020'!T27+'[1]DEC 2020'!T27+'[1]JAN 2021'!T27+'[1]FEB 2021'!T27+'[1]MAR 2021'!T27+'[1]APR 2021'!T27+'[1]MAY 2021'!T27+'[1]JUN 2021'!T27+'[1]JUL 2021'!T27+'[1]AUG 2021'!T27</f>
        <v>852.93</v>
      </c>
      <c r="U27" s="38">
        <f>'[1]SEPT 2020'!U27+'[1]OCT 2020'!U27+'[1]NOV 2020'!U27+'[1]DEC 2020'!U27+'[1]JAN 2021'!U27+'[1]FEB 2021'!U27+'[1]MAR 2021'!U27+'[1]APR 2021'!U27+'[1]MAY 2021'!U27+'[1]JUN 2021'!U27+'[1]JUL 2021'!U27+'[1]AUG 2021'!U27</f>
        <v>0</v>
      </c>
      <c r="V27" s="38">
        <f>'[1]SEPT 2020'!V27+'[1]OCT 2020'!V27+'[1]NOV 2020'!V27+'[1]DEC 2020'!V27+'[1]JAN 2021'!V27+'[1]FEB 2021'!V27+'[1]MAR 2021'!V27+'[1]APR 2021'!V27+'[1]MAY 2021'!V27+'[1]JUN 2021'!V27+'[1]JUL 2021'!V27+'[1]AUG 2021'!V27</f>
        <v>0</v>
      </c>
      <c r="W27" s="38">
        <f>'[1]SEPT 2020'!W27+'[1]OCT 2020'!W27+'[1]NOV 2020'!W27+'[1]DEC 2020'!W27+'[1]JAN 2021'!W27+'[1]FEB 2021'!W27+'[1]MAR 2021'!W27+'[1]APR 2021'!W27+'[1]MAY 2021'!W27+'[1]JUN 2021'!W27+'[1]JUL 2021'!W27+'[1]AUG 2021'!W27</f>
        <v>0</v>
      </c>
      <c r="X27" s="38">
        <f>'[1]SEPT 2020'!X27+'[1]OCT 2020'!X27+'[1]NOV 2020'!X27+'[1]DEC 2020'!X27+'[1]JAN 2021'!X27+'[1]FEB 2021'!X27+'[1]MAR 2021'!X27+'[1]APR 2021'!X27+'[1]MAY 2021'!X27+'[1]JUN 2021'!X27+'[1]JUL 2021'!X27+'[1]AUG 2021'!X27</f>
        <v>0</v>
      </c>
      <c r="Y27" s="38">
        <f>'[1]SEPT 2020'!Y27+'[1]OCT 2020'!Y27+'[1]NOV 2020'!Y27+'[1]DEC 2020'!Y27+'[1]JAN 2021'!Y27+'[1]FEB 2021'!Y27+'[1]MAR 2021'!Y27+'[1]APR 2021'!Y27+'[1]MAY 2021'!Y27+'[1]JUN 2021'!Y27+'[1]JUL 2021'!Y27+'[1]AUG 2021'!Y27</f>
        <v>0</v>
      </c>
      <c r="Z27" s="38">
        <f>'[1]SEPT 2020'!Z27+'[1]OCT 2020'!Z27+'[1]NOV 2020'!Z27+'[1]DEC 2020'!Z27+'[1]JAN 2021'!Z27+'[1]FEB 2021'!Z27+'[1]MAR 2021'!Z27+'[1]APR 2021'!Z27+'[1]MAY 2021'!Z27+'[1]JUN 2021'!Z27+'[1]JUL 2021'!Z27+'[1]AUG 2021'!Z27</f>
        <v>0</v>
      </c>
      <c r="AA27" s="38">
        <f>'[1]SEPT 2020'!AA27+'[1]OCT 2020'!AA27+'[1]NOV 2020'!AA27+'[1]DEC 2020'!AA27+'[1]JAN 2021'!AA27+'[1]FEB 2021'!AA27+'[1]MAR 2021'!AA27+'[1]APR 2021'!AA27+'[1]MAY 2021'!AA27+'[1]JUN 2021'!AA27+'[1]JUL 2021'!AA27+'[1]AUG 2021'!AA27</f>
        <v>0</v>
      </c>
      <c r="AB27" s="38">
        <f>'[1]SEPT 2020'!AB27+'[1]OCT 2020'!AB27+'[1]NOV 2020'!AB27+'[1]DEC 2020'!AB27+'[1]JAN 2021'!AB27+'[1]FEB 2021'!AB27+'[1]MAR 2021'!AB27+'[1]APR 2021'!AB27+'[1]MAY 2021'!AB27+'[1]JUN 2021'!AB27+'[1]JUL 2021'!AB27+'[1]AUG 2021'!AB27</f>
        <v>0</v>
      </c>
      <c r="AC27" s="38">
        <f>'[1]SEPT 2020'!AC27+'[1]OCT 2020'!AC27+'[1]NOV 2020'!AC27+'[1]DEC 2020'!AC27+'[1]JAN 2021'!AC27+'[1]FEB 2021'!AC27+'[1]MAR 2021'!AC27+'[1]APR 2021'!AC27+'[1]MAY 2021'!AC27+'[1]JUN 2021'!AC27+'[1]JUL 2021'!AC27+'[1]AUG 2021'!AC27</f>
        <v>0</v>
      </c>
      <c r="AD27" s="24">
        <f t="shared" si="0"/>
        <v>206396.93</v>
      </c>
    </row>
    <row r="28" spans="1:30" x14ac:dyDescent="0.25">
      <c r="A28" s="16" t="s">
        <v>92</v>
      </c>
      <c r="B28" s="17" t="s">
        <v>93</v>
      </c>
      <c r="C28" s="29" t="s">
        <v>50</v>
      </c>
      <c r="D28" s="90">
        <f>'[1]SEPT 2020'!D28+'[1]OCT 2020'!D28+'[1]NOV 2020'!D28+'[1]DEC 2020'!D28+'[1]JAN 2021'!D28+'[1]FEB 2021'!D28+'[1]MAR 2021'!D28+'[1]APR 2021'!D28+'[1]MAY 2021'!D28+'[1]JUN 2021'!D28+'[1]JUL 2021'!D28+'[1]AUG 2021'!D28</f>
        <v>23946</v>
      </c>
      <c r="E28" s="90">
        <f>'[1]SEPT 2020'!E28+'[1]OCT 2020'!E28+'[1]NOV 2020'!E28+'[1]DEC 2020'!E28+'[1]JAN 2021'!E28+'[1]FEB 2021'!E28+'[1]MAR 2021'!E28+'[1]APR 2021'!E28+'[1]MAY 2021'!E28+'[1]JUN 2021'!E28+'[1]JUL 2021'!E28+'[1]AUG 2021'!E28</f>
        <v>19543</v>
      </c>
      <c r="F28" s="90">
        <f>'[1]SEPT 2020'!F28+'[1]OCT 2020'!F28+'[1]NOV 2020'!F28+'[1]DEC 2020'!F28+'[1]JAN 2021'!F28+'[1]FEB 2021'!F28+'[1]MAR 2021'!F28+'[1]APR 2021'!F28+'[1]MAY 2021'!F28+'[1]JUN 2021'!F28+'[1]JUL 2021'!F28+'[1]AUG 2021'!F28</f>
        <v>0</v>
      </c>
      <c r="G28" s="90">
        <f>'[1]SEPT 2020'!G28+'[1]OCT 2020'!G28+'[1]NOV 2020'!G28+'[1]DEC 2020'!G28+'[1]JAN 2021'!G28+'[1]FEB 2021'!G28+'[1]MAR 2021'!G28+'[1]APR 2021'!G28+'[1]MAY 2021'!G28+'[1]JUN 2021'!G28+'[1]JUL 2021'!G28+'[1]AUG 2021'!G28</f>
        <v>8366</v>
      </c>
      <c r="H28" s="90">
        <f>'[1]SEPT 2020'!H28+'[1]OCT 2020'!H28+'[1]NOV 2020'!H28+'[1]DEC 2020'!H28+'[1]JAN 2021'!H28+'[1]FEB 2021'!H28+'[1]MAR 2021'!H28+'[1]APR 2021'!H28+'[1]MAY 2021'!H28+'[1]JUN 2021'!H28+'[1]JUL 2021'!H28+'[1]AUG 2021'!H28</f>
        <v>1510</v>
      </c>
      <c r="I28" s="108">
        <f>'[1]SEPT 2020'!I28+'[1]OCT 2020'!I28+'[1]NOV 2020'!I28+'[1]DEC 2020'!I28+'[1]JAN 2021'!I28+'[1]FEB 2021'!I28+'[1]MAR 2021'!I28+'[1]APR 2021'!I28+'[1]MAY 2021'!I28+'[1]JUN 2021'!I28+'[1]JUL 2021'!I28+'[1]AUG 2021'!I28</f>
        <v>53365</v>
      </c>
      <c r="J28" s="38">
        <f>'[1]SEPT 2020'!J28+'[1]OCT 2020'!J28+'[1]NOV 2020'!J28+'[1]DEC 2020'!J28+'[1]JAN 2021'!J28+'[1]FEB 2021'!J28+'[1]MAR 2021'!J28+'[1]APR 2021'!J28+'[1]MAY 2021'!J28+'[1]JUN 2021'!J28+'[1]JUL 2021'!J28+'[1]AUG 2021'!J28</f>
        <v>0</v>
      </c>
      <c r="K28" s="109">
        <f>'[1]SEPT 2020'!K28+'[1]OCT 2020'!K28+'[1]NOV 2020'!K28+'[1]DEC 2020'!K28+'[1]JAN 2021'!K28+'[1]FEB 2021'!K28+'[1]MAR 2021'!K28+'[1]APR 2021'!K28+'[1]MAY 2021'!K28+'[1]JUN 2021'!K28+'[1]JUL 2021'!K28+'[1]AUG 2021'!K28</f>
        <v>0</v>
      </c>
      <c r="L28" s="38">
        <f>'[1]SEPT 2020'!L28+'[1]OCT 2020'!L28+'[1]NOV 2020'!L28+'[1]DEC 2020'!L28+'[1]JAN 2021'!L28+'[1]FEB 2021'!L28+'[1]MAR 2021'!L28+'[1]APR 2021'!L28+'[1]MAY 2021'!L28+'[1]JUN 2021'!L28+'[1]JUL 2021'!L28+'[1]AUG 2021'!L28</f>
        <v>0</v>
      </c>
      <c r="M28" s="38">
        <f>'[1]SEPT 2020'!M28+'[1]OCT 2020'!M28+'[1]NOV 2020'!M28+'[1]DEC 2020'!M28+'[1]JAN 2021'!M28+'[1]FEB 2021'!M28+'[1]MAR 2021'!M28+'[1]APR 2021'!M28+'[1]MAY 2021'!M28+'[1]JUN 2021'!M28+'[1]JUL 2021'!M28+'[1]AUG 2021'!M28</f>
        <v>0</v>
      </c>
      <c r="N28" s="38">
        <f>'[1]SEPT 2020'!N28+'[1]OCT 2020'!N28+'[1]NOV 2020'!N28+'[1]DEC 2020'!N28+'[1]JAN 2021'!N28+'[1]FEB 2021'!N28+'[1]MAR 2021'!N28+'[1]APR 2021'!N28+'[1]MAY 2021'!N28+'[1]JUN 2021'!N28+'[1]JUL 2021'!N28+'[1]AUG 2021'!N28</f>
        <v>0</v>
      </c>
      <c r="O28" s="38">
        <f>'[1]SEPT 2020'!O28+'[1]OCT 2020'!O28+'[1]NOV 2020'!O28+'[1]DEC 2020'!O28+'[1]JAN 2021'!O28+'[1]FEB 2021'!O28+'[1]MAR 2021'!O28+'[1]APR 2021'!O28+'[1]MAY 2021'!O28+'[1]JUN 2021'!O28+'[1]JUL 2021'!O28+'[1]AUG 2021'!O28</f>
        <v>0</v>
      </c>
      <c r="P28" s="108">
        <f>'[1]SEPT 2020'!P28+'[1]OCT 2020'!P28+'[1]NOV 2020'!P28+'[1]DEC 2020'!P28+'[1]JAN 2021'!P28+'[1]FEB 2021'!P28+'[1]MAR 2021'!P28+'[1]APR 2021'!P28+'[1]MAY 2021'!P28+'[1]JUN 2021'!P28+'[1]JUL 2021'!P28+'[1]AUG 2021'!P28</f>
        <v>426.46</v>
      </c>
      <c r="Q28" s="38">
        <f>'[1]SEPT 2020'!Q28+'[1]OCT 2020'!Q28+'[1]NOV 2020'!Q28+'[1]DEC 2020'!Q28+'[1]JAN 2021'!Q28+'[1]FEB 2021'!Q28+'[1]MAR 2021'!Q28+'[1]APR 2021'!Q28+'[1]MAY 2021'!Q28+'[1]JUN 2021'!Q28+'[1]JUL 2021'!Q28+'[1]AUG 2021'!Q28</f>
        <v>0</v>
      </c>
      <c r="R28" s="38">
        <f>'[1]SEPT 2020'!R28+'[1]OCT 2020'!R28+'[1]NOV 2020'!R28+'[1]DEC 2020'!R28+'[1]JAN 2021'!R28+'[1]FEB 2021'!R28+'[1]MAR 2021'!R28+'[1]APR 2021'!R28+'[1]MAY 2021'!R28+'[1]JUN 2021'!R28+'[1]JUL 2021'!R28+'[1]AUG 2021'!R28</f>
        <v>0</v>
      </c>
      <c r="S28" s="38">
        <f>'[1]SEPT 2020'!S28+'[1]OCT 2020'!S28+'[1]NOV 2020'!S28+'[1]DEC 2020'!S28+'[1]JAN 2021'!S28+'[1]FEB 2021'!S28+'[1]MAR 2021'!S28+'[1]APR 2021'!S28+'[1]MAY 2021'!S28+'[1]JUN 2021'!S28+'[1]JUL 2021'!S28+'[1]AUG 2021'!S28</f>
        <v>0</v>
      </c>
      <c r="T28" s="38">
        <f>'[1]SEPT 2020'!T28+'[1]OCT 2020'!T28+'[1]NOV 2020'!T28+'[1]DEC 2020'!T28+'[1]JAN 2021'!T28+'[1]FEB 2021'!T28+'[1]MAR 2021'!T28+'[1]APR 2021'!T28+'[1]MAY 2021'!T28+'[1]JUN 2021'!T28+'[1]JUL 2021'!T28+'[1]AUG 2021'!T28</f>
        <v>426.46</v>
      </c>
      <c r="U28" s="38">
        <f>'[1]SEPT 2020'!U28+'[1]OCT 2020'!U28+'[1]NOV 2020'!U28+'[1]DEC 2020'!U28+'[1]JAN 2021'!U28+'[1]FEB 2021'!U28+'[1]MAR 2021'!U28+'[1]APR 2021'!U28+'[1]MAY 2021'!U28+'[1]JUN 2021'!U28+'[1]JUL 2021'!U28+'[1]AUG 2021'!U28</f>
        <v>0</v>
      </c>
      <c r="V28" s="38">
        <f>'[1]SEPT 2020'!V28+'[1]OCT 2020'!V28+'[1]NOV 2020'!V28+'[1]DEC 2020'!V28+'[1]JAN 2021'!V28+'[1]FEB 2021'!V28+'[1]MAR 2021'!V28+'[1]APR 2021'!V28+'[1]MAY 2021'!V28+'[1]JUN 2021'!V28+'[1]JUL 2021'!V28+'[1]AUG 2021'!V28</f>
        <v>0</v>
      </c>
      <c r="W28" s="38">
        <f>'[1]SEPT 2020'!W28+'[1]OCT 2020'!W28+'[1]NOV 2020'!W28+'[1]DEC 2020'!W28+'[1]JAN 2021'!W28+'[1]FEB 2021'!W28+'[1]MAR 2021'!W28+'[1]APR 2021'!W28+'[1]MAY 2021'!W28+'[1]JUN 2021'!W28+'[1]JUL 2021'!W28+'[1]AUG 2021'!W28</f>
        <v>0</v>
      </c>
      <c r="X28" s="38">
        <f>'[1]SEPT 2020'!X28+'[1]OCT 2020'!X28+'[1]NOV 2020'!X28+'[1]DEC 2020'!X28+'[1]JAN 2021'!X28+'[1]FEB 2021'!X28+'[1]MAR 2021'!X28+'[1]APR 2021'!X28+'[1]MAY 2021'!X28+'[1]JUN 2021'!X28+'[1]JUL 2021'!X28+'[1]AUG 2021'!X28</f>
        <v>0</v>
      </c>
      <c r="Y28" s="38">
        <f>'[1]SEPT 2020'!Y28+'[1]OCT 2020'!Y28+'[1]NOV 2020'!Y28+'[1]DEC 2020'!Y28+'[1]JAN 2021'!Y28+'[1]FEB 2021'!Y28+'[1]MAR 2021'!Y28+'[1]APR 2021'!Y28+'[1]MAY 2021'!Y28+'[1]JUN 2021'!Y28+'[1]JUL 2021'!Y28+'[1]AUG 2021'!Y28</f>
        <v>0</v>
      </c>
      <c r="Z28" s="38">
        <f>'[1]SEPT 2020'!Z28+'[1]OCT 2020'!Z28+'[1]NOV 2020'!Z28+'[1]DEC 2020'!Z28+'[1]JAN 2021'!Z28+'[1]FEB 2021'!Z28+'[1]MAR 2021'!Z28+'[1]APR 2021'!Z28+'[1]MAY 2021'!Z28+'[1]JUN 2021'!Z28+'[1]JUL 2021'!Z28+'[1]AUG 2021'!Z28</f>
        <v>0</v>
      </c>
      <c r="AA28" s="38">
        <f>'[1]SEPT 2020'!AA28+'[1]OCT 2020'!AA28+'[1]NOV 2020'!AA28+'[1]DEC 2020'!AA28+'[1]JAN 2021'!AA28+'[1]FEB 2021'!AA28+'[1]MAR 2021'!AA28+'[1]APR 2021'!AA28+'[1]MAY 2021'!AA28+'[1]JUN 2021'!AA28+'[1]JUL 2021'!AA28+'[1]AUG 2021'!AA28</f>
        <v>0</v>
      </c>
      <c r="AB28" s="38">
        <f>'[1]SEPT 2020'!AB28+'[1]OCT 2020'!AB28+'[1]NOV 2020'!AB28+'[1]DEC 2020'!AB28+'[1]JAN 2021'!AB28+'[1]FEB 2021'!AB28+'[1]MAR 2021'!AB28+'[1]APR 2021'!AB28+'[1]MAY 2021'!AB28+'[1]JUN 2021'!AB28+'[1]JUL 2021'!AB28+'[1]AUG 2021'!AB28</f>
        <v>0</v>
      </c>
      <c r="AC28" s="38">
        <f>'[1]SEPT 2020'!AC28+'[1]OCT 2020'!AC28+'[1]NOV 2020'!AC28+'[1]DEC 2020'!AC28+'[1]JAN 2021'!AC28+'[1]FEB 2021'!AC28+'[1]MAR 2021'!AC28+'[1]APR 2021'!AC28+'[1]MAY 2021'!AC28+'[1]JUN 2021'!AC28+'[1]JUL 2021'!AC28+'[1]AUG 2021'!AC28</f>
        <v>0</v>
      </c>
      <c r="AD28" s="24">
        <f t="shared" si="0"/>
        <v>53791.46</v>
      </c>
    </row>
    <row r="29" spans="1:30" x14ac:dyDescent="0.25">
      <c r="A29" s="16" t="s">
        <v>94</v>
      </c>
      <c r="B29" s="17" t="s">
        <v>95</v>
      </c>
      <c r="C29" s="25" t="s">
        <v>39</v>
      </c>
      <c r="D29" s="90">
        <f>'[1]SEPT 2020'!D29+'[1]OCT 2020'!D29+'[1]NOV 2020'!D29+'[1]DEC 2020'!D29+'[1]JAN 2021'!D29+'[1]FEB 2021'!D29+'[1]MAR 2021'!D29+'[1]APR 2021'!D29+'[1]MAY 2021'!D29+'[1]JUN 2021'!D29+'[1]JUL 2021'!D29+'[1]AUG 2021'!D29</f>
        <v>113235</v>
      </c>
      <c r="E29" s="90">
        <f>'[1]SEPT 2020'!E29+'[1]OCT 2020'!E29+'[1]NOV 2020'!E29+'[1]DEC 2020'!E29+'[1]JAN 2021'!E29+'[1]FEB 2021'!E29+'[1]MAR 2021'!E29+'[1]APR 2021'!E29+'[1]MAY 2021'!E29+'[1]JUN 2021'!E29+'[1]JUL 2021'!E29+'[1]AUG 2021'!E29</f>
        <v>41807</v>
      </c>
      <c r="F29" s="90">
        <f>'[1]SEPT 2020'!F29+'[1]OCT 2020'!F29+'[1]NOV 2020'!F29+'[1]DEC 2020'!F29+'[1]JAN 2021'!F29+'[1]FEB 2021'!F29+'[1]MAR 2021'!F29+'[1]APR 2021'!F29+'[1]MAY 2021'!F29+'[1]JUN 2021'!F29+'[1]JUL 2021'!F29+'[1]AUG 2021'!F29</f>
        <v>24004</v>
      </c>
      <c r="G29" s="90">
        <f>'[1]SEPT 2020'!G29+'[1]OCT 2020'!G29+'[1]NOV 2020'!G29+'[1]DEC 2020'!G29+'[1]JAN 2021'!G29+'[1]FEB 2021'!G29+'[1]MAR 2021'!G29+'[1]APR 2021'!G29+'[1]MAY 2021'!G29+'[1]JUN 2021'!G29+'[1]JUL 2021'!G29+'[1]AUG 2021'!G29</f>
        <v>5712</v>
      </c>
      <c r="H29" s="90">
        <f>'[1]SEPT 2020'!H29+'[1]OCT 2020'!H29+'[1]NOV 2020'!H29+'[1]DEC 2020'!H29+'[1]JAN 2021'!H29+'[1]FEB 2021'!H29+'[1]MAR 2021'!H29+'[1]APR 2021'!H29+'[1]MAY 2021'!H29+'[1]JUN 2021'!H29+'[1]JUL 2021'!H29+'[1]AUG 2021'!H29</f>
        <v>10903</v>
      </c>
      <c r="I29" s="108">
        <f>'[1]SEPT 2020'!I29+'[1]OCT 2020'!I29+'[1]NOV 2020'!I29+'[1]DEC 2020'!I29+'[1]JAN 2021'!I29+'[1]FEB 2021'!I29+'[1]MAR 2021'!I29+'[1]APR 2021'!I29+'[1]MAY 2021'!I29+'[1]JUN 2021'!I29+'[1]JUL 2021'!I29+'[1]AUG 2021'!I29</f>
        <v>195661</v>
      </c>
      <c r="J29" s="38">
        <f>'[1]SEPT 2020'!J29+'[1]OCT 2020'!J29+'[1]NOV 2020'!J29+'[1]DEC 2020'!J29+'[1]JAN 2021'!J29+'[1]FEB 2021'!J29+'[1]MAR 2021'!J29+'[1]APR 2021'!J29+'[1]MAY 2021'!J29+'[1]JUN 2021'!J29+'[1]JUL 2021'!J29+'[1]AUG 2021'!J29</f>
        <v>0</v>
      </c>
      <c r="K29" s="109">
        <f>'[1]SEPT 2020'!K29+'[1]OCT 2020'!K29+'[1]NOV 2020'!K29+'[1]DEC 2020'!K29+'[1]JAN 2021'!K29+'[1]FEB 2021'!K29+'[1]MAR 2021'!K29+'[1]APR 2021'!K29+'[1]MAY 2021'!K29+'[1]JUN 2021'!K29+'[1]JUL 2021'!K29+'[1]AUG 2021'!K29</f>
        <v>0</v>
      </c>
      <c r="L29" s="38">
        <f>'[1]SEPT 2020'!L29+'[1]OCT 2020'!L29+'[1]NOV 2020'!L29+'[1]DEC 2020'!L29+'[1]JAN 2021'!L29+'[1]FEB 2021'!L29+'[1]MAR 2021'!L29+'[1]APR 2021'!L29+'[1]MAY 2021'!L29+'[1]JUN 2021'!L29+'[1]JUL 2021'!L29+'[1]AUG 2021'!L29</f>
        <v>0</v>
      </c>
      <c r="M29" s="38">
        <f>'[1]SEPT 2020'!M29+'[1]OCT 2020'!M29+'[1]NOV 2020'!M29+'[1]DEC 2020'!M29+'[1]JAN 2021'!M29+'[1]FEB 2021'!M29+'[1]MAR 2021'!M29+'[1]APR 2021'!M29+'[1]MAY 2021'!M29+'[1]JUN 2021'!M29+'[1]JUL 2021'!M29+'[1]AUG 2021'!M29</f>
        <v>0</v>
      </c>
      <c r="N29" s="38">
        <f>'[1]SEPT 2020'!N29+'[1]OCT 2020'!N29+'[1]NOV 2020'!N29+'[1]DEC 2020'!N29+'[1]JAN 2021'!N29+'[1]FEB 2021'!N29+'[1]MAR 2021'!N29+'[1]APR 2021'!N29+'[1]MAY 2021'!N29+'[1]JUN 2021'!N29+'[1]JUL 2021'!N29+'[1]AUG 2021'!N29</f>
        <v>0</v>
      </c>
      <c r="O29" s="38">
        <f>'[1]SEPT 2020'!O29+'[1]OCT 2020'!O29+'[1]NOV 2020'!O29+'[1]DEC 2020'!O29+'[1]JAN 2021'!O29+'[1]FEB 2021'!O29+'[1]MAR 2021'!O29+'[1]APR 2021'!O29+'[1]MAY 2021'!O29+'[1]JUN 2021'!O29+'[1]JUL 2021'!O29+'[1]AUG 2021'!O29</f>
        <v>0</v>
      </c>
      <c r="P29" s="108">
        <f>'[1]SEPT 2020'!P29+'[1]OCT 2020'!P29+'[1]NOV 2020'!P29+'[1]DEC 2020'!P29+'[1]JAN 2021'!P29+'[1]FEB 2021'!P29+'[1]MAR 2021'!P29+'[1]APR 2021'!P29+'[1]MAY 2021'!P29+'[1]JUN 2021'!P29+'[1]JUL 2021'!P29+'[1]AUG 2021'!P29</f>
        <v>0</v>
      </c>
      <c r="Q29" s="38">
        <f>'[1]SEPT 2020'!Q29+'[1]OCT 2020'!Q29+'[1]NOV 2020'!Q29+'[1]DEC 2020'!Q29+'[1]JAN 2021'!Q29+'[1]FEB 2021'!Q29+'[1]MAR 2021'!Q29+'[1]APR 2021'!Q29+'[1]MAY 2021'!Q29+'[1]JUN 2021'!Q29+'[1]JUL 2021'!Q29+'[1]AUG 2021'!Q29</f>
        <v>0</v>
      </c>
      <c r="R29" s="38">
        <f>'[1]SEPT 2020'!R29+'[1]OCT 2020'!R29+'[1]NOV 2020'!R29+'[1]DEC 2020'!R29+'[1]JAN 2021'!R29+'[1]FEB 2021'!R29+'[1]MAR 2021'!R29+'[1]APR 2021'!R29+'[1]MAY 2021'!R29+'[1]JUN 2021'!R29+'[1]JUL 2021'!R29+'[1]AUG 2021'!R29</f>
        <v>0</v>
      </c>
      <c r="S29" s="38">
        <f>'[1]SEPT 2020'!S29+'[1]OCT 2020'!S29+'[1]NOV 2020'!S29+'[1]DEC 2020'!S29+'[1]JAN 2021'!S29+'[1]FEB 2021'!S29+'[1]MAR 2021'!S29+'[1]APR 2021'!S29+'[1]MAY 2021'!S29+'[1]JUN 2021'!S29+'[1]JUL 2021'!S29+'[1]AUG 2021'!S29</f>
        <v>0</v>
      </c>
      <c r="T29" s="38">
        <f>'[1]SEPT 2020'!T29+'[1]OCT 2020'!T29+'[1]NOV 2020'!T29+'[1]DEC 2020'!T29+'[1]JAN 2021'!T29+'[1]FEB 2021'!T29+'[1]MAR 2021'!T29+'[1]APR 2021'!T29+'[1]MAY 2021'!T29+'[1]JUN 2021'!T29+'[1]JUL 2021'!T29+'[1]AUG 2021'!T29</f>
        <v>0</v>
      </c>
      <c r="U29" s="38">
        <f>'[1]SEPT 2020'!U29+'[1]OCT 2020'!U29+'[1]NOV 2020'!U29+'[1]DEC 2020'!U29+'[1]JAN 2021'!U29+'[1]FEB 2021'!U29+'[1]MAR 2021'!U29+'[1]APR 2021'!U29+'[1]MAY 2021'!U29+'[1]JUN 2021'!U29+'[1]JUL 2021'!U29+'[1]AUG 2021'!U29</f>
        <v>0</v>
      </c>
      <c r="V29" s="38">
        <f>'[1]SEPT 2020'!V29+'[1]OCT 2020'!V29+'[1]NOV 2020'!V29+'[1]DEC 2020'!V29+'[1]JAN 2021'!V29+'[1]FEB 2021'!V29+'[1]MAR 2021'!V29+'[1]APR 2021'!V29+'[1]MAY 2021'!V29+'[1]JUN 2021'!V29+'[1]JUL 2021'!V29+'[1]AUG 2021'!V29</f>
        <v>0</v>
      </c>
      <c r="W29" s="38">
        <f>'[1]SEPT 2020'!W29+'[1]OCT 2020'!W29+'[1]NOV 2020'!W29+'[1]DEC 2020'!W29+'[1]JAN 2021'!W29+'[1]FEB 2021'!W29+'[1]MAR 2021'!W29+'[1]APR 2021'!W29+'[1]MAY 2021'!W29+'[1]JUN 2021'!W29+'[1]JUL 2021'!W29+'[1]AUG 2021'!W29</f>
        <v>0</v>
      </c>
      <c r="X29" s="38">
        <f>'[1]SEPT 2020'!X29+'[1]OCT 2020'!X29+'[1]NOV 2020'!X29+'[1]DEC 2020'!X29+'[1]JAN 2021'!X29+'[1]FEB 2021'!X29+'[1]MAR 2021'!X29+'[1]APR 2021'!X29+'[1]MAY 2021'!X29+'[1]JUN 2021'!X29+'[1]JUL 2021'!X29+'[1]AUG 2021'!X29</f>
        <v>0</v>
      </c>
      <c r="Y29" s="38">
        <f>'[1]SEPT 2020'!Y29+'[1]OCT 2020'!Y29+'[1]NOV 2020'!Y29+'[1]DEC 2020'!Y29+'[1]JAN 2021'!Y29+'[1]FEB 2021'!Y29+'[1]MAR 2021'!Y29+'[1]APR 2021'!Y29+'[1]MAY 2021'!Y29+'[1]JUN 2021'!Y29+'[1]JUL 2021'!Y29+'[1]AUG 2021'!Y29</f>
        <v>0</v>
      </c>
      <c r="Z29" s="38">
        <f>'[1]SEPT 2020'!Z29+'[1]OCT 2020'!Z29+'[1]NOV 2020'!Z29+'[1]DEC 2020'!Z29+'[1]JAN 2021'!Z29+'[1]FEB 2021'!Z29+'[1]MAR 2021'!Z29+'[1]APR 2021'!Z29+'[1]MAY 2021'!Z29+'[1]JUN 2021'!Z29+'[1]JUL 2021'!Z29+'[1]AUG 2021'!Z29</f>
        <v>0</v>
      </c>
      <c r="AA29" s="38">
        <f>'[1]SEPT 2020'!AA29+'[1]OCT 2020'!AA29+'[1]NOV 2020'!AA29+'[1]DEC 2020'!AA29+'[1]JAN 2021'!AA29+'[1]FEB 2021'!AA29+'[1]MAR 2021'!AA29+'[1]APR 2021'!AA29+'[1]MAY 2021'!AA29+'[1]JUN 2021'!AA29+'[1]JUL 2021'!AA29+'[1]AUG 2021'!AA29</f>
        <v>0</v>
      </c>
      <c r="AB29" s="38">
        <f>'[1]SEPT 2020'!AB29+'[1]OCT 2020'!AB29+'[1]NOV 2020'!AB29+'[1]DEC 2020'!AB29+'[1]JAN 2021'!AB29+'[1]FEB 2021'!AB29+'[1]MAR 2021'!AB29+'[1]APR 2021'!AB29+'[1]MAY 2021'!AB29+'[1]JUN 2021'!AB29+'[1]JUL 2021'!AB29+'[1]AUG 2021'!AB29</f>
        <v>0</v>
      </c>
      <c r="AC29" s="38">
        <f>'[1]SEPT 2020'!AC29+'[1]OCT 2020'!AC29+'[1]NOV 2020'!AC29+'[1]DEC 2020'!AC29+'[1]JAN 2021'!AC29+'[1]FEB 2021'!AC29+'[1]MAR 2021'!AC29+'[1]APR 2021'!AC29+'[1]MAY 2021'!AC29+'[1]JUN 2021'!AC29+'[1]JUL 2021'!AC29+'[1]AUG 2021'!AC29</f>
        <v>0</v>
      </c>
      <c r="AD29" s="24">
        <f t="shared" si="0"/>
        <v>195661</v>
      </c>
    </row>
    <row r="30" spans="1:30" x14ac:dyDescent="0.25">
      <c r="A30" s="16" t="s">
        <v>96</v>
      </c>
      <c r="B30" s="17" t="s">
        <v>97</v>
      </c>
      <c r="C30" s="25" t="s">
        <v>39</v>
      </c>
      <c r="D30" s="90">
        <f>'[1]SEPT 2020'!D30+'[1]OCT 2020'!D30+'[1]NOV 2020'!D30+'[1]DEC 2020'!D30+'[1]JAN 2021'!D30+'[1]FEB 2021'!D30+'[1]MAR 2021'!D30+'[1]APR 2021'!D30+'[1]MAY 2021'!D30+'[1]JUN 2021'!D30+'[1]JUL 2021'!D30+'[1]AUG 2021'!D30</f>
        <v>8618</v>
      </c>
      <c r="E30" s="90">
        <f>'[1]SEPT 2020'!E30+'[1]OCT 2020'!E30+'[1]NOV 2020'!E30+'[1]DEC 2020'!E30+'[1]JAN 2021'!E30+'[1]FEB 2021'!E30+'[1]MAR 2021'!E30+'[1]APR 2021'!E30+'[1]MAY 2021'!E30+'[1]JUN 2021'!E30+'[1]JUL 2021'!E30+'[1]AUG 2021'!E30</f>
        <v>32550</v>
      </c>
      <c r="F30" s="90">
        <f>'[1]SEPT 2020'!F30+'[1]OCT 2020'!F30+'[1]NOV 2020'!F30+'[1]DEC 2020'!F30+'[1]JAN 2021'!F30+'[1]FEB 2021'!F30+'[1]MAR 2021'!F30+'[1]APR 2021'!F30+'[1]MAY 2021'!F30+'[1]JUN 2021'!F30+'[1]JUL 2021'!F30+'[1]AUG 2021'!F30</f>
        <v>0</v>
      </c>
      <c r="G30" s="90">
        <f>'[1]SEPT 2020'!G30+'[1]OCT 2020'!G30+'[1]NOV 2020'!G30+'[1]DEC 2020'!G30+'[1]JAN 2021'!G30+'[1]FEB 2021'!G30+'[1]MAR 2021'!G30+'[1]APR 2021'!G30+'[1]MAY 2021'!G30+'[1]JUN 2021'!G30+'[1]JUL 2021'!G30+'[1]AUG 2021'!G30</f>
        <v>18677</v>
      </c>
      <c r="H30" s="90">
        <f>'[1]SEPT 2020'!H30+'[1]OCT 2020'!H30+'[1]NOV 2020'!H30+'[1]DEC 2020'!H30+'[1]JAN 2021'!H30+'[1]FEB 2021'!H30+'[1]MAR 2021'!H30+'[1]APR 2021'!H30+'[1]MAY 2021'!H30+'[1]JUN 2021'!H30+'[1]JUL 2021'!H30+'[1]AUG 2021'!H30</f>
        <v>3000</v>
      </c>
      <c r="I30" s="108">
        <f>'[1]SEPT 2020'!I30+'[1]OCT 2020'!I30+'[1]NOV 2020'!I30+'[1]DEC 2020'!I30+'[1]JAN 2021'!I30+'[1]FEB 2021'!I30+'[1]MAR 2021'!I30+'[1]APR 2021'!I30+'[1]MAY 2021'!I30+'[1]JUN 2021'!I30+'[1]JUL 2021'!I30+'[1]AUG 2021'!I30</f>
        <v>62845</v>
      </c>
      <c r="J30" s="38">
        <f>'[1]SEPT 2020'!J30+'[1]OCT 2020'!J30+'[1]NOV 2020'!J30+'[1]DEC 2020'!J30+'[1]JAN 2021'!J30+'[1]FEB 2021'!J30+'[1]MAR 2021'!J30+'[1]APR 2021'!J30+'[1]MAY 2021'!J30+'[1]JUN 2021'!J30+'[1]JUL 2021'!J30+'[1]AUG 2021'!J30</f>
        <v>0</v>
      </c>
      <c r="K30" s="109">
        <f>'[1]SEPT 2020'!K30+'[1]OCT 2020'!K30+'[1]NOV 2020'!K30+'[1]DEC 2020'!K30+'[1]JAN 2021'!K30+'[1]FEB 2021'!K30+'[1]MAR 2021'!K30+'[1]APR 2021'!K30+'[1]MAY 2021'!K30+'[1]JUN 2021'!K30+'[1]JUL 2021'!K30+'[1]AUG 2021'!K30</f>
        <v>0</v>
      </c>
      <c r="L30" s="38">
        <f>'[1]SEPT 2020'!L30+'[1]OCT 2020'!L30+'[1]NOV 2020'!L30+'[1]DEC 2020'!L30+'[1]JAN 2021'!L30+'[1]FEB 2021'!L30+'[1]MAR 2021'!L30+'[1]APR 2021'!L30+'[1]MAY 2021'!L30+'[1]JUN 2021'!L30+'[1]JUL 2021'!L30+'[1]AUG 2021'!L30</f>
        <v>0</v>
      </c>
      <c r="M30" s="38">
        <f>'[1]SEPT 2020'!M30+'[1]OCT 2020'!M30+'[1]NOV 2020'!M30+'[1]DEC 2020'!M30+'[1]JAN 2021'!M30+'[1]FEB 2021'!M30+'[1]MAR 2021'!M30+'[1]APR 2021'!M30+'[1]MAY 2021'!M30+'[1]JUN 2021'!M30+'[1]JUL 2021'!M30+'[1]AUG 2021'!M30</f>
        <v>0</v>
      </c>
      <c r="N30" s="38">
        <f>'[1]SEPT 2020'!N30+'[1]OCT 2020'!N30+'[1]NOV 2020'!N30+'[1]DEC 2020'!N30+'[1]JAN 2021'!N30+'[1]FEB 2021'!N30+'[1]MAR 2021'!N30+'[1]APR 2021'!N30+'[1]MAY 2021'!N30+'[1]JUN 2021'!N30+'[1]JUL 2021'!N30+'[1]AUG 2021'!N30</f>
        <v>0</v>
      </c>
      <c r="O30" s="38">
        <f>'[1]SEPT 2020'!O30+'[1]OCT 2020'!O30+'[1]NOV 2020'!O30+'[1]DEC 2020'!O30+'[1]JAN 2021'!O30+'[1]FEB 2021'!O30+'[1]MAR 2021'!O30+'[1]APR 2021'!O30+'[1]MAY 2021'!O30+'[1]JUN 2021'!O30+'[1]JUL 2021'!O30+'[1]AUG 2021'!O30</f>
        <v>0</v>
      </c>
      <c r="P30" s="108">
        <f>'[1]SEPT 2020'!P30+'[1]OCT 2020'!P30+'[1]NOV 2020'!P30+'[1]DEC 2020'!P30+'[1]JAN 2021'!P30+'[1]FEB 2021'!P30+'[1]MAR 2021'!P30+'[1]APR 2021'!P30+'[1]MAY 2021'!P30+'[1]JUN 2021'!P30+'[1]JUL 2021'!P30+'[1]AUG 2021'!P30</f>
        <v>0</v>
      </c>
      <c r="Q30" s="38">
        <f>'[1]SEPT 2020'!Q30+'[1]OCT 2020'!Q30+'[1]NOV 2020'!Q30+'[1]DEC 2020'!Q30+'[1]JAN 2021'!Q30+'[1]FEB 2021'!Q30+'[1]MAR 2021'!Q30+'[1]APR 2021'!Q30+'[1]MAY 2021'!Q30+'[1]JUN 2021'!Q30+'[1]JUL 2021'!Q30+'[1]AUG 2021'!Q30</f>
        <v>0</v>
      </c>
      <c r="R30" s="38">
        <f>'[1]SEPT 2020'!R30+'[1]OCT 2020'!R30+'[1]NOV 2020'!R30+'[1]DEC 2020'!R30+'[1]JAN 2021'!R30+'[1]FEB 2021'!R30+'[1]MAR 2021'!R30+'[1]APR 2021'!R30+'[1]MAY 2021'!R30+'[1]JUN 2021'!R30+'[1]JUL 2021'!R30+'[1]AUG 2021'!R30</f>
        <v>0</v>
      </c>
      <c r="S30" s="38">
        <f>'[1]SEPT 2020'!S30+'[1]OCT 2020'!S30+'[1]NOV 2020'!S30+'[1]DEC 2020'!S30+'[1]JAN 2021'!S30+'[1]FEB 2021'!S30+'[1]MAR 2021'!S30+'[1]APR 2021'!S30+'[1]MAY 2021'!S30+'[1]JUN 2021'!S30+'[1]JUL 2021'!S30+'[1]AUG 2021'!S30</f>
        <v>0</v>
      </c>
      <c r="T30" s="38">
        <f>'[1]SEPT 2020'!T30+'[1]OCT 2020'!T30+'[1]NOV 2020'!T30+'[1]DEC 2020'!T30+'[1]JAN 2021'!T30+'[1]FEB 2021'!T30+'[1]MAR 2021'!T30+'[1]APR 2021'!T30+'[1]MAY 2021'!T30+'[1]JUN 2021'!T30+'[1]JUL 2021'!T30+'[1]AUG 2021'!T30</f>
        <v>0</v>
      </c>
      <c r="U30" s="38">
        <f>'[1]SEPT 2020'!U30+'[1]OCT 2020'!U30+'[1]NOV 2020'!U30+'[1]DEC 2020'!U30+'[1]JAN 2021'!U30+'[1]FEB 2021'!U30+'[1]MAR 2021'!U30+'[1]APR 2021'!U30+'[1]MAY 2021'!U30+'[1]JUN 2021'!U30+'[1]JUL 2021'!U30+'[1]AUG 2021'!U30</f>
        <v>0</v>
      </c>
      <c r="V30" s="38">
        <f>'[1]SEPT 2020'!V30+'[1]OCT 2020'!V30+'[1]NOV 2020'!V30+'[1]DEC 2020'!V30+'[1]JAN 2021'!V30+'[1]FEB 2021'!V30+'[1]MAR 2021'!V30+'[1]APR 2021'!V30+'[1]MAY 2021'!V30+'[1]JUN 2021'!V30+'[1]JUL 2021'!V30+'[1]AUG 2021'!V30</f>
        <v>0</v>
      </c>
      <c r="W30" s="38">
        <f>'[1]SEPT 2020'!W30+'[1]OCT 2020'!W30+'[1]NOV 2020'!W30+'[1]DEC 2020'!W30+'[1]JAN 2021'!W30+'[1]FEB 2021'!W30+'[1]MAR 2021'!W30+'[1]APR 2021'!W30+'[1]MAY 2021'!W30+'[1]JUN 2021'!W30+'[1]JUL 2021'!W30+'[1]AUG 2021'!W30</f>
        <v>0</v>
      </c>
      <c r="X30" s="38">
        <f>'[1]SEPT 2020'!X30+'[1]OCT 2020'!X30+'[1]NOV 2020'!X30+'[1]DEC 2020'!X30+'[1]JAN 2021'!X30+'[1]FEB 2021'!X30+'[1]MAR 2021'!X30+'[1]APR 2021'!X30+'[1]MAY 2021'!X30+'[1]JUN 2021'!X30+'[1]JUL 2021'!X30+'[1]AUG 2021'!X30</f>
        <v>0</v>
      </c>
      <c r="Y30" s="38">
        <f>'[1]SEPT 2020'!Y30+'[1]OCT 2020'!Y30+'[1]NOV 2020'!Y30+'[1]DEC 2020'!Y30+'[1]JAN 2021'!Y30+'[1]FEB 2021'!Y30+'[1]MAR 2021'!Y30+'[1]APR 2021'!Y30+'[1]MAY 2021'!Y30+'[1]JUN 2021'!Y30+'[1]JUL 2021'!Y30+'[1]AUG 2021'!Y30</f>
        <v>0</v>
      </c>
      <c r="Z30" s="38">
        <f>'[1]SEPT 2020'!Z30+'[1]OCT 2020'!Z30+'[1]NOV 2020'!Z30+'[1]DEC 2020'!Z30+'[1]JAN 2021'!Z30+'[1]FEB 2021'!Z30+'[1]MAR 2021'!Z30+'[1]APR 2021'!Z30+'[1]MAY 2021'!Z30+'[1]JUN 2021'!Z30+'[1]JUL 2021'!Z30+'[1]AUG 2021'!Z30</f>
        <v>0</v>
      </c>
      <c r="AA30" s="38">
        <f>'[1]SEPT 2020'!AA30+'[1]OCT 2020'!AA30+'[1]NOV 2020'!AA30+'[1]DEC 2020'!AA30+'[1]JAN 2021'!AA30+'[1]FEB 2021'!AA30+'[1]MAR 2021'!AA30+'[1]APR 2021'!AA30+'[1]MAY 2021'!AA30+'[1]JUN 2021'!AA30+'[1]JUL 2021'!AA30+'[1]AUG 2021'!AA30</f>
        <v>0</v>
      </c>
      <c r="AB30" s="38">
        <f>'[1]SEPT 2020'!AB30+'[1]OCT 2020'!AB30+'[1]NOV 2020'!AB30+'[1]DEC 2020'!AB30+'[1]JAN 2021'!AB30+'[1]FEB 2021'!AB30+'[1]MAR 2021'!AB30+'[1]APR 2021'!AB30+'[1]MAY 2021'!AB30+'[1]JUN 2021'!AB30+'[1]JUL 2021'!AB30+'[1]AUG 2021'!AB30</f>
        <v>0</v>
      </c>
      <c r="AC30" s="38">
        <f>'[1]SEPT 2020'!AC30+'[1]OCT 2020'!AC30+'[1]NOV 2020'!AC30+'[1]DEC 2020'!AC30+'[1]JAN 2021'!AC30+'[1]FEB 2021'!AC30+'[1]MAR 2021'!AC30+'[1]APR 2021'!AC30+'[1]MAY 2021'!AC30+'[1]JUN 2021'!AC30+'[1]JUL 2021'!AC30+'[1]AUG 2021'!AC30</f>
        <v>0</v>
      </c>
      <c r="AD30" s="24">
        <f t="shared" si="0"/>
        <v>62845</v>
      </c>
    </row>
    <row r="31" spans="1:30" x14ac:dyDescent="0.25">
      <c r="A31" s="16" t="s">
        <v>98</v>
      </c>
      <c r="B31" s="17" t="s">
        <v>99</v>
      </c>
      <c r="C31" s="31" t="s">
        <v>100</v>
      </c>
      <c r="D31" s="90">
        <f>'[1]SEPT 2020'!D31+'[1]OCT 2020'!D31+'[1]NOV 2020'!D31+'[1]DEC 2020'!D31+'[1]JAN 2021'!D31+'[1]FEB 2021'!D31+'[1]MAR 2021'!D31+'[1]APR 2021'!D31+'[1]MAY 2021'!D31+'[1]JUN 2021'!D31+'[1]JUL 2021'!D31+'[1]AUG 2021'!D31</f>
        <v>1036196</v>
      </c>
      <c r="E31" s="90">
        <f>'[1]SEPT 2020'!E31+'[1]OCT 2020'!E31+'[1]NOV 2020'!E31+'[1]DEC 2020'!E31+'[1]JAN 2021'!E31+'[1]FEB 2021'!E31+'[1]MAR 2021'!E31+'[1]APR 2021'!E31+'[1]MAY 2021'!E31+'[1]JUN 2021'!E31+'[1]JUL 2021'!E31+'[1]AUG 2021'!E31</f>
        <v>708570</v>
      </c>
      <c r="F31" s="90">
        <f>'[1]SEPT 2020'!F31+'[1]OCT 2020'!F31+'[1]NOV 2020'!F31+'[1]DEC 2020'!F31+'[1]JAN 2021'!F31+'[1]FEB 2021'!F31+'[1]MAR 2021'!F31+'[1]APR 2021'!F31+'[1]MAY 2021'!F31+'[1]JUN 2021'!F31+'[1]JUL 2021'!F31+'[1]AUG 2021'!F31</f>
        <v>52113</v>
      </c>
      <c r="G31" s="90">
        <f>'[1]SEPT 2020'!G31+'[1]OCT 2020'!G31+'[1]NOV 2020'!G31+'[1]DEC 2020'!G31+'[1]JAN 2021'!G31+'[1]FEB 2021'!G31+'[1]MAR 2021'!G31+'[1]APR 2021'!G31+'[1]MAY 2021'!G31+'[1]JUN 2021'!G31+'[1]JUL 2021'!G31+'[1]AUG 2021'!G31</f>
        <v>0</v>
      </c>
      <c r="H31" s="90">
        <f>'[1]SEPT 2020'!H31+'[1]OCT 2020'!H31+'[1]NOV 2020'!H31+'[1]DEC 2020'!H31+'[1]JAN 2021'!H31+'[1]FEB 2021'!H31+'[1]MAR 2021'!H31+'[1]APR 2021'!H31+'[1]MAY 2021'!H31+'[1]JUN 2021'!H31+'[1]JUL 2021'!H31+'[1]AUG 2021'!H31</f>
        <v>181335</v>
      </c>
      <c r="I31" s="108">
        <f>'[1]SEPT 2020'!I31+'[1]OCT 2020'!I31+'[1]NOV 2020'!I31+'[1]DEC 2020'!I31+'[1]JAN 2021'!I31+'[1]FEB 2021'!I31+'[1]MAR 2021'!I31+'[1]APR 2021'!I31+'[1]MAY 2021'!I31+'[1]JUN 2021'!I31+'[1]JUL 2021'!I31+'[1]AUG 2021'!I31</f>
        <v>1978214</v>
      </c>
      <c r="J31" s="38">
        <f>'[1]SEPT 2020'!J31+'[1]OCT 2020'!J31+'[1]NOV 2020'!J31+'[1]DEC 2020'!J31+'[1]JAN 2021'!J31+'[1]FEB 2021'!J31+'[1]MAR 2021'!J31+'[1]APR 2021'!J31+'[1]MAY 2021'!J31+'[1]JUN 2021'!J31+'[1]JUL 2021'!J31+'[1]AUG 2021'!J31</f>
        <v>0</v>
      </c>
      <c r="K31" s="109">
        <f>'[1]SEPT 2020'!K31+'[1]OCT 2020'!K31+'[1]NOV 2020'!K31+'[1]DEC 2020'!K31+'[1]JAN 2021'!K31+'[1]FEB 2021'!K31+'[1]MAR 2021'!K31+'[1]APR 2021'!K31+'[1]MAY 2021'!K31+'[1]JUN 2021'!K31+'[1]JUL 2021'!K31+'[1]AUG 2021'!K31</f>
        <v>0</v>
      </c>
      <c r="L31" s="38">
        <f>'[1]SEPT 2020'!L31+'[1]OCT 2020'!L31+'[1]NOV 2020'!L31+'[1]DEC 2020'!L31+'[1]JAN 2021'!L31+'[1]FEB 2021'!L31+'[1]MAR 2021'!L31+'[1]APR 2021'!L31+'[1]MAY 2021'!L31+'[1]JUN 2021'!L31+'[1]JUL 2021'!L31+'[1]AUG 2021'!L31</f>
        <v>0</v>
      </c>
      <c r="M31" s="38">
        <f>'[1]SEPT 2020'!M31+'[1]OCT 2020'!M31+'[1]NOV 2020'!M31+'[1]DEC 2020'!M31+'[1]JAN 2021'!M31+'[1]FEB 2021'!M31+'[1]MAR 2021'!M31+'[1]APR 2021'!M31+'[1]MAY 2021'!M31+'[1]JUN 2021'!M31+'[1]JUL 2021'!M31+'[1]AUG 2021'!M31</f>
        <v>0</v>
      </c>
      <c r="N31" s="38">
        <f>'[1]SEPT 2020'!N31+'[1]OCT 2020'!N31+'[1]NOV 2020'!N31+'[1]DEC 2020'!N31+'[1]JAN 2021'!N31+'[1]FEB 2021'!N31+'[1]MAR 2021'!N31+'[1]APR 2021'!N31+'[1]MAY 2021'!N31+'[1]JUN 2021'!N31+'[1]JUL 2021'!N31+'[1]AUG 2021'!N31</f>
        <v>0</v>
      </c>
      <c r="O31" s="38">
        <f>'[1]SEPT 2020'!O31+'[1]OCT 2020'!O31+'[1]NOV 2020'!O31+'[1]DEC 2020'!O31+'[1]JAN 2021'!O31+'[1]FEB 2021'!O31+'[1]MAR 2021'!O31+'[1]APR 2021'!O31+'[1]MAY 2021'!O31+'[1]JUN 2021'!O31+'[1]JUL 2021'!O31+'[1]AUG 2021'!O31</f>
        <v>198144</v>
      </c>
      <c r="P31" s="108">
        <f>'[1]SEPT 2020'!P31+'[1]OCT 2020'!P31+'[1]NOV 2020'!P31+'[1]DEC 2020'!P31+'[1]JAN 2021'!P31+'[1]FEB 2021'!P31+'[1]MAR 2021'!P31+'[1]APR 2021'!P31+'[1]MAY 2021'!P31+'[1]JUN 2021'!P31+'[1]JUL 2021'!P31+'[1]AUG 2021'!P31</f>
        <v>162645</v>
      </c>
      <c r="Q31" s="38">
        <f>'[1]SEPT 2020'!Q31+'[1]OCT 2020'!Q31+'[1]NOV 2020'!Q31+'[1]DEC 2020'!Q31+'[1]JAN 2021'!Q31+'[1]FEB 2021'!Q31+'[1]MAR 2021'!Q31+'[1]APR 2021'!Q31+'[1]MAY 2021'!Q31+'[1]JUN 2021'!Q31+'[1]JUL 2021'!Q31+'[1]AUG 2021'!Q31</f>
        <v>0</v>
      </c>
      <c r="R31" s="38">
        <f>'[1]SEPT 2020'!R31+'[1]OCT 2020'!R31+'[1]NOV 2020'!R31+'[1]DEC 2020'!R31+'[1]JAN 2021'!R31+'[1]FEB 2021'!R31+'[1]MAR 2021'!R31+'[1]APR 2021'!R31+'[1]MAY 2021'!R31+'[1]JUN 2021'!R31+'[1]JUL 2021'!R31+'[1]AUG 2021'!R31</f>
        <v>0</v>
      </c>
      <c r="S31" s="38">
        <f>'[1]SEPT 2020'!S31+'[1]OCT 2020'!S31+'[1]NOV 2020'!S31+'[1]DEC 2020'!S31+'[1]JAN 2021'!S31+'[1]FEB 2021'!S31+'[1]MAR 2021'!S31+'[1]APR 2021'!S31+'[1]MAY 2021'!S31+'[1]JUN 2021'!S31+'[1]JUL 2021'!S31+'[1]AUG 2021'!S31</f>
        <v>0</v>
      </c>
      <c r="T31" s="38">
        <f>'[1]SEPT 2020'!T31+'[1]OCT 2020'!T31+'[1]NOV 2020'!T31+'[1]DEC 2020'!T31+'[1]JAN 2021'!T31+'[1]FEB 2021'!T31+'[1]MAR 2021'!T31+'[1]APR 2021'!T31+'[1]MAY 2021'!T31+'[1]JUN 2021'!T31+'[1]JUL 2021'!T31+'[1]AUG 2021'!T31</f>
        <v>29727</v>
      </c>
      <c r="U31" s="38">
        <f>'[1]SEPT 2020'!U31+'[1]OCT 2020'!U31+'[1]NOV 2020'!U31+'[1]DEC 2020'!U31+'[1]JAN 2021'!U31+'[1]FEB 2021'!U31+'[1]MAR 2021'!U31+'[1]APR 2021'!U31+'[1]MAY 2021'!U31+'[1]JUN 2021'!U31+'[1]JUL 2021'!U31+'[1]AUG 2021'!U31</f>
        <v>0</v>
      </c>
      <c r="V31" s="38">
        <f>'[1]SEPT 2020'!V31+'[1]OCT 2020'!V31+'[1]NOV 2020'!V31+'[1]DEC 2020'!V31+'[1]JAN 2021'!V31+'[1]FEB 2021'!V31+'[1]MAR 2021'!V31+'[1]APR 2021'!V31+'[1]MAY 2021'!V31+'[1]JUN 2021'!V31+'[1]JUL 2021'!V31+'[1]AUG 2021'!V31</f>
        <v>132918</v>
      </c>
      <c r="W31" s="38">
        <f>'[1]SEPT 2020'!W31+'[1]OCT 2020'!W31+'[1]NOV 2020'!W31+'[1]DEC 2020'!W31+'[1]JAN 2021'!W31+'[1]FEB 2021'!W31+'[1]MAR 2021'!W31+'[1]APR 2021'!W31+'[1]MAY 2021'!W31+'[1]JUN 2021'!W31+'[1]JUL 2021'!W31+'[1]AUG 2021'!W31</f>
        <v>0</v>
      </c>
      <c r="X31" s="38">
        <f>'[1]SEPT 2020'!X31+'[1]OCT 2020'!X31+'[1]NOV 2020'!X31+'[1]DEC 2020'!X31+'[1]JAN 2021'!X31+'[1]FEB 2021'!X31+'[1]MAR 2021'!X31+'[1]APR 2021'!X31+'[1]MAY 2021'!X31+'[1]JUN 2021'!X31+'[1]JUL 2021'!X31+'[1]AUG 2021'!X31</f>
        <v>0</v>
      </c>
      <c r="Y31" s="38">
        <f>'[1]SEPT 2020'!Y31+'[1]OCT 2020'!Y31+'[1]NOV 2020'!Y31+'[1]DEC 2020'!Y31+'[1]JAN 2021'!Y31+'[1]FEB 2021'!Y31+'[1]MAR 2021'!Y31+'[1]APR 2021'!Y31+'[1]MAY 2021'!Y31+'[1]JUN 2021'!Y31+'[1]JUL 2021'!Y31+'[1]AUG 2021'!Y31</f>
        <v>0</v>
      </c>
      <c r="Z31" s="38">
        <f>'[1]SEPT 2020'!Z31+'[1]OCT 2020'!Z31+'[1]NOV 2020'!Z31+'[1]DEC 2020'!Z31+'[1]JAN 2021'!Z31+'[1]FEB 2021'!Z31+'[1]MAR 2021'!Z31+'[1]APR 2021'!Z31+'[1]MAY 2021'!Z31+'[1]JUN 2021'!Z31+'[1]JUL 2021'!Z31+'[1]AUG 2021'!Z31</f>
        <v>0</v>
      </c>
      <c r="AA31" s="38">
        <f>'[1]SEPT 2020'!AA31+'[1]OCT 2020'!AA31+'[1]NOV 2020'!AA31+'[1]DEC 2020'!AA31+'[1]JAN 2021'!AA31+'[1]FEB 2021'!AA31+'[1]MAR 2021'!AA31+'[1]APR 2021'!AA31+'[1]MAY 2021'!AA31+'[1]JUN 2021'!AA31+'[1]JUL 2021'!AA31+'[1]AUG 2021'!AA31</f>
        <v>0</v>
      </c>
      <c r="AB31" s="38">
        <f>'[1]SEPT 2020'!AB31+'[1]OCT 2020'!AB31+'[1]NOV 2020'!AB31+'[1]DEC 2020'!AB31+'[1]JAN 2021'!AB31+'[1]FEB 2021'!AB31+'[1]MAR 2021'!AB31+'[1]APR 2021'!AB31+'[1]MAY 2021'!AB31+'[1]JUN 2021'!AB31+'[1]JUL 2021'!AB31+'[1]AUG 2021'!AB31</f>
        <v>0</v>
      </c>
      <c r="AC31" s="38">
        <f>'[1]SEPT 2020'!AC31+'[1]OCT 2020'!AC31+'[1]NOV 2020'!AC31+'[1]DEC 2020'!AC31+'[1]JAN 2021'!AC31+'[1]FEB 2021'!AC31+'[1]MAR 2021'!AC31+'[1]APR 2021'!AC31+'[1]MAY 2021'!AC31+'[1]JUN 2021'!AC31+'[1]JUL 2021'!AC31+'[1]AUG 2021'!AC31</f>
        <v>9398</v>
      </c>
      <c r="AD31" s="24">
        <f t="shared" si="0"/>
        <v>2348401</v>
      </c>
    </row>
    <row r="32" spans="1:30" x14ac:dyDescent="0.25">
      <c r="A32" s="16" t="s">
        <v>101</v>
      </c>
      <c r="B32" s="17" t="s">
        <v>102</v>
      </c>
      <c r="C32" s="28" t="s">
        <v>45</v>
      </c>
      <c r="D32" s="90">
        <f>'[1]SEPT 2020'!D32+'[1]OCT 2020'!D32+'[1]NOV 2020'!D32+'[1]DEC 2020'!D32+'[1]JAN 2021'!D32+'[1]FEB 2021'!D32+'[1]MAR 2021'!D32+'[1]APR 2021'!D32+'[1]MAY 2021'!D32+'[1]JUN 2021'!D32+'[1]JUL 2021'!D32+'[1]AUG 2021'!D32</f>
        <v>210013</v>
      </c>
      <c r="E32" s="90">
        <f>'[1]SEPT 2020'!E32+'[1]OCT 2020'!E32+'[1]NOV 2020'!E32+'[1]DEC 2020'!E32+'[1]JAN 2021'!E32+'[1]FEB 2021'!E32+'[1]MAR 2021'!E32+'[1]APR 2021'!E32+'[1]MAY 2021'!E32+'[1]JUN 2021'!E32+'[1]JUL 2021'!E32+'[1]AUG 2021'!E32</f>
        <v>179016</v>
      </c>
      <c r="F32" s="90">
        <f>'[1]SEPT 2020'!F32+'[1]OCT 2020'!F32+'[1]NOV 2020'!F32+'[1]DEC 2020'!F32+'[1]JAN 2021'!F32+'[1]FEB 2021'!F32+'[1]MAR 2021'!F32+'[1]APR 2021'!F32+'[1]MAY 2021'!F32+'[1]JUN 2021'!F32+'[1]JUL 2021'!F32+'[1]AUG 2021'!F32</f>
        <v>103085</v>
      </c>
      <c r="G32" s="90">
        <f>'[1]SEPT 2020'!G32+'[1]OCT 2020'!G32+'[1]NOV 2020'!G32+'[1]DEC 2020'!G32+'[1]JAN 2021'!G32+'[1]FEB 2021'!G32+'[1]MAR 2021'!G32+'[1]APR 2021'!G32+'[1]MAY 2021'!G32+'[1]JUN 2021'!G32+'[1]JUL 2021'!G32+'[1]AUG 2021'!G32</f>
        <v>90659</v>
      </c>
      <c r="H32" s="90">
        <f>'[1]SEPT 2020'!H32+'[1]OCT 2020'!H32+'[1]NOV 2020'!H32+'[1]DEC 2020'!H32+'[1]JAN 2021'!H32+'[1]FEB 2021'!H32+'[1]MAR 2021'!H32+'[1]APR 2021'!H32+'[1]MAY 2021'!H32+'[1]JUN 2021'!H32+'[1]JUL 2021'!H32+'[1]AUG 2021'!H32</f>
        <v>15259</v>
      </c>
      <c r="I32" s="108">
        <f>'[1]SEPT 2020'!I32+'[1]OCT 2020'!I32+'[1]NOV 2020'!I32+'[1]DEC 2020'!I32+'[1]JAN 2021'!I32+'[1]FEB 2021'!I32+'[1]MAR 2021'!I32+'[1]APR 2021'!I32+'[1]MAY 2021'!I32+'[1]JUN 2021'!I32+'[1]JUL 2021'!I32+'[1]AUG 2021'!I32</f>
        <v>598032</v>
      </c>
      <c r="J32" s="38">
        <f>'[1]SEPT 2020'!J32+'[1]OCT 2020'!J32+'[1]NOV 2020'!J32+'[1]DEC 2020'!J32+'[1]JAN 2021'!J32+'[1]FEB 2021'!J32+'[1]MAR 2021'!J32+'[1]APR 2021'!J32+'[1]MAY 2021'!J32+'[1]JUN 2021'!J32+'[1]JUL 2021'!J32+'[1]AUG 2021'!J32</f>
        <v>0</v>
      </c>
      <c r="K32" s="109">
        <f>'[1]SEPT 2020'!K32+'[1]OCT 2020'!K32+'[1]NOV 2020'!K32+'[1]DEC 2020'!K32+'[1]JAN 2021'!K32+'[1]FEB 2021'!K32+'[1]MAR 2021'!K32+'[1]APR 2021'!K32+'[1]MAY 2021'!K32+'[1]JUN 2021'!K32+'[1]JUL 2021'!K32+'[1]AUG 2021'!K32</f>
        <v>0</v>
      </c>
      <c r="L32" s="38">
        <f>'[1]SEPT 2020'!L32+'[1]OCT 2020'!L32+'[1]NOV 2020'!L32+'[1]DEC 2020'!L32+'[1]JAN 2021'!L32+'[1]FEB 2021'!L32+'[1]MAR 2021'!L32+'[1]APR 2021'!L32+'[1]MAY 2021'!L32+'[1]JUN 2021'!L32+'[1]JUL 2021'!L32+'[1]AUG 2021'!L32</f>
        <v>0</v>
      </c>
      <c r="M32" s="38">
        <f>'[1]SEPT 2020'!M32+'[1]OCT 2020'!M32+'[1]NOV 2020'!M32+'[1]DEC 2020'!M32+'[1]JAN 2021'!M32+'[1]FEB 2021'!M32+'[1]MAR 2021'!M32+'[1]APR 2021'!M32+'[1]MAY 2021'!M32+'[1]JUN 2021'!M32+'[1]JUL 2021'!M32+'[1]AUG 2021'!M32</f>
        <v>0</v>
      </c>
      <c r="N32" s="38">
        <f>'[1]SEPT 2020'!N32+'[1]OCT 2020'!N32+'[1]NOV 2020'!N32+'[1]DEC 2020'!N32+'[1]JAN 2021'!N32+'[1]FEB 2021'!N32+'[1]MAR 2021'!N32+'[1]APR 2021'!N32+'[1]MAY 2021'!N32+'[1]JUN 2021'!N32+'[1]JUL 2021'!N32+'[1]AUG 2021'!N32</f>
        <v>0</v>
      </c>
      <c r="O32" s="38">
        <f>'[1]SEPT 2020'!O32+'[1]OCT 2020'!O32+'[1]NOV 2020'!O32+'[1]DEC 2020'!O32+'[1]JAN 2021'!O32+'[1]FEB 2021'!O32+'[1]MAR 2021'!O32+'[1]APR 2021'!O32+'[1]MAY 2021'!O32+'[1]JUN 2021'!O32+'[1]JUL 2021'!O32+'[1]AUG 2021'!O32</f>
        <v>0</v>
      </c>
      <c r="P32" s="108">
        <f>'[1]SEPT 2020'!P32+'[1]OCT 2020'!P32+'[1]NOV 2020'!P32+'[1]DEC 2020'!P32+'[1]JAN 2021'!P32+'[1]FEB 2021'!P32+'[1]MAR 2021'!P32+'[1]APR 2021'!P32+'[1]MAY 2021'!P32+'[1]JUN 2021'!P32+'[1]JUL 2021'!P32+'[1]AUG 2021'!P32</f>
        <v>6354.07</v>
      </c>
      <c r="Q32" s="38">
        <f>'[1]SEPT 2020'!Q32+'[1]OCT 2020'!Q32+'[1]NOV 2020'!Q32+'[1]DEC 2020'!Q32+'[1]JAN 2021'!Q32+'[1]FEB 2021'!Q32+'[1]MAR 2021'!Q32+'[1]APR 2021'!Q32+'[1]MAY 2021'!Q32+'[1]JUN 2021'!Q32+'[1]JUL 2021'!Q32+'[1]AUG 2021'!Q32</f>
        <v>0</v>
      </c>
      <c r="R32" s="38">
        <f>'[1]SEPT 2020'!R32+'[1]OCT 2020'!R32+'[1]NOV 2020'!R32+'[1]DEC 2020'!R32+'[1]JAN 2021'!R32+'[1]FEB 2021'!R32+'[1]MAR 2021'!R32+'[1]APR 2021'!R32+'[1]MAY 2021'!R32+'[1]JUN 2021'!R32+'[1]JUL 2021'!R32+'[1]AUG 2021'!R32</f>
        <v>0</v>
      </c>
      <c r="S32" s="38">
        <f>'[1]SEPT 2020'!S32+'[1]OCT 2020'!S32+'[1]NOV 2020'!S32+'[1]DEC 2020'!S32+'[1]JAN 2021'!S32+'[1]FEB 2021'!S32+'[1]MAR 2021'!S32+'[1]APR 2021'!S32+'[1]MAY 2021'!S32+'[1]JUN 2021'!S32+'[1]JUL 2021'!S32+'[1]AUG 2021'!S32</f>
        <v>0</v>
      </c>
      <c r="T32" s="38">
        <f>'[1]SEPT 2020'!T32+'[1]OCT 2020'!T32+'[1]NOV 2020'!T32+'[1]DEC 2020'!T32+'[1]JAN 2021'!T32+'[1]FEB 2021'!T32+'[1]MAR 2021'!T32+'[1]APR 2021'!T32+'[1]MAY 2021'!T32+'[1]JUN 2021'!T32+'[1]JUL 2021'!T32+'[1]AUG 2021'!T32</f>
        <v>6354.07</v>
      </c>
      <c r="U32" s="38">
        <f>'[1]SEPT 2020'!U32+'[1]OCT 2020'!U32+'[1]NOV 2020'!U32+'[1]DEC 2020'!U32+'[1]JAN 2021'!U32+'[1]FEB 2021'!U32+'[1]MAR 2021'!U32+'[1]APR 2021'!U32+'[1]MAY 2021'!U32+'[1]JUN 2021'!U32+'[1]JUL 2021'!U32+'[1]AUG 2021'!U32</f>
        <v>0</v>
      </c>
      <c r="V32" s="38">
        <f>'[1]SEPT 2020'!V32+'[1]OCT 2020'!V32+'[1]NOV 2020'!V32+'[1]DEC 2020'!V32+'[1]JAN 2021'!V32+'[1]FEB 2021'!V32+'[1]MAR 2021'!V32+'[1]APR 2021'!V32+'[1]MAY 2021'!V32+'[1]JUN 2021'!V32+'[1]JUL 2021'!V32+'[1]AUG 2021'!V32</f>
        <v>0</v>
      </c>
      <c r="W32" s="38">
        <f>'[1]SEPT 2020'!W32+'[1]OCT 2020'!W32+'[1]NOV 2020'!W32+'[1]DEC 2020'!W32+'[1]JAN 2021'!W32+'[1]FEB 2021'!W32+'[1]MAR 2021'!W32+'[1]APR 2021'!W32+'[1]MAY 2021'!W32+'[1]JUN 2021'!W32+'[1]JUL 2021'!W32+'[1]AUG 2021'!W32</f>
        <v>0</v>
      </c>
      <c r="X32" s="38">
        <f>'[1]SEPT 2020'!X32+'[1]OCT 2020'!X32+'[1]NOV 2020'!X32+'[1]DEC 2020'!X32+'[1]JAN 2021'!X32+'[1]FEB 2021'!X32+'[1]MAR 2021'!X32+'[1]APR 2021'!X32+'[1]MAY 2021'!X32+'[1]JUN 2021'!X32+'[1]JUL 2021'!X32+'[1]AUG 2021'!X32</f>
        <v>0</v>
      </c>
      <c r="Y32" s="38">
        <f>'[1]SEPT 2020'!Y32+'[1]OCT 2020'!Y32+'[1]NOV 2020'!Y32+'[1]DEC 2020'!Y32+'[1]JAN 2021'!Y32+'[1]FEB 2021'!Y32+'[1]MAR 2021'!Y32+'[1]APR 2021'!Y32+'[1]MAY 2021'!Y32+'[1]JUN 2021'!Y32+'[1]JUL 2021'!Y32+'[1]AUG 2021'!Y32</f>
        <v>0</v>
      </c>
      <c r="Z32" s="38">
        <f>'[1]SEPT 2020'!Z32+'[1]OCT 2020'!Z32+'[1]NOV 2020'!Z32+'[1]DEC 2020'!Z32+'[1]JAN 2021'!Z32+'[1]FEB 2021'!Z32+'[1]MAR 2021'!Z32+'[1]APR 2021'!Z32+'[1]MAY 2021'!Z32+'[1]JUN 2021'!Z32+'[1]JUL 2021'!Z32+'[1]AUG 2021'!Z32</f>
        <v>0</v>
      </c>
      <c r="AA32" s="38">
        <f>'[1]SEPT 2020'!AA32+'[1]OCT 2020'!AA32+'[1]NOV 2020'!AA32+'[1]DEC 2020'!AA32+'[1]JAN 2021'!AA32+'[1]FEB 2021'!AA32+'[1]MAR 2021'!AA32+'[1]APR 2021'!AA32+'[1]MAY 2021'!AA32+'[1]JUN 2021'!AA32+'[1]JUL 2021'!AA32+'[1]AUG 2021'!AA32</f>
        <v>0</v>
      </c>
      <c r="AB32" s="38">
        <f>'[1]SEPT 2020'!AB32+'[1]OCT 2020'!AB32+'[1]NOV 2020'!AB32+'[1]DEC 2020'!AB32+'[1]JAN 2021'!AB32+'[1]FEB 2021'!AB32+'[1]MAR 2021'!AB32+'[1]APR 2021'!AB32+'[1]MAY 2021'!AB32+'[1]JUN 2021'!AB32+'[1]JUL 2021'!AB32+'[1]AUG 2021'!AB32</f>
        <v>0</v>
      </c>
      <c r="AC32" s="38">
        <f>'[1]SEPT 2020'!AC32+'[1]OCT 2020'!AC32+'[1]NOV 2020'!AC32+'[1]DEC 2020'!AC32+'[1]JAN 2021'!AC32+'[1]FEB 2021'!AC32+'[1]MAR 2021'!AC32+'[1]APR 2021'!AC32+'[1]MAY 2021'!AC32+'[1]JUN 2021'!AC32+'[1]JUL 2021'!AC32+'[1]AUG 2021'!AC32</f>
        <v>0</v>
      </c>
      <c r="AD32" s="24">
        <f t="shared" si="0"/>
        <v>604386.06999999995</v>
      </c>
    </row>
    <row r="33" spans="1:30" x14ac:dyDescent="0.25">
      <c r="A33" s="16" t="s">
        <v>103</v>
      </c>
      <c r="B33" s="17" t="s">
        <v>104</v>
      </c>
      <c r="C33" s="28" t="s">
        <v>45</v>
      </c>
      <c r="D33" s="90">
        <f>'[1]SEPT 2020'!D33+'[1]OCT 2020'!D33+'[1]NOV 2020'!D33+'[1]DEC 2020'!D33+'[1]JAN 2021'!D33+'[1]FEB 2021'!D33+'[1]MAR 2021'!D33+'[1]APR 2021'!D33+'[1]MAY 2021'!D33+'[1]JUN 2021'!D33+'[1]JUL 2021'!D33+'[1]AUG 2021'!D33</f>
        <v>199664</v>
      </c>
      <c r="E33" s="90">
        <f>'[1]SEPT 2020'!E33+'[1]OCT 2020'!E33+'[1]NOV 2020'!E33+'[1]DEC 2020'!E33+'[1]JAN 2021'!E33+'[1]FEB 2021'!E33+'[1]MAR 2021'!E33+'[1]APR 2021'!E33+'[1]MAY 2021'!E33+'[1]JUN 2021'!E33+'[1]JUL 2021'!E33+'[1]AUG 2021'!E33</f>
        <v>81924</v>
      </c>
      <c r="F33" s="90">
        <f>'[1]SEPT 2020'!F33+'[1]OCT 2020'!F33+'[1]NOV 2020'!F33+'[1]DEC 2020'!F33+'[1]JAN 2021'!F33+'[1]FEB 2021'!F33+'[1]MAR 2021'!F33+'[1]APR 2021'!F33+'[1]MAY 2021'!F33+'[1]JUN 2021'!F33+'[1]JUL 2021'!F33+'[1]AUG 2021'!F33</f>
        <v>2227</v>
      </c>
      <c r="G33" s="90">
        <f>'[1]SEPT 2020'!G33+'[1]OCT 2020'!G33+'[1]NOV 2020'!G33+'[1]DEC 2020'!G33+'[1]JAN 2021'!G33+'[1]FEB 2021'!G33+'[1]MAR 2021'!G33+'[1]APR 2021'!G33+'[1]MAY 2021'!G33+'[1]JUN 2021'!G33+'[1]JUL 2021'!G33+'[1]AUG 2021'!G33</f>
        <v>7778</v>
      </c>
      <c r="H33" s="90">
        <f>'[1]SEPT 2020'!H33+'[1]OCT 2020'!H33+'[1]NOV 2020'!H33+'[1]DEC 2020'!H33+'[1]JAN 2021'!H33+'[1]FEB 2021'!H33+'[1]MAR 2021'!H33+'[1]APR 2021'!H33+'[1]MAY 2021'!H33+'[1]JUN 2021'!H33+'[1]JUL 2021'!H33+'[1]AUG 2021'!H33</f>
        <v>3670</v>
      </c>
      <c r="I33" s="108">
        <f>'[1]SEPT 2020'!I33+'[1]OCT 2020'!I33+'[1]NOV 2020'!I33+'[1]DEC 2020'!I33+'[1]JAN 2021'!I33+'[1]FEB 2021'!I33+'[1]MAR 2021'!I33+'[1]APR 2021'!I33+'[1]MAY 2021'!I33+'[1]JUN 2021'!I33+'[1]JUL 2021'!I33+'[1]AUG 2021'!I33</f>
        <v>295263</v>
      </c>
      <c r="J33" s="38">
        <f>'[1]SEPT 2020'!J33+'[1]OCT 2020'!J33+'[1]NOV 2020'!J33+'[1]DEC 2020'!J33+'[1]JAN 2021'!J33+'[1]FEB 2021'!J33+'[1]MAR 2021'!J33+'[1]APR 2021'!J33+'[1]MAY 2021'!J33+'[1]JUN 2021'!J33+'[1]JUL 2021'!J33+'[1]AUG 2021'!J33</f>
        <v>0</v>
      </c>
      <c r="K33" s="109">
        <f>'[1]SEPT 2020'!K33+'[1]OCT 2020'!K33+'[1]NOV 2020'!K33+'[1]DEC 2020'!K33+'[1]JAN 2021'!K33+'[1]FEB 2021'!K33+'[1]MAR 2021'!K33+'[1]APR 2021'!K33+'[1]MAY 2021'!K33+'[1]JUN 2021'!K33+'[1]JUL 2021'!K33+'[1]AUG 2021'!K33</f>
        <v>0</v>
      </c>
      <c r="L33" s="38">
        <f>'[1]SEPT 2020'!L33+'[1]OCT 2020'!L33+'[1]NOV 2020'!L33+'[1]DEC 2020'!L33+'[1]JAN 2021'!L33+'[1]FEB 2021'!L33+'[1]MAR 2021'!L33+'[1]APR 2021'!L33+'[1]MAY 2021'!L33+'[1]JUN 2021'!L33+'[1]JUL 2021'!L33+'[1]AUG 2021'!L33</f>
        <v>0</v>
      </c>
      <c r="M33" s="38">
        <f>'[1]SEPT 2020'!M33+'[1]OCT 2020'!M33+'[1]NOV 2020'!M33+'[1]DEC 2020'!M33+'[1]JAN 2021'!M33+'[1]FEB 2021'!M33+'[1]MAR 2021'!M33+'[1]APR 2021'!M33+'[1]MAY 2021'!M33+'[1]JUN 2021'!M33+'[1]JUL 2021'!M33+'[1]AUG 2021'!M33</f>
        <v>0</v>
      </c>
      <c r="N33" s="38">
        <f>'[1]SEPT 2020'!N33+'[1]OCT 2020'!N33+'[1]NOV 2020'!N33+'[1]DEC 2020'!N33+'[1]JAN 2021'!N33+'[1]FEB 2021'!N33+'[1]MAR 2021'!N33+'[1]APR 2021'!N33+'[1]MAY 2021'!N33+'[1]JUN 2021'!N33+'[1]JUL 2021'!N33+'[1]AUG 2021'!N33</f>
        <v>0</v>
      </c>
      <c r="O33" s="38">
        <f>'[1]SEPT 2020'!O33+'[1]OCT 2020'!O33+'[1]NOV 2020'!O33+'[1]DEC 2020'!O33+'[1]JAN 2021'!O33+'[1]FEB 2021'!O33+'[1]MAR 2021'!O33+'[1]APR 2021'!O33+'[1]MAY 2021'!O33+'[1]JUN 2021'!O33+'[1]JUL 2021'!O33+'[1]AUG 2021'!O33</f>
        <v>0</v>
      </c>
      <c r="P33" s="108">
        <f>'[1]SEPT 2020'!P33+'[1]OCT 2020'!P33+'[1]NOV 2020'!P33+'[1]DEC 2020'!P33+'[1]JAN 2021'!P33+'[1]FEB 2021'!P33+'[1]MAR 2021'!P33+'[1]APR 2021'!P33+'[1]MAY 2021'!P33+'[1]JUN 2021'!P33+'[1]JUL 2021'!P33+'[1]AUG 2021'!P33</f>
        <v>3193</v>
      </c>
      <c r="Q33" s="38">
        <f>'[1]SEPT 2020'!Q33+'[1]OCT 2020'!Q33+'[1]NOV 2020'!Q33+'[1]DEC 2020'!Q33+'[1]JAN 2021'!Q33+'[1]FEB 2021'!Q33+'[1]MAR 2021'!Q33+'[1]APR 2021'!Q33+'[1]MAY 2021'!Q33+'[1]JUN 2021'!Q33+'[1]JUL 2021'!Q33+'[1]AUG 2021'!Q33</f>
        <v>0</v>
      </c>
      <c r="R33" s="38">
        <f>'[1]SEPT 2020'!R33+'[1]OCT 2020'!R33+'[1]NOV 2020'!R33+'[1]DEC 2020'!R33+'[1]JAN 2021'!R33+'[1]FEB 2021'!R33+'[1]MAR 2021'!R33+'[1]APR 2021'!R33+'[1]MAY 2021'!R33+'[1]JUN 2021'!R33+'[1]JUL 2021'!R33+'[1]AUG 2021'!R33</f>
        <v>0</v>
      </c>
      <c r="S33" s="38">
        <f>'[1]SEPT 2020'!S33+'[1]OCT 2020'!S33+'[1]NOV 2020'!S33+'[1]DEC 2020'!S33+'[1]JAN 2021'!S33+'[1]FEB 2021'!S33+'[1]MAR 2021'!S33+'[1]APR 2021'!S33+'[1]MAY 2021'!S33+'[1]JUN 2021'!S33+'[1]JUL 2021'!S33+'[1]AUG 2021'!S33</f>
        <v>0</v>
      </c>
      <c r="T33" s="38">
        <f>'[1]SEPT 2020'!T33+'[1]OCT 2020'!T33+'[1]NOV 2020'!T33+'[1]DEC 2020'!T33+'[1]JAN 2021'!T33+'[1]FEB 2021'!T33+'[1]MAR 2021'!T33+'[1]APR 2021'!T33+'[1]MAY 2021'!T33+'[1]JUN 2021'!T33+'[1]JUL 2021'!T33+'[1]AUG 2021'!T33</f>
        <v>3193</v>
      </c>
      <c r="U33" s="38">
        <f>'[1]SEPT 2020'!U33+'[1]OCT 2020'!U33+'[1]NOV 2020'!U33+'[1]DEC 2020'!U33+'[1]JAN 2021'!U33+'[1]FEB 2021'!U33+'[1]MAR 2021'!U33+'[1]APR 2021'!U33+'[1]MAY 2021'!U33+'[1]JUN 2021'!U33+'[1]JUL 2021'!U33+'[1]AUG 2021'!U33</f>
        <v>0</v>
      </c>
      <c r="V33" s="38">
        <f>'[1]SEPT 2020'!V33+'[1]OCT 2020'!V33+'[1]NOV 2020'!V33+'[1]DEC 2020'!V33+'[1]JAN 2021'!V33+'[1]FEB 2021'!V33+'[1]MAR 2021'!V33+'[1]APR 2021'!V33+'[1]MAY 2021'!V33+'[1]JUN 2021'!V33+'[1]JUL 2021'!V33+'[1]AUG 2021'!V33</f>
        <v>0</v>
      </c>
      <c r="W33" s="38">
        <f>'[1]SEPT 2020'!W33+'[1]OCT 2020'!W33+'[1]NOV 2020'!W33+'[1]DEC 2020'!W33+'[1]JAN 2021'!W33+'[1]FEB 2021'!W33+'[1]MAR 2021'!W33+'[1]APR 2021'!W33+'[1]MAY 2021'!W33+'[1]JUN 2021'!W33+'[1]JUL 2021'!W33+'[1]AUG 2021'!W33</f>
        <v>0</v>
      </c>
      <c r="X33" s="38">
        <f>'[1]SEPT 2020'!X33+'[1]OCT 2020'!X33+'[1]NOV 2020'!X33+'[1]DEC 2020'!X33+'[1]JAN 2021'!X33+'[1]FEB 2021'!X33+'[1]MAR 2021'!X33+'[1]APR 2021'!X33+'[1]MAY 2021'!X33+'[1]JUN 2021'!X33+'[1]JUL 2021'!X33+'[1]AUG 2021'!X33</f>
        <v>0</v>
      </c>
      <c r="Y33" s="38">
        <f>'[1]SEPT 2020'!Y33+'[1]OCT 2020'!Y33+'[1]NOV 2020'!Y33+'[1]DEC 2020'!Y33+'[1]JAN 2021'!Y33+'[1]FEB 2021'!Y33+'[1]MAR 2021'!Y33+'[1]APR 2021'!Y33+'[1]MAY 2021'!Y33+'[1]JUN 2021'!Y33+'[1]JUL 2021'!Y33+'[1]AUG 2021'!Y33</f>
        <v>0</v>
      </c>
      <c r="Z33" s="38">
        <f>'[1]SEPT 2020'!Z33+'[1]OCT 2020'!Z33+'[1]NOV 2020'!Z33+'[1]DEC 2020'!Z33+'[1]JAN 2021'!Z33+'[1]FEB 2021'!Z33+'[1]MAR 2021'!Z33+'[1]APR 2021'!Z33+'[1]MAY 2021'!Z33+'[1]JUN 2021'!Z33+'[1]JUL 2021'!Z33+'[1]AUG 2021'!Z33</f>
        <v>0</v>
      </c>
      <c r="AA33" s="38">
        <f>'[1]SEPT 2020'!AA33+'[1]OCT 2020'!AA33+'[1]NOV 2020'!AA33+'[1]DEC 2020'!AA33+'[1]JAN 2021'!AA33+'[1]FEB 2021'!AA33+'[1]MAR 2021'!AA33+'[1]APR 2021'!AA33+'[1]MAY 2021'!AA33+'[1]JUN 2021'!AA33+'[1]JUL 2021'!AA33+'[1]AUG 2021'!AA33</f>
        <v>0</v>
      </c>
      <c r="AB33" s="38">
        <f>'[1]SEPT 2020'!AB33+'[1]OCT 2020'!AB33+'[1]NOV 2020'!AB33+'[1]DEC 2020'!AB33+'[1]JAN 2021'!AB33+'[1]FEB 2021'!AB33+'[1]MAR 2021'!AB33+'[1]APR 2021'!AB33+'[1]MAY 2021'!AB33+'[1]JUN 2021'!AB33+'[1]JUL 2021'!AB33+'[1]AUG 2021'!AB33</f>
        <v>0</v>
      </c>
      <c r="AC33" s="38">
        <f>'[1]SEPT 2020'!AC33+'[1]OCT 2020'!AC33+'[1]NOV 2020'!AC33+'[1]DEC 2020'!AC33+'[1]JAN 2021'!AC33+'[1]FEB 2021'!AC33+'[1]MAR 2021'!AC33+'[1]APR 2021'!AC33+'[1]MAY 2021'!AC33+'[1]JUN 2021'!AC33+'[1]JUL 2021'!AC33+'[1]AUG 2021'!AC33</f>
        <v>0</v>
      </c>
      <c r="AD33" s="24">
        <f t="shared" si="0"/>
        <v>298456</v>
      </c>
    </row>
    <row r="34" spans="1:30" x14ac:dyDescent="0.25">
      <c r="A34" s="16" t="s">
        <v>105</v>
      </c>
      <c r="B34" s="17" t="s">
        <v>106</v>
      </c>
      <c r="C34" s="31" t="s">
        <v>100</v>
      </c>
      <c r="D34" s="90">
        <f>'[1]SEPT 2020'!D34+'[1]OCT 2020'!D34+'[1]NOV 2020'!D34+'[1]DEC 2020'!D34+'[1]JAN 2021'!D34+'[1]FEB 2021'!D34+'[1]MAR 2021'!D34+'[1]APR 2021'!D34+'[1]MAY 2021'!D34+'[1]JUN 2021'!D34+'[1]JUL 2021'!D34+'[1]AUG 2021'!D34</f>
        <v>168872</v>
      </c>
      <c r="E34" s="90">
        <f>'[1]SEPT 2020'!E34+'[1]OCT 2020'!E34+'[1]NOV 2020'!E34+'[1]DEC 2020'!E34+'[1]JAN 2021'!E34+'[1]FEB 2021'!E34+'[1]MAR 2021'!E34+'[1]APR 2021'!E34+'[1]MAY 2021'!E34+'[1]JUN 2021'!E34+'[1]JUL 2021'!E34+'[1]AUG 2021'!E34</f>
        <v>36781</v>
      </c>
      <c r="F34" s="90">
        <f>'[1]SEPT 2020'!F34+'[1]OCT 2020'!F34+'[1]NOV 2020'!F34+'[1]DEC 2020'!F34+'[1]JAN 2021'!F34+'[1]FEB 2021'!F34+'[1]MAR 2021'!F34+'[1]APR 2021'!F34+'[1]MAY 2021'!F34+'[1]JUN 2021'!F34+'[1]JUL 2021'!F34+'[1]AUG 2021'!F34</f>
        <v>31000</v>
      </c>
      <c r="G34" s="90">
        <f>'[1]SEPT 2020'!G34+'[1]OCT 2020'!G34+'[1]NOV 2020'!G34+'[1]DEC 2020'!G34+'[1]JAN 2021'!G34+'[1]FEB 2021'!G34+'[1]MAR 2021'!G34+'[1]APR 2021'!G34+'[1]MAY 2021'!G34+'[1]JUN 2021'!G34+'[1]JUL 2021'!G34+'[1]AUG 2021'!G34</f>
        <v>12941</v>
      </c>
      <c r="H34" s="90">
        <f>'[1]SEPT 2020'!H34+'[1]OCT 2020'!H34+'[1]NOV 2020'!H34+'[1]DEC 2020'!H34+'[1]JAN 2021'!H34+'[1]FEB 2021'!H34+'[1]MAR 2021'!H34+'[1]APR 2021'!H34+'[1]MAY 2021'!H34+'[1]JUN 2021'!H34+'[1]JUL 2021'!H34+'[1]AUG 2021'!H34</f>
        <v>37800</v>
      </c>
      <c r="I34" s="108">
        <f>'[1]SEPT 2020'!I34+'[1]OCT 2020'!I34+'[1]NOV 2020'!I34+'[1]DEC 2020'!I34+'[1]JAN 2021'!I34+'[1]FEB 2021'!I34+'[1]MAR 2021'!I34+'[1]APR 2021'!I34+'[1]MAY 2021'!I34+'[1]JUN 2021'!I34+'[1]JUL 2021'!I34+'[1]AUG 2021'!I34</f>
        <v>287394</v>
      </c>
      <c r="J34" s="38">
        <f>'[1]SEPT 2020'!J34+'[1]OCT 2020'!J34+'[1]NOV 2020'!J34+'[1]DEC 2020'!J34+'[1]JAN 2021'!J34+'[1]FEB 2021'!J34+'[1]MAR 2021'!J34+'[1]APR 2021'!J34+'[1]MAY 2021'!J34+'[1]JUN 2021'!J34+'[1]JUL 2021'!J34+'[1]AUG 2021'!J34</f>
        <v>0</v>
      </c>
      <c r="K34" s="109">
        <f>'[1]SEPT 2020'!K34+'[1]OCT 2020'!K34+'[1]NOV 2020'!K34+'[1]DEC 2020'!K34+'[1]JAN 2021'!K34+'[1]FEB 2021'!K34+'[1]MAR 2021'!K34+'[1]APR 2021'!K34+'[1]MAY 2021'!K34+'[1]JUN 2021'!K34+'[1]JUL 2021'!K34+'[1]AUG 2021'!K34</f>
        <v>0</v>
      </c>
      <c r="L34" s="38">
        <f>'[1]SEPT 2020'!L34+'[1]OCT 2020'!L34+'[1]NOV 2020'!L34+'[1]DEC 2020'!L34+'[1]JAN 2021'!L34+'[1]FEB 2021'!L34+'[1]MAR 2021'!L34+'[1]APR 2021'!L34+'[1]MAY 2021'!L34+'[1]JUN 2021'!L34+'[1]JUL 2021'!L34+'[1]AUG 2021'!L34</f>
        <v>0</v>
      </c>
      <c r="M34" s="38">
        <f>'[1]SEPT 2020'!M34+'[1]OCT 2020'!M34+'[1]NOV 2020'!M34+'[1]DEC 2020'!M34+'[1]JAN 2021'!M34+'[1]FEB 2021'!M34+'[1]MAR 2021'!M34+'[1]APR 2021'!M34+'[1]MAY 2021'!M34+'[1]JUN 2021'!M34+'[1]JUL 2021'!M34+'[1]AUG 2021'!M34</f>
        <v>0</v>
      </c>
      <c r="N34" s="38">
        <f>'[1]SEPT 2020'!N34+'[1]OCT 2020'!N34+'[1]NOV 2020'!N34+'[1]DEC 2020'!N34+'[1]JAN 2021'!N34+'[1]FEB 2021'!N34+'[1]MAR 2021'!N34+'[1]APR 2021'!N34+'[1]MAY 2021'!N34+'[1]JUN 2021'!N34+'[1]JUL 2021'!N34+'[1]AUG 2021'!N34</f>
        <v>0</v>
      </c>
      <c r="O34" s="38">
        <f>'[1]SEPT 2020'!O34+'[1]OCT 2020'!O34+'[1]NOV 2020'!O34+'[1]DEC 2020'!O34+'[1]JAN 2021'!O34+'[1]FEB 2021'!O34+'[1]MAR 2021'!O34+'[1]APR 2021'!O34+'[1]MAY 2021'!O34+'[1]JUN 2021'!O34+'[1]JUL 2021'!O34+'[1]AUG 2021'!O34</f>
        <v>0</v>
      </c>
      <c r="P34" s="108">
        <f>'[1]SEPT 2020'!P34+'[1]OCT 2020'!P34+'[1]NOV 2020'!P34+'[1]DEC 2020'!P34+'[1]JAN 2021'!P34+'[1]FEB 2021'!P34+'[1]MAR 2021'!P34+'[1]APR 2021'!P34+'[1]MAY 2021'!P34+'[1]JUN 2021'!P34+'[1]JUL 2021'!P34+'[1]AUG 2021'!P34</f>
        <v>2060</v>
      </c>
      <c r="Q34" s="38">
        <f>'[1]SEPT 2020'!Q34+'[1]OCT 2020'!Q34+'[1]NOV 2020'!Q34+'[1]DEC 2020'!Q34+'[1]JAN 2021'!Q34+'[1]FEB 2021'!Q34+'[1]MAR 2021'!Q34+'[1]APR 2021'!Q34+'[1]MAY 2021'!Q34+'[1]JUN 2021'!Q34+'[1]JUL 2021'!Q34+'[1]AUG 2021'!Q34</f>
        <v>0</v>
      </c>
      <c r="R34" s="38">
        <f>'[1]SEPT 2020'!R34+'[1]OCT 2020'!R34+'[1]NOV 2020'!R34+'[1]DEC 2020'!R34+'[1]JAN 2021'!R34+'[1]FEB 2021'!R34+'[1]MAR 2021'!R34+'[1]APR 2021'!R34+'[1]MAY 2021'!R34+'[1]JUN 2021'!R34+'[1]JUL 2021'!R34+'[1]AUG 2021'!R34</f>
        <v>0</v>
      </c>
      <c r="S34" s="38">
        <f>'[1]SEPT 2020'!S34+'[1]OCT 2020'!S34+'[1]NOV 2020'!S34+'[1]DEC 2020'!S34+'[1]JAN 2021'!S34+'[1]FEB 2021'!S34+'[1]MAR 2021'!S34+'[1]APR 2021'!S34+'[1]MAY 2021'!S34+'[1]JUN 2021'!S34+'[1]JUL 2021'!S34+'[1]AUG 2021'!S34</f>
        <v>0</v>
      </c>
      <c r="T34" s="38">
        <f>'[1]SEPT 2020'!T34+'[1]OCT 2020'!T34+'[1]NOV 2020'!T34+'[1]DEC 2020'!T34+'[1]JAN 2021'!T34+'[1]FEB 2021'!T34+'[1]MAR 2021'!T34+'[1]APR 2021'!T34+'[1]MAY 2021'!T34+'[1]JUN 2021'!T34+'[1]JUL 2021'!T34+'[1]AUG 2021'!T34</f>
        <v>2060</v>
      </c>
      <c r="U34" s="38">
        <f>'[1]SEPT 2020'!U34+'[1]OCT 2020'!U34+'[1]NOV 2020'!U34+'[1]DEC 2020'!U34+'[1]JAN 2021'!U34+'[1]FEB 2021'!U34+'[1]MAR 2021'!U34+'[1]APR 2021'!U34+'[1]MAY 2021'!U34+'[1]JUN 2021'!U34+'[1]JUL 2021'!U34+'[1]AUG 2021'!U34</f>
        <v>0</v>
      </c>
      <c r="V34" s="38">
        <f>'[1]SEPT 2020'!V34+'[1]OCT 2020'!V34+'[1]NOV 2020'!V34+'[1]DEC 2020'!V34+'[1]JAN 2021'!V34+'[1]FEB 2021'!V34+'[1]MAR 2021'!V34+'[1]APR 2021'!V34+'[1]MAY 2021'!V34+'[1]JUN 2021'!V34+'[1]JUL 2021'!V34+'[1]AUG 2021'!V34</f>
        <v>0</v>
      </c>
      <c r="W34" s="38">
        <f>'[1]SEPT 2020'!W34+'[1]OCT 2020'!W34+'[1]NOV 2020'!W34+'[1]DEC 2020'!W34+'[1]JAN 2021'!W34+'[1]FEB 2021'!W34+'[1]MAR 2021'!W34+'[1]APR 2021'!W34+'[1]MAY 2021'!W34+'[1]JUN 2021'!W34+'[1]JUL 2021'!W34+'[1]AUG 2021'!W34</f>
        <v>0</v>
      </c>
      <c r="X34" s="38">
        <f>'[1]SEPT 2020'!X34+'[1]OCT 2020'!X34+'[1]NOV 2020'!X34+'[1]DEC 2020'!X34+'[1]JAN 2021'!X34+'[1]FEB 2021'!X34+'[1]MAR 2021'!X34+'[1]APR 2021'!X34+'[1]MAY 2021'!X34+'[1]JUN 2021'!X34+'[1]JUL 2021'!X34+'[1]AUG 2021'!X34</f>
        <v>0</v>
      </c>
      <c r="Y34" s="38">
        <f>'[1]SEPT 2020'!Y34+'[1]OCT 2020'!Y34+'[1]NOV 2020'!Y34+'[1]DEC 2020'!Y34+'[1]JAN 2021'!Y34+'[1]FEB 2021'!Y34+'[1]MAR 2021'!Y34+'[1]APR 2021'!Y34+'[1]MAY 2021'!Y34+'[1]JUN 2021'!Y34+'[1]JUL 2021'!Y34+'[1]AUG 2021'!Y34</f>
        <v>0</v>
      </c>
      <c r="Z34" s="38">
        <f>'[1]SEPT 2020'!Z34+'[1]OCT 2020'!Z34+'[1]NOV 2020'!Z34+'[1]DEC 2020'!Z34+'[1]JAN 2021'!Z34+'[1]FEB 2021'!Z34+'[1]MAR 2021'!Z34+'[1]APR 2021'!Z34+'[1]MAY 2021'!Z34+'[1]JUN 2021'!Z34+'[1]JUL 2021'!Z34+'[1]AUG 2021'!Z34</f>
        <v>0</v>
      </c>
      <c r="AA34" s="38">
        <f>'[1]SEPT 2020'!AA34+'[1]OCT 2020'!AA34+'[1]NOV 2020'!AA34+'[1]DEC 2020'!AA34+'[1]JAN 2021'!AA34+'[1]FEB 2021'!AA34+'[1]MAR 2021'!AA34+'[1]APR 2021'!AA34+'[1]MAY 2021'!AA34+'[1]JUN 2021'!AA34+'[1]JUL 2021'!AA34+'[1]AUG 2021'!AA34</f>
        <v>0</v>
      </c>
      <c r="AB34" s="38">
        <f>'[1]SEPT 2020'!AB34+'[1]OCT 2020'!AB34+'[1]NOV 2020'!AB34+'[1]DEC 2020'!AB34+'[1]JAN 2021'!AB34+'[1]FEB 2021'!AB34+'[1]MAR 2021'!AB34+'[1]APR 2021'!AB34+'[1]MAY 2021'!AB34+'[1]JUN 2021'!AB34+'[1]JUL 2021'!AB34+'[1]AUG 2021'!AB34</f>
        <v>0</v>
      </c>
      <c r="AC34" s="38">
        <f>'[1]SEPT 2020'!AC34+'[1]OCT 2020'!AC34+'[1]NOV 2020'!AC34+'[1]DEC 2020'!AC34+'[1]JAN 2021'!AC34+'[1]FEB 2021'!AC34+'[1]MAR 2021'!AC34+'[1]APR 2021'!AC34+'[1]MAY 2021'!AC34+'[1]JUN 2021'!AC34+'[1]JUL 2021'!AC34+'[1]AUG 2021'!AC34</f>
        <v>0</v>
      </c>
      <c r="AD34" s="24">
        <f t="shared" si="0"/>
        <v>289454</v>
      </c>
    </row>
    <row r="35" spans="1:30" x14ac:dyDescent="0.25">
      <c r="A35" s="16" t="s">
        <v>107</v>
      </c>
      <c r="B35" s="17" t="s">
        <v>108</v>
      </c>
      <c r="C35" s="28" t="s">
        <v>45</v>
      </c>
      <c r="D35" s="90">
        <f>'[1]SEPT 2020'!D35+'[1]OCT 2020'!D35+'[1]NOV 2020'!D35+'[1]DEC 2020'!D35+'[1]JAN 2021'!D35+'[1]FEB 2021'!D35+'[1]MAR 2021'!D35+'[1]APR 2021'!D35+'[1]MAY 2021'!D35+'[1]JUN 2021'!D35+'[1]JUL 2021'!D35+'[1]AUG 2021'!D35</f>
        <v>328147</v>
      </c>
      <c r="E35" s="90">
        <f>'[1]SEPT 2020'!E35+'[1]OCT 2020'!E35+'[1]NOV 2020'!E35+'[1]DEC 2020'!E35+'[1]JAN 2021'!E35+'[1]FEB 2021'!E35+'[1]MAR 2021'!E35+'[1]APR 2021'!E35+'[1]MAY 2021'!E35+'[1]JUN 2021'!E35+'[1]JUL 2021'!E35+'[1]AUG 2021'!E35</f>
        <v>64133</v>
      </c>
      <c r="F35" s="90">
        <f>'[1]SEPT 2020'!F35+'[1]OCT 2020'!F35+'[1]NOV 2020'!F35+'[1]DEC 2020'!F35+'[1]JAN 2021'!F35+'[1]FEB 2021'!F35+'[1]MAR 2021'!F35+'[1]APR 2021'!F35+'[1]MAY 2021'!F35+'[1]JUN 2021'!F35+'[1]JUL 2021'!F35+'[1]AUG 2021'!F35</f>
        <v>84167</v>
      </c>
      <c r="G35" s="90">
        <f>'[1]SEPT 2020'!G35+'[1]OCT 2020'!G35+'[1]NOV 2020'!G35+'[1]DEC 2020'!G35+'[1]JAN 2021'!G35+'[1]FEB 2021'!G35+'[1]MAR 2021'!G35+'[1]APR 2021'!G35+'[1]MAY 2021'!G35+'[1]JUN 2021'!G35+'[1]JUL 2021'!G35+'[1]AUG 2021'!G35</f>
        <v>105343</v>
      </c>
      <c r="H35" s="90">
        <f>'[1]SEPT 2020'!H35+'[1]OCT 2020'!H35+'[1]NOV 2020'!H35+'[1]DEC 2020'!H35+'[1]JAN 2021'!H35+'[1]FEB 2021'!H35+'[1]MAR 2021'!H35+'[1]APR 2021'!H35+'[1]MAY 2021'!H35+'[1]JUN 2021'!H35+'[1]JUL 2021'!H35+'[1]AUG 2021'!H35</f>
        <v>20685</v>
      </c>
      <c r="I35" s="108">
        <f>'[1]SEPT 2020'!I35+'[1]OCT 2020'!I35+'[1]NOV 2020'!I35+'[1]DEC 2020'!I35+'[1]JAN 2021'!I35+'[1]FEB 2021'!I35+'[1]MAR 2021'!I35+'[1]APR 2021'!I35+'[1]MAY 2021'!I35+'[1]JUN 2021'!I35+'[1]JUL 2021'!I35+'[1]AUG 2021'!I35</f>
        <v>602475</v>
      </c>
      <c r="J35" s="38">
        <f>'[1]SEPT 2020'!J35+'[1]OCT 2020'!J35+'[1]NOV 2020'!J35+'[1]DEC 2020'!J35+'[1]JAN 2021'!J35+'[1]FEB 2021'!J35+'[1]MAR 2021'!J35+'[1]APR 2021'!J35+'[1]MAY 2021'!J35+'[1]JUN 2021'!J35+'[1]JUL 2021'!J35+'[1]AUG 2021'!J35</f>
        <v>0</v>
      </c>
      <c r="K35" s="109">
        <f>'[1]SEPT 2020'!K35+'[1]OCT 2020'!K35+'[1]NOV 2020'!K35+'[1]DEC 2020'!K35+'[1]JAN 2021'!K35+'[1]FEB 2021'!K35+'[1]MAR 2021'!K35+'[1]APR 2021'!K35+'[1]MAY 2021'!K35+'[1]JUN 2021'!K35+'[1]JUL 2021'!K35+'[1]AUG 2021'!K35</f>
        <v>0</v>
      </c>
      <c r="L35" s="38">
        <f>'[1]SEPT 2020'!L35+'[1]OCT 2020'!L35+'[1]NOV 2020'!L35+'[1]DEC 2020'!L35+'[1]JAN 2021'!L35+'[1]FEB 2021'!L35+'[1]MAR 2021'!L35+'[1]APR 2021'!L35+'[1]MAY 2021'!L35+'[1]JUN 2021'!L35+'[1]JUL 2021'!L35+'[1]AUG 2021'!L35</f>
        <v>0</v>
      </c>
      <c r="M35" s="38">
        <f>'[1]SEPT 2020'!M35+'[1]OCT 2020'!M35+'[1]NOV 2020'!M35+'[1]DEC 2020'!M35+'[1]JAN 2021'!M35+'[1]FEB 2021'!M35+'[1]MAR 2021'!M35+'[1]APR 2021'!M35+'[1]MAY 2021'!M35+'[1]JUN 2021'!M35+'[1]JUL 2021'!M35+'[1]AUG 2021'!M35</f>
        <v>0</v>
      </c>
      <c r="N35" s="38">
        <f>'[1]SEPT 2020'!N35+'[1]OCT 2020'!N35+'[1]NOV 2020'!N35+'[1]DEC 2020'!N35+'[1]JAN 2021'!N35+'[1]FEB 2021'!N35+'[1]MAR 2021'!N35+'[1]APR 2021'!N35+'[1]MAY 2021'!N35+'[1]JUN 2021'!N35+'[1]JUL 2021'!N35+'[1]AUG 2021'!N35</f>
        <v>0</v>
      </c>
      <c r="O35" s="38">
        <f>'[1]SEPT 2020'!O35+'[1]OCT 2020'!O35+'[1]NOV 2020'!O35+'[1]DEC 2020'!O35+'[1]JAN 2021'!O35+'[1]FEB 2021'!O35+'[1]MAR 2021'!O35+'[1]APR 2021'!O35+'[1]MAY 2021'!O35+'[1]JUN 2021'!O35+'[1]JUL 2021'!O35+'[1]AUG 2021'!O35</f>
        <v>0</v>
      </c>
      <c r="P35" s="108">
        <f>'[1]SEPT 2020'!P35+'[1]OCT 2020'!P35+'[1]NOV 2020'!P35+'[1]DEC 2020'!P35+'[1]JAN 2021'!P35+'[1]FEB 2021'!P35+'[1]MAR 2021'!P35+'[1]APR 2021'!P35+'[1]MAY 2021'!P35+'[1]JUN 2021'!P35+'[1]JUL 2021'!P35+'[1]AUG 2021'!P35</f>
        <v>5000</v>
      </c>
      <c r="Q35" s="38">
        <f>'[1]SEPT 2020'!Q35+'[1]OCT 2020'!Q35+'[1]NOV 2020'!Q35+'[1]DEC 2020'!Q35+'[1]JAN 2021'!Q35+'[1]FEB 2021'!Q35+'[1]MAR 2021'!Q35+'[1]APR 2021'!Q35+'[1]MAY 2021'!Q35+'[1]JUN 2021'!Q35+'[1]JUL 2021'!Q35+'[1]AUG 2021'!Q35</f>
        <v>0</v>
      </c>
      <c r="R35" s="38">
        <f>'[1]SEPT 2020'!R35+'[1]OCT 2020'!R35+'[1]NOV 2020'!R35+'[1]DEC 2020'!R35+'[1]JAN 2021'!R35+'[1]FEB 2021'!R35+'[1]MAR 2021'!R35+'[1]APR 2021'!R35+'[1]MAY 2021'!R35+'[1]JUN 2021'!R35+'[1]JUL 2021'!R35+'[1]AUG 2021'!R35</f>
        <v>0</v>
      </c>
      <c r="S35" s="38">
        <f>'[1]SEPT 2020'!S35+'[1]OCT 2020'!S35+'[1]NOV 2020'!S35+'[1]DEC 2020'!S35+'[1]JAN 2021'!S35+'[1]FEB 2021'!S35+'[1]MAR 2021'!S35+'[1]APR 2021'!S35+'[1]MAY 2021'!S35+'[1]JUN 2021'!S35+'[1]JUL 2021'!S35+'[1]AUG 2021'!S35</f>
        <v>0</v>
      </c>
      <c r="T35" s="38">
        <f>'[1]SEPT 2020'!T35+'[1]OCT 2020'!T35+'[1]NOV 2020'!T35+'[1]DEC 2020'!T35+'[1]JAN 2021'!T35+'[1]FEB 2021'!T35+'[1]MAR 2021'!T35+'[1]APR 2021'!T35+'[1]MAY 2021'!T35+'[1]JUN 2021'!T35+'[1]JUL 2021'!T35+'[1]AUG 2021'!T35</f>
        <v>5000</v>
      </c>
      <c r="U35" s="38">
        <f>'[1]SEPT 2020'!U35+'[1]OCT 2020'!U35+'[1]NOV 2020'!U35+'[1]DEC 2020'!U35+'[1]JAN 2021'!U35+'[1]FEB 2021'!U35+'[1]MAR 2021'!U35+'[1]APR 2021'!U35+'[1]MAY 2021'!U35+'[1]JUN 2021'!U35+'[1]JUL 2021'!U35+'[1]AUG 2021'!U35</f>
        <v>0</v>
      </c>
      <c r="V35" s="38">
        <f>'[1]SEPT 2020'!V35+'[1]OCT 2020'!V35+'[1]NOV 2020'!V35+'[1]DEC 2020'!V35+'[1]JAN 2021'!V35+'[1]FEB 2021'!V35+'[1]MAR 2021'!V35+'[1]APR 2021'!V35+'[1]MAY 2021'!V35+'[1]JUN 2021'!V35+'[1]JUL 2021'!V35+'[1]AUG 2021'!V35</f>
        <v>0</v>
      </c>
      <c r="W35" s="38">
        <f>'[1]SEPT 2020'!W35+'[1]OCT 2020'!W35+'[1]NOV 2020'!W35+'[1]DEC 2020'!W35+'[1]JAN 2021'!W35+'[1]FEB 2021'!W35+'[1]MAR 2021'!W35+'[1]APR 2021'!W35+'[1]MAY 2021'!W35+'[1]JUN 2021'!W35+'[1]JUL 2021'!W35+'[1]AUG 2021'!W35</f>
        <v>0</v>
      </c>
      <c r="X35" s="38">
        <f>'[1]SEPT 2020'!X35+'[1]OCT 2020'!X35+'[1]NOV 2020'!X35+'[1]DEC 2020'!X35+'[1]JAN 2021'!X35+'[1]FEB 2021'!X35+'[1]MAR 2021'!X35+'[1]APR 2021'!X35+'[1]MAY 2021'!X35+'[1]JUN 2021'!X35+'[1]JUL 2021'!X35+'[1]AUG 2021'!X35</f>
        <v>0</v>
      </c>
      <c r="Y35" s="38">
        <f>'[1]SEPT 2020'!Y35+'[1]OCT 2020'!Y35+'[1]NOV 2020'!Y35+'[1]DEC 2020'!Y35+'[1]JAN 2021'!Y35+'[1]FEB 2021'!Y35+'[1]MAR 2021'!Y35+'[1]APR 2021'!Y35+'[1]MAY 2021'!Y35+'[1]JUN 2021'!Y35+'[1]JUL 2021'!Y35+'[1]AUG 2021'!Y35</f>
        <v>0</v>
      </c>
      <c r="Z35" s="38">
        <f>'[1]SEPT 2020'!Z35+'[1]OCT 2020'!Z35+'[1]NOV 2020'!Z35+'[1]DEC 2020'!Z35+'[1]JAN 2021'!Z35+'[1]FEB 2021'!Z35+'[1]MAR 2021'!Z35+'[1]APR 2021'!Z35+'[1]MAY 2021'!Z35+'[1]JUN 2021'!Z35+'[1]JUL 2021'!Z35+'[1]AUG 2021'!Z35</f>
        <v>0</v>
      </c>
      <c r="AA35" s="38">
        <f>'[1]SEPT 2020'!AA35+'[1]OCT 2020'!AA35+'[1]NOV 2020'!AA35+'[1]DEC 2020'!AA35+'[1]JAN 2021'!AA35+'[1]FEB 2021'!AA35+'[1]MAR 2021'!AA35+'[1]APR 2021'!AA35+'[1]MAY 2021'!AA35+'[1]JUN 2021'!AA35+'[1]JUL 2021'!AA35+'[1]AUG 2021'!AA35</f>
        <v>0</v>
      </c>
      <c r="AB35" s="38">
        <f>'[1]SEPT 2020'!AB35+'[1]OCT 2020'!AB35+'[1]NOV 2020'!AB35+'[1]DEC 2020'!AB35+'[1]JAN 2021'!AB35+'[1]FEB 2021'!AB35+'[1]MAR 2021'!AB35+'[1]APR 2021'!AB35+'[1]MAY 2021'!AB35+'[1]JUN 2021'!AB35+'[1]JUL 2021'!AB35+'[1]AUG 2021'!AB35</f>
        <v>0</v>
      </c>
      <c r="AC35" s="38">
        <f>'[1]SEPT 2020'!AC35+'[1]OCT 2020'!AC35+'[1]NOV 2020'!AC35+'[1]DEC 2020'!AC35+'[1]JAN 2021'!AC35+'[1]FEB 2021'!AC35+'[1]MAR 2021'!AC35+'[1]APR 2021'!AC35+'[1]MAY 2021'!AC35+'[1]JUN 2021'!AC35+'[1]JUL 2021'!AC35+'[1]AUG 2021'!AC35</f>
        <v>0</v>
      </c>
      <c r="AD35" s="24">
        <f t="shared" si="0"/>
        <v>607475</v>
      </c>
    </row>
    <row r="36" spans="1:30" x14ac:dyDescent="0.25">
      <c r="A36" s="16" t="s">
        <v>109</v>
      </c>
      <c r="B36" s="17" t="s">
        <v>110</v>
      </c>
      <c r="C36" s="25" t="s">
        <v>39</v>
      </c>
      <c r="D36" s="90">
        <f>'[1]SEPT 2020'!D36+'[1]OCT 2020'!D36+'[1]NOV 2020'!D36+'[1]DEC 2020'!D36+'[1]JAN 2021'!D36+'[1]FEB 2021'!D36+'[1]MAR 2021'!D36+'[1]APR 2021'!D36+'[1]MAY 2021'!D36+'[1]JUN 2021'!D36+'[1]JUL 2021'!D36+'[1]AUG 2021'!D36</f>
        <v>26355</v>
      </c>
      <c r="E36" s="90">
        <f>'[1]SEPT 2020'!E36+'[1]OCT 2020'!E36+'[1]NOV 2020'!E36+'[1]DEC 2020'!E36+'[1]JAN 2021'!E36+'[1]FEB 2021'!E36+'[1]MAR 2021'!E36+'[1]APR 2021'!E36+'[1]MAY 2021'!E36+'[1]JUN 2021'!E36+'[1]JUL 2021'!E36+'[1]AUG 2021'!E36</f>
        <v>23850</v>
      </c>
      <c r="F36" s="90">
        <f>'[1]SEPT 2020'!F36+'[1]OCT 2020'!F36+'[1]NOV 2020'!F36+'[1]DEC 2020'!F36+'[1]JAN 2021'!F36+'[1]FEB 2021'!F36+'[1]MAR 2021'!F36+'[1]APR 2021'!F36+'[1]MAY 2021'!F36+'[1]JUN 2021'!F36+'[1]JUL 2021'!F36+'[1]AUG 2021'!F36</f>
        <v>14968</v>
      </c>
      <c r="G36" s="90">
        <f>'[1]SEPT 2020'!G36+'[1]OCT 2020'!G36+'[1]NOV 2020'!G36+'[1]DEC 2020'!G36+'[1]JAN 2021'!G36+'[1]FEB 2021'!G36+'[1]MAR 2021'!G36+'[1]APR 2021'!G36+'[1]MAY 2021'!G36+'[1]JUN 2021'!G36+'[1]JUL 2021'!G36+'[1]AUG 2021'!G36</f>
        <v>3115</v>
      </c>
      <c r="H36" s="90">
        <f>'[1]SEPT 2020'!H36+'[1]OCT 2020'!H36+'[1]NOV 2020'!H36+'[1]DEC 2020'!H36+'[1]JAN 2021'!H36+'[1]FEB 2021'!H36+'[1]MAR 2021'!H36+'[1]APR 2021'!H36+'[1]MAY 2021'!H36+'[1]JUN 2021'!H36+'[1]JUL 2021'!H36+'[1]AUG 2021'!H36</f>
        <v>7392</v>
      </c>
      <c r="I36" s="108">
        <f>'[1]SEPT 2020'!I36+'[1]OCT 2020'!I36+'[1]NOV 2020'!I36+'[1]DEC 2020'!I36+'[1]JAN 2021'!I36+'[1]FEB 2021'!I36+'[1]MAR 2021'!I36+'[1]APR 2021'!I36+'[1]MAY 2021'!I36+'[1]JUN 2021'!I36+'[1]JUL 2021'!I36+'[1]AUG 2021'!I36</f>
        <v>75680</v>
      </c>
      <c r="J36" s="38">
        <f>'[1]SEPT 2020'!J36+'[1]OCT 2020'!J36+'[1]NOV 2020'!J36+'[1]DEC 2020'!J36+'[1]JAN 2021'!J36+'[1]FEB 2021'!J36+'[1]MAR 2021'!J36+'[1]APR 2021'!J36+'[1]MAY 2021'!J36+'[1]JUN 2021'!J36+'[1]JUL 2021'!J36+'[1]AUG 2021'!J36</f>
        <v>0</v>
      </c>
      <c r="K36" s="109">
        <f>'[1]SEPT 2020'!K36+'[1]OCT 2020'!K36+'[1]NOV 2020'!K36+'[1]DEC 2020'!K36+'[1]JAN 2021'!K36+'[1]FEB 2021'!K36+'[1]MAR 2021'!K36+'[1]APR 2021'!K36+'[1]MAY 2021'!K36+'[1]JUN 2021'!K36+'[1]JUL 2021'!K36+'[1]AUG 2021'!K36</f>
        <v>0</v>
      </c>
      <c r="L36" s="38">
        <f>'[1]SEPT 2020'!L36+'[1]OCT 2020'!L36+'[1]NOV 2020'!L36+'[1]DEC 2020'!L36+'[1]JAN 2021'!L36+'[1]FEB 2021'!L36+'[1]MAR 2021'!L36+'[1]APR 2021'!L36+'[1]MAY 2021'!L36+'[1]JUN 2021'!L36+'[1]JUL 2021'!L36+'[1]AUG 2021'!L36</f>
        <v>0</v>
      </c>
      <c r="M36" s="38">
        <f>'[1]SEPT 2020'!M36+'[1]OCT 2020'!M36+'[1]NOV 2020'!M36+'[1]DEC 2020'!M36+'[1]JAN 2021'!M36+'[1]FEB 2021'!M36+'[1]MAR 2021'!M36+'[1]APR 2021'!M36+'[1]MAY 2021'!M36+'[1]JUN 2021'!M36+'[1]JUL 2021'!M36+'[1]AUG 2021'!M36</f>
        <v>0</v>
      </c>
      <c r="N36" s="38">
        <f>'[1]SEPT 2020'!N36+'[1]OCT 2020'!N36+'[1]NOV 2020'!N36+'[1]DEC 2020'!N36+'[1]JAN 2021'!N36+'[1]FEB 2021'!N36+'[1]MAR 2021'!N36+'[1]APR 2021'!N36+'[1]MAY 2021'!N36+'[1]JUN 2021'!N36+'[1]JUL 2021'!N36+'[1]AUG 2021'!N36</f>
        <v>0</v>
      </c>
      <c r="O36" s="38">
        <f>'[1]SEPT 2020'!O36+'[1]OCT 2020'!O36+'[1]NOV 2020'!O36+'[1]DEC 2020'!O36+'[1]JAN 2021'!O36+'[1]FEB 2021'!O36+'[1]MAR 2021'!O36+'[1]APR 2021'!O36+'[1]MAY 2021'!O36+'[1]JUN 2021'!O36+'[1]JUL 2021'!O36+'[1]AUG 2021'!O36</f>
        <v>0</v>
      </c>
      <c r="P36" s="108">
        <f>'[1]SEPT 2020'!P36+'[1]OCT 2020'!P36+'[1]NOV 2020'!P36+'[1]DEC 2020'!P36+'[1]JAN 2021'!P36+'[1]FEB 2021'!P36+'[1]MAR 2021'!P36+'[1]APR 2021'!P36+'[1]MAY 2021'!P36+'[1]JUN 2021'!P36+'[1]JUL 2021'!P36+'[1]AUG 2021'!P36</f>
        <v>426.46</v>
      </c>
      <c r="Q36" s="38">
        <f>'[1]SEPT 2020'!Q36+'[1]OCT 2020'!Q36+'[1]NOV 2020'!Q36+'[1]DEC 2020'!Q36+'[1]JAN 2021'!Q36+'[1]FEB 2021'!Q36+'[1]MAR 2021'!Q36+'[1]APR 2021'!Q36+'[1]MAY 2021'!Q36+'[1]JUN 2021'!Q36+'[1]JUL 2021'!Q36+'[1]AUG 2021'!Q36</f>
        <v>0</v>
      </c>
      <c r="R36" s="38">
        <f>'[1]SEPT 2020'!R36+'[1]OCT 2020'!R36+'[1]NOV 2020'!R36+'[1]DEC 2020'!R36+'[1]JAN 2021'!R36+'[1]FEB 2021'!R36+'[1]MAR 2021'!R36+'[1]APR 2021'!R36+'[1]MAY 2021'!R36+'[1]JUN 2021'!R36+'[1]JUL 2021'!R36+'[1]AUG 2021'!R36</f>
        <v>0</v>
      </c>
      <c r="S36" s="38">
        <f>'[1]SEPT 2020'!S36+'[1]OCT 2020'!S36+'[1]NOV 2020'!S36+'[1]DEC 2020'!S36+'[1]JAN 2021'!S36+'[1]FEB 2021'!S36+'[1]MAR 2021'!S36+'[1]APR 2021'!S36+'[1]MAY 2021'!S36+'[1]JUN 2021'!S36+'[1]JUL 2021'!S36+'[1]AUG 2021'!S36</f>
        <v>0</v>
      </c>
      <c r="T36" s="38">
        <f>'[1]SEPT 2020'!T36+'[1]OCT 2020'!T36+'[1]NOV 2020'!T36+'[1]DEC 2020'!T36+'[1]JAN 2021'!T36+'[1]FEB 2021'!T36+'[1]MAR 2021'!T36+'[1]APR 2021'!T36+'[1]MAY 2021'!T36+'[1]JUN 2021'!T36+'[1]JUL 2021'!T36+'[1]AUG 2021'!T36</f>
        <v>426.46</v>
      </c>
      <c r="U36" s="38">
        <f>'[1]SEPT 2020'!U36+'[1]OCT 2020'!U36+'[1]NOV 2020'!U36+'[1]DEC 2020'!U36+'[1]JAN 2021'!U36+'[1]FEB 2021'!U36+'[1]MAR 2021'!U36+'[1]APR 2021'!U36+'[1]MAY 2021'!U36+'[1]JUN 2021'!U36+'[1]JUL 2021'!U36+'[1]AUG 2021'!U36</f>
        <v>0</v>
      </c>
      <c r="V36" s="38">
        <f>'[1]SEPT 2020'!V36+'[1]OCT 2020'!V36+'[1]NOV 2020'!V36+'[1]DEC 2020'!V36+'[1]JAN 2021'!V36+'[1]FEB 2021'!V36+'[1]MAR 2021'!V36+'[1]APR 2021'!V36+'[1]MAY 2021'!V36+'[1]JUN 2021'!V36+'[1]JUL 2021'!V36+'[1]AUG 2021'!V36</f>
        <v>0</v>
      </c>
      <c r="W36" s="38">
        <f>'[1]SEPT 2020'!W36+'[1]OCT 2020'!W36+'[1]NOV 2020'!W36+'[1]DEC 2020'!W36+'[1]JAN 2021'!W36+'[1]FEB 2021'!W36+'[1]MAR 2021'!W36+'[1]APR 2021'!W36+'[1]MAY 2021'!W36+'[1]JUN 2021'!W36+'[1]JUL 2021'!W36+'[1]AUG 2021'!W36</f>
        <v>0</v>
      </c>
      <c r="X36" s="38">
        <f>'[1]SEPT 2020'!X36+'[1]OCT 2020'!X36+'[1]NOV 2020'!X36+'[1]DEC 2020'!X36+'[1]JAN 2021'!X36+'[1]FEB 2021'!X36+'[1]MAR 2021'!X36+'[1]APR 2021'!X36+'[1]MAY 2021'!X36+'[1]JUN 2021'!X36+'[1]JUL 2021'!X36+'[1]AUG 2021'!X36</f>
        <v>0</v>
      </c>
      <c r="Y36" s="38">
        <f>'[1]SEPT 2020'!Y36+'[1]OCT 2020'!Y36+'[1]NOV 2020'!Y36+'[1]DEC 2020'!Y36+'[1]JAN 2021'!Y36+'[1]FEB 2021'!Y36+'[1]MAR 2021'!Y36+'[1]APR 2021'!Y36+'[1]MAY 2021'!Y36+'[1]JUN 2021'!Y36+'[1]JUL 2021'!Y36+'[1]AUG 2021'!Y36</f>
        <v>0</v>
      </c>
      <c r="Z36" s="38">
        <f>'[1]SEPT 2020'!Z36+'[1]OCT 2020'!Z36+'[1]NOV 2020'!Z36+'[1]DEC 2020'!Z36+'[1]JAN 2021'!Z36+'[1]FEB 2021'!Z36+'[1]MAR 2021'!Z36+'[1]APR 2021'!Z36+'[1]MAY 2021'!Z36+'[1]JUN 2021'!Z36+'[1]JUL 2021'!Z36+'[1]AUG 2021'!Z36</f>
        <v>0</v>
      </c>
      <c r="AA36" s="38">
        <f>'[1]SEPT 2020'!AA36+'[1]OCT 2020'!AA36+'[1]NOV 2020'!AA36+'[1]DEC 2020'!AA36+'[1]JAN 2021'!AA36+'[1]FEB 2021'!AA36+'[1]MAR 2021'!AA36+'[1]APR 2021'!AA36+'[1]MAY 2021'!AA36+'[1]JUN 2021'!AA36+'[1]JUL 2021'!AA36+'[1]AUG 2021'!AA36</f>
        <v>0</v>
      </c>
      <c r="AB36" s="38">
        <f>'[1]SEPT 2020'!AB36+'[1]OCT 2020'!AB36+'[1]NOV 2020'!AB36+'[1]DEC 2020'!AB36+'[1]JAN 2021'!AB36+'[1]FEB 2021'!AB36+'[1]MAR 2021'!AB36+'[1]APR 2021'!AB36+'[1]MAY 2021'!AB36+'[1]JUN 2021'!AB36+'[1]JUL 2021'!AB36+'[1]AUG 2021'!AB36</f>
        <v>0</v>
      </c>
      <c r="AC36" s="38">
        <f>'[1]SEPT 2020'!AC36+'[1]OCT 2020'!AC36+'[1]NOV 2020'!AC36+'[1]DEC 2020'!AC36+'[1]JAN 2021'!AC36+'[1]FEB 2021'!AC36+'[1]MAR 2021'!AC36+'[1]APR 2021'!AC36+'[1]MAY 2021'!AC36+'[1]JUN 2021'!AC36+'[1]JUL 2021'!AC36+'[1]AUG 2021'!AC36</f>
        <v>0</v>
      </c>
      <c r="AD36" s="24">
        <f t="shared" si="0"/>
        <v>76106.460000000006</v>
      </c>
    </row>
    <row r="37" spans="1:30" x14ac:dyDescent="0.25">
      <c r="A37" s="16" t="s">
        <v>111</v>
      </c>
      <c r="B37" s="17" t="s">
        <v>112</v>
      </c>
      <c r="C37" s="29" t="s">
        <v>50</v>
      </c>
      <c r="D37" s="90">
        <f>'[1]SEPT 2020'!D37+'[1]OCT 2020'!D37+'[1]NOV 2020'!D37+'[1]DEC 2020'!D37+'[1]JAN 2021'!D37+'[1]FEB 2021'!D37+'[1]MAR 2021'!D37+'[1]APR 2021'!D37+'[1]MAY 2021'!D37+'[1]JUN 2021'!D37+'[1]JUL 2021'!D37+'[1]AUG 2021'!D37</f>
        <v>20140</v>
      </c>
      <c r="E37" s="90">
        <f>'[1]SEPT 2020'!E37+'[1]OCT 2020'!E37+'[1]NOV 2020'!E37+'[1]DEC 2020'!E37+'[1]JAN 2021'!E37+'[1]FEB 2021'!E37+'[1]MAR 2021'!E37+'[1]APR 2021'!E37+'[1]MAY 2021'!E37+'[1]JUN 2021'!E37+'[1]JUL 2021'!E37+'[1]AUG 2021'!E37</f>
        <v>11317</v>
      </c>
      <c r="F37" s="90">
        <f>'[1]SEPT 2020'!F37+'[1]OCT 2020'!F37+'[1]NOV 2020'!F37+'[1]DEC 2020'!F37+'[1]JAN 2021'!F37+'[1]FEB 2021'!F37+'[1]MAR 2021'!F37+'[1]APR 2021'!F37+'[1]MAY 2021'!F37+'[1]JUN 2021'!F37+'[1]JUL 2021'!F37+'[1]AUG 2021'!F37</f>
        <v>16565</v>
      </c>
      <c r="G37" s="90">
        <f>'[1]SEPT 2020'!G37+'[1]OCT 2020'!G37+'[1]NOV 2020'!G37+'[1]DEC 2020'!G37+'[1]JAN 2021'!G37+'[1]FEB 2021'!G37+'[1]MAR 2021'!G37+'[1]APR 2021'!G37+'[1]MAY 2021'!G37+'[1]JUN 2021'!G37+'[1]JUL 2021'!G37+'[1]AUG 2021'!G37</f>
        <v>11533</v>
      </c>
      <c r="H37" s="90">
        <f>'[1]SEPT 2020'!H37+'[1]OCT 2020'!H37+'[1]NOV 2020'!H37+'[1]DEC 2020'!H37+'[1]JAN 2021'!H37+'[1]FEB 2021'!H37+'[1]MAR 2021'!H37+'[1]APR 2021'!H37+'[1]MAY 2021'!H37+'[1]JUN 2021'!H37+'[1]JUL 2021'!H37+'[1]AUG 2021'!H37</f>
        <v>6824</v>
      </c>
      <c r="I37" s="108">
        <f>'[1]SEPT 2020'!I37+'[1]OCT 2020'!I37+'[1]NOV 2020'!I37+'[1]DEC 2020'!I37+'[1]JAN 2021'!I37+'[1]FEB 2021'!I37+'[1]MAR 2021'!I37+'[1]APR 2021'!I37+'[1]MAY 2021'!I37+'[1]JUN 2021'!I37+'[1]JUL 2021'!I37+'[1]AUG 2021'!I37</f>
        <v>66379</v>
      </c>
      <c r="J37" s="38">
        <f>'[1]SEPT 2020'!J37+'[1]OCT 2020'!J37+'[1]NOV 2020'!J37+'[1]DEC 2020'!J37+'[1]JAN 2021'!J37+'[1]FEB 2021'!J37+'[1]MAR 2021'!J37+'[1]APR 2021'!J37+'[1]MAY 2021'!J37+'[1]JUN 2021'!J37+'[1]JUL 2021'!J37+'[1]AUG 2021'!J37</f>
        <v>0</v>
      </c>
      <c r="K37" s="109">
        <f>'[1]SEPT 2020'!K37+'[1]OCT 2020'!K37+'[1]NOV 2020'!K37+'[1]DEC 2020'!K37+'[1]JAN 2021'!K37+'[1]FEB 2021'!K37+'[1]MAR 2021'!K37+'[1]APR 2021'!K37+'[1]MAY 2021'!K37+'[1]JUN 2021'!K37+'[1]JUL 2021'!K37+'[1]AUG 2021'!K37</f>
        <v>0</v>
      </c>
      <c r="L37" s="38">
        <f>'[1]SEPT 2020'!L37+'[1]OCT 2020'!L37+'[1]NOV 2020'!L37+'[1]DEC 2020'!L37+'[1]JAN 2021'!L37+'[1]FEB 2021'!L37+'[1]MAR 2021'!L37+'[1]APR 2021'!L37+'[1]MAY 2021'!L37+'[1]JUN 2021'!L37+'[1]JUL 2021'!L37+'[1]AUG 2021'!L37</f>
        <v>0</v>
      </c>
      <c r="M37" s="38">
        <f>'[1]SEPT 2020'!M37+'[1]OCT 2020'!M37+'[1]NOV 2020'!M37+'[1]DEC 2020'!M37+'[1]JAN 2021'!M37+'[1]FEB 2021'!M37+'[1]MAR 2021'!M37+'[1]APR 2021'!M37+'[1]MAY 2021'!M37+'[1]JUN 2021'!M37+'[1]JUL 2021'!M37+'[1]AUG 2021'!M37</f>
        <v>0</v>
      </c>
      <c r="N37" s="38">
        <f>'[1]SEPT 2020'!N37+'[1]OCT 2020'!N37+'[1]NOV 2020'!N37+'[1]DEC 2020'!N37+'[1]JAN 2021'!N37+'[1]FEB 2021'!N37+'[1]MAR 2021'!N37+'[1]APR 2021'!N37+'[1]MAY 2021'!N37+'[1]JUN 2021'!N37+'[1]JUL 2021'!N37+'[1]AUG 2021'!N37</f>
        <v>0</v>
      </c>
      <c r="O37" s="38">
        <f>'[1]SEPT 2020'!O37+'[1]OCT 2020'!O37+'[1]NOV 2020'!O37+'[1]DEC 2020'!O37+'[1]JAN 2021'!O37+'[1]FEB 2021'!O37+'[1]MAR 2021'!O37+'[1]APR 2021'!O37+'[1]MAY 2021'!O37+'[1]JUN 2021'!O37+'[1]JUL 2021'!O37+'[1]AUG 2021'!O37</f>
        <v>0</v>
      </c>
      <c r="P37" s="108">
        <f>'[1]SEPT 2020'!P37+'[1]OCT 2020'!P37+'[1]NOV 2020'!P37+'[1]DEC 2020'!P37+'[1]JAN 2021'!P37+'[1]FEB 2021'!P37+'[1]MAR 2021'!P37+'[1]APR 2021'!P37+'[1]MAY 2021'!P37+'[1]JUN 2021'!P37+'[1]JUL 2021'!P37+'[1]AUG 2021'!P37</f>
        <v>852.93</v>
      </c>
      <c r="Q37" s="38">
        <f>'[1]SEPT 2020'!Q37+'[1]OCT 2020'!Q37+'[1]NOV 2020'!Q37+'[1]DEC 2020'!Q37+'[1]JAN 2021'!Q37+'[1]FEB 2021'!Q37+'[1]MAR 2021'!Q37+'[1]APR 2021'!Q37+'[1]MAY 2021'!Q37+'[1]JUN 2021'!Q37+'[1]JUL 2021'!Q37+'[1]AUG 2021'!Q37</f>
        <v>0</v>
      </c>
      <c r="R37" s="38">
        <f>'[1]SEPT 2020'!R37+'[1]OCT 2020'!R37+'[1]NOV 2020'!R37+'[1]DEC 2020'!R37+'[1]JAN 2021'!R37+'[1]FEB 2021'!R37+'[1]MAR 2021'!R37+'[1]APR 2021'!R37+'[1]MAY 2021'!R37+'[1]JUN 2021'!R37+'[1]JUL 2021'!R37+'[1]AUG 2021'!R37</f>
        <v>0</v>
      </c>
      <c r="S37" s="38">
        <f>'[1]SEPT 2020'!S37+'[1]OCT 2020'!S37+'[1]NOV 2020'!S37+'[1]DEC 2020'!S37+'[1]JAN 2021'!S37+'[1]FEB 2021'!S37+'[1]MAR 2021'!S37+'[1]APR 2021'!S37+'[1]MAY 2021'!S37+'[1]JUN 2021'!S37+'[1]JUL 2021'!S37+'[1]AUG 2021'!S37</f>
        <v>0</v>
      </c>
      <c r="T37" s="38">
        <f>'[1]SEPT 2020'!T37+'[1]OCT 2020'!T37+'[1]NOV 2020'!T37+'[1]DEC 2020'!T37+'[1]JAN 2021'!T37+'[1]FEB 2021'!T37+'[1]MAR 2021'!T37+'[1]APR 2021'!T37+'[1]MAY 2021'!T37+'[1]JUN 2021'!T37+'[1]JUL 2021'!T37+'[1]AUG 2021'!T37</f>
        <v>852.93</v>
      </c>
      <c r="U37" s="38">
        <f>'[1]SEPT 2020'!U37+'[1]OCT 2020'!U37+'[1]NOV 2020'!U37+'[1]DEC 2020'!U37+'[1]JAN 2021'!U37+'[1]FEB 2021'!U37+'[1]MAR 2021'!U37+'[1]APR 2021'!U37+'[1]MAY 2021'!U37+'[1]JUN 2021'!U37+'[1]JUL 2021'!U37+'[1]AUG 2021'!U37</f>
        <v>0</v>
      </c>
      <c r="V37" s="38">
        <f>'[1]SEPT 2020'!V37+'[1]OCT 2020'!V37+'[1]NOV 2020'!V37+'[1]DEC 2020'!V37+'[1]JAN 2021'!V37+'[1]FEB 2021'!V37+'[1]MAR 2021'!V37+'[1]APR 2021'!V37+'[1]MAY 2021'!V37+'[1]JUN 2021'!V37+'[1]JUL 2021'!V37+'[1]AUG 2021'!V37</f>
        <v>0</v>
      </c>
      <c r="W37" s="38">
        <f>'[1]SEPT 2020'!W37+'[1]OCT 2020'!W37+'[1]NOV 2020'!W37+'[1]DEC 2020'!W37+'[1]JAN 2021'!W37+'[1]FEB 2021'!W37+'[1]MAR 2021'!W37+'[1]APR 2021'!W37+'[1]MAY 2021'!W37+'[1]JUN 2021'!W37+'[1]JUL 2021'!W37+'[1]AUG 2021'!W37</f>
        <v>0</v>
      </c>
      <c r="X37" s="38">
        <f>'[1]SEPT 2020'!X37+'[1]OCT 2020'!X37+'[1]NOV 2020'!X37+'[1]DEC 2020'!X37+'[1]JAN 2021'!X37+'[1]FEB 2021'!X37+'[1]MAR 2021'!X37+'[1]APR 2021'!X37+'[1]MAY 2021'!X37+'[1]JUN 2021'!X37+'[1]JUL 2021'!X37+'[1]AUG 2021'!X37</f>
        <v>0</v>
      </c>
      <c r="Y37" s="38">
        <f>'[1]SEPT 2020'!Y37+'[1]OCT 2020'!Y37+'[1]NOV 2020'!Y37+'[1]DEC 2020'!Y37+'[1]JAN 2021'!Y37+'[1]FEB 2021'!Y37+'[1]MAR 2021'!Y37+'[1]APR 2021'!Y37+'[1]MAY 2021'!Y37+'[1]JUN 2021'!Y37+'[1]JUL 2021'!Y37+'[1]AUG 2021'!Y37</f>
        <v>0</v>
      </c>
      <c r="Z37" s="38">
        <f>'[1]SEPT 2020'!Z37+'[1]OCT 2020'!Z37+'[1]NOV 2020'!Z37+'[1]DEC 2020'!Z37+'[1]JAN 2021'!Z37+'[1]FEB 2021'!Z37+'[1]MAR 2021'!Z37+'[1]APR 2021'!Z37+'[1]MAY 2021'!Z37+'[1]JUN 2021'!Z37+'[1]JUL 2021'!Z37+'[1]AUG 2021'!Z37</f>
        <v>0</v>
      </c>
      <c r="AA37" s="38">
        <f>'[1]SEPT 2020'!AA37+'[1]OCT 2020'!AA37+'[1]NOV 2020'!AA37+'[1]DEC 2020'!AA37+'[1]JAN 2021'!AA37+'[1]FEB 2021'!AA37+'[1]MAR 2021'!AA37+'[1]APR 2021'!AA37+'[1]MAY 2021'!AA37+'[1]JUN 2021'!AA37+'[1]JUL 2021'!AA37+'[1]AUG 2021'!AA37</f>
        <v>0</v>
      </c>
      <c r="AB37" s="38">
        <f>'[1]SEPT 2020'!AB37+'[1]OCT 2020'!AB37+'[1]NOV 2020'!AB37+'[1]DEC 2020'!AB37+'[1]JAN 2021'!AB37+'[1]FEB 2021'!AB37+'[1]MAR 2021'!AB37+'[1]APR 2021'!AB37+'[1]MAY 2021'!AB37+'[1]JUN 2021'!AB37+'[1]JUL 2021'!AB37+'[1]AUG 2021'!AB37</f>
        <v>0</v>
      </c>
      <c r="AC37" s="38">
        <f>'[1]SEPT 2020'!AC37+'[1]OCT 2020'!AC37+'[1]NOV 2020'!AC37+'[1]DEC 2020'!AC37+'[1]JAN 2021'!AC37+'[1]FEB 2021'!AC37+'[1]MAR 2021'!AC37+'[1]APR 2021'!AC37+'[1]MAY 2021'!AC37+'[1]JUN 2021'!AC37+'[1]JUL 2021'!AC37+'[1]AUG 2021'!AC37</f>
        <v>0</v>
      </c>
      <c r="AD37" s="24">
        <f t="shared" si="0"/>
        <v>67231.929999999993</v>
      </c>
    </row>
    <row r="38" spans="1:30" x14ac:dyDescent="0.25">
      <c r="A38" s="16" t="s">
        <v>113</v>
      </c>
      <c r="B38" s="17" t="s">
        <v>114</v>
      </c>
      <c r="C38" s="25" t="s">
        <v>39</v>
      </c>
      <c r="D38" s="90">
        <f>'[1]SEPT 2020'!D38+'[1]OCT 2020'!D38+'[1]NOV 2020'!D38+'[1]DEC 2020'!D38+'[1]JAN 2021'!D38+'[1]FEB 2021'!D38+'[1]MAR 2021'!D38+'[1]APR 2021'!D38+'[1]MAY 2021'!D38+'[1]JUN 2021'!D38+'[1]JUL 2021'!D38+'[1]AUG 2021'!D38</f>
        <v>35471</v>
      </c>
      <c r="E38" s="90">
        <f>'[1]SEPT 2020'!E38+'[1]OCT 2020'!E38+'[1]NOV 2020'!E38+'[1]DEC 2020'!E38+'[1]JAN 2021'!E38+'[1]FEB 2021'!E38+'[1]MAR 2021'!E38+'[1]APR 2021'!E38+'[1]MAY 2021'!E38+'[1]JUN 2021'!E38+'[1]JUL 2021'!E38+'[1]AUG 2021'!E38</f>
        <v>25056</v>
      </c>
      <c r="F38" s="90">
        <f>'[1]SEPT 2020'!F38+'[1]OCT 2020'!F38+'[1]NOV 2020'!F38+'[1]DEC 2020'!F38+'[1]JAN 2021'!F38+'[1]FEB 2021'!F38+'[1]MAR 2021'!F38+'[1]APR 2021'!F38+'[1]MAY 2021'!F38+'[1]JUN 2021'!F38+'[1]JUL 2021'!F38+'[1]AUG 2021'!F38</f>
        <v>2476</v>
      </c>
      <c r="G38" s="90">
        <f>'[1]SEPT 2020'!G38+'[1]OCT 2020'!G38+'[1]NOV 2020'!G38+'[1]DEC 2020'!G38+'[1]JAN 2021'!G38+'[1]FEB 2021'!G38+'[1]MAR 2021'!G38+'[1]APR 2021'!G38+'[1]MAY 2021'!G38+'[1]JUN 2021'!G38+'[1]JUL 2021'!G38+'[1]AUG 2021'!G38</f>
        <v>9446</v>
      </c>
      <c r="H38" s="90">
        <f>'[1]SEPT 2020'!H38+'[1]OCT 2020'!H38+'[1]NOV 2020'!H38+'[1]DEC 2020'!H38+'[1]JAN 2021'!H38+'[1]FEB 2021'!H38+'[1]MAR 2021'!H38+'[1]APR 2021'!H38+'[1]MAY 2021'!H38+'[1]JUN 2021'!H38+'[1]JUL 2021'!H38+'[1]AUG 2021'!H38</f>
        <v>2522</v>
      </c>
      <c r="I38" s="108">
        <f>'[1]SEPT 2020'!I38+'[1]OCT 2020'!I38+'[1]NOV 2020'!I38+'[1]DEC 2020'!I38+'[1]JAN 2021'!I38+'[1]FEB 2021'!I38+'[1]MAR 2021'!I38+'[1]APR 2021'!I38+'[1]MAY 2021'!I38+'[1]JUN 2021'!I38+'[1]JUL 2021'!I38+'[1]AUG 2021'!I38</f>
        <v>74971</v>
      </c>
      <c r="J38" s="38">
        <f>'[1]SEPT 2020'!J38+'[1]OCT 2020'!J38+'[1]NOV 2020'!J38+'[1]DEC 2020'!J38+'[1]JAN 2021'!J38+'[1]FEB 2021'!J38+'[1]MAR 2021'!J38+'[1]APR 2021'!J38+'[1]MAY 2021'!J38+'[1]JUN 2021'!J38+'[1]JUL 2021'!J38+'[1]AUG 2021'!J38</f>
        <v>0</v>
      </c>
      <c r="K38" s="109">
        <f>'[1]SEPT 2020'!K38+'[1]OCT 2020'!K38+'[1]NOV 2020'!K38+'[1]DEC 2020'!K38+'[1]JAN 2021'!K38+'[1]FEB 2021'!K38+'[1]MAR 2021'!K38+'[1]APR 2021'!K38+'[1]MAY 2021'!K38+'[1]JUN 2021'!K38+'[1]JUL 2021'!K38+'[1]AUG 2021'!K38</f>
        <v>0</v>
      </c>
      <c r="L38" s="38">
        <f>'[1]SEPT 2020'!L38+'[1]OCT 2020'!L38+'[1]NOV 2020'!L38+'[1]DEC 2020'!L38+'[1]JAN 2021'!L38+'[1]FEB 2021'!L38+'[1]MAR 2021'!L38+'[1]APR 2021'!L38+'[1]MAY 2021'!L38+'[1]JUN 2021'!L38+'[1]JUL 2021'!L38+'[1]AUG 2021'!L38</f>
        <v>0</v>
      </c>
      <c r="M38" s="38">
        <f>'[1]SEPT 2020'!M38+'[1]OCT 2020'!M38+'[1]NOV 2020'!M38+'[1]DEC 2020'!M38+'[1]JAN 2021'!M38+'[1]FEB 2021'!M38+'[1]MAR 2021'!M38+'[1]APR 2021'!M38+'[1]MAY 2021'!M38+'[1]JUN 2021'!M38+'[1]JUL 2021'!M38+'[1]AUG 2021'!M38</f>
        <v>0</v>
      </c>
      <c r="N38" s="38">
        <f>'[1]SEPT 2020'!N38+'[1]OCT 2020'!N38+'[1]NOV 2020'!N38+'[1]DEC 2020'!N38+'[1]JAN 2021'!N38+'[1]FEB 2021'!N38+'[1]MAR 2021'!N38+'[1]APR 2021'!N38+'[1]MAY 2021'!N38+'[1]JUN 2021'!N38+'[1]JUL 2021'!N38+'[1]AUG 2021'!N38</f>
        <v>0</v>
      </c>
      <c r="O38" s="38">
        <f>'[1]SEPT 2020'!O38+'[1]OCT 2020'!O38+'[1]NOV 2020'!O38+'[1]DEC 2020'!O38+'[1]JAN 2021'!O38+'[1]FEB 2021'!O38+'[1]MAR 2021'!O38+'[1]APR 2021'!O38+'[1]MAY 2021'!O38+'[1]JUN 2021'!O38+'[1]JUL 2021'!O38+'[1]AUG 2021'!O38</f>
        <v>0</v>
      </c>
      <c r="P38" s="108">
        <f>'[1]SEPT 2020'!P38+'[1]OCT 2020'!P38+'[1]NOV 2020'!P38+'[1]DEC 2020'!P38+'[1]JAN 2021'!P38+'[1]FEB 2021'!P38+'[1]MAR 2021'!P38+'[1]APR 2021'!P38+'[1]MAY 2021'!P38+'[1]JUN 2021'!P38+'[1]JUL 2021'!P38+'[1]AUG 2021'!P38</f>
        <v>426.46</v>
      </c>
      <c r="Q38" s="38">
        <f>'[1]SEPT 2020'!Q38+'[1]OCT 2020'!Q38+'[1]NOV 2020'!Q38+'[1]DEC 2020'!Q38+'[1]JAN 2021'!Q38+'[1]FEB 2021'!Q38+'[1]MAR 2021'!Q38+'[1]APR 2021'!Q38+'[1]MAY 2021'!Q38+'[1]JUN 2021'!Q38+'[1]JUL 2021'!Q38+'[1]AUG 2021'!Q38</f>
        <v>0</v>
      </c>
      <c r="R38" s="38">
        <f>'[1]SEPT 2020'!R38+'[1]OCT 2020'!R38+'[1]NOV 2020'!R38+'[1]DEC 2020'!R38+'[1]JAN 2021'!R38+'[1]FEB 2021'!R38+'[1]MAR 2021'!R38+'[1]APR 2021'!R38+'[1]MAY 2021'!R38+'[1]JUN 2021'!R38+'[1]JUL 2021'!R38+'[1]AUG 2021'!R38</f>
        <v>0</v>
      </c>
      <c r="S38" s="38">
        <f>'[1]SEPT 2020'!S38+'[1]OCT 2020'!S38+'[1]NOV 2020'!S38+'[1]DEC 2020'!S38+'[1]JAN 2021'!S38+'[1]FEB 2021'!S38+'[1]MAR 2021'!S38+'[1]APR 2021'!S38+'[1]MAY 2021'!S38+'[1]JUN 2021'!S38+'[1]JUL 2021'!S38+'[1]AUG 2021'!S38</f>
        <v>0</v>
      </c>
      <c r="T38" s="38">
        <f>'[1]SEPT 2020'!T38+'[1]OCT 2020'!T38+'[1]NOV 2020'!T38+'[1]DEC 2020'!T38+'[1]JAN 2021'!T38+'[1]FEB 2021'!T38+'[1]MAR 2021'!T38+'[1]APR 2021'!T38+'[1]MAY 2021'!T38+'[1]JUN 2021'!T38+'[1]JUL 2021'!T38+'[1]AUG 2021'!T38</f>
        <v>426.46</v>
      </c>
      <c r="U38" s="38">
        <f>'[1]SEPT 2020'!U38+'[1]OCT 2020'!U38+'[1]NOV 2020'!U38+'[1]DEC 2020'!U38+'[1]JAN 2021'!U38+'[1]FEB 2021'!U38+'[1]MAR 2021'!U38+'[1]APR 2021'!U38+'[1]MAY 2021'!U38+'[1]JUN 2021'!U38+'[1]JUL 2021'!U38+'[1]AUG 2021'!U38</f>
        <v>0</v>
      </c>
      <c r="V38" s="38">
        <f>'[1]SEPT 2020'!V38+'[1]OCT 2020'!V38+'[1]NOV 2020'!V38+'[1]DEC 2020'!V38+'[1]JAN 2021'!V38+'[1]FEB 2021'!V38+'[1]MAR 2021'!V38+'[1]APR 2021'!V38+'[1]MAY 2021'!V38+'[1]JUN 2021'!V38+'[1]JUL 2021'!V38+'[1]AUG 2021'!V38</f>
        <v>0</v>
      </c>
      <c r="W38" s="38">
        <f>'[1]SEPT 2020'!W38+'[1]OCT 2020'!W38+'[1]NOV 2020'!W38+'[1]DEC 2020'!W38+'[1]JAN 2021'!W38+'[1]FEB 2021'!W38+'[1]MAR 2021'!W38+'[1]APR 2021'!W38+'[1]MAY 2021'!W38+'[1]JUN 2021'!W38+'[1]JUL 2021'!W38+'[1]AUG 2021'!W38</f>
        <v>0</v>
      </c>
      <c r="X38" s="38">
        <f>'[1]SEPT 2020'!X38+'[1]OCT 2020'!X38+'[1]NOV 2020'!X38+'[1]DEC 2020'!X38+'[1]JAN 2021'!X38+'[1]FEB 2021'!X38+'[1]MAR 2021'!X38+'[1]APR 2021'!X38+'[1]MAY 2021'!X38+'[1]JUN 2021'!X38+'[1]JUL 2021'!X38+'[1]AUG 2021'!X38</f>
        <v>0</v>
      </c>
      <c r="Y38" s="38">
        <f>'[1]SEPT 2020'!Y38+'[1]OCT 2020'!Y38+'[1]NOV 2020'!Y38+'[1]DEC 2020'!Y38+'[1]JAN 2021'!Y38+'[1]FEB 2021'!Y38+'[1]MAR 2021'!Y38+'[1]APR 2021'!Y38+'[1]MAY 2021'!Y38+'[1]JUN 2021'!Y38+'[1]JUL 2021'!Y38+'[1]AUG 2021'!Y38</f>
        <v>0</v>
      </c>
      <c r="Z38" s="38">
        <f>'[1]SEPT 2020'!Z38+'[1]OCT 2020'!Z38+'[1]NOV 2020'!Z38+'[1]DEC 2020'!Z38+'[1]JAN 2021'!Z38+'[1]FEB 2021'!Z38+'[1]MAR 2021'!Z38+'[1]APR 2021'!Z38+'[1]MAY 2021'!Z38+'[1]JUN 2021'!Z38+'[1]JUL 2021'!Z38+'[1]AUG 2021'!Z38</f>
        <v>0</v>
      </c>
      <c r="AA38" s="38">
        <f>'[1]SEPT 2020'!AA38+'[1]OCT 2020'!AA38+'[1]NOV 2020'!AA38+'[1]DEC 2020'!AA38+'[1]JAN 2021'!AA38+'[1]FEB 2021'!AA38+'[1]MAR 2021'!AA38+'[1]APR 2021'!AA38+'[1]MAY 2021'!AA38+'[1]JUN 2021'!AA38+'[1]JUL 2021'!AA38+'[1]AUG 2021'!AA38</f>
        <v>0</v>
      </c>
      <c r="AB38" s="38">
        <f>'[1]SEPT 2020'!AB38+'[1]OCT 2020'!AB38+'[1]NOV 2020'!AB38+'[1]DEC 2020'!AB38+'[1]JAN 2021'!AB38+'[1]FEB 2021'!AB38+'[1]MAR 2021'!AB38+'[1]APR 2021'!AB38+'[1]MAY 2021'!AB38+'[1]JUN 2021'!AB38+'[1]JUL 2021'!AB38+'[1]AUG 2021'!AB38</f>
        <v>0</v>
      </c>
      <c r="AC38" s="38">
        <f>'[1]SEPT 2020'!AC38+'[1]OCT 2020'!AC38+'[1]NOV 2020'!AC38+'[1]DEC 2020'!AC38+'[1]JAN 2021'!AC38+'[1]FEB 2021'!AC38+'[1]MAR 2021'!AC38+'[1]APR 2021'!AC38+'[1]MAY 2021'!AC38+'[1]JUN 2021'!AC38+'[1]JUL 2021'!AC38+'[1]AUG 2021'!AC38</f>
        <v>0</v>
      </c>
      <c r="AD38" s="24">
        <f t="shared" si="0"/>
        <v>75397.460000000006</v>
      </c>
    </row>
    <row r="39" spans="1:30" x14ac:dyDescent="0.25">
      <c r="A39" s="16" t="s">
        <v>115</v>
      </c>
      <c r="B39" s="17" t="s">
        <v>116</v>
      </c>
      <c r="C39" s="29" t="s">
        <v>50</v>
      </c>
      <c r="D39" s="90">
        <f>'[1]SEPT 2020'!D39+'[1]OCT 2020'!D39+'[1]NOV 2020'!D39+'[1]DEC 2020'!D39+'[1]JAN 2021'!D39+'[1]FEB 2021'!D39+'[1]MAR 2021'!D39+'[1]APR 2021'!D39+'[1]MAY 2021'!D39+'[1]JUN 2021'!D39+'[1]JUL 2021'!D39+'[1]AUG 2021'!D39</f>
        <v>74824</v>
      </c>
      <c r="E39" s="90">
        <f>'[1]SEPT 2020'!E39+'[1]OCT 2020'!E39+'[1]NOV 2020'!E39+'[1]DEC 2020'!E39+'[1]JAN 2021'!E39+'[1]FEB 2021'!E39+'[1]MAR 2021'!E39+'[1]APR 2021'!E39+'[1]MAY 2021'!E39+'[1]JUN 2021'!E39+'[1]JUL 2021'!E39+'[1]AUG 2021'!E39</f>
        <v>55359</v>
      </c>
      <c r="F39" s="90">
        <f>'[1]SEPT 2020'!F39+'[1]OCT 2020'!F39+'[1]NOV 2020'!F39+'[1]DEC 2020'!F39+'[1]JAN 2021'!F39+'[1]FEB 2021'!F39+'[1]MAR 2021'!F39+'[1]APR 2021'!F39+'[1]MAY 2021'!F39+'[1]JUN 2021'!F39+'[1]JUL 2021'!F39+'[1]AUG 2021'!F39</f>
        <v>0</v>
      </c>
      <c r="G39" s="90">
        <f>'[1]SEPT 2020'!G39+'[1]OCT 2020'!G39+'[1]NOV 2020'!G39+'[1]DEC 2020'!G39+'[1]JAN 2021'!G39+'[1]FEB 2021'!G39+'[1]MAR 2021'!G39+'[1]APR 2021'!G39+'[1]MAY 2021'!G39+'[1]JUN 2021'!G39+'[1]JUL 2021'!G39+'[1]AUG 2021'!G39</f>
        <v>9577</v>
      </c>
      <c r="H39" s="90">
        <f>'[1]SEPT 2020'!H39+'[1]OCT 2020'!H39+'[1]NOV 2020'!H39+'[1]DEC 2020'!H39+'[1]JAN 2021'!H39+'[1]FEB 2021'!H39+'[1]MAR 2021'!H39+'[1]APR 2021'!H39+'[1]MAY 2021'!H39+'[1]JUN 2021'!H39+'[1]JUL 2021'!H39+'[1]AUG 2021'!H39</f>
        <v>3333</v>
      </c>
      <c r="I39" s="108">
        <f>'[1]SEPT 2020'!I39+'[1]OCT 2020'!I39+'[1]NOV 2020'!I39+'[1]DEC 2020'!I39+'[1]JAN 2021'!I39+'[1]FEB 2021'!I39+'[1]MAR 2021'!I39+'[1]APR 2021'!I39+'[1]MAY 2021'!I39+'[1]JUN 2021'!I39+'[1]JUL 2021'!I39+'[1]AUG 2021'!I39</f>
        <v>143093</v>
      </c>
      <c r="J39" s="38">
        <f>'[1]SEPT 2020'!J39+'[1]OCT 2020'!J39+'[1]NOV 2020'!J39+'[1]DEC 2020'!J39+'[1]JAN 2021'!J39+'[1]FEB 2021'!J39+'[1]MAR 2021'!J39+'[1]APR 2021'!J39+'[1]MAY 2021'!J39+'[1]JUN 2021'!J39+'[1]JUL 2021'!J39+'[1]AUG 2021'!J39</f>
        <v>0</v>
      </c>
      <c r="K39" s="109">
        <f>'[1]SEPT 2020'!K39+'[1]OCT 2020'!K39+'[1]NOV 2020'!K39+'[1]DEC 2020'!K39+'[1]JAN 2021'!K39+'[1]FEB 2021'!K39+'[1]MAR 2021'!K39+'[1]APR 2021'!K39+'[1]MAY 2021'!K39+'[1]JUN 2021'!K39+'[1]JUL 2021'!K39+'[1]AUG 2021'!K39</f>
        <v>0</v>
      </c>
      <c r="L39" s="38">
        <f>'[1]SEPT 2020'!L39+'[1]OCT 2020'!L39+'[1]NOV 2020'!L39+'[1]DEC 2020'!L39+'[1]JAN 2021'!L39+'[1]FEB 2021'!L39+'[1]MAR 2021'!L39+'[1]APR 2021'!L39+'[1]MAY 2021'!L39+'[1]JUN 2021'!L39+'[1]JUL 2021'!L39+'[1]AUG 2021'!L39</f>
        <v>0</v>
      </c>
      <c r="M39" s="38">
        <f>'[1]SEPT 2020'!M39+'[1]OCT 2020'!M39+'[1]NOV 2020'!M39+'[1]DEC 2020'!M39+'[1]JAN 2021'!M39+'[1]FEB 2021'!M39+'[1]MAR 2021'!M39+'[1]APR 2021'!M39+'[1]MAY 2021'!M39+'[1]JUN 2021'!M39+'[1]JUL 2021'!M39+'[1]AUG 2021'!M39</f>
        <v>0</v>
      </c>
      <c r="N39" s="38">
        <f>'[1]SEPT 2020'!N39+'[1]OCT 2020'!N39+'[1]NOV 2020'!N39+'[1]DEC 2020'!N39+'[1]JAN 2021'!N39+'[1]FEB 2021'!N39+'[1]MAR 2021'!N39+'[1]APR 2021'!N39+'[1]MAY 2021'!N39+'[1]JUN 2021'!N39+'[1]JUL 2021'!N39+'[1]AUG 2021'!N39</f>
        <v>0</v>
      </c>
      <c r="O39" s="38">
        <f>'[1]SEPT 2020'!O39+'[1]OCT 2020'!O39+'[1]NOV 2020'!O39+'[1]DEC 2020'!O39+'[1]JAN 2021'!O39+'[1]FEB 2021'!O39+'[1]MAR 2021'!O39+'[1]APR 2021'!O39+'[1]MAY 2021'!O39+'[1]JUN 2021'!O39+'[1]JUL 2021'!O39+'[1]AUG 2021'!O39</f>
        <v>0</v>
      </c>
      <c r="P39" s="108">
        <f>'[1]SEPT 2020'!P39+'[1]OCT 2020'!P39+'[1]NOV 2020'!P39+'[1]DEC 2020'!P39+'[1]JAN 2021'!P39+'[1]FEB 2021'!P39+'[1]MAR 2021'!P39+'[1]APR 2021'!P39+'[1]MAY 2021'!P39+'[1]JUN 2021'!P39+'[1]JUL 2021'!P39+'[1]AUG 2021'!P39</f>
        <v>852.93</v>
      </c>
      <c r="Q39" s="38">
        <f>'[1]SEPT 2020'!Q39+'[1]OCT 2020'!Q39+'[1]NOV 2020'!Q39+'[1]DEC 2020'!Q39+'[1]JAN 2021'!Q39+'[1]FEB 2021'!Q39+'[1]MAR 2021'!Q39+'[1]APR 2021'!Q39+'[1]MAY 2021'!Q39+'[1]JUN 2021'!Q39+'[1]JUL 2021'!Q39+'[1]AUG 2021'!Q39</f>
        <v>0</v>
      </c>
      <c r="R39" s="38">
        <f>'[1]SEPT 2020'!R39+'[1]OCT 2020'!R39+'[1]NOV 2020'!R39+'[1]DEC 2020'!R39+'[1]JAN 2021'!R39+'[1]FEB 2021'!R39+'[1]MAR 2021'!R39+'[1]APR 2021'!R39+'[1]MAY 2021'!R39+'[1]JUN 2021'!R39+'[1]JUL 2021'!R39+'[1]AUG 2021'!R39</f>
        <v>0</v>
      </c>
      <c r="S39" s="38">
        <f>'[1]SEPT 2020'!S39+'[1]OCT 2020'!S39+'[1]NOV 2020'!S39+'[1]DEC 2020'!S39+'[1]JAN 2021'!S39+'[1]FEB 2021'!S39+'[1]MAR 2021'!S39+'[1]APR 2021'!S39+'[1]MAY 2021'!S39+'[1]JUN 2021'!S39+'[1]JUL 2021'!S39+'[1]AUG 2021'!S39</f>
        <v>0</v>
      </c>
      <c r="T39" s="38">
        <f>'[1]SEPT 2020'!T39+'[1]OCT 2020'!T39+'[1]NOV 2020'!T39+'[1]DEC 2020'!T39+'[1]JAN 2021'!T39+'[1]FEB 2021'!T39+'[1]MAR 2021'!T39+'[1]APR 2021'!T39+'[1]MAY 2021'!T39+'[1]JUN 2021'!T39+'[1]JUL 2021'!T39+'[1]AUG 2021'!T39</f>
        <v>852.93</v>
      </c>
      <c r="U39" s="38">
        <f>'[1]SEPT 2020'!U39+'[1]OCT 2020'!U39+'[1]NOV 2020'!U39+'[1]DEC 2020'!U39+'[1]JAN 2021'!U39+'[1]FEB 2021'!U39+'[1]MAR 2021'!U39+'[1]APR 2021'!U39+'[1]MAY 2021'!U39+'[1]JUN 2021'!U39+'[1]JUL 2021'!U39+'[1]AUG 2021'!U39</f>
        <v>0</v>
      </c>
      <c r="V39" s="38">
        <f>'[1]SEPT 2020'!V39+'[1]OCT 2020'!V39+'[1]NOV 2020'!V39+'[1]DEC 2020'!V39+'[1]JAN 2021'!V39+'[1]FEB 2021'!V39+'[1]MAR 2021'!V39+'[1]APR 2021'!V39+'[1]MAY 2021'!V39+'[1]JUN 2021'!V39+'[1]JUL 2021'!V39+'[1]AUG 2021'!V39</f>
        <v>0</v>
      </c>
      <c r="W39" s="38">
        <f>'[1]SEPT 2020'!W39+'[1]OCT 2020'!W39+'[1]NOV 2020'!W39+'[1]DEC 2020'!W39+'[1]JAN 2021'!W39+'[1]FEB 2021'!W39+'[1]MAR 2021'!W39+'[1]APR 2021'!W39+'[1]MAY 2021'!W39+'[1]JUN 2021'!W39+'[1]JUL 2021'!W39+'[1]AUG 2021'!W39</f>
        <v>0</v>
      </c>
      <c r="X39" s="38">
        <f>'[1]SEPT 2020'!X39+'[1]OCT 2020'!X39+'[1]NOV 2020'!X39+'[1]DEC 2020'!X39+'[1]JAN 2021'!X39+'[1]FEB 2021'!X39+'[1]MAR 2021'!X39+'[1]APR 2021'!X39+'[1]MAY 2021'!X39+'[1]JUN 2021'!X39+'[1]JUL 2021'!X39+'[1]AUG 2021'!X39</f>
        <v>0</v>
      </c>
      <c r="Y39" s="38">
        <f>'[1]SEPT 2020'!Y39+'[1]OCT 2020'!Y39+'[1]NOV 2020'!Y39+'[1]DEC 2020'!Y39+'[1]JAN 2021'!Y39+'[1]FEB 2021'!Y39+'[1]MAR 2021'!Y39+'[1]APR 2021'!Y39+'[1]MAY 2021'!Y39+'[1]JUN 2021'!Y39+'[1]JUL 2021'!Y39+'[1]AUG 2021'!Y39</f>
        <v>0</v>
      </c>
      <c r="Z39" s="38">
        <f>'[1]SEPT 2020'!Z39+'[1]OCT 2020'!Z39+'[1]NOV 2020'!Z39+'[1]DEC 2020'!Z39+'[1]JAN 2021'!Z39+'[1]FEB 2021'!Z39+'[1]MAR 2021'!Z39+'[1]APR 2021'!Z39+'[1]MAY 2021'!Z39+'[1]JUN 2021'!Z39+'[1]JUL 2021'!Z39+'[1]AUG 2021'!Z39</f>
        <v>0</v>
      </c>
      <c r="AA39" s="38">
        <f>'[1]SEPT 2020'!AA39+'[1]OCT 2020'!AA39+'[1]NOV 2020'!AA39+'[1]DEC 2020'!AA39+'[1]JAN 2021'!AA39+'[1]FEB 2021'!AA39+'[1]MAR 2021'!AA39+'[1]APR 2021'!AA39+'[1]MAY 2021'!AA39+'[1]JUN 2021'!AA39+'[1]JUL 2021'!AA39+'[1]AUG 2021'!AA39</f>
        <v>0</v>
      </c>
      <c r="AB39" s="38">
        <f>'[1]SEPT 2020'!AB39+'[1]OCT 2020'!AB39+'[1]NOV 2020'!AB39+'[1]DEC 2020'!AB39+'[1]JAN 2021'!AB39+'[1]FEB 2021'!AB39+'[1]MAR 2021'!AB39+'[1]APR 2021'!AB39+'[1]MAY 2021'!AB39+'[1]JUN 2021'!AB39+'[1]JUL 2021'!AB39+'[1]AUG 2021'!AB39</f>
        <v>0</v>
      </c>
      <c r="AC39" s="38">
        <f>'[1]SEPT 2020'!AC39+'[1]OCT 2020'!AC39+'[1]NOV 2020'!AC39+'[1]DEC 2020'!AC39+'[1]JAN 2021'!AC39+'[1]FEB 2021'!AC39+'[1]MAR 2021'!AC39+'[1]APR 2021'!AC39+'[1]MAY 2021'!AC39+'[1]JUN 2021'!AC39+'[1]JUL 2021'!AC39+'[1]AUG 2021'!AC39</f>
        <v>0</v>
      </c>
      <c r="AD39" s="24">
        <f t="shared" si="0"/>
        <v>143945.93</v>
      </c>
    </row>
    <row r="40" spans="1:30" x14ac:dyDescent="0.25">
      <c r="A40" s="16" t="s">
        <v>117</v>
      </c>
      <c r="B40" s="17" t="s">
        <v>118</v>
      </c>
      <c r="C40" s="31" t="s">
        <v>100</v>
      </c>
      <c r="D40" s="90">
        <f>'[1]SEPT 2020'!D40+'[1]OCT 2020'!D40+'[1]NOV 2020'!D40+'[1]DEC 2020'!D40+'[1]JAN 2021'!D40+'[1]FEB 2021'!D40+'[1]MAR 2021'!D40+'[1]APR 2021'!D40+'[1]MAY 2021'!D40+'[1]JUN 2021'!D40+'[1]JUL 2021'!D40+'[1]AUG 2021'!D40</f>
        <v>4268167</v>
      </c>
      <c r="E40" s="90">
        <f>'[1]SEPT 2020'!E40+'[1]OCT 2020'!E40+'[1]NOV 2020'!E40+'[1]DEC 2020'!E40+'[1]JAN 2021'!E40+'[1]FEB 2021'!E40+'[1]MAR 2021'!E40+'[1]APR 2021'!E40+'[1]MAY 2021'!E40+'[1]JUN 2021'!E40+'[1]JUL 2021'!E40+'[1]AUG 2021'!E40</f>
        <v>1476000</v>
      </c>
      <c r="F40" s="90">
        <f>'[1]SEPT 2020'!F40+'[1]OCT 2020'!F40+'[1]NOV 2020'!F40+'[1]DEC 2020'!F40+'[1]JAN 2021'!F40+'[1]FEB 2021'!F40+'[1]MAR 2021'!F40+'[1]APR 2021'!F40+'[1]MAY 2021'!F40+'[1]JUN 2021'!F40+'[1]JUL 2021'!F40+'[1]AUG 2021'!F40</f>
        <v>1392727</v>
      </c>
      <c r="G40" s="90">
        <f>'[1]SEPT 2020'!G40+'[1]OCT 2020'!G40+'[1]NOV 2020'!G40+'[1]DEC 2020'!G40+'[1]JAN 2021'!G40+'[1]FEB 2021'!G40+'[1]MAR 2021'!G40+'[1]APR 2021'!G40+'[1]MAY 2021'!G40+'[1]JUN 2021'!G40+'[1]JUL 2021'!G40+'[1]AUG 2021'!G40</f>
        <v>1779520</v>
      </c>
      <c r="H40" s="90">
        <f>'[1]SEPT 2020'!H40+'[1]OCT 2020'!H40+'[1]NOV 2020'!H40+'[1]DEC 2020'!H40+'[1]JAN 2021'!H40+'[1]FEB 2021'!H40+'[1]MAR 2021'!H40+'[1]APR 2021'!H40+'[1]MAY 2021'!H40+'[1]JUN 2021'!H40+'[1]JUL 2021'!H40+'[1]AUG 2021'!H40</f>
        <v>1250314</v>
      </c>
      <c r="I40" s="108">
        <f>'[1]SEPT 2020'!I40+'[1]OCT 2020'!I40+'[1]NOV 2020'!I40+'[1]DEC 2020'!I40+'[1]JAN 2021'!I40+'[1]FEB 2021'!I40+'[1]MAR 2021'!I40+'[1]APR 2021'!I40+'[1]MAY 2021'!I40+'[1]JUN 2021'!I40+'[1]JUL 2021'!I40+'[1]AUG 2021'!I40</f>
        <v>10166728</v>
      </c>
      <c r="J40" s="38">
        <f>'[1]SEPT 2020'!J40+'[1]OCT 2020'!J40+'[1]NOV 2020'!J40+'[1]DEC 2020'!J40+'[1]JAN 2021'!J40+'[1]FEB 2021'!J40+'[1]MAR 2021'!J40+'[1]APR 2021'!J40+'[1]MAY 2021'!J40+'[1]JUN 2021'!J40+'[1]JUL 2021'!J40+'[1]AUG 2021'!J40</f>
        <v>0</v>
      </c>
      <c r="K40" s="109">
        <f>'[1]SEPT 2020'!K40+'[1]OCT 2020'!K40+'[1]NOV 2020'!K40+'[1]DEC 2020'!K40+'[1]JAN 2021'!K40+'[1]FEB 2021'!K40+'[1]MAR 2021'!K40+'[1]APR 2021'!K40+'[1]MAY 2021'!K40+'[1]JUN 2021'!K40+'[1]JUL 2021'!K40+'[1]AUG 2021'!K40</f>
        <v>0</v>
      </c>
      <c r="L40" s="38">
        <f>'[1]SEPT 2020'!L40+'[1]OCT 2020'!L40+'[1]NOV 2020'!L40+'[1]DEC 2020'!L40+'[1]JAN 2021'!L40+'[1]FEB 2021'!L40+'[1]MAR 2021'!L40+'[1]APR 2021'!L40+'[1]MAY 2021'!L40+'[1]JUN 2021'!L40+'[1]JUL 2021'!L40+'[1]AUG 2021'!L40</f>
        <v>0</v>
      </c>
      <c r="M40" s="38">
        <f>'[1]SEPT 2020'!M40+'[1]OCT 2020'!M40+'[1]NOV 2020'!M40+'[1]DEC 2020'!M40+'[1]JAN 2021'!M40+'[1]FEB 2021'!M40+'[1]MAR 2021'!M40+'[1]APR 2021'!M40+'[1]MAY 2021'!M40+'[1]JUN 2021'!M40+'[1]JUL 2021'!M40+'[1]AUG 2021'!M40</f>
        <v>0</v>
      </c>
      <c r="N40" s="38">
        <f>'[1]SEPT 2020'!N40+'[1]OCT 2020'!N40+'[1]NOV 2020'!N40+'[1]DEC 2020'!N40+'[1]JAN 2021'!N40+'[1]FEB 2021'!N40+'[1]MAR 2021'!N40+'[1]APR 2021'!N40+'[1]MAY 2021'!N40+'[1]JUN 2021'!N40+'[1]JUL 2021'!N40+'[1]AUG 2021'!N40</f>
        <v>239632</v>
      </c>
      <c r="O40" s="38">
        <f>'[1]SEPT 2020'!O40+'[1]OCT 2020'!O40+'[1]NOV 2020'!O40+'[1]DEC 2020'!O40+'[1]JAN 2021'!O40+'[1]FEB 2021'!O40+'[1]MAR 2021'!O40+'[1]APR 2021'!O40+'[1]MAY 2021'!O40+'[1]JUN 2021'!O40+'[1]JUL 2021'!O40+'[1]AUG 2021'!O40</f>
        <v>291830</v>
      </c>
      <c r="P40" s="108">
        <f>'[1]SEPT 2020'!P40+'[1]OCT 2020'!P40+'[1]NOV 2020'!P40+'[1]DEC 2020'!P40+'[1]JAN 2021'!P40+'[1]FEB 2021'!P40+'[1]MAR 2021'!P40+'[1]APR 2021'!P40+'[1]MAY 2021'!P40+'[1]JUN 2021'!P40+'[1]JUL 2021'!P40+'[1]AUG 2021'!P40</f>
        <v>118875.39</v>
      </c>
      <c r="Q40" s="38">
        <f>'[1]SEPT 2020'!Q40+'[1]OCT 2020'!Q40+'[1]NOV 2020'!Q40+'[1]DEC 2020'!Q40+'[1]JAN 2021'!Q40+'[1]FEB 2021'!Q40+'[1]MAR 2021'!Q40+'[1]APR 2021'!Q40+'[1]MAY 2021'!Q40+'[1]JUN 2021'!Q40+'[1]JUL 2021'!Q40+'[1]AUG 2021'!Q40</f>
        <v>0</v>
      </c>
      <c r="R40" s="38">
        <f>'[1]SEPT 2020'!R40+'[1]OCT 2020'!R40+'[1]NOV 2020'!R40+'[1]DEC 2020'!R40+'[1]JAN 2021'!R40+'[1]FEB 2021'!R40+'[1]MAR 2021'!R40+'[1]APR 2021'!R40+'[1]MAY 2021'!R40+'[1]JUN 2021'!R40+'[1]JUL 2021'!R40+'[1]AUG 2021'!R40</f>
        <v>0</v>
      </c>
      <c r="S40" s="38">
        <f>'[1]SEPT 2020'!S40+'[1]OCT 2020'!S40+'[1]NOV 2020'!S40+'[1]DEC 2020'!S40+'[1]JAN 2021'!S40+'[1]FEB 2021'!S40+'[1]MAR 2021'!S40+'[1]APR 2021'!S40+'[1]MAY 2021'!S40+'[1]JUN 2021'!S40+'[1]JUL 2021'!S40+'[1]AUG 2021'!S40</f>
        <v>0</v>
      </c>
      <c r="T40" s="38">
        <f>'[1]SEPT 2020'!T40+'[1]OCT 2020'!T40+'[1]NOV 2020'!T40+'[1]DEC 2020'!T40+'[1]JAN 2021'!T40+'[1]FEB 2021'!T40+'[1]MAR 2021'!T40+'[1]APR 2021'!T40+'[1]MAY 2021'!T40+'[1]JUN 2021'!T40+'[1]JUL 2021'!T40+'[1]AUG 2021'!T40</f>
        <v>118875.39</v>
      </c>
      <c r="U40" s="38">
        <f>'[1]SEPT 2020'!U40+'[1]OCT 2020'!U40+'[1]NOV 2020'!U40+'[1]DEC 2020'!U40+'[1]JAN 2021'!U40+'[1]FEB 2021'!U40+'[1]MAR 2021'!U40+'[1]APR 2021'!U40+'[1]MAY 2021'!U40+'[1]JUN 2021'!U40+'[1]JUL 2021'!U40+'[1]AUG 2021'!U40</f>
        <v>0</v>
      </c>
      <c r="V40" s="38">
        <f>'[1]SEPT 2020'!V40+'[1]OCT 2020'!V40+'[1]NOV 2020'!V40+'[1]DEC 2020'!V40+'[1]JAN 2021'!V40+'[1]FEB 2021'!V40+'[1]MAR 2021'!V40+'[1]APR 2021'!V40+'[1]MAY 2021'!V40+'[1]JUN 2021'!V40+'[1]JUL 2021'!V40+'[1]AUG 2021'!V40</f>
        <v>0</v>
      </c>
      <c r="W40" s="38">
        <f>'[1]SEPT 2020'!W40+'[1]OCT 2020'!W40+'[1]NOV 2020'!W40+'[1]DEC 2020'!W40+'[1]JAN 2021'!W40+'[1]FEB 2021'!W40+'[1]MAR 2021'!W40+'[1]APR 2021'!W40+'[1]MAY 2021'!W40+'[1]JUN 2021'!W40+'[1]JUL 2021'!W40+'[1]AUG 2021'!W40</f>
        <v>0</v>
      </c>
      <c r="X40" s="38">
        <f>'[1]SEPT 2020'!X40+'[1]OCT 2020'!X40+'[1]NOV 2020'!X40+'[1]DEC 2020'!X40+'[1]JAN 2021'!X40+'[1]FEB 2021'!X40+'[1]MAR 2021'!X40+'[1]APR 2021'!X40+'[1]MAY 2021'!X40+'[1]JUN 2021'!X40+'[1]JUL 2021'!X40+'[1]AUG 2021'!X40</f>
        <v>0</v>
      </c>
      <c r="Y40" s="38">
        <f>'[1]SEPT 2020'!Y40+'[1]OCT 2020'!Y40+'[1]NOV 2020'!Y40+'[1]DEC 2020'!Y40+'[1]JAN 2021'!Y40+'[1]FEB 2021'!Y40+'[1]MAR 2021'!Y40+'[1]APR 2021'!Y40+'[1]MAY 2021'!Y40+'[1]JUN 2021'!Y40+'[1]JUL 2021'!Y40+'[1]AUG 2021'!Y40</f>
        <v>0</v>
      </c>
      <c r="Z40" s="38">
        <f>'[1]SEPT 2020'!Z40+'[1]OCT 2020'!Z40+'[1]NOV 2020'!Z40+'[1]DEC 2020'!Z40+'[1]JAN 2021'!Z40+'[1]FEB 2021'!Z40+'[1]MAR 2021'!Z40+'[1]APR 2021'!Z40+'[1]MAY 2021'!Z40+'[1]JUN 2021'!Z40+'[1]JUL 2021'!Z40+'[1]AUG 2021'!Z40</f>
        <v>0</v>
      </c>
      <c r="AA40" s="38">
        <f>'[1]SEPT 2020'!AA40+'[1]OCT 2020'!AA40+'[1]NOV 2020'!AA40+'[1]DEC 2020'!AA40+'[1]JAN 2021'!AA40+'[1]FEB 2021'!AA40+'[1]MAR 2021'!AA40+'[1]APR 2021'!AA40+'[1]MAY 2021'!AA40+'[1]JUN 2021'!AA40+'[1]JUL 2021'!AA40+'[1]AUG 2021'!AA40</f>
        <v>0</v>
      </c>
      <c r="AB40" s="38">
        <f>'[1]SEPT 2020'!AB40+'[1]OCT 2020'!AB40+'[1]NOV 2020'!AB40+'[1]DEC 2020'!AB40+'[1]JAN 2021'!AB40+'[1]FEB 2021'!AB40+'[1]MAR 2021'!AB40+'[1]APR 2021'!AB40+'[1]MAY 2021'!AB40+'[1]JUN 2021'!AB40+'[1]JUL 2021'!AB40+'[1]AUG 2021'!AB40</f>
        <v>0</v>
      </c>
      <c r="AC40" s="38">
        <f>'[1]SEPT 2020'!AC40+'[1]OCT 2020'!AC40+'[1]NOV 2020'!AC40+'[1]DEC 2020'!AC40+'[1]JAN 2021'!AC40+'[1]FEB 2021'!AC40+'[1]MAR 2021'!AC40+'[1]APR 2021'!AC40+'[1]MAY 2021'!AC40+'[1]JUN 2021'!AC40+'[1]JUL 2021'!AC40+'[1]AUG 2021'!AC40</f>
        <v>23395</v>
      </c>
      <c r="AD40" s="24">
        <f t="shared" si="0"/>
        <v>10840460.390000001</v>
      </c>
    </row>
    <row r="41" spans="1:30" x14ac:dyDescent="0.25">
      <c r="A41" s="16" t="s">
        <v>119</v>
      </c>
      <c r="B41" s="17" t="s">
        <v>120</v>
      </c>
      <c r="C41" s="25" t="s">
        <v>39</v>
      </c>
      <c r="D41" s="90">
        <f>'[1]SEPT 2020'!D41+'[1]OCT 2020'!D41+'[1]NOV 2020'!D41+'[1]DEC 2020'!D41+'[1]JAN 2021'!D41+'[1]FEB 2021'!D41+'[1]MAR 2021'!D41+'[1]APR 2021'!D41+'[1]MAY 2021'!D41+'[1]JUN 2021'!D41+'[1]JUL 2021'!D41+'[1]AUG 2021'!D41</f>
        <v>60597</v>
      </c>
      <c r="E41" s="90">
        <f>'[1]SEPT 2020'!E41+'[1]OCT 2020'!E41+'[1]NOV 2020'!E41+'[1]DEC 2020'!E41+'[1]JAN 2021'!E41+'[1]FEB 2021'!E41+'[1]MAR 2021'!E41+'[1]APR 2021'!E41+'[1]MAY 2021'!E41+'[1]JUN 2021'!E41+'[1]JUL 2021'!E41+'[1]AUG 2021'!E41</f>
        <v>90986</v>
      </c>
      <c r="F41" s="90">
        <f>'[1]SEPT 2020'!F41+'[1]OCT 2020'!F41+'[1]NOV 2020'!F41+'[1]DEC 2020'!F41+'[1]JAN 2021'!F41+'[1]FEB 2021'!F41+'[1]MAR 2021'!F41+'[1]APR 2021'!F41+'[1]MAY 2021'!F41+'[1]JUN 2021'!F41+'[1]JUL 2021'!F41+'[1]AUG 2021'!F41</f>
        <v>24000</v>
      </c>
      <c r="G41" s="90">
        <f>'[1]SEPT 2020'!G41+'[1]OCT 2020'!G41+'[1]NOV 2020'!G41+'[1]DEC 2020'!G41+'[1]JAN 2021'!G41+'[1]FEB 2021'!G41+'[1]MAR 2021'!G41+'[1]APR 2021'!G41+'[1]MAY 2021'!G41+'[1]JUN 2021'!G41+'[1]JUL 2021'!G41+'[1]AUG 2021'!G41</f>
        <v>15200</v>
      </c>
      <c r="H41" s="90">
        <f>'[1]SEPT 2020'!H41+'[1]OCT 2020'!H41+'[1]NOV 2020'!H41+'[1]DEC 2020'!H41+'[1]JAN 2021'!H41+'[1]FEB 2021'!H41+'[1]MAR 2021'!H41+'[1]APR 2021'!H41+'[1]MAY 2021'!H41+'[1]JUN 2021'!H41+'[1]JUL 2021'!H41+'[1]AUG 2021'!H41</f>
        <v>3255</v>
      </c>
      <c r="I41" s="108">
        <f>'[1]SEPT 2020'!I41+'[1]OCT 2020'!I41+'[1]NOV 2020'!I41+'[1]DEC 2020'!I41+'[1]JAN 2021'!I41+'[1]FEB 2021'!I41+'[1]MAR 2021'!I41+'[1]APR 2021'!I41+'[1]MAY 2021'!I41+'[1]JUN 2021'!I41+'[1]JUL 2021'!I41+'[1]AUG 2021'!I41</f>
        <v>194038</v>
      </c>
      <c r="J41" s="38">
        <f>'[1]SEPT 2020'!J41+'[1]OCT 2020'!J41+'[1]NOV 2020'!J41+'[1]DEC 2020'!J41+'[1]JAN 2021'!J41+'[1]FEB 2021'!J41+'[1]MAR 2021'!J41+'[1]APR 2021'!J41+'[1]MAY 2021'!J41+'[1]JUN 2021'!J41+'[1]JUL 2021'!J41+'[1]AUG 2021'!J41</f>
        <v>0</v>
      </c>
      <c r="K41" s="109">
        <f>'[1]SEPT 2020'!K41+'[1]OCT 2020'!K41+'[1]NOV 2020'!K41+'[1]DEC 2020'!K41+'[1]JAN 2021'!K41+'[1]FEB 2021'!K41+'[1]MAR 2021'!K41+'[1]APR 2021'!K41+'[1]MAY 2021'!K41+'[1]JUN 2021'!K41+'[1]JUL 2021'!K41+'[1]AUG 2021'!K41</f>
        <v>0</v>
      </c>
      <c r="L41" s="38">
        <f>'[1]SEPT 2020'!L41+'[1]OCT 2020'!L41+'[1]NOV 2020'!L41+'[1]DEC 2020'!L41+'[1]JAN 2021'!L41+'[1]FEB 2021'!L41+'[1]MAR 2021'!L41+'[1]APR 2021'!L41+'[1]MAY 2021'!L41+'[1]JUN 2021'!L41+'[1]JUL 2021'!L41+'[1]AUG 2021'!L41</f>
        <v>0</v>
      </c>
      <c r="M41" s="38">
        <f>'[1]SEPT 2020'!M41+'[1]OCT 2020'!M41+'[1]NOV 2020'!M41+'[1]DEC 2020'!M41+'[1]JAN 2021'!M41+'[1]FEB 2021'!M41+'[1]MAR 2021'!M41+'[1]APR 2021'!M41+'[1]MAY 2021'!M41+'[1]JUN 2021'!M41+'[1]JUL 2021'!M41+'[1]AUG 2021'!M41</f>
        <v>0</v>
      </c>
      <c r="N41" s="38">
        <f>'[1]SEPT 2020'!N41+'[1]OCT 2020'!N41+'[1]NOV 2020'!N41+'[1]DEC 2020'!N41+'[1]JAN 2021'!N41+'[1]FEB 2021'!N41+'[1]MAR 2021'!N41+'[1]APR 2021'!N41+'[1]MAY 2021'!N41+'[1]JUN 2021'!N41+'[1]JUL 2021'!N41+'[1]AUG 2021'!N41</f>
        <v>0</v>
      </c>
      <c r="O41" s="38">
        <f>'[1]SEPT 2020'!O41+'[1]OCT 2020'!O41+'[1]NOV 2020'!O41+'[1]DEC 2020'!O41+'[1]JAN 2021'!O41+'[1]FEB 2021'!O41+'[1]MAR 2021'!O41+'[1]APR 2021'!O41+'[1]MAY 2021'!O41+'[1]JUN 2021'!O41+'[1]JUL 2021'!O41+'[1]AUG 2021'!O41</f>
        <v>0</v>
      </c>
      <c r="P41" s="108">
        <f>'[1]SEPT 2020'!P41+'[1]OCT 2020'!P41+'[1]NOV 2020'!P41+'[1]DEC 2020'!P41+'[1]JAN 2021'!P41+'[1]FEB 2021'!P41+'[1]MAR 2021'!P41+'[1]APR 2021'!P41+'[1]MAY 2021'!P41+'[1]JUN 2021'!P41+'[1]JUL 2021'!P41+'[1]AUG 2021'!P41</f>
        <v>1279.3900000000001</v>
      </c>
      <c r="Q41" s="38">
        <f>'[1]SEPT 2020'!Q41+'[1]OCT 2020'!Q41+'[1]NOV 2020'!Q41+'[1]DEC 2020'!Q41+'[1]JAN 2021'!Q41+'[1]FEB 2021'!Q41+'[1]MAR 2021'!Q41+'[1]APR 2021'!Q41+'[1]MAY 2021'!Q41+'[1]JUN 2021'!Q41+'[1]JUL 2021'!Q41+'[1]AUG 2021'!Q41</f>
        <v>0</v>
      </c>
      <c r="R41" s="38">
        <f>'[1]SEPT 2020'!R41+'[1]OCT 2020'!R41+'[1]NOV 2020'!R41+'[1]DEC 2020'!R41+'[1]JAN 2021'!R41+'[1]FEB 2021'!R41+'[1]MAR 2021'!R41+'[1]APR 2021'!R41+'[1]MAY 2021'!R41+'[1]JUN 2021'!R41+'[1]JUL 2021'!R41+'[1]AUG 2021'!R41</f>
        <v>0</v>
      </c>
      <c r="S41" s="38">
        <f>'[1]SEPT 2020'!S41+'[1]OCT 2020'!S41+'[1]NOV 2020'!S41+'[1]DEC 2020'!S41+'[1]JAN 2021'!S41+'[1]FEB 2021'!S41+'[1]MAR 2021'!S41+'[1]APR 2021'!S41+'[1]MAY 2021'!S41+'[1]JUN 2021'!S41+'[1]JUL 2021'!S41+'[1]AUG 2021'!S41</f>
        <v>0</v>
      </c>
      <c r="T41" s="38">
        <f>'[1]SEPT 2020'!T41+'[1]OCT 2020'!T41+'[1]NOV 2020'!T41+'[1]DEC 2020'!T41+'[1]JAN 2021'!T41+'[1]FEB 2021'!T41+'[1]MAR 2021'!T41+'[1]APR 2021'!T41+'[1]MAY 2021'!T41+'[1]JUN 2021'!T41+'[1]JUL 2021'!T41+'[1]AUG 2021'!T41</f>
        <v>1279.3900000000001</v>
      </c>
      <c r="U41" s="38">
        <f>'[1]SEPT 2020'!U41+'[1]OCT 2020'!U41+'[1]NOV 2020'!U41+'[1]DEC 2020'!U41+'[1]JAN 2021'!U41+'[1]FEB 2021'!U41+'[1]MAR 2021'!U41+'[1]APR 2021'!U41+'[1]MAY 2021'!U41+'[1]JUN 2021'!U41+'[1]JUL 2021'!U41+'[1]AUG 2021'!U41</f>
        <v>0</v>
      </c>
      <c r="V41" s="38">
        <f>'[1]SEPT 2020'!V41+'[1]OCT 2020'!V41+'[1]NOV 2020'!V41+'[1]DEC 2020'!V41+'[1]JAN 2021'!V41+'[1]FEB 2021'!V41+'[1]MAR 2021'!V41+'[1]APR 2021'!V41+'[1]MAY 2021'!V41+'[1]JUN 2021'!V41+'[1]JUL 2021'!V41+'[1]AUG 2021'!V41</f>
        <v>0</v>
      </c>
      <c r="W41" s="38">
        <f>'[1]SEPT 2020'!W41+'[1]OCT 2020'!W41+'[1]NOV 2020'!W41+'[1]DEC 2020'!W41+'[1]JAN 2021'!W41+'[1]FEB 2021'!W41+'[1]MAR 2021'!W41+'[1]APR 2021'!W41+'[1]MAY 2021'!W41+'[1]JUN 2021'!W41+'[1]JUL 2021'!W41+'[1]AUG 2021'!W41</f>
        <v>0</v>
      </c>
      <c r="X41" s="38">
        <f>'[1]SEPT 2020'!X41+'[1]OCT 2020'!X41+'[1]NOV 2020'!X41+'[1]DEC 2020'!X41+'[1]JAN 2021'!X41+'[1]FEB 2021'!X41+'[1]MAR 2021'!X41+'[1]APR 2021'!X41+'[1]MAY 2021'!X41+'[1]JUN 2021'!X41+'[1]JUL 2021'!X41+'[1]AUG 2021'!X41</f>
        <v>0</v>
      </c>
      <c r="Y41" s="38">
        <f>'[1]SEPT 2020'!Y41+'[1]OCT 2020'!Y41+'[1]NOV 2020'!Y41+'[1]DEC 2020'!Y41+'[1]JAN 2021'!Y41+'[1]FEB 2021'!Y41+'[1]MAR 2021'!Y41+'[1]APR 2021'!Y41+'[1]MAY 2021'!Y41+'[1]JUN 2021'!Y41+'[1]JUL 2021'!Y41+'[1]AUG 2021'!Y41</f>
        <v>0</v>
      </c>
      <c r="Z41" s="38">
        <f>'[1]SEPT 2020'!Z41+'[1]OCT 2020'!Z41+'[1]NOV 2020'!Z41+'[1]DEC 2020'!Z41+'[1]JAN 2021'!Z41+'[1]FEB 2021'!Z41+'[1]MAR 2021'!Z41+'[1]APR 2021'!Z41+'[1]MAY 2021'!Z41+'[1]JUN 2021'!Z41+'[1]JUL 2021'!Z41+'[1]AUG 2021'!Z41</f>
        <v>0</v>
      </c>
      <c r="AA41" s="38">
        <f>'[1]SEPT 2020'!AA41+'[1]OCT 2020'!AA41+'[1]NOV 2020'!AA41+'[1]DEC 2020'!AA41+'[1]JAN 2021'!AA41+'[1]FEB 2021'!AA41+'[1]MAR 2021'!AA41+'[1]APR 2021'!AA41+'[1]MAY 2021'!AA41+'[1]JUN 2021'!AA41+'[1]JUL 2021'!AA41+'[1]AUG 2021'!AA41</f>
        <v>0</v>
      </c>
      <c r="AB41" s="38">
        <f>'[1]SEPT 2020'!AB41+'[1]OCT 2020'!AB41+'[1]NOV 2020'!AB41+'[1]DEC 2020'!AB41+'[1]JAN 2021'!AB41+'[1]FEB 2021'!AB41+'[1]MAR 2021'!AB41+'[1]APR 2021'!AB41+'[1]MAY 2021'!AB41+'[1]JUN 2021'!AB41+'[1]JUL 2021'!AB41+'[1]AUG 2021'!AB41</f>
        <v>0</v>
      </c>
      <c r="AC41" s="38">
        <f>'[1]SEPT 2020'!AC41+'[1]OCT 2020'!AC41+'[1]NOV 2020'!AC41+'[1]DEC 2020'!AC41+'[1]JAN 2021'!AC41+'[1]FEB 2021'!AC41+'[1]MAR 2021'!AC41+'[1]APR 2021'!AC41+'[1]MAY 2021'!AC41+'[1]JUN 2021'!AC41+'[1]JUL 2021'!AC41+'[1]AUG 2021'!AC41</f>
        <v>0</v>
      </c>
      <c r="AD41" s="24">
        <f t="shared" si="0"/>
        <v>195317.39</v>
      </c>
    </row>
    <row r="42" spans="1:30" x14ac:dyDescent="0.25">
      <c r="A42" s="16" t="s">
        <v>121</v>
      </c>
      <c r="B42" s="17" t="s">
        <v>122</v>
      </c>
      <c r="C42" s="29" t="s">
        <v>50</v>
      </c>
      <c r="D42" s="90">
        <f>'[1]SEPT 2020'!D42+'[1]OCT 2020'!D42+'[1]NOV 2020'!D42+'[1]DEC 2020'!D42+'[1]JAN 2021'!D42+'[1]FEB 2021'!D42+'[1]MAR 2021'!D42+'[1]APR 2021'!D42+'[1]MAY 2021'!D42+'[1]JUN 2021'!D42+'[1]JUL 2021'!D42+'[1]AUG 2021'!D42</f>
        <v>125221</v>
      </c>
      <c r="E42" s="90">
        <f>'[1]SEPT 2020'!E42+'[1]OCT 2020'!E42+'[1]NOV 2020'!E42+'[1]DEC 2020'!E42+'[1]JAN 2021'!E42+'[1]FEB 2021'!E42+'[1]MAR 2021'!E42+'[1]APR 2021'!E42+'[1]MAY 2021'!E42+'[1]JUN 2021'!E42+'[1]JUL 2021'!E42+'[1]AUG 2021'!E42</f>
        <v>28743</v>
      </c>
      <c r="F42" s="90">
        <f>'[1]SEPT 2020'!F42+'[1]OCT 2020'!F42+'[1]NOV 2020'!F42+'[1]DEC 2020'!F42+'[1]JAN 2021'!F42+'[1]FEB 2021'!F42+'[1]MAR 2021'!F42+'[1]APR 2021'!F42+'[1]MAY 2021'!F42+'[1]JUN 2021'!F42+'[1]JUL 2021'!F42+'[1]AUG 2021'!F42</f>
        <v>75197</v>
      </c>
      <c r="G42" s="90">
        <f>'[1]SEPT 2020'!G42+'[1]OCT 2020'!G42+'[1]NOV 2020'!G42+'[1]DEC 2020'!G42+'[1]JAN 2021'!G42+'[1]FEB 2021'!G42+'[1]MAR 2021'!G42+'[1]APR 2021'!G42+'[1]MAY 2021'!G42+'[1]JUN 2021'!G42+'[1]JUL 2021'!G42+'[1]AUG 2021'!G42</f>
        <v>25000</v>
      </c>
      <c r="H42" s="90">
        <f>'[1]SEPT 2020'!H42+'[1]OCT 2020'!H42+'[1]NOV 2020'!H42+'[1]DEC 2020'!H42+'[1]JAN 2021'!H42+'[1]FEB 2021'!H42+'[1]MAR 2021'!H42+'[1]APR 2021'!H42+'[1]MAY 2021'!H42+'[1]JUN 2021'!H42+'[1]JUL 2021'!H42+'[1]AUG 2021'!H42</f>
        <v>25000</v>
      </c>
      <c r="I42" s="108">
        <f>'[1]SEPT 2020'!I42+'[1]OCT 2020'!I42+'[1]NOV 2020'!I42+'[1]DEC 2020'!I42+'[1]JAN 2021'!I42+'[1]FEB 2021'!I42+'[1]MAR 2021'!I42+'[1]APR 2021'!I42+'[1]MAY 2021'!I42+'[1]JUN 2021'!I42+'[1]JUL 2021'!I42+'[1]AUG 2021'!I42</f>
        <v>279161</v>
      </c>
      <c r="J42" s="38">
        <f>'[1]SEPT 2020'!J42+'[1]OCT 2020'!J42+'[1]NOV 2020'!J42+'[1]DEC 2020'!J42+'[1]JAN 2021'!J42+'[1]FEB 2021'!J42+'[1]MAR 2021'!J42+'[1]APR 2021'!J42+'[1]MAY 2021'!J42+'[1]JUN 2021'!J42+'[1]JUL 2021'!J42+'[1]AUG 2021'!J42</f>
        <v>0</v>
      </c>
      <c r="K42" s="109">
        <f>'[1]SEPT 2020'!K42+'[1]OCT 2020'!K42+'[1]NOV 2020'!K42+'[1]DEC 2020'!K42+'[1]JAN 2021'!K42+'[1]FEB 2021'!K42+'[1]MAR 2021'!K42+'[1]APR 2021'!K42+'[1]MAY 2021'!K42+'[1]JUN 2021'!K42+'[1]JUL 2021'!K42+'[1]AUG 2021'!K42</f>
        <v>0</v>
      </c>
      <c r="L42" s="38">
        <f>'[1]SEPT 2020'!L42+'[1]OCT 2020'!L42+'[1]NOV 2020'!L42+'[1]DEC 2020'!L42+'[1]JAN 2021'!L42+'[1]FEB 2021'!L42+'[1]MAR 2021'!L42+'[1]APR 2021'!L42+'[1]MAY 2021'!L42+'[1]JUN 2021'!L42+'[1]JUL 2021'!L42+'[1]AUG 2021'!L42</f>
        <v>0</v>
      </c>
      <c r="M42" s="38">
        <f>'[1]SEPT 2020'!M42+'[1]OCT 2020'!M42+'[1]NOV 2020'!M42+'[1]DEC 2020'!M42+'[1]JAN 2021'!M42+'[1]FEB 2021'!M42+'[1]MAR 2021'!M42+'[1]APR 2021'!M42+'[1]MAY 2021'!M42+'[1]JUN 2021'!M42+'[1]JUL 2021'!M42+'[1]AUG 2021'!M42</f>
        <v>0</v>
      </c>
      <c r="N42" s="38">
        <f>'[1]SEPT 2020'!N42+'[1]OCT 2020'!N42+'[1]NOV 2020'!N42+'[1]DEC 2020'!N42+'[1]JAN 2021'!N42+'[1]FEB 2021'!N42+'[1]MAR 2021'!N42+'[1]APR 2021'!N42+'[1]MAY 2021'!N42+'[1]JUN 2021'!N42+'[1]JUL 2021'!N42+'[1]AUG 2021'!N42</f>
        <v>0</v>
      </c>
      <c r="O42" s="38">
        <f>'[1]SEPT 2020'!O42+'[1]OCT 2020'!O42+'[1]NOV 2020'!O42+'[1]DEC 2020'!O42+'[1]JAN 2021'!O42+'[1]FEB 2021'!O42+'[1]MAR 2021'!O42+'[1]APR 2021'!O42+'[1]MAY 2021'!O42+'[1]JUN 2021'!O42+'[1]JUL 2021'!O42+'[1]AUG 2021'!O42</f>
        <v>0</v>
      </c>
      <c r="P42" s="108">
        <f>'[1]SEPT 2020'!P42+'[1]OCT 2020'!P42+'[1]NOV 2020'!P42+'[1]DEC 2020'!P42+'[1]JAN 2021'!P42+'[1]FEB 2021'!P42+'[1]MAR 2021'!P42+'[1]APR 2021'!P42+'[1]MAY 2021'!P42+'[1]JUN 2021'!P42+'[1]JUL 2021'!P42+'[1]AUG 2021'!P42</f>
        <v>2132.33</v>
      </c>
      <c r="Q42" s="38">
        <f>'[1]SEPT 2020'!Q42+'[1]OCT 2020'!Q42+'[1]NOV 2020'!Q42+'[1]DEC 2020'!Q42+'[1]JAN 2021'!Q42+'[1]FEB 2021'!Q42+'[1]MAR 2021'!Q42+'[1]APR 2021'!Q42+'[1]MAY 2021'!Q42+'[1]JUN 2021'!Q42+'[1]JUL 2021'!Q42+'[1]AUG 2021'!Q42</f>
        <v>0</v>
      </c>
      <c r="R42" s="38">
        <f>'[1]SEPT 2020'!R42+'[1]OCT 2020'!R42+'[1]NOV 2020'!R42+'[1]DEC 2020'!R42+'[1]JAN 2021'!R42+'[1]FEB 2021'!R42+'[1]MAR 2021'!R42+'[1]APR 2021'!R42+'[1]MAY 2021'!R42+'[1]JUN 2021'!R42+'[1]JUL 2021'!R42+'[1]AUG 2021'!R42</f>
        <v>0</v>
      </c>
      <c r="S42" s="38">
        <f>'[1]SEPT 2020'!S42+'[1]OCT 2020'!S42+'[1]NOV 2020'!S42+'[1]DEC 2020'!S42+'[1]JAN 2021'!S42+'[1]FEB 2021'!S42+'[1]MAR 2021'!S42+'[1]APR 2021'!S42+'[1]MAY 2021'!S42+'[1]JUN 2021'!S42+'[1]JUL 2021'!S42+'[1]AUG 2021'!S42</f>
        <v>0</v>
      </c>
      <c r="T42" s="38">
        <f>'[1]SEPT 2020'!T42+'[1]OCT 2020'!T42+'[1]NOV 2020'!T42+'[1]DEC 2020'!T42+'[1]JAN 2021'!T42+'[1]FEB 2021'!T42+'[1]MAR 2021'!T42+'[1]APR 2021'!T42+'[1]MAY 2021'!T42+'[1]JUN 2021'!T42+'[1]JUL 2021'!T42+'[1]AUG 2021'!T42</f>
        <v>2132.33</v>
      </c>
      <c r="U42" s="38">
        <f>'[1]SEPT 2020'!U42+'[1]OCT 2020'!U42+'[1]NOV 2020'!U42+'[1]DEC 2020'!U42+'[1]JAN 2021'!U42+'[1]FEB 2021'!U42+'[1]MAR 2021'!U42+'[1]APR 2021'!U42+'[1]MAY 2021'!U42+'[1]JUN 2021'!U42+'[1]JUL 2021'!U42+'[1]AUG 2021'!U42</f>
        <v>0</v>
      </c>
      <c r="V42" s="38">
        <f>'[1]SEPT 2020'!V42+'[1]OCT 2020'!V42+'[1]NOV 2020'!V42+'[1]DEC 2020'!V42+'[1]JAN 2021'!V42+'[1]FEB 2021'!V42+'[1]MAR 2021'!V42+'[1]APR 2021'!V42+'[1]MAY 2021'!V42+'[1]JUN 2021'!V42+'[1]JUL 2021'!V42+'[1]AUG 2021'!V42</f>
        <v>0</v>
      </c>
      <c r="W42" s="38">
        <f>'[1]SEPT 2020'!W42+'[1]OCT 2020'!W42+'[1]NOV 2020'!W42+'[1]DEC 2020'!W42+'[1]JAN 2021'!W42+'[1]FEB 2021'!W42+'[1]MAR 2021'!W42+'[1]APR 2021'!W42+'[1]MAY 2021'!W42+'[1]JUN 2021'!W42+'[1]JUL 2021'!W42+'[1]AUG 2021'!W42</f>
        <v>0</v>
      </c>
      <c r="X42" s="38">
        <f>'[1]SEPT 2020'!X42+'[1]OCT 2020'!X42+'[1]NOV 2020'!X42+'[1]DEC 2020'!X42+'[1]JAN 2021'!X42+'[1]FEB 2021'!X42+'[1]MAR 2021'!X42+'[1]APR 2021'!X42+'[1]MAY 2021'!X42+'[1]JUN 2021'!X42+'[1]JUL 2021'!X42+'[1]AUG 2021'!X42</f>
        <v>0</v>
      </c>
      <c r="Y42" s="38">
        <f>'[1]SEPT 2020'!Y42+'[1]OCT 2020'!Y42+'[1]NOV 2020'!Y42+'[1]DEC 2020'!Y42+'[1]JAN 2021'!Y42+'[1]FEB 2021'!Y42+'[1]MAR 2021'!Y42+'[1]APR 2021'!Y42+'[1]MAY 2021'!Y42+'[1]JUN 2021'!Y42+'[1]JUL 2021'!Y42+'[1]AUG 2021'!Y42</f>
        <v>0</v>
      </c>
      <c r="Z42" s="38">
        <f>'[1]SEPT 2020'!Z42+'[1]OCT 2020'!Z42+'[1]NOV 2020'!Z42+'[1]DEC 2020'!Z42+'[1]JAN 2021'!Z42+'[1]FEB 2021'!Z42+'[1]MAR 2021'!Z42+'[1]APR 2021'!Z42+'[1]MAY 2021'!Z42+'[1]JUN 2021'!Z42+'[1]JUL 2021'!Z42+'[1]AUG 2021'!Z42</f>
        <v>0</v>
      </c>
      <c r="AA42" s="38">
        <f>'[1]SEPT 2020'!AA42+'[1]OCT 2020'!AA42+'[1]NOV 2020'!AA42+'[1]DEC 2020'!AA42+'[1]JAN 2021'!AA42+'[1]FEB 2021'!AA42+'[1]MAR 2021'!AA42+'[1]APR 2021'!AA42+'[1]MAY 2021'!AA42+'[1]JUN 2021'!AA42+'[1]JUL 2021'!AA42+'[1]AUG 2021'!AA42</f>
        <v>0</v>
      </c>
      <c r="AB42" s="38">
        <f>'[1]SEPT 2020'!AB42+'[1]OCT 2020'!AB42+'[1]NOV 2020'!AB42+'[1]DEC 2020'!AB42+'[1]JAN 2021'!AB42+'[1]FEB 2021'!AB42+'[1]MAR 2021'!AB42+'[1]APR 2021'!AB42+'[1]MAY 2021'!AB42+'[1]JUN 2021'!AB42+'[1]JUL 2021'!AB42+'[1]AUG 2021'!AB42</f>
        <v>0</v>
      </c>
      <c r="AC42" s="38">
        <f>'[1]SEPT 2020'!AC42+'[1]OCT 2020'!AC42+'[1]NOV 2020'!AC42+'[1]DEC 2020'!AC42+'[1]JAN 2021'!AC42+'[1]FEB 2021'!AC42+'[1]MAR 2021'!AC42+'[1]APR 2021'!AC42+'[1]MAY 2021'!AC42+'[1]JUN 2021'!AC42+'[1]JUL 2021'!AC42+'[1]AUG 2021'!AC42</f>
        <v>0</v>
      </c>
      <c r="AD42" s="24">
        <f t="shared" si="0"/>
        <v>281293.33</v>
      </c>
    </row>
    <row r="43" spans="1:30" x14ac:dyDescent="0.25">
      <c r="A43" s="16" t="s">
        <v>123</v>
      </c>
      <c r="B43" s="17" t="s">
        <v>124</v>
      </c>
      <c r="C43" s="31" t="s">
        <v>100</v>
      </c>
      <c r="D43" s="90">
        <f>'[1]SEPT 2020'!D43+'[1]OCT 2020'!D43+'[1]NOV 2020'!D43+'[1]DEC 2020'!D43+'[1]JAN 2021'!D43+'[1]FEB 2021'!D43+'[1]MAR 2021'!D43+'[1]APR 2021'!D43+'[1]MAY 2021'!D43+'[1]JUN 2021'!D43+'[1]JUL 2021'!D43+'[1]AUG 2021'!D43</f>
        <v>676174</v>
      </c>
      <c r="E43" s="90">
        <f>'[1]SEPT 2020'!E43+'[1]OCT 2020'!E43+'[1]NOV 2020'!E43+'[1]DEC 2020'!E43+'[1]JAN 2021'!E43+'[1]FEB 2021'!E43+'[1]MAR 2021'!E43+'[1]APR 2021'!E43+'[1]MAY 2021'!E43+'[1]JUN 2021'!E43+'[1]JUL 2021'!E43+'[1]AUG 2021'!E43</f>
        <v>588949</v>
      </c>
      <c r="F43" s="90">
        <f>'[1]SEPT 2020'!F43+'[1]OCT 2020'!F43+'[1]NOV 2020'!F43+'[1]DEC 2020'!F43+'[1]JAN 2021'!F43+'[1]FEB 2021'!F43+'[1]MAR 2021'!F43+'[1]APR 2021'!F43+'[1]MAY 2021'!F43+'[1]JUN 2021'!F43+'[1]JUL 2021'!F43+'[1]AUG 2021'!F43</f>
        <v>0</v>
      </c>
      <c r="G43" s="90">
        <f>'[1]SEPT 2020'!G43+'[1]OCT 2020'!G43+'[1]NOV 2020'!G43+'[1]DEC 2020'!G43+'[1]JAN 2021'!G43+'[1]FEB 2021'!G43+'[1]MAR 2021'!G43+'[1]APR 2021'!G43+'[1]MAY 2021'!G43+'[1]JUN 2021'!G43+'[1]JUL 2021'!G43+'[1]AUG 2021'!G43</f>
        <v>316085</v>
      </c>
      <c r="H43" s="90">
        <f>'[1]SEPT 2020'!H43+'[1]OCT 2020'!H43+'[1]NOV 2020'!H43+'[1]DEC 2020'!H43+'[1]JAN 2021'!H43+'[1]FEB 2021'!H43+'[1]MAR 2021'!H43+'[1]APR 2021'!H43+'[1]MAY 2021'!H43+'[1]JUN 2021'!H43+'[1]JUL 2021'!H43+'[1]AUG 2021'!H43</f>
        <v>652148</v>
      </c>
      <c r="I43" s="108">
        <f>'[1]SEPT 2020'!I43+'[1]OCT 2020'!I43+'[1]NOV 2020'!I43+'[1]DEC 2020'!I43+'[1]JAN 2021'!I43+'[1]FEB 2021'!I43+'[1]MAR 2021'!I43+'[1]APR 2021'!I43+'[1]MAY 2021'!I43+'[1]JUN 2021'!I43+'[1]JUL 2021'!I43+'[1]AUG 2021'!I43</f>
        <v>2233356</v>
      </c>
      <c r="J43" s="38">
        <f>'[1]SEPT 2020'!J43+'[1]OCT 2020'!J43+'[1]NOV 2020'!J43+'[1]DEC 2020'!J43+'[1]JAN 2021'!J43+'[1]FEB 2021'!J43+'[1]MAR 2021'!J43+'[1]APR 2021'!J43+'[1]MAY 2021'!J43+'[1]JUN 2021'!J43+'[1]JUL 2021'!J43+'[1]AUG 2021'!J43</f>
        <v>0</v>
      </c>
      <c r="K43" s="109">
        <f>'[1]SEPT 2020'!K43+'[1]OCT 2020'!K43+'[1]NOV 2020'!K43+'[1]DEC 2020'!K43+'[1]JAN 2021'!K43+'[1]FEB 2021'!K43+'[1]MAR 2021'!K43+'[1]APR 2021'!K43+'[1]MAY 2021'!K43+'[1]JUN 2021'!K43+'[1]JUL 2021'!K43+'[1]AUG 2021'!K43</f>
        <v>0</v>
      </c>
      <c r="L43" s="38">
        <f>'[1]SEPT 2020'!L43+'[1]OCT 2020'!L43+'[1]NOV 2020'!L43+'[1]DEC 2020'!L43+'[1]JAN 2021'!L43+'[1]FEB 2021'!L43+'[1]MAR 2021'!L43+'[1]APR 2021'!L43+'[1]MAY 2021'!L43+'[1]JUN 2021'!L43+'[1]JUL 2021'!L43+'[1]AUG 2021'!L43</f>
        <v>0</v>
      </c>
      <c r="M43" s="38">
        <f>'[1]SEPT 2020'!M43+'[1]OCT 2020'!M43+'[1]NOV 2020'!M43+'[1]DEC 2020'!M43+'[1]JAN 2021'!M43+'[1]FEB 2021'!M43+'[1]MAR 2021'!M43+'[1]APR 2021'!M43+'[1]MAY 2021'!M43+'[1]JUN 2021'!M43+'[1]JUL 2021'!M43+'[1]AUG 2021'!M43</f>
        <v>0</v>
      </c>
      <c r="N43" s="38">
        <f>'[1]SEPT 2020'!N43+'[1]OCT 2020'!N43+'[1]NOV 2020'!N43+'[1]DEC 2020'!N43+'[1]JAN 2021'!N43+'[1]FEB 2021'!N43+'[1]MAR 2021'!N43+'[1]APR 2021'!N43+'[1]MAY 2021'!N43+'[1]JUN 2021'!N43+'[1]JUL 2021'!N43+'[1]AUG 2021'!N43</f>
        <v>0</v>
      </c>
      <c r="O43" s="38">
        <f>'[1]SEPT 2020'!O43+'[1]OCT 2020'!O43+'[1]NOV 2020'!O43+'[1]DEC 2020'!O43+'[1]JAN 2021'!O43+'[1]FEB 2021'!O43+'[1]MAR 2021'!O43+'[1]APR 2021'!O43+'[1]MAY 2021'!O43+'[1]JUN 2021'!O43+'[1]JUL 2021'!O43+'[1]AUG 2021'!O43</f>
        <v>107880</v>
      </c>
      <c r="P43" s="108">
        <f>'[1]SEPT 2020'!P43+'[1]OCT 2020'!P43+'[1]NOV 2020'!P43+'[1]DEC 2020'!P43+'[1]JAN 2021'!P43+'[1]FEB 2021'!P43+'[1]MAR 2021'!P43+'[1]APR 2021'!P43+'[1]MAY 2021'!P43+'[1]JUN 2021'!P43+'[1]JUL 2021'!P43+'[1]AUG 2021'!P43</f>
        <v>122582.63</v>
      </c>
      <c r="Q43" s="38">
        <f>'[1]SEPT 2020'!Q43+'[1]OCT 2020'!Q43+'[1]NOV 2020'!Q43+'[1]DEC 2020'!Q43+'[1]JAN 2021'!Q43+'[1]FEB 2021'!Q43+'[1]MAR 2021'!Q43+'[1]APR 2021'!Q43+'[1]MAY 2021'!Q43+'[1]JUN 2021'!Q43+'[1]JUL 2021'!Q43+'[1]AUG 2021'!Q43</f>
        <v>0</v>
      </c>
      <c r="R43" s="38">
        <f>'[1]SEPT 2020'!R43+'[1]OCT 2020'!R43+'[1]NOV 2020'!R43+'[1]DEC 2020'!R43+'[1]JAN 2021'!R43+'[1]FEB 2021'!R43+'[1]MAR 2021'!R43+'[1]APR 2021'!R43+'[1]MAY 2021'!R43+'[1]JUN 2021'!R43+'[1]JUL 2021'!R43+'[1]AUG 2021'!R43</f>
        <v>0</v>
      </c>
      <c r="S43" s="38">
        <f>'[1]SEPT 2020'!S43+'[1]OCT 2020'!S43+'[1]NOV 2020'!S43+'[1]DEC 2020'!S43+'[1]JAN 2021'!S43+'[1]FEB 2021'!S43+'[1]MAR 2021'!S43+'[1]APR 2021'!S43+'[1]MAY 2021'!S43+'[1]JUN 2021'!S43+'[1]JUL 2021'!S43+'[1]AUG 2021'!S43</f>
        <v>0</v>
      </c>
      <c r="T43" s="38">
        <f>'[1]SEPT 2020'!T43+'[1]OCT 2020'!T43+'[1]NOV 2020'!T43+'[1]DEC 2020'!T43+'[1]JAN 2021'!T43+'[1]FEB 2021'!T43+'[1]MAR 2021'!T43+'[1]APR 2021'!T43+'[1]MAY 2021'!T43+'[1]JUN 2021'!T43+'[1]JUL 2021'!T43+'[1]AUG 2021'!T43</f>
        <v>34835.629999999997</v>
      </c>
      <c r="U43" s="38">
        <f>'[1]SEPT 2020'!U43+'[1]OCT 2020'!U43+'[1]NOV 2020'!U43+'[1]DEC 2020'!U43+'[1]JAN 2021'!U43+'[1]FEB 2021'!U43+'[1]MAR 2021'!U43+'[1]APR 2021'!U43+'[1]MAY 2021'!U43+'[1]JUN 2021'!U43+'[1]JUL 2021'!U43+'[1]AUG 2021'!U43</f>
        <v>0</v>
      </c>
      <c r="V43" s="38">
        <f>'[1]SEPT 2020'!V43+'[1]OCT 2020'!V43+'[1]NOV 2020'!V43+'[1]DEC 2020'!V43+'[1]JAN 2021'!V43+'[1]FEB 2021'!V43+'[1]MAR 2021'!V43+'[1]APR 2021'!V43+'[1]MAY 2021'!V43+'[1]JUN 2021'!V43+'[1]JUL 2021'!V43+'[1]AUG 2021'!V43</f>
        <v>87747</v>
      </c>
      <c r="W43" s="38">
        <f>'[1]SEPT 2020'!W43+'[1]OCT 2020'!W43+'[1]NOV 2020'!W43+'[1]DEC 2020'!W43+'[1]JAN 2021'!W43+'[1]FEB 2021'!W43+'[1]MAR 2021'!W43+'[1]APR 2021'!W43+'[1]MAY 2021'!W43+'[1]JUN 2021'!W43+'[1]JUL 2021'!W43+'[1]AUG 2021'!W43</f>
        <v>0</v>
      </c>
      <c r="X43" s="38">
        <f>'[1]SEPT 2020'!X43+'[1]OCT 2020'!X43+'[1]NOV 2020'!X43+'[1]DEC 2020'!X43+'[1]JAN 2021'!X43+'[1]FEB 2021'!X43+'[1]MAR 2021'!X43+'[1]APR 2021'!X43+'[1]MAY 2021'!X43+'[1]JUN 2021'!X43+'[1]JUL 2021'!X43+'[1]AUG 2021'!X43</f>
        <v>0</v>
      </c>
      <c r="Y43" s="38">
        <f>'[1]SEPT 2020'!Y43+'[1]OCT 2020'!Y43+'[1]NOV 2020'!Y43+'[1]DEC 2020'!Y43+'[1]JAN 2021'!Y43+'[1]FEB 2021'!Y43+'[1]MAR 2021'!Y43+'[1]APR 2021'!Y43+'[1]MAY 2021'!Y43+'[1]JUN 2021'!Y43+'[1]JUL 2021'!Y43+'[1]AUG 2021'!Y43</f>
        <v>0</v>
      </c>
      <c r="Z43" s="38">
        <f>'[1]SEPT 2020'!Z43+'[1]OCT 2020'!Z43+'[1]NOV 2020'!Z43+'[1]DEC 2020'!Z43+'[1]JAN 2021'!Z43+'[1]FEB 2021'!Z43+'[1]MAR 2021'!Z43+'[1]APR 2021'!Z43+'[1]MAY 2021'!Z43+'[1]JUN 2021'!Z43+'[1]JUL 2021'!Z43+'[1]AUG 2021'!Z43</f>
        <v>0</v>
      </c>
      <c r="AA43" s="38">
        <f>'[1]SEPT 2020'!AA43+'[1]OCT 2020'!AA43+'[1]NOV 2020'!AA43+'[1]DEC 2020'!AA43+'[1]JAN 2021'!AA43+'[1]FEB 2021'!AA43+'[1]MAR 2021'!AA43+'[1]APR 2021'!AA43+'[1]MAY 2021'!AA43+'[1]JUN 2021'!AA43+'[1]JUL 2021'!AA43+'[1]AUG 2021'!AA43</f>
        <v>0</v>
      </c>
      <c r="AB43" s="38">
        <f>'[1]SEPT 2020'!AB43+'[1]OCT 2020'!AB43+'[1]NOV 2020'!AB43+'[1]DEC 2020'!AB43+'[1]JAN 2021'!AB43+'[1]FEB 2021'!AB43+'[1]MAR 2021'!AB43+'[1]APR 2021'!AB43+'[1]MAY 2021'!AB43+'[1]JUN 2021'!AB43+'[1]JUL 2021'!AB43+'[1]AUG 2021'!AB43</f>
        <v>0</v>
      </c>
      <c r="AC43" s="38">
        <f>'[1]SEPT 2020'!AC43+'[1]OCT 2020'!AC43+'[1]NOV 2020'!AC43+'[1]DEC 2020'!AC43+'[1]JAN 2021'!AC43+'[1]FEB 2021'!AC43+'[1]MAR 2021'!AC43+'[1]APR 2021'!AC43+'[1]MAY 2021'!AC43+'[1]JUN 2021'!AC43+'[1]JUL 2021'!AC43+'[1]AUG 2021'!AC43</f>
        <v>7684</v>
      </c>
      <c r="AD43" s="24">
        <f t="shared" si="0"/>
        <v>2471502.63</v>
      </c>
    </row>
    <row r="44" spans="1:30" x14ac:dyDescent="0.25">
      <c r="A44" s="16" t="s">
        <v>125</v>
      </c>
      <c r="B44" s="17" t="s">
        <v>126</v>
      </c>
      <c r="C44" s="28" t="s">
        <v>45</v>
      </c>
      <c r="D44" s="90">
        <f>'[1]SEPT 2020'!D44+'[1]OCT 2020'!D44+'[1]NOV 2020'!D44+'[1]DEC 2020'!D44+'[1]JAN 2021'!D44+'[1]FEB 2021'!D44+'[1]MAR 2021'!D44+'[1]APR 2021'!D44+'[1]MAY 2021'!D44+'[1]JUN 2021'!D44+'[1]JUL 2021'!D44+'[1]AUG 2021'!D44</f>
        <v>42132</v>
      </c>
      <c r="E44" s="90">
        <f>'[1]SEPT 2020'!E44+'[1]OCT 2020'!E44+'[1]NOV 2020'!E44+'[1]DEC 2020'!E44+'[1]JAN 2021'!E44+'[1]FEB 2021'!E44+'[1]MAR 2021'!E44+'[1]APR 2021'!E44+'[1]MAY 2021'!E44+'[1]JUN 2021'!E44+'[1]JUL 2021'!E44+'[1]AUG 2021'!E44</f>
        <v>55168</v>
      </c>
      <c r="F44" s="90">
        <f>'[1]SEPT 2020'!F44+'[1]OCT 2020'!F44+'[1]NOV 2020'!F44+'[1]DEC 2020'!F44+'[1]JAN 2021'!F44+'[1]FEB 2021'!F44+'[1]MAR 2021'!F44+'[1]APR 2021'!F44+'[1]MAY 2021'!F44+'[1]JUN 2021'!F44+'[1]JUL 2021'!F44+'[1]AUG 2021'!F44</f>
        <v>70000</v>
      </c>
      <c r="G44" s="90">
        <f>'[1]SEPT 2020'!G44+'[1]OCT 2020'!G44+'[1]NOV 2020'!G44+'[1]DEC 2020'!G44+'[1]JAN 2021'!G44+'[1]FEB 2021'!G44+'[1]MAR 2021'!G44+'[1]APR 2021'!G44+'[1]MAY 2021'!G44+'[1]JUN 2021'!G44+'[1]JUL 2021'!G44+'[1]AUG 2021'!G44</f>
        <v>40000</v>
      </c>
      <c r="H44" s="90">
        <f>'[1]SEPT 2020'!H44+'[1]OCT 2020'!H44+'[1]NOV 2020'!H44+'[1]DEC 2020'!H44+'[1]JAN 2021'!H44+'[1]FEB 2021'!H44+'[1]MAR 2021'!H44+'[1]APR 2021'!H44+'[1]MAY 2021'!H44+'[1]JUN 2021'!H44+'[1]JUL 2021'!H44+'[1]AUG 2021'!H44</f>
        <v>10000</v>
      </c>
      <c r="I44" s="108">
        <f>'[1]SEPT 2020'!I44+'[1]OCT 2020'!I44+'[1]NOV 2020'!I44+'[1]DEC 2020'!I44+'[1]JAN 2021'!I44+'[1]FEB 2021'!I44+'[1]MAR 2021'!I44+'[1]APR 2021'!I44+'[1]MAY 2021'!I44+'[1]JUN 2021'!I44+'[1]JUL 2021'!I44+'[1]AUG 2021'!I44</f>
        <v>217300</v>
      </c>
      <c r="J44" s="38">
        <f>'[1]SEPT 2020'!J44+'[1]OCT 2020'!J44+'[1]NOV 2020'!J44+'[1]DEC 2020'!J44+'[1]JAN 2021'!J44+'[1]FEB 2021'!J44+'[1]MAR 2021'!J44+'[1]APR 2021'!J44+'[1]MAY 2021'!J44+'[1]JUN 2021'!J44+'[1]JUL 2021'!J44+'[1]AUG 2021'!J44</f>
        <v>0</v>
      </c>
      <c r="K44" s="109">
        <f>'[1]SEPT 2020'!K44+'[1]OCT 2020'!K44+'[1]NOV 2020'!K44+'[1]DEC 2020'!K44+'[1]JAN 2021'!K44+'[1]FEB 2021'!K44+'[1]MAR 2021'!K44+'[1]APR 2021'!K44+'[1]MAY 2021'!K44+'[1]JUN 2021'!K44+'[1]JUL 2021'!K44+'[1]AUG 2021'!K44</f>
        <v>0</v>
      </c>
      <c r="L44" s="38">
        <f>'[1]SEPT 2020'!L44+'[1]OCT 2020'!L44+'[1]NOV 2020'!L44+'[1]DEC 2020'!L44+'[1]JAN 2021'!L44+'[1]FEB 2021'!L44+'[1]MAR 2021'!L44+'[1]APR 2021'!L44+'[1]MAY 2021'!L44+'[1]JUN 2021'!L44+'[1]JUL 2021'!L44+'[1]AUG 2021'!L44</f>
        <v>0</v>
      </c>
      <c r="M44" s="38">
        <f>'[1]SEPT 2020'!M44+'[1]OCT 2020'!M44+'[1]NOV 2020'!M44+'[1]DEC 2020'!M44+'[1]JAN 2021'!M44+'[1]FEB 2021'!M44+'[1]MAR 2021'!M44+'[1]APR 2021'!M44+'[1]MAY 2021'!M44+'[1]JUN 2021'!M44+'[1]JUL 2021'!M44+'[1]AUG 2021'!M44</f>
        <v>0</v>
      </c>
      <c r="N44" s="38">
        <f>'[1]SEPT 2020'!N44+'[1]OCT 2020'!N44+'[1]NOV 2020'!N44+'[1]DEC 2020'!N44+'[1]JAN 2021'!N44+'[1]FEB 2021'!N44+'[1]MAR 2021'!N44+'[1]APR 2021'!N44+'[1]MAY 2021'!N44+'[1]JUN 2021'!N44+'[1]JUL 2021'!N44+'[1]AUG 2021'!N44</f>
        <v>0</v>
      </c>
      <c r="O44" s="38">
        <f>'[1]SEPT 2020'!O44+'[1]OCT 2020'!O44+'[1]NOV 2020'!O44+'[1]DEC 2020'!O44+'[1]JAN 2021'!O44+'[1]FEB 2021'!O44+'[1]MAR 2021'!O44+'[1]APR 2021'!O44+'[1]MAY 2021'!O44+'[1]JUN 2021'!O44+'[1]JUL 2021'!O44+'[1]AUG 2021'!O44</f>
        <v>0</v>
      </c>
      <c r="P44" s="108">
        <f>'[1]SEPT 2020'!P44+'[1]OCT 2020'!P44+'[1]NOV 2020'!P44+'[1]DEC 2020'!P44+'[1]JAN 2021'!P44+'[1]FEB 2021'!P44+'[1]MAR 2021'!P44+'[1]APR 2021'!P44+'[1]MAY 2021'!P44+'[1]JUN 2021'!P44+'[1]JUL 2021'!P44+'[1]AUG 2021'!P44</f>
        <v>31277.200000000001</v>
      </c>
      <c r="Q44" s="38">
        <f>'[1]SEPT 2020'!Q44+'[1]OCT 2020'!Q44+'[1]NOV 2020'!Q44+'[1]DEC 2020'!Q44+'[1]JAN 2021'!Q44+'[1]FEB 2021'!Q44+'[1]MAR 2021'!Q44+'[1]APR 2021'!Q44+'[1]MAY 2021'!Q44+'[1]JUN 2021'!Q44+'[1]JUL 2021'!Q44+'[1]AUG 2021'!Q44</f>
        <v>0</v>
      </c>
      <c r="R44" s="38">
        <f>'[1]SEPT 2020'!R44+'[1]OCT 2020'!R44+'[1]NOV 2020'!R44+'[1]DEC 2020'!R44+'[1]JAN 2021'!R44+'[1]FEB 2021'!R44+'[1]MAR 2021'!R44+'[1]APR 2021'!R44+'[1]MAY 2021'!R44+'[1]JUN 2021'!R44+'[1]JUL 2021'!R44+'[1]AUG 2021'!R44</f>
        <v>0</v>
      </c>
      <c r="S44" s="38">
        <f>'[1]SEPT 2020'!S44+'[1]OCT 2020'!S44+'[1]NOV 2020'!S44+'[1]DEC 2020'!S44+'[1]JAN 2021'!S44+'[1]FEB 2021'!S44+'[1]MAR 2021'!S44+'[1]APR 2021'!S44+'[1]MAY 2021'!S44+'[1]JUN 2021'!S44+'[1]JUL 2021'!S44+'[1]AUG 2021'!S44</f>
        <v>30000</v>
      </c>
      <c r="T44" s="38">
        <f>'[1]SEPT 2020'!T44+'[1]OCT 2020'!T44+'[1]NOV 2020'!T44+'[1]DEC 2020'!T44+'[1]JAN 2021'!T44+'[1]FEB 2021'!T44+'[1]MAR 2021'!T44+'[1]APR 2021'!T44+'[1]MAY 2021'!T44+'[1]JUN 2021'!T44+'[1]JUL 2021'!T44+'[1]AUG 2021'!T44</f>
        <v>1277.2</v>
      </c>
      <c r="U44" s="38">
        <f>'[1]SEPT 2020'!U44+'[1]OCT 2020'!U44+'[1]NOV 2020'!U44+'[1]DEC 2020'!U44+'[1]JAN 2021'!U44+'[1]FEB 2021'!U44+'[1]MAR 2021'!U44+'[1]APR 2021'!U44+'[1]MAY 2021'!U44+'[1]JUN 2021'!U44+'[1]JUL 2021'!U44+'[1]AUG 2021'!U44</f>
        <v>0</v>
      </c>
      <c r="V44" s="38">
        <f>'[1]SEPT 2020'!V44+'[1]OCT 2020'!V44+'[1]NOV 2020'!V44+'[1]DEC 2020'!V44+'[1]JAN 2021'!V44+'[1]FEB 2021'!V44+'[1]MAR 2021'!V44+'[1]APR 2021'!V44+'[1]MAY 2021'!V44+'[1]JUN 2021'!V44+'[1]JUL 2021'!V44+'[1]AUG 2021'!V44</f>
        <v>0</v>
      </c>
      <c r="W44" s="38">
        <f>'[1]SEPT 2020'!W44+'[1]OCT 2020'!W44+'[1]NOV 2020'!W44+'[1]DEC 2020'!W44+'[1]JAN 2021'!W44+'[1]FEB 2021'!W44+'[1]MAR 2021'!W44+'[1]APR 2021'!W44+'[1]MAY 2021'!W44+'[1]JUN 2021'!W44+'[1]JUL 2021'!W44+'[1]AUG 2021'!W44</f>
        <v>0</v>
      </c>
      <c r="X44" s="38">
        <f>'[1]SEPT 2020'!X44+'[1]OCT 2020'!X44+'[1]NOV 2020'!X44+'[1]DEC 2020'!X44+'[1]JAN 2021'!X44+'[1]FEB 2021'!X44+'[1]MAR 2021'!X44+'[1]APR 2021'!X44+'[1]MAY 2021'!X44+'[1]JUN 2021'!X44+'[1]JUL 2021'!X44+'[1]AUG 2021'!X44</f>
        <v>0</v>
      </c>
      <c r="Y44" s="38">
        <f>'[1]SEPT 2020'!Y44+'[1]OCT 2020'!Y44+'[1]NOV 2020'!Y44+'[1]DEC 2020'!Y44+'[1]JAN 2021'!Y44+'[1]FEB 2021'!Y44+'[1]MAR 2021'!Y44+'[1]APR 2021'!Y44+'[1]MAY 2021'!Y44+'[1]JUN 2021'!Y44+'[1]JUL 2021'!Y44+'[1]AUG 2021'!Y44</f>
        <v>0</v>
      </c>
      <c r="Z44" s="38">
        <f>'[1]SEPT 2020'!Z44+'[1]OCT 2020'!Z44+'[1]NOV 2020'!Z44+'[1]DEC 2020'!Z44+'[1]JAN 2021'!Z44+'[1]FEB 2021'!Z44+'[1]MAR 2021'!Z44+'[1]APR 2021'!Z44+'[1]MAY 2021'!Z44+'[1]JUN 2021'!Z44+'[1]JUL 2021'!Z44+'[1]AUG 2021'!Z44</f>
        <v>0</v>
      </c>
      <c r="AA44" s="38">
        <f>'[1]SEPT 2020'!AA44+'[1]OCT 2020'!AA44+'[1]NOV 2020'!AA44+'[1]DEC 2020'!AA44+'[1]JAN 2021'!AA44+'[1]FEB 2021'!AA44+'[1]MAR 2021'!AA44+'[1]APR 2021'!AA44+'[1]MAY 2021'!AA44+'[1]JUN 2021'!AA44+'[1]JUL 2021'!AA44+'[1]AUG 2021'!AA44</f>
        <v>0</v>
      </c>
      <c r="AB44" s="38">
        <f>'[1]SEPT 2020'!AB44+'[1]OCT 2020'!AB44+'[1]NOV 2020'!AB44+'[1]DEC 2020'!AB44+'[1]JAN 2021'!AB44+'[1]FEB 2021'!AB44+'[1]MAR 2021'!AB44+'[1]APR 2021'!AB44+'[1]MAY 2021'!AB44+'[1]JUN 2021'!AB44+'[1]JUL 2021'!AB44+'[1]AUG 2021'!AB44</f>
        <v>0</v>
      </c>
      <c r="AC44" s="38">
        <f>'[1]SEPT 2020'!AC44+'[1]OCT 2020'!AC44+'[1]NOV 2020'!AC44+'[1]DEC 2020'!AC44+'[1]JAN 2021'!AC44+'[1]FEB 2021'!AC44+'[1]MAR 2021'!AC44+'[1]APR 2021'!AC44+'[1]MAY 2021'!AC44+'[1]JUN 2021'!AC44+'[1]JUL 2021'!AC44+'[1]AUG 2021'!AC44</f>
        <v>0</v>
      </c>
      <c r="AD44" s="24">
        <f t="shared" si="0"/>
        <v>248577.2</v>
      </c>
    </row>
    <row r="45" spans="1:30" x14ac:dyDescent="0.25">
      <c r="A45" s="16" t="s">
        <v>127</v>
      </c>
      <c r="B45" s="17" t="s">
        <v>128</v>
      </c>
      <c r="C45" s="30" t="s">
        <v>71</v>
      </c>
      <c r="D45" s="90">
        <f>'[1]SEPT 2020'!D45+'[1]OCT 2020'!D45+'[1]NOV 2020'!D45+'[1]DEC 2020'!D45+'[1]JAN 2021'!D45+'[1]FEB 2021'!D45+'[1]MAR 2021'!D45+'[1]APR 2021'!D45+'[1]MAY 2021'!D45+'[1]JUN 2021'!D45+'[1]JUL 2021'!D45+'[1]AUG 2021'!D45</f>
        <v>69222</v>
      </c>
      <c r="E45" s="90">
        <f>'[1]SEPT 2020'!E45+'[1]OCT 2020'!E45+'[1]NOV 2020'!E45+'[1]DEC 2020'!E45+'[1]JAN 2021'!E45+'[1]FEB 2021'!E45+'[1]MAR 2021'!E45+'[1]APR 2021'!E45+'[1]MAY 2021'!E45+'[1]JUN 2021'!E45+'[1]JUL 2021'!E45+'[1]AUG 2021'!E45</f>
        <v>67769</v>
      </c>
      <c r="F45" s="90">
        <f>'[1]SEPT 2020'!F45+'[1]OCT 2020'!F45+'[1]NOV 2020'!F45+'[1]DEC 2020'!F45+'[1]JAN 2021'!F45+'[1]FEB 2021'!F45+'[1]MAR 2021'!F45+'[1]APR 2021'!F45+'[1]MAY 2021'!F45+'[1]JUN 2021'!F45+'[1]JUL 2021'!F45+'[1]AUG 2021'!F45</f>
        <v>69320</v>
      </c>
      <c r="G45" s="90">
        <f>'[1]SEPT 2020'!G45+'[1]OCT 2020'!G45+'[1]NOV 2020'!G45+'[1]DEC 2020'!G45+'[1]JAN 2021'!G45+'[1]FEB 2021'!G45+'[1]MAR 2021'!G45+'[1]APR 2021'!G45+'[1]MAY 2021'!G45+'[1]JUN 2021'!G45+'[1]JUL 2021'!G45+'[1]AUG 2021'!G45</f>
        <v>5711</v>
      </c>
      <c r="H45" s="90">
        <f>'[1]SEPT 2020'!H45+'[1]OCT 2020'!H45+'[1]NOV 2020'!H45+'[1]DEC 2020'!H45+'[1]JAN 2021'!H45+'[1]FEB 2021'!H45+'[1]MAR 2021'!H45+'[1]APR 2021'!H45+'[1]MAY 2021'!H45+'[1]JUN 2021'!H45+'[1]JUL 2021'!H45+'[1]AUG 2021'!H45</f>
        <v>20333</v>
      </c>
      <c r="I45" s="108">
        <f>'[1]SEPT 2020'!I45+'[1]OCT 2020'!I45+'[1]NOV 2020'!I45+'[1]DEC 2020'!I45+'[1]JAN 2021'!I45+'[1]FEB 2021'!I45+'[1]MAR 2021'!I45+'[1]APR 2021'!I45+'[1]MAY 2021'!I45+'[1]JUN 2021'!I45+'[1]JUL 2021'!I45+'[1]AUG 2021'!I45</f>
        <v>232355</v>
      </c>
      <c r="J45" s="38">
        <f>'[1]SEPT 2020'!J45+'[1]OCT 2020'!J45+'[1]NOV 2020'!J45+'[1]DEC 2020'!J45+'[1]JAN 2021'!J45+'[1]FEB 2021'!J45+'[1]MAR 2021'!J45+'[1]APR 2021'!J45+'[1]MAY 2021'!J45+'[1]JUN 2021'!J45+'[1]JUL 2021'!J45+'[1]AUG 2021'!J45</f>
        <v>0</v>
      </c>
      <c r="K45" s="109">
        <f>'[1]SEPT 2020'!K45+'[1]OCT 2020'!K45+'[1]NOV 2020'!K45+'[1]DEC 2020'!K45+'[1]JAN 2021'!K45+'[1]FEB 2021'!K45+'[1]MAR 2021'!K45+'[1]APR 2021'!K45+'[1]MAY 2021'!K45+'[1]JUN 2021'!K45+'[1]JUL 2021'!K45+'[1]AUG 2021'!K45</f>
        <v>0</v>
      </c>
      <c r="L45" s="38">
        <f>'[1]SEPT 2020'!L45+'[1]OCT 2020'!L45+'[1]NOV 2020'!L45+'[1]DEC 2020'!L45+'[1]JAN 2021'!L45+'[1]FEB 2021'!L45+'[1]MAR 2021'!L45+'[1]APR 2021'!L45+'[1]MAY 2021'!L45+'[1]JUN 2021'!L45+'[1]JUL 2021'!L45+'[1]AUG 2021'!L45</f>
        <v>0</v>
      </c>
      <c r="M45" s="38">
        <f>'[1]SEPT 2020'!M45+'[1]OCT 2020'!M45+'[1]NOV 2020'!M45+'[1]DEC 2020'!M45+'[1]JAN 2021'!M45+'[1]FEB 2021'!M45+'[1]MAR 2021'!M45+'[1]APR 2021'!M45+'[1]MAY 2021'!M45+'[1]JUN 2021'!M45+'[1]JUL 2021'!M45+'[1]AUG 2021'!M45</f>
        <v>0</v>
      </c>
      <c r="N45" s="38">
        <f>'[1]SEPT 2020'!N45+'[1]OCT 2020'!N45+'[1]NOV 2020'!N45+'[1]DEC 2020'!N45+'[1]JAN 2021'!N45+'[1]FEB 2021'!N45+'[1]MAR 2021'!N45+'[1]APR 2021'!N45+'[1]MAY 2021'!N45+'[1]JUN 2021'!N45+'[1]JUL 2021'!N45+'[1]AUG 2021'!N45</f>
        <v>0</v>
      </c>
      <c r="O45" s="38">
        <f>'[1]SEPT 2020'!O45+'[1]OCT 2020'!O45+'[1]NOV 2020'!O45+'[1]DEC 2020'!O45+'[1]JAN 2021'!O45+'[1]FEB 2021'!O45+'[1]MAR 2021'!O45+'[1]APR 2021'!O45+'[1]MAY 2021'!O45+'[1]JUN 2021'!O45+'[1]JUL 2021'!O45+'[1]AUG 2021'!O45</f>
        <v>0</v>
      </c>
      <c r="P45" s="108">
        <f>'[1]SEPT 2020'!P45+'[1]OCT 2020'!P45+'[1]NOV 2020'!P45+'[1]DEC 2020'!P45+'[1]JAN 2021'!P45+'[1]FEB 2021'!P45+'[1]MAR 2021'!P45+'[1]APR 2021'!P45+'[1]MAY 2021'!P45+'[1]JUN 2021'!P45+'[1]JUL 2021'!P45+'[1]AUG 2021'!P45</f>
        <v>1361.3</v>
      </c>
      <c r="Q45" s="38">
        <f>'[1]SEPT 2020'!Q45+'[1]OCT 2020'!Q45+'[1]NOV 2020'!Q45+'[1]DEC 2020'!Q45+'[1]JAN 2021'!Q45+'[1]FEB 2021'!Q45+'[1]MAR 2021'!Q45+'[1]APR 2021'!Q45+'[1]MAY 2021'!Q45+'[1]JUN 2021'!Q45+'[1]JUL 2021'!Q45+'[1]AUG 2021'!Q45</f>
        <v>0</v>
      </c>
      <c r="R45" s="38">
        <f>'[1]SEPT 2020'!R45+'[1]OCT 2020'!R45+'[1]NOV 2020'!R45+'[1]DEC 2020'!R45+'[1]JAN 2021'!R45+'[1]FEB 2021'!R45+'[1]MAR 2021'!R45+'[1]APR 2021'!R45+'[1]MAY 2021'!R45+'[1]JUN 2021'!R45+'[1]JUL 2021'!R45+'[1]AUG 2021'!R45</f>
        <v>0</v>
      </c>
      <c r="S45" s="38">
        <f>'[1]SEPT 2020'!S45+'[1]OCT 2020'!S45+'[1]NOV 2020'!S45+'[1]DEC 2020'!S45+'[1]JAN 2021'!S45+'[1]FEB 2021'!S45+'[1]MAR 2021'!S45+'[1]APR 2021'!S45+'[1]MAY 2021'!S45+'[1]JUN 2021'!S45+'[1]JUL 2021'!S45+'[1]AUG 2021'!S45</f>
        <v>0</v>
      </c>
      <c r="T45" s="38">
        <f>'[1]SEPT 2020'!T45+'[1]OCT 2020'!T45+'[1]NOV 2020'!T45+'[1]DEC 2020'!T45+'[1]JAN 2021'!T45+'[1]FEB 2021'!T45+'[1]MAR 2021'!T45+'[1]APR 2021'!T45+'[1]MAY 2021'!T45+'[1]JUN 2021'!T45+'[1]JUL 2021'!T45+'[1]AUG 2021'!T45</f>
        <v>1361.3</v>
      </c>
      <c r="U45" s="38">
        <f>'[1]SEPT 2020'!U45+'[1]OCT 2020'!U45+'[1]NOV 2020'!U45+'[1]DEC 2020'!U45+'[1]JAN 2021'!U45+'[1]FEB 2021'!U45+'[1]MAR 2021'!U45+'[1]APR 2021'!U45+'[1]MAY 2021'!U45+'[1]JUN 2021'!U45+'[1]JUL 2021'!U45+'[1]AUG 2021'!U45</f>
        <v>0</v>
      </c>
      <c r="V45" s="38">
        <f>'[1]SEPT 2020'!V45+'[1]OCT 2020'!V45+'[1]NOV 2020'!V45+'[1]DEC 2020'!V45+'[1]JAN 2021'!V45+'[1]FEB 2021'!V45+'[1]MAR 2021'!V45+'[1]APR 2021'!V45+'[1]MAY 2021'!V45+'[1]JUN 2021'!V45+'[1]JUL 2021'!V45+'[1]AUG 2021'!V45</f>
        <v>0</v>
      </c>
      <c r="W45" s="38">
        <f>'[1]SEPT 2020'!W45+'[1]OCT 2020'!W45+'[1]NOV 2020'!W45+'[1]DEC 2020'!W45+'[1]JAN 2021'!W45+'[1]FEB 2021'!W45+'[1]MAR 2021'!W45+'[1]APR 2021'!W45+'[1]MAY 2021'!W45+'[1]JUN 2021'!W45+'[1]JUL 2021'!W45+'[1]AUG 2021'!W45</f>
        <v>0</v>
      </c>
      <c r="X45" s="38">
        <f>'[1]SEPT 2020'!X45+'[1]OCT 2020'!X45+'[1]NOV 2020'!X45+'[1]DEC 2020'!X45+'[1]JAN 2021'!X45+'[1]FEB 2021'!X45+'[1]MAR 2021'!X45+'[1]APR 2021'!X45+'[1]MAY 2021'!X45+'[1]JUN 2021'!X45+'[1]JUL 2021'!X45+'[1]AUG 2021'!X45</f>
        <v>0</v>
      </c>
      <c r="Y45" s="38">
        <f>'[1]SEPT 2020'!Y45+'[1]OCT 2020'!Y45+'[1]NOV 2020'!Y45+'[1]DEC 2020'!Y45+'[1]JAN 2021'!Y45+'[1]FEB 2021'!Y45+'[1]MAR 2021'!Y45+'[1]APR 2021'!Y45+'[1]MAY 2021'!Y45+'[1]JUN 2021'!Y45+'[1]JUL 2021'!Y45+'[1]AUG 2021'!Y45</f>
        <v>0</v>
      </c>
      <c r="Z45" s="38">
        <f>'[1]SEPT 2020'!Z45+'[1]OCT 2020'!Z45+'[1]NOV 2020'!Z45+'[1]DEC 2020'!Z45+'[1]JAN 2021'!Z45+'[1]FEB 2021'!Z45+'[1]MAR 2021'!Z45+'[1]APR 2021'!Z45+'[1]MAY 2021'!Z45+'[1]JUN 2021'!Z45+'[1]JUL 2021'!Z45+'[1]AUG 2021'!Z45</f>
        <v>0</v>
      </c>
      <c r="AA45" s="38">
        <f>'[1]SEPT 2020'!AA45+'[1]OCT 2020'!AA45+'[1]NOV 2020'!AA45+'[1]DEC 2020'!AA45+'[1]JAN 2021'!AA45+'[1]FEB 2021'!AA45+'[1]MAR 2021'!AA45+'[1]APR 2021'!AA45+'[1]MAY 2021'!AA45+'[1]JUN 2021'!AA45+'[1]JUL 2021'!AA45+'[1]AUG 2021'!AA45</f>
        <v>0</v>
      </c>
      <c r="AB45" s="38">
        <f>'[1]SEPT 2020'!AB45+'[1]OCT 2020'!AB45+'[1]NOV 2020'!AB45+'[1]DEC 2020'!AB45+'[1]JAN 2021'!AB45+'[1]FEB 2021'!AB45+'[1]MAR 2021'!AB45+'[1]APR 2021'!AB45+'[1]MAY 2021'!AB45+'[1]JUN 2021'!AB45+'[1]JUL 2021'!AB45+'[1]AUG 2021'!AB45</f>
        <v>0</v>
      </c>
      <c r="AC45" s="38">
        <f>'[1]SEPT 2020'!AC45+'[1]OCT 2020'!AC45+'[1]NOV 2020'!AC45+'[1]DEC 2020'!AC45+'[1]JAN 2021'!AC45+'[1]FEB 2021'!AC45+'[1]MAR 2021'!AC45+'[1]APR 2021'!AC45+'[1]MAY 2021'!AC45+'[1]JUN 2021'!AC45+'[1]JUL 2021'!AC45+'[1]AUG 2021'!AC45</f>
        <v>0</v>
      </c>
      <c r="AD45" s="24">
        <f t="shared" si="0"/>
        <v>233716.3</v>
      </c>
    </row>
    <row r="46" spans="1:30" x14ac:dyDescent="0.25">
      <c r="A46" s="16" t="s">
        <v>129</v>
      </c>
      <c r="B46" s="17" t="s">
        <v>130</v>
      </c>
      <c r="C46" s="31" t="s">
        <v>100</v>
      </c>
      <c r="D46" s="90">
        <f>'[1]SEPT 2020'!D46+'[1]OCT 2020'!D46+'[1]NOV 2020'!D46+'[1]DEC 2020'!D46+'[1]JAN 2021'!D46+'[1]FEB 2021'!D46+'[1]MAR 2021'!D46+'[1]APR 2021'!D46+'[1]MAY 2021'!D46+'[1]JUN 2021'!D46+'[1]JUL 2021'!D46+'[1]AUG 2021'!D46</f>
        <v>51969</v>
      </c>
      <c r="E46" s="90">
        <f>'[1]SEPT 2020'!E46+'[1]OCT 2020'!E46+'[1]NOV 2020'!E46+'[1]DEC 2020'!E46+'[1]JAN 2021'!E46+'[1]FEB 2021'!E46+'[1]MAR 2021'!E46+'[1]APR 2021'!E46+'[1]MAY 2021'!E46+'[1]JUN 2021'!E46+'[1]JUL 2021'!E46+'[1]AUG 2021'!E46</f>
        <v>80710</v>
      </c>
      <c r="F46" s="90">
        <f>'[1]SEPT 2020'!F46+'[1]OCT 2020'!F46+'[1]NOV 2020'!F46+'[1]DEC 2020'!F46+'[1]JAN 2021'!F46+'[1]FEB 2021'!F46+'[1]MAR 2021'!F46+'[1]APR 2021'!F46+'[1]MAY 2021'!F46+'[1]JUN 2021'!F46+'[1]JUL 2021'!F46+'[1]AUG 2021'!F46</f>
        <v>7481</v>
      </c>
      <c r="G46" s="90">
        <f>'[1]SEPT 2020'!G46+'[1]OCT 2020'!G46+'[1]NOV 2020'!G46+'[1]DEC 2020'!G46+'[1]JAN 2021'!G46+'[1]FEB 2021'!G46+'[1]MAR 2021'!G46+'[1]APR 2021'!G46+'[1]MAY 2021'!G46+'[1]JUN 2021'!G46+'[1]JUL 2021'!G46+'[1]AUG 2021'!G46</f>
        <v>14460</v>
      </c>
      <c r="H46" s="90">
        <f>'[1]SEPT 2020'!H46+'[1]OCT 2020'!H46+'[1]NOV 2020'!H46+'[1]DEC 2020'!H46+'[1]JAN 2021'!H46+'[1]FEB 2021'!H46+'[1]MAR 2021'!H46+'[1]APR 2021'!H46+'[1]MAY 2021'!H46+'[1]JUN 2021'!H46+'[1]JUL 2021'!H46+'[1]AUG 2021'!H46</f>
        <v>5989</v>
      </c>
      <c r="I46" s="108">
        <f>'[1]SEPT 2020'!I46+'[1]OCT 2020'!I46+'[1]NOV 2020'!I46+'[1]DEC 2020'!I46+'[1]JAN 2021'!I46+'[1]FEB 2021'!I46+'[1]MAR 2021'!I46+'[1]APR 2021'!I46+'[1]MAY 2021'!I46+'[1]JUN 2021'!I46+'[1]JUL 2021'!I46+'[1]AUG 2021'!I46</f>
        <v>160609</v>
      </c>
      <c r="J46" s="38">
        <f>'[1]SEPT 2020'!J46+'[1]OCT 2020'!J46+'[1]NOV 2020'!J46+'[1]DEC 2020'!J46+'[1]JAN 2021'!J46+'[1]FEB 2021'!J46+'[1]MAR 2021'!J46+'[1]APR 2021'!J46+'[1]MAY 2021'!J46+'[1]JUN 2021'!J46+'[1]JUL 2021'!J46+'[1]AUG 2021'!J46</f>
        <v>0</v>
      </c>
      <c r="K46" s="109">
        <f>'[1]SEPT 2020'!K46+'[1]OCT 2020'!K46+'[1]NOV 2020'!K46+'[1]DEC 2020'!K46+'[1]JAN 2021'!K46+'[1]FEB 2021'!K46+'[1]MAR 2021'!K46+'[1]APR 2021'!K46+'[1]MAY 2021'!K46+'[1]JUN 2021'!K46+'[1]JUL 2021'!K46+'[1]AUG 2021'!K46</f>
        <v>0</v>
      </c>
      <c r="L46" s="38">
        <f>'[1]SEPT 2020'!L46+'[1]OCT 2020'!L46+'[1]NOV 2020'!L46+'[1]DEC 2020'!L46+'[1]JAN 2021'!L46+'[1]FEB 2021'!L46+'[1]MAR 2021'!L46+'[1]APR 2021'!L46+'[1]MAY 2021'!L46+'[1]JUN 2021'!L46+'[1]JUL 2021'!L46+'[1]AUG 2021'!L46</f>
        <v>0</v>
      </c>
      <c r="M46" s="38">
        <f>'[1]SEPT 2020'!M46+'[1]OCT 2020'!M46+'[1]NOV 2020'!M46+'[1]DEC 2020'!M46+'[1]JAN 2021'!M46+'[1]FEB 2021'!M46+'[1]MAR 2021'!M46+'[1]APR 2021'!M46+'[1]MAY 2021'!M46+'[1]JUN 2021'!M46+'[1]JUL 2021'!M46+'[1]AUG 2021'!M46</f>
        <v>0</v>
      </c>
      <c r="N46" s="38">
        <f>'[1]SEPT 2020'!N46+'[1]OCT 2020'!N46+'[1]NOV 2020'!N46+'[1]DEC 2020'!N46+'[1]JAN 2021'!N46+'[1]FEB 2021'!N46+'[1]MAR 2021'!N46+'[1]APR 2021'!N46+'[1]MAY 2021'!N46+'[1]JUN 2021'!N46+'[1]JUL 2021'!N46+'[1]AUG 2021'!N46</f>
        <v>0</v>
      </c>
      <c r="O46" s="38">
        <f>'[1]SEPT 2020'!O46+'[1]OCT 2020'!O46+'[1]NOV 2020'!O46+'[1]DEC 2020'!O46+'[1]JAN 2021'!O46+'[1]FEB 2021'!O46+'[1]MAR 2021'!O46+'[1]APR 2021'!O46+'[1]MAY 2021'!O46+'[1]JUN 2021'!O46+'[1]JUL 2021'!O46+'[1]AUG 2021'!O46</f>
        <v>0</v>
      </c>
      <c r="P46" s="108">
        <f>'[1]SEPT 2020'!P46+'[1]OCT 2020'!P46+'[1]NOV 2020'!P46+'[1]DEC 2020'!P46+'[1]JAN 2021'!P46+'[1]FEB 2021'!P46+'[1]MAR 2021'!P46+'[1]APR 2021'!P46+'[1]MAY 2021'!P46+'[1]JUN 2021'!P46+'[1]JUL 2021'!P46+'[1]AUG 2021'!P46</f>
        <v>1277.2</v>
      </c>
      <c r="Q46" s="38">
        <f>'[1]SEPT 2020'!Q46+'[1]OCT 2020'!Q46+'[1]NOV 2020'!Q46+'[1]DEC 2020'!Q46+'[1]JAN 2021'!Q46+'[1]FEB 2021'!Q46+'[1]MAR 2021'!Q46+'[1]APR 2021'!Q46+'[1]MAY 2021'!Q46+'[1]JUN 2021'!Q46+'[1]JUL 2021'!Q46+'[1]AUG 2021'!Q46</f>
        <v>0</v>
      </c>
      <c r="R46" s="38">
        <f>'[1]SEPT 2020'!R46+'[1]OCT 2020'!R46+'[1]NOV 2020'!R46+'[1]DEC 2020'!R46+'[1]JAN 2021'!R46+'[1]FEB 2021'!R46+'[1]MAR 2021'!R46+'[1]APR 2021'!R46+'[1]MAY 2021'!R46+'[1]JUN 2021'!R46+'[1]JUL 2021'!R46+'[1]AUG 2021'!R46</f>
        <v>0</v>
      </c>
      <c r="S46" s="38">
        <f>'[1]SEPT 2020'!S46+'[1]OCT 2020'!S46+'[1]NOV 2020'!S46+'[1]DEC 2020'!S46+'[1]JAN 2021'!S46+'[1]FEB 2021'!S46+'[1]MAR 2021'!S46+'[1]APR 2021'!S46+'[1]MAY 2021'!S46+'[1]JUN 2021'!S46+'[1]JUL 2021'!S46+'[1]AUG 2021'!S46</f>
        <v>0</v>
      </c>
      <c r="T46" s="38">
        <f>'[1]SEPT 2020'!T46+'[1]OCT 2020'!T46+'[1]NOV 2020'!T46+'[1]DEC 2020'!T46+'[1]JAN 2021'!T46+'[1]FEB 2021'!T46+'[1]MAR 2021'!T46+'[1]APR 2021'!T46+'[1]MAY 2021'!T46+'[1]JUN 2021'!T46+'[1]JUL 2021'!T46+'[1]AUG 2021'!T46</f>
        <v>1277.2</v>
      </c>
      <c r="U46" s="38">
        <f>'[1]SEPT 2020'!U46+'[1]OCT 2020'!U46+'[1]NOV 2020'!U46+'[1]DEC 2020'!U46+'[1]JAN 2021'!U46+'[1]FEB 2021'!U46+'[1]MAR 2021'!U46+'[1]APR 2021'!U46+'[1]MAY 2021'!U46+'[1]JUN 2021'!U46+'[1]JUL 2021'!U46+'[1]AUG 2021'!U46</f>
        <v>0</v>
      </c>
      <c r="V46" s="38">
        <f>'[1]SEPT 2020'!V46+'[1]OCT 2020'!V46+'[1]NOV 2020'!V46+'[1]DEC 2020'!V46+'[1]JAN 2021'!V46+'[1]FEB 2021'!V46+'[1]MAR 2021'!V46+'[1]APR 2021'!V46+'[1]MAY 2021'!V46+'[1]JUN 2021'!V46+'[1]JUL 2021'!V46+'[1]AUG 2021'!V46</f>
        <v>0</v>
      </c>
      <c r="W46" s="38">
        <f>'[1]SEPT 2020'!W46+'[1]OCT 2020'!W46+'[1]NOV 2020'!W46+'[1]DEC 2020'!W46+'[1]JAN 2021'!W46+'[1]FEB 2021'!W46+'[1]MAR 2021'!W46+'[1]APR 2021'!W46+'[1]MAY 2021'!W46+'[1]JUN 2021'!W46+'[1]JUL 2021'!W46+'[1]AUG 2021'!W46</f>
        <v>0</v>
      </c>
      <c r="X46" s="38">
        <f>'[1]SEPT 2020'!X46+'[1]OCT 2020'!X46+'[1]NOV 2020'!X46+'[1]DEC 2020'!X46+'[1]JAN 2021'!X46+'[1]FEB 2021'!X46+'[1]MAR 2021'!X46+'[1]APR 2021'!X46+'[1]MAY 2021'!X46+'[1]JUN 2021'!X46+'[1]JUL 2021'!X46+'[1]AUG 2021'!X46</f>
        <v>0</v>
      </c>
      <c r="Y46" s="38">
        <f>'[1]SEPT 2020'!Y46+'[1]OCT 2020'!Y46+'[1]NOV 2020'!Y46+'[1]DEC 2020'!Y46+'[1]JAN 2021'!Y46+'[1]FEB 2021'!Y46+'[1]MAR 2021'!Y46+'[1]APR 2021'!Y46+'[1]MAY 2021'!Y46+'[1]JUN 2021'!Y46+'[1]JUL 2021'!Y46+'[1]AUG 2021'!Y46</f>
        <v>0</v>
      </c>
      <c r="Z46" s="38">
        <f>'[1]SEPT 2020'!Z46+'[1]OCT 2020'!Z46+'[1]NOV 2020'!Z46+'[1]DEC 2020'!Z46+'[1]JAN 2021'!Z46+'[1]FEB 2021'!Z46+'[1]MAR 2021'!Z46+'[1]APR 2021'!Z46+'[1]MAY 2021'!Z46+'[1]JUN 2021'!Z46+'[1]JUL 2021'!Z46+'[1]AUG 2021'!Z46</f>
        <v>0</v>
      </c>
      <c r="AA46" s="38">
        <f>'[1]SEPT 2020'!AA46+'[1]OCT 2020'!AA46+'[1]NOV 2020'!AA46+'[1]DEC 2020'!AA46+'[1]JAN 2021'!AA46+'[1]FEB 2021'!AA46+'[1]MAR 2021'!AA46+'[1]APR 2021'!AA46+'[1]MAY 2021'!AA46+'[1]JUN 2021'!AA46+'[1]JUL 2021'!AA46+'[1]AUG 2021'!AA46</f>
        <v>0</v>
      </c>
      <c r="AB46" s="38">
        <f>'[1]SEPT 2020'!AB46+'[1]OCT 2020'!AB46+'[1]NOV 2020'!AB46+'[1]DEC 2020'!AB46+'[1]JAN 2021'!AB46+'[1]FEB 2021'!AB46+'[1]MAR 2021'!AB46+'[1]APR 2021'!AB46+'[1]MAY 2021'!AB46+'[1]JUN 2021'!AB46+'[1]JUL 2021'!AB46+'[1]AUG 2021'!AB46</f>
        <v>0</v>
      </c>
      <c r="AC46" s="38">
        <f>'[1]SEPT 2020'!AC46+'[1]OCT 2020'!AC46+'[1]NOV 2020'!AC46+'[1]DEC 2020'!AC46+'[1]JAN 2021'!AC46+'[1]FEB 2021'!AC46+'[1]MAR 2021'!AC46+'[1]APR 2021'!AC46+'[1]MAY 2021'!AC46+'[1]JUN 2021'!AC46+'[1]JUL 2021'!AC46+'[1]AUG 2021'!AC46</f>
        <v>0</v>
      </c>
      <c r="AD46" s="24">
        <f t="shared" si="0"/>
        <v>161886.20000000001</v>
      </c>
    </row>
    <row r="47" spans="1:30" x14ac:dyDescent="0.25">
      <c r="A47" s="16" t="s">
        <v>131</v>
      </c>
      <c r="B47" s="17" t="s">
        <v>132</v>
      </c>
      <c r="C47" s="25" t="s">
        <v>39</v>
      </c>
      <c r="D47" s="90">
        <f>'[1]SEPT 2020'!D47+'[1]OCT 2020'!D47+'[1]NOV 2020'!D47+'[1]DEC 2020'!D47+'[1]JAN 2021'!D47+'[1]FEB 2021'!D47+'[1]MAR 2021'!D47+'[1]APR 2021'!D47+'[1]MAY 2021'!D47+'[1]JUN 2021'!D47+'[1]JUL 2021'!D47+'[1]AUG 2021'!D47</f>
        <v>177330</v>
      </c>
      <c r="E47" s="90">
        <f>'[1]SEPT 2020'!E47+'[1]OCT 2020'!E47+'[1]NOV 2020'!E47+'[1]DEC 2020'!E47+'[1]JAN 2021'!E47+'[1]FEB 2021'!E47+'[1]MAR 2021'!E47+'[1]APR 2021'!E47+'[1]MAY 2021'!E47+'[1]JUN 2021'!E47+'[1]JUL 2021'!E47+'[1]AUG 2021'!E47</f>
        <v>208372</v>
      </c>
      <c r="F47" s="90">
        <f>'[1]SEPT 2020'!F47+'[1]OCT 2020'!F47+'[1]NOV 2020'!F47+'[1]DEC 2020'!F47+'[1]JAN 2021'!F47+'[1]FEB 2021'!F47+'[1]MAR 2021'!F47+'[1]APR 2021'!F47+'[1]MAY 2021'!F47+'[1]JUN 2021'!F47+'[1]JUL 2021'!F47+'[1]AUG 2021'!F47</f>
        <v>77143</v>
      </c>
      <c r="G47" s="90">
        <f>'[1]SEPT 2020'!G47+'[1]OCT 2020'!G47+'[1]NOV 2020'!G47+'[1]DEC 2020'!G47+'[1]JAN 2021'!G47+'[1]FEB 2021'!G47+'[1]MAR 2021'!G47+'[1]APR 2021'!G47+'[1]MAY 2021'!G47+'[1]JUN 2021'!G47+'[1]JUL 2021'!G47+'[1]AUG 2021'!G47</f>
        <v>251428</v>
      </c>
      <c r="H47" s="90">
        <f>'[1]SEPT 2020'!H47+'[1]OCT 2020'!H47+'[1]NOV 2020'!H47+'[1]DEC 2020'!H47+'[1]JAN 2021'!H47+'[1]FEB 2021'!H47+'[1]MAR 2021'!H47+'[1]APR 2021'!H47+'[1]MAY 2021'!H47+'[1]JUN 2021'!H47+'[1]JUL 2021'!H47+'[1]AUG 2021'!H47</f>
        <v>209778</v>
      </c>
      <c r="I47" s="108">
        <f>'[1]SEPT 2020'!I47+'[1]OCT 2020'!I47+'[1]NOV 2020'!I47+'[1]DEC 2020'!I47+'[1]JAN 2021'!I47+'[1]FEB 2021'!I47+'[1]MAR 2021'!I47+'[1]APR 2021'!I47+'[1]MAY 2021'!I47+'[1]JUN 2021'!I47+'[1]JUL 2021'!I47+'[1]AUG 2021'!I47</f>
        <v>924051</v>
      </c>
      <c r="J47" s="38">
        <f>'[1]SEPT 2020'!J47+'[1]OCT 2020'!J47+'[1]NOV 2020'!J47+'[1]DEC 2020'!J47+'[1]JAN 2021'!J47+'[1]FEB 2021'!J47+'[1]MAR 2021'!J47+'[1]APR 2021'!J47+'[1]MAY 2021'!J47+'[1]JUN 2021'!J47+'[1]JUL 2021'!J47+'[1]AUG 2021'!J47</f>
        <v>0</v>
      </c>
      <c r="K47" s="109">
        <f>'[1]SEPT 2020'!K47+'[1]OCT 2020'!K47+'[1]NOV 2020'!K47+'[1]DEC 2020'!K47+'[1]JAN 2021'!K47+'[1]FEB 2021'!K47+'[1]MAR 2021'!K47+'[1]APR 2021'!K47+'[1]MAY 2021'!K47+'[1]JUN 2021'!K47+'[1]JUL 2021'!K47+'[1]AUG 2021'!K47</f>
        <v>0</v>
      </c>
      <c r="L47" s="38">
        <f>'[1]SEPT 2020'!L47+'[1]OCT 2020'!L47+'[1]NOV 2020'!L47+'[1]DEC 2020'!L47+'[1]JAN 2021'!L47+'[1]FEB 2021'!L47+'[1]MAR 2021'!L47+'[1]APR 2021'!L47+'[1]MAY 2021'!L47+'[1]JUN 2021'!L47+'[1]JUL 2021'!L47+'[1]AUG 2021'!L47</f>
        <v>0</v>
      </c>
      <c r="M47" s="38">
        <f>'[1]SEPT 2020'!M47+'[1]OCT 2020'!M47+'[1]NOV 2020'!M47+'[1]DEC 2020'!M47+'[1]JAN 2021'!M47+'[1]FEB 2021'!M47+'[1]MAR 2021'!M47+'[1]APR 2021'!M47+'[1]MAY 2021'!M47+'[1]JUN 2021'!M47+'[1]JUL 2021'!M47+'[1]AUG 2021'!M47</f>
        <v>0</v>
      </c>
      <c r="N47" s="38">
        <f>'[1]SEPT 2020'!N47+'[1]OCT 2020'!N47+'[1]NOV 2020'!N47+'[1]DEC 2020'!N47+'[1]JAN 2021'!N47+'[1]FEB 2021'!N47+'[1]MAR 2021'!N47+'[1]APR 2021'!N47+'[1]MAY 2021'!N47+'[1]JUN 2021'!N47+'[1]JUL 2021'!N47+'[1]AUG 2021'!N47</f>
        <v>0</v>
      </c>
      <c r="O47" s="38">
        <f>'[1]SEPT 2020'!O47+'[1]OCT 2020'!O47+'[1]NOV 2020'!O47+'[1]DEC 2020'!O47+'[1]JAN 2021'!O47+'[1]FEB 2021'!O47+'[1]MAR 2021'!O47+'[1]APR 2021'!O47+'[1]MAY 2021'!O47+'[1]JUN 2021'!O47+'[1]JUL 2021'!O47+'[1]AUG 2021'!O47</f>
        <v>0</v>
      </c>
      <c r="P47" s="108">
        <f>'[1]SEPT 2020'!P47+'[1]OCT 2020'!P47+'[1]NOV 2020'!P47+'[1]DEC 2020'!P47+'[1]JAN 2021'!P47+'[1]FEB 2021'!P47+'[1]MAR 2021'!P47+'[1]APR 2021'!P47+'[1]MAY 2021'!P47+'[1]JUN 2021'!P47+'[1]JUL 2021'!P47+'[1]AUG 2021'!P47</f>
        <v>5970.52</v>
      </c>
      <c r="Q47" s="38">
        <f>'[1]SEPT 2020'!Q47+'[1]OCT 2020'!Q47+'[1]NOV 2020'!Q47+'[1]DEC 2020'!Q47+'[1]JAN 2021'!Q47+'[1]FEB 2021'!Q47+'[1]MAR 2021'!Q47+'[1]APR 2021'!Q47+'[1]MAY 2021'!Q47+'[1]JUN 2021'!Q47+'[1]JUL 2021'!Q47+'[1]AUG 2021'!Q47</f>
        <v>0</v>
      </c>
      <c r="R47" s="38">
        <f>'[1]SEPT 2020'!R47+'[1]OCT 2020'!R47+'[1]NOV 2020'!R47+'[1]DEC 2020'!R47+'[1]JAN 2021'!R47+'[1]FEB 2021'!R47+'[1]MAR 2021'!R47+'[1]APR 2021'!R47+'[1]MAY 2021'!R47+'[1]JUN 2021'!R47+'[1]JUL 2021'!R47+'[1]AUG 2021'!R47</f>
        <v>0</v>
      </c>
      <c r="S47" s="38">
        <f>'[1]SEPT 2020'!S47+'[1]OCT 2020'!S47+'[1]NOV 2020'!S47+'[1]DEC 2020'!S47+'[1]JAN 2021'!S47+'[1]FEB 2021'!S47+'[1]MAR 2021'!S47+'[1]APR 2021'!S47+'[1]MAY 2021'!S47+'[1]JUN 2021'!S47+'[1]JUL 2021'!S47+'[1]AUG 2021'!S47</f>
        <v>0</v>
      </c>
      <c r="T47" s="38">
        <f>'[1]SEPT 2020'!T47+'[1]OCT 2020'!T47+'[1]NOV 2020'!T47+'[1]DEC 2020'!T47+'[1]JAN 2021'!T47+'[1]FEB 2021'!T47+'[1]MAR 2021'!T47+'[1]APR 2021'!T47+'[1]MAY 2021'!T47+'[1]JUN 2021'!T47+'[1]JUL 2021'!T47+'[1]AUG 2021'!T47</f>
        <v>5970.52</v>
      </c>
      <c r="U47" s="38">
        <f>'[1]SEPT 2020'!U47+'[1]OCT 2020'!U47+'[1]NOV 2020'!U47+'[1]DEC 2020'!U47+'[1]JAN 2021'!U47+'[1]FEB 2021'!U47+'[1]MAR 2021'!U47+'[1]APR 2021'!U47+'[1]MAY 2021'!U47+'[1]JUN 2021'!U47+'[1]JUL 2021'!U47+'[1]AUG 2021'!U47</f>
        <v>0</v>
      </c>
      <c r="V47" s="38">
        <f>'[1]SEPT 2020'!V47+'[1]OCT 2020'!V47+'[1]NOV 2020'!V47+'[1]DEC 2020'!V47+'[1]JAN 2021'!V47+'[1]FEB 2021'!V47+'[1]MAR 2021'!V47+'[1]APR 2021'!V47+'[1]MAY 2021'!V47+'[1]JUN 2021'!V47+'[1]JUL 2021'!V47+'[1]AUG 2021'!V47</f>
        <v>0</v>
      </c>
      <c r="W47" s="38">
        <f>'[1]SEPT 2020'!W47+'[1]OCT 2020'!W47+'[1]NOV 2020'!W47+'[1]DEC 2020'!W47+'[1]JAN 2021'!W47+'[1]FEB 2021'!W47+'[1]MAR 2021'!W47+'[1]APR 2021'!W47+'[1]MAY 2021'!W47+'[1]JUN 2021'!W47+'[1]JUL 2021'!W47+'[1]AUG 2021'!W47</f>
        <v>0</v>
      </c>
      <c r="X47" s="38">
        <f>'[1]SEPT 2020'!X47+'[1]OCT 2020'!X47+'[1]NOV 2020'!X47+'[1]DEC 2020'!X47+'[1]JAN 2021'!X47+'[1]FEB 2021'!X47+'[1]MAR 2021'!X47+'[1]APR 2021'!X47+'[1]MAY 2021'!X47+'[1]JUN 2021'!X47+'[1]JUL 2021'!X47+'[1]AUG 2021'!X47</f>
        <v>0</v>
      </c>
      <c r="Y47" s="38">
        <f>'[1]SEPT 2020'!Y47+'[1]OCT 2020'!Y47+'[1]NOV 2020'!Y47+'[1]DEC 2020'!Y47+'[1]JAN 2021'!Y47+'[1]FEB 2021'!Y47+'[1]MAR 2021'!Y47+'[1]APR 2021'!Y47+'[1]MAY 2021'!Y47+'[1]JUN 2021'!Y47+'[1]JUL 2021'!Y47+'[1]AUG 2021'!Y47</f>
        <v>0</v>
      </c>
      <c r="Z47" s="38">
        <f>'[1]SEPT 2020'!Z47+'[1]OCT 2020'!Z47+'[1]NOV 2020'!Z47+'[1]DEC 2020'!Z47+'[1]JAN 2021'!Z47+'[1]FEB 2021'!Z47+'[1]MAR 2021'!Z47+'[1]APR 2021'!Z47+'[1]MAY 2021'!Z47+'[1]JUN 2021'!Z47+'[1]JUL 2021'!Z47+'[1]AUG 2021'!Z47</f>
        <v>0</v>
      </c>
      <c r="AA47" s="38">
        <f>'[1]SEPT 2020'!AA47+'[1]OCT 2020'!AA47+'[1]NOV 2020'!AA47+'[1]DEC 2020'!AA47+'[1]JAN 2021'!AA47+'[1]FEB 2021'!AA47+'[1]MAR 2021'!AA47+'[1]APR 2021'!AA47+'[1]MAY 2021'!AA47+'[1]JUN 2021'!AA47+'[1]JUL 2021'!AA47+'[1]AUG 2021'!AA47</f>
        <v>0</v>
      </c>
      <c r="AB47" s="38">
        <f>'[1]SEPT 2020'!AB47+'[1]OCT 2020'!AB47+'[1]NOV 2020'!AB47+'[1]DEC 2020'!AB47+'[1]JAN 2021'!AB47+'[1]FEB 2021'!AB47+'[1]MAR 2021'!AB47+'[1]APR 2021'!AB47+'[1]MAY 2021'!AB47+'[1]JUN 2021'!AB47+'[1]JUL 2021'!AB47+'[1]AUG 2021'!AB47</f>
        <v>0</v>
      </c>
      <c r="AC47" s="38">
        <f>'[1]SEPT 2020'!AC47+'[1]OCT 2020'!AC47+'[1]NOV 2020'!AC47+'[1]DEC 2020'!AC47+'[1]JAN 2021'!AC47+'[1]FEB 2021'!AC47+'[1]MAR 2021'!AC47+'[1]APR 2021'!AC47+'[1]MAY 2021'!AC47+'[1]JUN 2021'!AC47+'[1]JUL 2021'!AC47+'[1]AUG 2021'!AC47</f>
        <v>0</v>
      </c>
      <c r="AD47" s="24">
        <f t="shared" si="0"/>
        <v>930021.52</v>
      </c>
    </row>
    <row r="48" spans="1:30" x14ac:dyDescent="0.25">
      <c r="A48" s="16" t="s">
        <v>133</v>
      </c>
      <c r="B48" s="17" t="s">
        <v>134</v>
      </c>
      <c r="C48" s="31" t="s">
        <v>100</v>
      </c>
      <c r="D48" s="90">
        <f>'[1]SEPT 2020'!D48+'[1]OCT 2020'!D48+'[1]NOV 2020'!D48+'[1]DEC 2020'!D48+'[1]JAN 2021'!D48+'[1]FEB 2021'!D48+'[1]MAR 2021'!D48+'[1]APR 2021'!D48+'[1]MAY 2021'!D48+'[1]JUN 2021'!D48+'[1]JUL 2021'!D48+'[1]AUG 2021'!D48</f>
        <v>213096</v>
      </c>
      <c r="E48" s="90">
        <f>'[1]SEPT 2020'!E48+'[1]OCT 2020'!E48+'[1]NOV 2020'!E48+'[1]DEC 2020'!E48+'[1]JAN 2021'!E48+'[1]FEB 2021'!E48+'[1]MAR 2021'!E48+'[1]APR 2021'!E48+'[1]MAY 2021'!E48+'[1]JUN 2021'!E48+'[1]JUL 2021'!E48+'[1]AUG 2021'!E48</f>
        <v>121854</v>
      </c>
      <c r="F48" s="90">
        <f>'[1]SEPT 2020'!F48+'[1]OCT 2020'!F48+'[1]NOV 2020'!F48+'[1]DEC 2020'!F48+'[1]JAN 2021'!F48+'[1]FEB 2021'!F48+'[1]MAR 2021'!F48+'[1]APR 2021'!F48+'[1]MAY 2021'!F48+'[1]JUN 2021'!F48+'[1]JUL 2021'!F48+'[1]AUG 2021'!F48</f>
        <v>178542</v>
      </c>
      <c r="G48" s="90">
        <f>'[1]SEPT 2020'!G48+'[1]OCT 2020'!G48+'[1]NOV 2020'!G48+'[1]DEC 2020'!G48+'[1]JAN 2021'!G48+'[1]FEB 2021'!G48+'[1]MAR 2021'!G48+'[1]APR 2021'!G48+'[1]MAY 2021'!G48+'[1]JUN 2021'!G48+'[1]JUL 2021'!G48+'[1]AUG 2021'!G48</f>
        <v>0</v>
      </c>
      <c r="H48" s="90">
        <f>'[1]SEPT 2020'!H48+'[1]OCT 2020'!H48+'[1]NOV 2020'!H48+'[1]DEC 2020'!H48+'[1]JAN 2021'!H48+'[1]FEB 2021'!H48+'[1]MAR 2021'!H48+'[1]APR 2021'!H48+'[1]MAY 2021'!H48+'[1]JUN 2021'!H48+'[1]JUL 2021'!H48+'[1]AUG 2021'!H48</f>
        <v>72686</v>
      </c>
      <c r="I48" s="108">
        <f>'[1]SEPT 2020'!I48+'[1]OCT 2020'!I48+'[1]NOV 2020'!I48+'[1]DEC 2020'!I48+'[1]JAN 2021'!I48+'[1]FEB 2021'!I48+'[1]MAR 2021'!I48+'[1]APR 2021'!I48+'[1]MAY 2021'!I48+'[1]JUN 2021'!I48+'[1]JUL 2021'!I48+'[1]AUG 2021'!I48</f>
        <v>586178</v>
      </c>
      <c r="J48" s="38">
        <f>'[1]SEPT 2020'!J48+'[1]OCT 2020'!J48+'[1]NOV 2020'!J48+'[1]DEC 2020'!J48+'[1]JAN 2021'!J48+'[1]FEB 2021'!J48+'[1]MAR 2021'!J48+'[1]APR 2021'!J48+'[1]MAY 2021'!J48+'[1]JUN 2021'!J48+'[1]JUL 2021'!J48+'[1]AUG 2021'!J48</f>
        <v>0</v>
      </c>
      <c r="K48" s="109">
        <f>'[1]SEPT 2020'!K48+'[1]OCT 2020'!K48+'[1]NOV 2020'!K48+'[1]DEC 2020'!K48+'[1]JAN 2021'!K48+'[1]FEB 2021'!K48+'[1]MAR 2021'!K48+'[1]APR 2021'!K48+'[1]MAY 2021'!K48+'[1]JUN 2021'!K48+'[1]JUL 2021'!K48+'[1]AUG 2021'!K48</f>
        <v>0</v>
      </c>
      <c r="L48" s="38">
        <f>'[1]SEPT 2020'!L48+'[1]OCT 2020'!L48+'[1]NOV 2020'!L48+'[1]DEC 2020'!L48+'[1]JAN 2021'!L48+'[1]FEB 2021'!L48+'[1]MAR 2021'!L48+'[1]APR 2021'!L48+'[1]MAY 2021'!L48+'[1]JUN 2021'!L48+'[1]JUL 2021'!L48+'[1]AUG 2021'!L48</f>
        <v>0</v>
      </c>
      <c r="M48" s="38">
        <f>'[1]SEPT 2020'!M48+'[1]OCT 2020'!M48+'[1]NOV 2020'!M48+'[1]DEC 2020'!M48+'[1]JAN 2021'!M48+'[1]FEB 2021'!M48+'[1]MAR 2021'!M48+'[1]APR 2021'!M48+'[1]MAY 2021'!M48+'[1]JUN 2021'!M48+'[1]JUL 2021'!M48+'[1]AUG 2021'!M48</f>
        <v>0</v>
      </c>
      <c r="N48" s="38">
        <f>'[1]SEPT 2020'!N48+'[1]OCT 2020'!N48+'[1]NOV 2020'!N48+'[1]DEC 2020'!N48+'[1]JAN 2021'!N48+'[1]FEB 2021'!N48+'[1]MAR 2021'!N48+'[1]APR 2021'!N48+'[1]MAY 2021'!N48+'[1]JUN 2021'!N48+'[1]JUL 2021'!N48+'[1]AUG 2021'!N48</f>
        <v>0</v>
      </c>
      <c r="O48" s="38">
        <f>'[1]SEPT 2020'!O48+'[1]OCT 2020'!O48+'[1]NOV 2020'!O48+'[1]DEC 2020'!O48+'[1]JAN 2021'!O48+'[1]FEB 2021'!O48+'[1]MAR 2021'!O48+'[1]APR 2021'!O48+'[1]MAY 2021'!O48+'[1]JUN 2021'!O48+'[1]JUL 2021'!O48+'[1]AUG 2021'!O48</f>
        <v>7387</v>
      </c>
      <c r="P48" s="108">
        <f>'[1]SEPT 2020'!P48+'[1]OCT 2020'!P48+'[1]NOV 2020'!P48+'[1]DEC 2020'!P48+'[1]JAN 2021'!P48+'[1]FEB 2021'!P48+'[1]MAR 2021'!P48+'[1]APR 2021'!P48+'[1]MAY 2021'!P48+'[1]JUN 2021'!P48+'[1]JUL 2021'!P48+'[1]AUG 2021'!P48</f>
        <v>82560.739999999991</v>
      </c>
      <c r="Q48" s="38">
        <f>'[1]SEPT 2020'!Q48+'[1]OCT 2020'!Q48+'[1]NOV 2020'!Q48+'[1]DEC 2020'!Q48+'[1]JAN 2021'!Q48+'[1]FEB 2021'!Q48+'[1]MAR 2021'!Q48+'[1]APR 2021'!Q48+'[1]MAY 2021'!Q48+'[1]JUN 2021'!Q48+'[1]JUL 2021'!Q48+'[1]AUG 2021'!Q48</f>
        <v>0</v>
      </c>
      <c r="R48" s="38">
        <f>'[1]SEPT 2020'!R48+'[1]OCT 2020'!R48+'[1]NOV 2020'!R48+'[1]DEC 2020'!R48+'[1]JAN 2021'!R48+'[1]FEB 2021'!R48+'[1]MAR 2021'!R48+'[1]APR 2021'!R48+'[1]MAY 2021'!R48+'[1]JUN 2021'!R48+'[1]JUL 2021'!R48+'[1]AUG 2021'!R48</f>
        <v>0</v>
      </c>
      <c r="S48" s="38">
        <f>'[1]SEPT 2020'!S48+'[1]OCT 2020'!S48+'[1]NOV 2020'!S48+'[1]DEC 2020'!S48+'[1]JAN 2021'!S48+'[1]FEB 2021'!S48+'[1]MAR 2021'!S48+'[1]APR 2021'!S48+'[1]MAY 2021'!S48+'[1]JUN 2021'!S48+'[1]JUL 2021'!S48+'[1]AUG 2021'!S48</f>
        <v>75600</v>
      </c>
      <c r="T48" s="38">
        <f>'[1]SEPT 2020'!T48+'[1]OCT 2020'!T48+'[1]NOV 2020'!T48+'[1]DEC 2020'!T48+'[1]JAN 2021'!T48+'[1]FEB 2021'!T48+'[1]MAR 2021'!T48+'[1]APR 2021'!T48+'[1]MAY 2021'!T48+'[1]JUN 2021'!T48+'[1]JUL 2021'!T48+'[1]AUG 2021'!T48</f>
        <v>6960.74</v>
      </c>
      <c r="U48" s="38">
        <f>'[1]SEPT 2020'!U48+'[1]OCT 2020'!U48+'[1]NOV 2020'!U48+'[1]DEC 2020'!U48+'[1]JAN 2021'!U48+'[1]FEB 2021'!U48+'[1]MAR 2021'!U48+'[1]APR 2021'!U48+'[1]MAY 2021'!U48+'[1]JUN 2021'!U48+'[1]JUL 2021'!U48+'[1]AUG 2021'!U48</f>
        <v>0</v>
      </c>
      <c r="V48" s="38">
        <f>'[1]SEPT 2020'!V48+'[1]OCT 2020'!V48+'[1]NOV 2020'!V48+'[1]DEC 2020'!V48+'[1]JAN 2021'!V48+'[1]FEB 2021'!V48+'[1]MAR 2021'!V48+'[1]APR 2021'!V48+'[1]MAY 2021'!V48+'[1]JUN 2021'!V48+'[1]JUL 2021'!V48+'[1]AUG 2021'!V48</f>
        <v>0</v>
      </c>
      <c r="W48" s="38">
        <f>'[1]SEPT 2020'!W48+'[1]OCT 2020'!W48+'[1]NOV 2020'!W48+'[1]DEC 2020'!W48+'[1]JAN 2021'!W48+'[1]FEB 2021'!W48+'[1]MAR 2021'!W48+'[1]APR 2021'!W48+'[1]MAY 2021'!W48+'[1]JUN 2021'!W48+'[1]JUL 2021'!W48+'[1]AUG 2021'!W48</f>
        <v>0</v>
      </c>
      <c r="X48" s="38">
        <f>'[1]SEPT 2020'!X48+'[1]OCT 2020'!X48+'[1]NOV 2020'!X48+'[1]DEC 2020'!X48+'[1]JAN 2021'!X48+'[1]FEB 2021'!X48+'[1]MAR 2021'!X48+'[1]APR 2021'!X48+'[1]MAY 2021'!X48+'[1]JUN 2021'!X48+'[1]JUL 2021'!X48+'[1]AUG 2021'!X48</f>
        <v>0</v>
      </c>
      <c r="Y48" s="38">
        <f>'[1]SEPT 2020'!Y48+'[1]OCT 2020'!Y48+'[1]NOV 2020'!Y48+'[1]DEC 2020'!Y48+'[1]JAN 2021'!Y48+'[1]FEB 2021'!Y48+'[1]MAR 2021'!Y48+'[1]APR 2021'!Y48+'[1]MAY 2021'!Y48+'[1]JUN 2021'!Y48+'[1]JUL 2021'!Y48+'[1]AUG 2021'!Y48</f>
        <v>0</v>
      </c>
      <c r="Z48" s="38">
        <f>'[1]SEPT 2020'!Z48+'[1]OCT 2020'!Z48+'[1]NOV 2020'!Z48+'[1]DEC 2020'!Z48+'[1]JAN 2021'!Z48+'[1]FEB 2021'!Z48+'[1]MAR 2021'!Z48+'[1]APR 2021'!Z48+'[1]MAY 2021'!Z48+'[1]JUN 2021'!Z48+'[1]JUL 2021'!Z48+'[1]AUG 2021'!Z48</f>
        <v>0</v>
      </c>
      <c r="AA48" s="38">
        <f>'[1]SEPT 2020'!AA48+'[1]OCT 2020'!AA48+'[1]NOV 2020'!AA48+'[1]DEC 2020'!AA48+'[1]JAN 2021'!AA48+'[1]FEB 2021'!AA48+'[1]MAR 2021'!AA48+'[1]APR 2021'!AA48+'[1]MAY 2021'!AA48+'[1]JUN 2021'!AA48+'[1]JUL 2021'!AA48+'[1]AUG 2021'!AA48</f>
        <v>0</v>
      </c>
      <c r="AB48" s="38">
        <f>'[1]SEPT 2020'!AB48+'[1]OCT 2020'!AB48+'[1]NOV 2020'!AB48+'[1]DEC 2020'!AB48+'[1]JAN 2021'!AB48+'[1]FEB 2021'!AB48+'[1]MAR 2021'!AB48+'[1]APR 2021'!AB48+'[1]MAY 2021'!AB48+'[1]JUN 2021'!AB48+'[1]JUL 2021'!AB48+'[1]AUG 2021'!AB48</f>
        <v>0</v>
      </c>
      <c r="AC48" s="38">
        <f>'[1]SEPT 2020'!AC48+'[1]OCT 2020'!AC48+'[1]NOV 2020'!AC48+'[1]DEC 2020'!AC48+'[1]JAN 2021'!AC48+'[1]FEB 2021'!AC48+'[1]MAR 2021'!AC48+'[1]APR 2021'!AC48+'[1]MAY 2021'!AC48+'[1]JUN 2021'!AC48+'[1]JUL 2021'!AC48+'[1]AUG 2021'!AC48</f>
        <v>1654</v>
      </c>
      <c r="AD48" s="24">
        <f t="shared" si="0"/>
        <v>677779.74</v>
      </c>
    </row>
    <row r="49" spans="1:30" x14ac:dyDescent="0.25">
      <c r="A49" s="16" t="s">
        <v>135</v>
      </c>
      <c r="B49" s="17" t="s">
        <v>136</v>
      </c>
      <c r="C49" s="25" t="s">
        <v>39</v>
      </c>
      <c r="D49" s="90">
        <f>'[1]SEPT 2020'!D49+'[1]OCT 2020'!D49+'[1]NOV 2020'!D49+'[1]DEC 2020'!D49+'[1]JAN 2021'!D49+'[1]FEB 2021'!D49+'[1]MAR 2021'!D49+'[1]APR 2021'!D49+'[1]MAY 2021'!D49+'[1]JUN 2021'!D49+'[1]JUL 2021'!D49+'[1]AUG 2021'!D49</f>
        <v>927820</v>
      </c>
      <c r="E49" s="90">
        <f>'[1]SEPT 2020'!E49+'[1]OCT 2020'!E49+'[1]NOV 2020'!E49+'[1]DEC 2020'!E49+'[1]JAN 2021'!E49+'[1]FEB 2021'!E49+'[1]MAR 2021'!E49+'[1]APR 2021'!E49+'[1]MAY 2021'!E49+'[1]JUN 2021'!E49+'[1]JUL 2021'!E49+'[1]AUG 2021'!E49</f>
        <v>1553671</v>
      </c>
      <c r="F49" s="90">
        <f>'[1]SEPT 2020'!F49+'[1]OCT 2020'!F49+'[1]NOV 2020'!F49+'[1]DEC 2020'!F49+'[1]JAN 2021'!F49+'[1]FEB 2021'!F49+'[1]MAR 2021'!F49+'[1]APR 2021'!F49+'[1]MAY 2021'!F49+'[1]JUN 2021'!F49+'[1]JUL 2021'!F49+'[1]AUG 2021'!F49</f>
        <v>135000</v>
      </c>
      <c r="G49" s="90">
        <f>'[1]SEPT 2020'!G49+'[1]OCT 2020'!G49+'[1]NOV 2020'!G49+'[1]DEC 2020'!G49+'[1]JAN 2021'!G49+'[1]FEB 2021'!G49+'[1]MAR 2021'!G49+'[1]APR 2021'!G49+'[1]MAY 2021'!G49+'[1]JUN 2021'!G49+'[1]JUL 2021'!G49+'[1]AUG 2021'!G49</f>
        <v>526712</v>
      </c>
      <c r="H49" s="90">
        <f>'[1]SEPT 2020'!H49+'[1]OCT 2020'!H49+'[1]NOV 2020'!H49+'[1]DEC 2020'!H49+'[1]JAN 2021'!H49+'[1]FEB 2021'!H49+'[1]MAR 2021'!H49+'[1]APR 2021'!H49+'[1]MAY 2021'!H49+'[1]JUN 2021'!H49+'[1]JUL 2021'!H49+'[1]AUG 2021'!H49</f>
        <v>279879</v>
      </c>
      <c r="I49" s="108">
        <f>'[1]SEPT 2020'!I49+'[1]OCT 2020'!I49+'[1]NOV 2020'!I49+'[1]DEC 2020'!I49+'[1]JAN 2021'!I49+'[1]FEB 2021'!I49+'[1]MAR 2021'!I49+'[1]APR 2021'!I49+'[1]MAY 2021'!I49+'[1]JUN 2021'!I49+'[1]JUL 2021'!I49+'[1]AUG 2021'!I49</f>
        <v>3423082</v>
      </c>
      <c r="J49" s="38">
        <f>'[1]SEPT 2020'!J49+'[1]OCT 2020'!J49+'[1]NOV 2020'!J49+'[1]DEC 2020'!J49+'[1]JAN 2021'!J49+'[1]FEB 2021'!J49+'[1]MAR 2021'!J49+'[1]APR 2021'!J49+'[1]MAY 2021'!J49+'[1]JUN 2021'!J49+'[1]JUL 2021'!J49+'[1]AUG 2021'!J49</f>
        <v>0</v>
      </c>
      <c r="K49" s="109">
        <f>'[1]SEPT 2020'!K49+'[1]OCT 2020'!K49+'[1]NOV 2020'!K49+'[1]DEC 2020'!K49+'[1]JAN 2021'!K49+'[1]FEB 2021'!K49+'[1]MAR 2021'!K49+'[1]APR 2021'!K49+'[1]MAY 2021'!K49+'[1]JUN 2021'!K49+'[1]JUL 2021'!K49+'[1]AUG 2021'!K49</f>
        <v>0</v>
      </c>
      <c r="L49" s="38">
        <f>'[1]SEPT 2020'!L49+'[1]OCT 2020'!L49+'[1]NOV 2020'!L49+'[1]DEC 2020'!L49+'[1]JAN 2021'!L49+'[1]FEB 2021'!L49+'[1]MAR 2021'!L49+'[1]APR 2021'!L49+'[1]MAY 2021'!L49+'[1]JUN 2021'!L49+'[1]JUL 2021'!L49+'[1]AUG 2021'!L49</f>
        <v>0</v>
      </c>
      <c r="M49" s="38">
        <f>'[1]SEPT 2020'!M49+'[1]OCT 2020'!M49+'[1]NOV 2020'!M49+'[1]DEC 2020'!M49+'[1]JAN 2021'!M49+'[1]FEB 2021'!M49+'[1]MAR 2021'!M49+'[1]APR 2021'!M49+'[1]MAY 2021'!M49+'[1]JUN 2021'!M49+'[1]JUL 2021'!M49+'[1]AUG 2021'!M49</f>
        <v>0</v>
      </c>
      <c r="N49" s="38">
        <f>'[1]SEPT 2020'!N49+'[1]OCT 2020'!N49+'[1]NOV 2020'!N49+'[1]DEC 2020'!N49+'[1]JAN 2021'!N49+'[1]FEB 2021'!N49+'[1]MAR 2021'!N49+'[1]APR 2021'!N49+'[1]MAY 2021'!N49+'[1]JUN 2021'!N49+'[1]JUL 2021'!N49+'[1]AUG 2021'!N49</f>
        <v>50360</v>
      </c>
      <c r="O49" s="38">
        <f>'[1]SEPT 2020'!O49+'[1]OCT 2020'!O49+'[1]NOV 2020'!O49+'[1]DEC 2020'!O49+'[1]JAN 2021'!O49+'[1]FEB 2021'!O49+'[1]MAR 2021'!O49+'[1]APR 2021'!O49+'[1]MAY 2021'!O49+'[1]JUN 2021'!O49+'[1]JUL 2021'!O49+'[1]AUG 2021'!O49</f>
        <v>69999</v>
      </c>
      <c r="P49" s="108">
        <f>'[1]SEPT 2020'!P49+'[1]OCT 2020'!P49+'[1]NOV 2020'!P49+'[1]DEC 2020'!P49+'[1]JAN 2021'!P49+'[1]FEB 2021'!P49+'[1]MAR 2021'!P49+'[1]APR 2021'!P49+'[1]MAY 2021'!P49+'[1]JUN 2021'!P49+'[1]JUL 2021'!P49+'[1]AUG 2021'!P49</f>
        <v>17000</v>
      </c>
      <c r="Q49" s="38">
        <f>'[1]SEPT 2020'!Q49+'[1]OCT 2020'!Q49+'[1]NOV 2020'!Q49+'[1]DEC 2020'!Q49+'[1]JAN 2021'!Q49+'[1]FEB 2021'!Q49+'[1]MAR 2021'!Q49+'[1]APR 2021'!Q49+'[1]MAY 2021'!Q49+'[1]JUN 2021'!Q49+'[1]JUL 2021'!Q49+'[1]AUG 2021'!Q49</f>
        <v>0</v>
      </c>
      <c r="R49" s="38">
        <f>'[1]SEPT 2020'!R49+'[1]OCT 2020'!R49+'[1]NOV 2020'!R49+'[1]DEC 2020'!R49+'[1]JAN 2021'!R49+'[1]FEB 2021'!R49+'[1]MAR 2021'!R49+'[1]APR 2021'!R49+'[1]MAY 2021'!R49+'[1]JUN 2021'!R49+'[1]JUL 2021'!R49+'[1]AUG 2021'!R49</f>
        <v>0</v>
      </c>
      <c r="S49" s="38">
        <f>'[1]SEPT 2020'!S49+'[1]OCT 2020'!S49+'[1]NOV 2020'!S49+'[1]DEC 2020'!S49+'[1]JAN 2021'!S49+'[1]FEB 2021'!S49+'[1]MAR 2021'!S49+'[1]APR 2021'!S49+'[1]MAY 2021'!S49+'[1]JUN 2021'!S49+'[1]JUL 2021'!S49+'[1]AUG 2021'!S49</f>
        <v>0</v>
      </c>
      <c r="T49" s="38">
        <f>'[1]SEPT 2020'!T49+'[1]OCT 2020'!T49+'[1]NOV 2020'!T49+'[1]DEC 2020'!T49+'[1]JAN 2021'!T49+'[1]FEB 2021'!T49+'[1]MAR 2021'!T49+'[1]APR 2021'!T49+'[1]MAY 2021'!T49+'[1]JUN 2021'!T49+'[1]JUL 2021'!T49+'[1]AUG 2021'!T49</f>
        <v>17000</v>
      </c>
      <c r="U49" s="38">
        <f>'[1]SEPT 2020'!U49+'[1]OCT 2020'!U49+'[1]NOV 2020'!U49+'[1]DEC 2020'!U49+'[1]JAN 2021'!U49+'[1]FEB 2021'!U49+'[1]MAR 2021'!U49+'[1]APR 2021'!U49+'[1]MAY 2021'!U49+'[1]JUN 2021'!U49+'[1]JUL 2021'!U49+'[1]AUG 2021'!U49</f>
        <v>0</v>
      </c>
      <c r="V49" s="38">
        <f>'[1]SEPT 2020'!V49+'[1]OCT 2020'!V49+'[1]NOV 2020'!V49+'[1]DEC 2020'!V49+'[1]JAN 2021'!V49+'[1]FEB 2021'!V49+'[1]MAR 2021'!V49+'[1]APR 2021'!V49+'[1]MAY 2021'!V49+'[1]JUN 2021'!V49+'[1]JUL 2021'!V49+'[1]AUG 2021'!V49</f>
        <v>0</v>
      </c>
      <c r="W49" s="38">
        <f>'[1]SEPT 2020'!W49+'[1]OCT 2020'!W49+'[1]NOV 2020'!W49+'[1]DEC 2020'!W49+'[1]JAN 2021'!W49+'[1]FEB 2021'!W49+'[1]MAR 2021'!W49+'[1]APR 2021'!W49+'[1]MAY 2021'!W49+'[1]JUN 2021'!W49+'[1]JUL 2021'!W49+'[1]AUG 2021'!W49</f>
        <v>0</v>
      </c>
      <c r="X49" s="38">
        <f>'[1]SEPT 2020'!X49+'[1]OCT 2020'!X49+'[1]NOV 2020'!X49+'[1]DEC 2020'!X49+'[1]JAN 2021'!X49+'[1]FEB 2021'!X49+'[1]MAR 2021'!X49+'[1]APR 2021'!X49+'[1]MAY 2021'!X49+'[1]JUN 2021'!X49+'[1]JUL 2021'!X49+'[1]AUG 2021'!X49</f>
        <v>0</v>
      </c>
      <c r="Y49" s="38">
        <f>'[1]SEPT 2020'!Y49+'[1]OCT 2020'!Y49+'[1]NOV 2020'!Y49+'[1]DEC 2020'!Y49+'[1]JAN 2021'!Y49+'[1]FEB 2021'!Y49+'[1]MAR 2021'!Y49+'[1]APR 2021'!Y49+'[1]MAY 2021'!Y49+'[1]JUN 2021'!Y49+'[1]JUL 2021'!Y49+'[1]AUG 2021'!Y49</f>
        <v>0</v>
      </c>
      <c r="Z49" s="38">
        <f>'[1]SEPT 2020'!Z49+'[1]OCT 2020'!Z49+'[1]NOV 2020'!Z49+'[1]DEC 2020'!Z49+'[1]JAN 2021'!Z49+'[1]FEB 2021'!Z49+'[1]MAR 2021'!Z49+'[1]APR 2021'!Z49+'[1]MAY 2021'!Z49+'[1]JUN 2021'!Z49+'[1]JUL 2021'!Z49+'[1]AUG 2021'!Z49</f>
        <v>0</v>
      </c>
      <c r="AA49" s="38">
        <f>'[1]SEPT 2020'!AA49+'[1]OCT 2020'!AA49+'[1]NOV 2020'!AA49+'[1]DEC 2020'!AA49+'[1]JAN 2021'!AA49+'[1]FEB 2021'!AA49+'[1]MAR 2021'!AA49+'[1]APR 2021'!AA49+'[1]MAY 2021'!AA49+'[1]JUN 2021'!AA49+'[1]JUL 2021'!AA49+'[1]AUG 2021'!AA49</f>
        <v>0</v>
      </c>
      <c r="AB49" s="38">
        <f>'[1]SEPT 2020'!AB49+'[1]OCT 2020'!AB49+'[1]NOV 2020'!AB49+'[1]DEC 2020'!AB49+'[1]JAN 2021'!AB49+'[1]FEB 2021'!AB49+'[1]MAR 2021'!AB49+'[1]APR 2021'!AB49+'[1]MAY 2021'!AB49+'[1]JUN 2021'!AB49+'[1]JUL 2021'!AB49+'[1]AUG 2021'!AB49</f>
        <v>0</v>
      </c>
      <c r="AC49" s="38">
        <f>'[1]SEPT 2020'!AC49+'[1]OCT 2020'!AC49+'[1]NOV 2020'!AC49+'[1]DEC 2020'!AC49+'[1]JAN 2021'!AC49+'[1]FEB 2021'!AC49+'[1]MAR 2021'!AC49+'[1]APR 2021'!AC49+'[1]MAY 2021'!AC49+'[1]JUN 2021'!AC49+'[1]JUL 2021'!AC49+'[1]AUG 2021'!AC49</f>
        <v>8430</v>
      </c>
      <c r="AD49" s="24">
        <f t="shared" si="0"/>
        <v>3568871</v>
      </c>
    </row>
    <row r="50" spans="1:30" x14ac:dyDescent="0.25">
      <c r="A50" s="16" t="s">
        <v>137</v>
      </c>
      <c r="B50" s="17" t="s">
        <v>138</v>
      </c>
      <c r="C50" s="28" t="s">
        <v>45</v>
      </c>
      <c r="D50" s="90">
        <f>'[1]SEPT 2020'!D50+'[1]OCT 2020'!D50+'[1]NOV 2020'!D50+'[1]DEC 2020'!D50+'[1]JAN 2021'!D50+'[1]FEB 2021'!D50+'[1]MAR 2021'!D50+'[1]APR 2021'!D50+'[1]MAY 2021'!D50+'[1]JUN 2021'!D50+'[1]JUL 2021'!D50+'[1]AUG 2021'!D50</f>
        <v>150476</v>
      </c>
      <c r="E50" s="90">
        <f>'[1]SEPT 2020'!E50+'[1]OCT 2020'!E50+'[1]NOV 2020'!E50+'[1]DEC 2020'!E50+'[1]JAN 2021'!E50+'[1]FEB 2021'!E50+'[1]MAR 2021'!E50+'[1]APR 2021'!E50+'[1]MAY 2021'!E50+'[1]JUN 2021'!E50+'[1]JUL 2021'!E50+'[1]AUG 2021'!E50</f>
        <v>49787</v>
      </c>
      <c r="F50" s="90">
        <f>'[1]SEPT 2020'!F50+'[1]OCT 2020'!F50+'[1]NOV 2020'!F50+'[1]DEC 2020'!F50+'[1]JAN 2021'!F50+'[1]FEB 2021'!F50+'[1]MAR 2021'!F50+'[1]APR 2021'!F50+'[1]MAY 2021'!F50+'[1]JUN 2021'!F50+'[1]JUL 2021'!F50+'[1]AUG 2021'!F50</f>
        <v>33435</v>
      </c>
      <c r="G50" s="90">
        <f>'[1]SEPT 2020'!G50+'[1]OCT 2020'!G50+'[1]NOV 2020'!G50+'[1]DEC 2020'!G50+'[1]JAN 2021'!G50+'[1]FEB 2021'!G50+'[1]MAR 2021'!G50+'[1]APR 2021'!G50+'[1]MAY 2021'!G50+'[1]JUN 2021'!G50+'[1]JUL 2021'!G50+'[1]AUG 2021'!G50</f>
        <v>11280</v>
      </c>
      <c r="H50" s="90">
        <f>'[1]SEPT 2020'!H50+'[1]OCT 2020'!H50+'[1]NOV 2020'!H50+'[1]DEC 2020'!H50+'[1]JAN 2021'!H50+'[1]FEB 2021'!H50+'[1]MAR 2021'!H50+'[1]APR 2021'!H50+'[1]MAY 2021'!H50+'[1]JUN 2021'!H50+'[1]JUL 2021'!H50+'[1]AUG 2021'!H50</f>
        <v>5013</v>
      </c>
      <c r="I50" s="108">
        <f>'[1]SEPT 2020'!I50+'[1]OCT 2020'!I50+'[1]NOV 2020'!I50+'[1]DEC 2020'!I50+'[1]JAN 2021'!I50+'[1]FEB 2021'!I50+'[1]MAR 2021'!I50+'[1]APR 2021'!I50+'[1]MAY 2021'!I50+'[1]JUN 2021'!I50+'[1]JUL 2021'!I50+'[1]AUG 2021'!I50</f>
        <v>249991</v>
      </c>
      <c r="J50" s="38">
        <f>'[1]SEPT 2020'!J50+'[1]OCT 2020'!J50+'[1]NOV 2020'!J50+'[1]DEC 2020'!J50+'[1]JAN 2021'!J50+'[1]FEB 2021'!J50+'[1]MAR 2021'!J50+'[1]APR 2021'!J50+'[1]MAY 2021'!J50+'[1]JUN 2021'!J50+'[1]JUL 2021'!J50+'[1]AUG 2021'!J50</f>
        <v>0</v>
      </c>
      <c r="K50" s="109">
        <f>'[1]SEPT 2020'!K50+'[1]OCT 2020'!K50+'[1]NOV 2020'!K50+'[1]DEC 2020'!K50+'[1]JAN 2021'!K50+'[1]FEB 2021'!K50+'[1]MAR 2021'!K50+'[1]APR 2021'!K50+'[1]MAY 2021'!K50+'[1]JUN 2021'!K50+'[1]JUL 2021'!K50+'[1]AUG 2021'!K50</f>
        <v>0</v>
      </c>
      <c r="L50" s="38">
        <f>'[1]SEPT 2020'!L50+'[1]OCT 2020'!L50+'[1]NOV 2020'!L50+'[1]DEC 2020'!L50+'[1]JAN 2021'!L50+'[1]FEB 2021'!L50+'[1]MAR 2021'!L50+'[1]APR 2021'!L50+'[1]MAY 2021'!L50+'[1]JUN 2021'!L50+'[1]JUL 2021'!L50+'[1]AUG 2021'!L50</f>
        <v>0</v>
      </c>
      <c r="M50" s="38">
        <f>'[1]SEPT 2020'!M50+'[1]OCT 2020'!M50+'[1]NOV 2020'!M50+'[1]DEC 2020'!M50+'[1]JAN 2021'!M50+'[1]FEB 2021'!M50+'[1]MAR 2021'!M50+'[1]APR 2021'!M50+'[1]MAY 2021'!M50+'[1]JUN 2021'!M50+'[1]JUL 2021'!M50+'[1]AUG 2021'!M50</f>
        <v>0</v>
      </c>
      <c r="N50" s="38">
        <f>'[1]SEPT 2020'!N50+'[1]OCT 2020'!N50+'[1]NOV 2020'!N50+'[1]DEC 2020'!N50+'[1]JAN 2021'!N50+'[1]FEB 2021'!N50+'[1]MAR 2021'!N50+'[1]APR 2021'!N50+'[1]MAY 2021'!N50+'[1]JUN 2021'!N50+'[1]JUL 2021'!N50+'[1]AUG 2021'!N50</f>
        <v>0</v>
      </c>
      <c r="O50" s="38">
        <f>'[1]SEPT 2020'!O50+'[1]OCT 2020'!O50+'[1]NOV 2020'!O50+'[1]DEC 2020'!O50+'[1]JAN 2021'!O50+'[1]FEB 2021'!O50+'[1]MAR 2021'!O50+'[1]APR 2021'!O50+'[1]MAY 2021'!O50+'[1]JUN 2021'!O50+'[1]JUL 2021'!O50+'[1]AUG 2021'!O50</f>
        <v>0</v>
      </c>
      <c r="P50" s="108">
        <f>'[1]SEPT 2020'!P50+'[1]OCT 2020'!P50+'[1]NOV 2020'!P50+'[1]DEC 2020'!P50+'[1]JAN 2021'!P50+'[1]FEB 2021'!P50+'[1]MAR 2021'!P50+'[1]APR 2021'!P50+'[1]MAY 2021'!P50+'[1]JUN 2021'!P50+'[1]JUL 2021'!P50+'[1]AUG 2021'!P50</f>
        <v>1915.8</v>
      </c>
      <c r="Q50" s="38">
        <f>'[1]SEPT 2020'!Q50+'[1]OCT 2020'!Q50+'[1]NOV 2020'!Q50+'[1]DEC 2020'!Q50+'[1]JAN 2021'!Q50+'[1]FEB 2021'!Q50+'[1]MAR 2021'!Q50+'[1]APR 2021'!Q50+'[1]MAY 2021'!Q50+'[1]JUN 2021'!Q50+'[1]JUL 2021'!Q50+'[1]AUG 2021'!Q50</f>
        <v>0</v>
      </c>
      <c r="R50" s="38">
        <f>'[1]SEPT 2020'!R50+'[1]OCT 2020'!R50+'[1]NOV 2020'!R50+'[1]DEC 2020'!R50+'[1]JAN 2021'!R50+'[1]FEB 2021'!R50+'[1]MAR 2021'!R50+'[1]APR 2021'!R50+'[1]MAY 2021'!R50+'[1]JUN 2021'!R50+'[1]JUL 2021'!R50+'[1]AUG 2021'!R50</f>
        <v>0</v>
      </c>
      <c r="S50" s="38">
        <f>'[1]SEPT 2020'!S50+'[1]OCT 2020'!S50+'[1]NOV 2020'!S50+'[1]DEC 2020'!S50+'[1]JAN 2021'!S50+'[1]FEB 2021'!S50+'[1]MAR 2021'!S50+'[1]APR 2021'!S50+'[1]MAY 2021'!S50+'[1]JUN 2021'!S50+'[1]JUL 2021'!S50+'[1]AUG 2021'!S50</f>
        <v>0</v>
      </c>
      <c r="T50" s="38">
        <f>'[1]SEPT 2020'!T50+'[1]OCT 2020'!T50+'[1]NOV 2020'!T50+'[1]DEC 2020'!T50+'[1]JAN 2021'!T50+'[1]FEB 2021'!T50+'[1]MAR 2021'!T50+'[1]APR 2021'!T50+'[1]MAY 2021'!T50+'[1]JUN 2021'!T50+'[1]JUL 2021'!T50+'[1]AUG 2021'!T50</f>
        <v>1915.8</v>
      </c>
      <c r="U50" s="38">
        <f>'[1]SEPT 2020'!U50+'[1]OCT 2020'!U50+'[1]NOV 2020'!U50+'[1]DEC 2020'!U50+'[1]JAN 2021'!U50+'[1]FEB 2021'!U50+'[1]MAR 2021'!U50+'[1]APR 2021'!U50+'[1]MAY 2021'!U50+'[1]JUN 2021'!U50+'[1]JUL 2021'!U50+'[1]AUG 2021'!U50</f>
        <v>0</v>
      </c>
      <c r="V50" s="38">
        <f>'[1]SEPT 2020'!V50+'[1]OCT 2020'!V50+'[1]NOV 2020'!V50+'[1]DEC 2020'!V50+'[1]JAN 2021'!V50+'[1]FEB 2021'!V50+'[1]MAR 2021'!V50+'[1]APR 2021'!V50+'[1]MAY 2021'!V50+'[1]JUN 2021'!V50+'[1]JUL 2021'!V50+'[1]AUG 2021'!V50</f>
        <v>0</v>
      </c>
      <c r="W50" s="38">
        <f>'[1]SEPT 2020'!W50+'[1]OCT 2020'!W50+'[1]NOV 2020'!W50+'[1]DEC 2020'!W50+'[1]JAN 2021'!W50+'[1]FEB 2021'!W50+'[1]MAR 2021'!W50+'[1]APR 2021'!W50+'[1]MAY 2021'!W50+'[1]JUN 2021'!W50+'[1]JUL 2021'!W50+'[1]AUG 2021'!W50</f>
        <v>0</v>
      </c>
      <c r="X50" s="38">
        <f>'[1]SEPT 2020'!X50+'[1]OCT 2020'!X50+'[1]NOV 2020'!X50+'[1]DEC 2020'!X50+'[1]JAN 2021'!X50+'[1]FEB 2021'!X50+'[1]MAR 2021'!X50+'[1]APR 2021'!X50+'[1]MAY 2021'!X50+'[1]JUN 2021'!X50+'[1]JUL 2021'!X50+'[1]AUG 2021'!X50</f>
        <v>0</v>
      </c>
      <c r="Y50" s="38">
        <f>'[1]SEPT 2020'!Y50+'[1]OCT 2020'!Y50+'[1]NOV 2020'!Y50+'[1]DEC 2020'!Y50+'[1]JAN 2021'!Y50+'[1]FEB 2021'!Y50+'[1]MAR 2021'!Y50+'[1]APR 2021'!Y50+'[1]MAY 2021'!Y50+'[1]JUN 2021'!Y50+'[1]JUL 2021'!Y50+'[1]AUG 2021'!Y50</f>
        <v>0</v>
      </c>
      <c r="Z50" s="38">
        <f>'[1]SEPT 2020'!Z50+'[1]OCT 2020'!Z50+'[1]NOV 2020'!Z50+'[1]DEC 2020'!Z50+'[1]JAN 2021'!Z50+'[1]FEB 2021'!Z50+'[1]MAR 2021'!Z50+'[1]APR 2021'!Z50+'[1]MAY 2021'!Z50+'[1]JUN 2021'!Z50+'[1]JUL 2021'!Z50+'[1]AUG 2021'!Z50</f>
        <v>0</v>
      </c>
      <c r="AA50" s="38">
        <f>'[1]SEPT 2020'!AA50+'[1]OCT 2020'!AA50+'[1]NOV 2020'!AA50+'[1]DEC 2020'!AA50+'[1]JAN 2021'!AA50+'[1]FEB 2021'!AA50+'[1]MAR 2021'!AA50+'[1]APR 2021'!AA50+'[1]MAY 2021'!AA50+'[1]JUN 2021'!AA50+'[1]JUL 2021'!AA50+'[1]AUG 2021'!AA50</f>
        <v>0</v>
      </c>
      <c r="AB50" s="38">
        <f>'[1]SEPT 2020'!AB50+'[1]OCT 2020'!AB50+'[1]NOV 2020'!AB50+'[1]DEC 2020'!AB50+'[1]JAN 2021'!AB50+'[1]FEB 2021'!AB50+'[1]MAR 2021'!AB50+'[1]APR 2021'!AB50+'[1]MAY 2021'!AB50+'[1]JUN 2021'!AB50+'[1]JUL 2021'!AB50+'[1]AUG 2021'!AB50</f>
        <v>0</v>
      </c>
      <c r="AC50" s="38">
        <f>'[1]SEPT 2020'!AC50+'[1]OCT 2020'!AC50+'[1]NOV 2020'!AC50+'[1]DEC 2020'!AC50+'[1]JAN 2021'!AC50+'[1]FEB 2021'!AC50+'[1]MAR 2021'!AC50+'[1]APR 2021'!AC50+'[1]MAY 2021'!AC50+'[1]JUN 2021'!AC50+'[1]JUL 2021'!AC50+'[1]AUG 2021'!AC50</f>
        <v>0</v>
      </c>
      <c r="AD50" s="24">
        <f t="shared" si="0"/>
        <v>251906.8</v>
      </c>
    </row>
    <row r="51" spans="1:30" x14ac:dyDescent="0.25">
      <c r="A51" s="16" t="s">
        <v>139</v>
      </c>
      <c r="B51" s="17" t="s">
        <v>140</v>
      </c>
      <c r="C51" s="31" t="s">
        <v>100</v>
      </c>
      <c r="D51" s="90">
        <f>'[1]SEPT 2020'!D51+'[1]OCT 2020'!D51+'[1]NOV 2020'!D51+'[1]DEC 2020'!D51+'[1]JAN 2021'!D51+'[1]FEB 2021'!D51+'[1]MAR 2021'!D51+'[1]APR 2021'!D51+'[1]MAY 2021'!D51+'[1]JUN 2021'!D51+'[1]JUL 2021'!D51+'[1]AUG 2021'!D51</f>
        <v>136718</v>
      </c>
      <c r="E51" s="90">
        <f>'[1]SEPT 2020'!E51+'[1]OCT 2020'!E51+'[1]NOV 2020'!E51+'[1]DEC 2020'!E51+'[1]JAN 2021'!E51+'[1]FEB 2021'!E51+'[1]MAR 2021'!E51+'[1]APR 2021'!E51+'[1]MAY 2021'!E51+'[1]JUN 2021'!E51+'[1]JUL 2021'!E51+'[1]AUG 2021'!E51</f>
        <v>75000</v>
      </c>
      <c r="F51" s="90">
        <f>'[1]SEPT 2020'!F51+'[1]OCT 2020'!F51+'[1]NOV 2020'!F51+'[1]DEC 2020'!F51+'[1]JAN 2021'!F51+'[1]FEB 2021'!F51+'[1]MAR 2021'!F51+'[1]APR 2021'!F51+'[1]MAY 2021'!F51+'[1]JUN 2021'!F51+'[1]JUL 2021'!F51+'[1]AUG 2021'!F51</f>
        <v>4373</v>
      </c>
      <c r="G51" s="90">
        <f>'[1]SEPT 2020'!G51+'[1]OCT 2020'!G51+'[1]NOV 2020'!G51+'[1]DEC 2020'!G51+'[1]JAN 2021'!G51+'[1]FEB 2021'!G51+'[1]MAR 2021'!G51+'[1]APR 2021'!G51+'[1]MAY 2021'!G51+'[1]JUN 2021'!G51+'[1]JUL 2021'!G51+'[1]AUG 2021'!G51</f>
        <v>10000</v>
      </c>
      <c r="H51" s="90">
        <f>'[1]SEPT 2020'!H51+'[1]OCT 2020'!H51+'[1]NOV 2020'!H51+'[1]DEC 2020'!H51+'[1]JAN 2021'!H51+'[1]FEB 2021'!H51+'[1]MAR 2021'!H51+'[1]APR 2021'!H51+'[1]MAY 2021'!H51+'[1]JUN 2021'!H51+'[1]JUL 2021'!H51+'[1]AUG 2021'!H51</f>
        <v>10737</v>
      </c>
      <c r="I51" s="108">
        <f>'[1]SEPT 2020'!I51+'[1]OCT 2020'!I51+'[1]NOV 2020'!I51+'[1]DEC 2020'!I51+'[1]JAN 2021'!I51+'[1]FEB 2021'!I51+'[1]MAR 2021'!I51+'[1]APR 2021'!I51+'[1]MAY 2021'!I51+'[1]JUN 2021'!I51+'[1]JUL 2021'!I51+'[1]AUG 2021'!I51</f>
        <v>236828</v>
      </c>
      <c r="J51" s="38">
        <f>'[1]SEPT 2020'!J51+'[1]OCT 2020'!J51+'[1]NOV 2020'!J51+'[1]DEC 2020'!J51+'[1]JAN 2021'!J51+'[1]FEB 2021'!J51+'[1]MAR 2021'!J51+'[1]APR 2021'!J51+'[1]MAY 2021'!J51+'[1]JUN 2021'!J51+'[1]JUL 2021'!J51+'[1]AUG 2021'!J51</f>
        <v>0</v>
      </c>
      <c r="K51" s="109">
        <f>'[1]SEPT 2020'!K51+'[1]OCT 2020'!K51+'[1]NOV 2020'!K51+'[1]DEC 2020'!K51+'[1]JAN 2021'!K51+'[1]FEB 2021'!K51+'[1]MAR 2021'!K51+'[1]APR 2021'!K51+'[1]MAY 2021'!K51+'[1]JUN 2021'!K51+'[1]JUL 2021'!K51+'[1]AUG 2021'!K51</f>
        <v>0</v>
      </c>
      <c r="L51" s="38">
        <f>'[1]SEPT 2020'!L51+'[1]OCT 2020'!L51+'[1]NOV 2020'!L51+'[1]DEC 2020'!L51+'[1]JAN 2021'!L51+'[1]FEB 2021'!L51+'[1]MAR 2021'!L51+'[1]APR 2021'!L51+'[1]MAY 2021'!L51+'[1]JUN 2021'!L51+'[1]JUL 2021'!L51+'[1]AUG 2021'!L51</f>
        <v>0</v>
      </c>
      <c r="M51" s="38">
        <f>'[1]SEPT 2020'!M51+'[1]OCT 2020'!M51+'[1]NOV 2020'!M51+'[1]DEC 2020'!M51+'[1]JAN 2021'!M51+'[1]FEB 2021'!M51+'[1]MAR 2021'!M51+'[1]APR 2021'!M51+'[1]MAY 2021'!M51+'[1]JUN 2021'!M51+'[1]JUL 2021'!M51+'[1]AUG 2021'!M51</f>
        <v>0</v>
      </c>
      <c r="N51" s="38">
        <f>'[1]SEPT 2020'!N51+'[1]OCT 2020'!N51+'[1]NOV 2020'!N51+'[1]DEC 2020'!N51+'[1]JAN 2021'!N51+'[1]FEB 2021'!N51+'[1]MAR 2021'!N51+'[1]APR 2021'!N51+'[1]MAY 2021'!N51+'[1]JUN 2021'!N51+'[1]JUL 2021'!N51+'[1]AUG 2021'!N51</f>
        <v>0</v>
      </c>
      <c r="O51" s="38">
        <f>'[1]SEPT 2020'!O51+'[1]OCT 2020'!O51+'[1]NOV 2020'!O51+'[1]DEC 2020'!O51+'[1]JAN 2021'!O51+'[1]FEB 2021'!O51+'[1]MAR 2021'!O51+'[1]APR 2021'!O51+'[1]MAY 2021'!O51+'[1]JUN 2021'!O51+'[1]JUL 2021'!O51+'[1]AUG 2021'!O51</f>
        <v>0</v>
      </c>
      <c r="P51" s="108">
        <f>'[1]SEPT 2020'!P51+'[1]OCT 2020'!P51+'[1]NOV 2020'!P51+'[1]DEC 2020'!P51+'[1]JAN 2021'!P51+'[1]FEB 2021'!P51+'[1]MAR 2021'!P51+'[1]APR 2021'!P51+'[1]MAY 2021'!P51+'[1]JUN 2021'!P51+'[1]JUL 2021'!P51+'[1]AUG 2021'!P51</f>
        <v>3000</v>
      </c>
      <c r="Q51" s="38">
        <f>'[1]SEPT 2020'!Q51+'[1]OCT 2020'!Q51+'[1]NOV 2020'!Q51+'[1]DEC 2020'!Q51+'[1]JAN 2021'!Q51+'[1]FEB 2021'!Q51+'[1]MAR 2021'!Q51+'[1]APR 2021'!Q51+'[1]MAY 2021'!Q51+'[1]JUN 2021'!Q51+'[1]JUL 2021'!Q51+'[1]AUG 2021'!Q51</f>
        <v>0</v>
      </c>
      <c r="R51" s="38">
        <f>'[1]SEPT 2020'!R51+'[1]OCT 2020'!R51+'[1]NOV 2020'!R51+'[1]DEC 2020'!R51+'[1]JAN 2021'!R51+'[1]FEB 2021'!R51+'[1]MAR 2021'!R51+'[1]APR 2021'!R51+'[1]MAY 2021'!R51+'[1]JUN 2021'!R51+'[1]JUL 2021'!R51+'[1]AUG 2021'!R51</f>
        <v>0</v>
      </c>
      <c r="S51" s="38">
        <f>'[1]SEPT 2020'!S51+'[1]OCT 2020'!S51+'[1]NOV 2020'!S51+'[1]DEC 2020'!S51+'[1]JAN 2021'!S51+'[1]FEB 2021'!S51+'[1]MAR 2021'!S51+'[1]APR 2021'!S51+'[1]MAY 2021'!S51+'[1]JUN 2021'!S51+'[1]JUL 2021'!S51+'[1]AUG 2021'!S51</f>
        <v>0</v>
      </c>
      <c r="T51" s="38">
        <f>'[1]SEPT 2020'!T51+'[1]OCT 2020'!T51+'[1]NOV 2020'!T51+'[1]DEC 2020'!T51+'[1]JAN 2021'!T51+'[1]FEB 2021'!T51+'[1]MAR 2021'!T51+'[1]APR 2021'!T51+'[1]MAY 2021'!T51+'[1]JUN 2021'!T51+'[1]JUL 2021'!T51+'[1]AUG 2021'!T51</f>
        <v>3000</v>
      </c>
      <c r="U51" s="38">
        <f>'[1]SEPT 2020'!U51+'[1]OCT 2020'!U51+'[1]NOV 2020'!U51+'[1]DEC 2020'!U51+'[1]JAN 2021'!U51+'[1]FEB 2021'!U51+'[1]MAR 2021'!U51+'[1]APR 2021'!U51+'[1]MAY 2021'!U51+'[1]JUN 2021'!U51+'[1]JUL 2021'!U51+'[1]AUG 2021'!U51</f>
        <v>0</v>
      </c>
      <c r="V51" s="38">
        <f>'[1]SEPT 2020'!V51+'[1]OCT 2020'!V51+'[1]NOV 2020'!V51+'[1]DEC 2020'!V51+'[1]JAN 2021'!V51+'[1]FEB 2021'!V51+'[1]MAR 2021'!V51+'[1]APR 2021'!V51+'[1]MAY 2021'!V51+'[1]JUN 2021'!V51+'[1]JUL 2021'!V51+'[1]AUG 2021'!V51</f>
        <v>0</v>
      </c>
      <c r="W51" s="38">
        <f>'[1]SEPT 2020'!W51+'[1]OCT 2020'!W51+'[1]NOV 2020'!W51+'[1]DEC 2020'!W51+'[1]JAN 2021'!W51+'[1]FEB 2021'!W51+'[1]MAR 2021'!W51+'[1]APR 2021'!W51+'[1]MAY 2021'!W51+'[1]JUN 2021'!W51+'[1]JUL 2021'!W51+'[1]AUG 2021'!W51</f>
        <v>0</v>
      </c>
      <c r="X51" s="38">
        <f>'[1]SEPT 2020'!X51+'[1]OCT 2020'!X51+'[1]NOV 2020'!X51+'[1]DEC 2020'!X51+'[1]JAN 2021'!X51+'[1]FEB 2021'!X51+'[1]MAR 2021'!X51+'[1]APR 2021'!X51+'[1]MAY 2021'!X51+'[1]JUN 2021'!X51+'[1]JUL 2021'!X51+'[1]AUG 2021'!X51</f>
        <v>0</v>
      </c>
      <c r="Y51" s="38">
        <f>'[1]SEPT 2020'!Y51+'[1]OCT 2020'!Y51+'[1]NOV 2020'!Y51+'[1]DEC 2020'!Y51+'[1]JAN 2021'!Y51+'[1]FEB 2021'!Y51+'[1]MAR 2021'!Y51+'[1]APR 2021'!Y51+'[1]MAY 2021'!Y51+'[1]JUN 2021'!Y51+'[1]JUL 2021'!Y51+'[1]AUG 2021'!Y51</f>
        <v>0</v>
      </c>
      <c r="Z51" s="38">
        <f>'[1]SEPT 2020'!Z51+'[1]OCT 2020'!Z51+'[1]NOV 2020'!Z51+'[1]DEC 2020'!Z51+'[1]JAN 2021'!Z51+'[1]FEB 2021'!Z51+'[1]MAR 2021'!Z51+'[1]APR 2021'!Z51+'[1]MAY 2021'!Z51+'[1]JUN 2021'!Z51+'[1]JUL 2021'!Z51+'[1]AUG 2021'!Z51</f>
        <v>0</v>
      </c>
      <c r="AA51" s="38">
        <f>'[1]SEPT 2020'!AA51+'[1]OCT 2020'!AA51+'[1]NOV 2020'!AA51+'[1]DEC 2020'!AA51+'[1]JAN 2021'!AA51+'[1]FEB 2021'!AA51+'[1]MAR 2021'!AA51+'[1]APR 2021'!AA51+'[1]MAY 2021'!AA51+'[1]JUN 2021'!AA51+'[1]JUL 2021'!AA51+'[1]AUG 2021'!AA51</f>
        <v>0</v>
      </c>
      <c r="AB51" s="38">
        <f>'[1]SEPT 2020'!AB51+'[1]OCT 2020'!AB51+'[1]NOV 2020'!AB51+'[1]DEC 2020'!AB51+'[1]JAN 2021'!AB51+'[1]FEB 2021'!AB51+'[1]MAR 2021'!AB51+'[1]APR 2021'!AB51+'[1]MAY 2021'!AB51+'[1]JUN 2021'!AB51+'[1]JUL 2021'!AB51+'[1]AUG 2021'!AB51</f>
        <v>0</v>
      </c>
      <c r="AC51" s="38">
        <f>'[1]SEPT 2020'!AC51+'[1]OCT 2020'!AC51+'[1]NOV 2020'!AC51+'[1]DEC 2020'!AC51+'[1]JAN 2021'!AC51+'[1]FEB 2021'!AC51+'[1]MAR 2021'!AC51+'[1]APR 2021'!AC51+'[1]MAY 2021'!AC51+'[1]JUN 2021'!AC51+'[1]JUL 2021'!AC51+'[1]AUG 2021'!AC51</f>
        <v>0</v>
      </c>
      <c r="AD51" s="24">
        <f t="shared" si="0"/>
        <v>239828</v>
      </c>
    </row>
    <row r="52" spans="1:30" x14ac:dyDescent="0.25">
      <c r="A52" s="16" t="s">
        <v>141</v>
      </c>
      <c r="B52" s="17" t="s">
        <v>142</v>
      </c>
      <c r="C52" s="28" t="s">
        <v>45</v>
      </c>
      <c r="D52" s="90">
        <f>'[1]SEPT 2020'!D52+'[1]OCT 2020'!D52+'[1]NOV 2020'!D52+'[1]DEC 2020'!D52+'[1]JAN 2021'!D52+'[1]FEB 2021'!D52+'[1]MAR 2021'!D52+'[1]APR 2021'!D52+'[1]MAY 2021'!D52+'[1]JUN 2021'!D52+'[1]JUL 2021'!D52+'[1]AUG 2021'!D52</f>
        <v>69152</v>
      </c>
      <c r="E52" s="90">
        <f>'[1]SEPT 2020'!E52+'[1]OCT 2020'!E52+'[1]NOV 2020'!E52+'[1]DEC 2020'!E52+'[1]JAN 2021'!E52+'[1]FEB 2021'!E52+'[1]MAR 2021'!E52+'[1]APR 2021'!E52+'[1]MAY 2021'!E52+'[1]JUN 2021'!E52+'[1]JUL 2021'!E52+'[1]AUG 2021'!E52</f>
        <v>47000</v>
      </c>
      <c r="F52" s="90">
        <f>'[1]SEPT 2020'!F52+'[1]OCT 2020'!F52+'[1]NOV 2020'!F52+'[1]DEC 2020'!F52+'[1]JAN 2021'!F52+'[1]FEB 2021'!F52+'[1]MAR 2021'!F52+'[1]APR 2021'!F52+'[1]MAY 2021'!F52+'[1]JUN 2021'!F52+'[1]JUL 2021'!F52+'[1]AUG 2021'!F52</f>
        <v>15839</v>
      </c>
      <c r="G52" s="90">
        <f>'[1]SEPT 2020'!G52+'[1]OCT 2020'!G52+'[1]NOV 2020'!G52+'[1]DEC 2020'!G52+'[1]JAN 2021'!G52+'[1]FEB 2021'!G52+'[1]MAR 2021'!G52+'[1]APR 2021'!G52+'[1]MAY 2021'!G52+'[1]JUN 2021'!G52+'[1]JUL 2021'!G52+'[1]AUG 2021'!G52</f>
        <v>14000</v>
      </c>
      <c r="H52" s="90">
        <f>'[1]SEPT 2020'!H52+'[1]OCT 2020'!H52+'[1]NOV 2020'!H52+'[1]DEC 2020'!H52+'[1]JAN 2021'!H52+'[1]FEB 2021'!H52+'[1]MAR 2021'!H52+'[1]APR 2021'!H52+'[1]MAY 2021'!H52+'[1]JUN 2021'!H52+'[1]JUL 2021'!H52+'[1]AUG 2021'!H52</f>
        <v>0</v>
      </c>
      <c r="I52" s="108">
        <f>'[1]SEPT 2020'!I52+'[1]OCT 2020'!I52+'[1]NOV 2020'!I52+'[1]DEC 2020'!I52+'[1]JAN 2021'!I52+'[1]FEB 2021'!I52+'[1]MAR 2021'!I52+'[1]APR 2021'!I52+'[1]MAY 2021'!I52+'[1]JUN 2021'!I52+'[1]JUL 2021'!I52+'[1]AUG 2021'!I52</f>
        <v>145991</v>
      </c>
      <c r="J52" s="38">
        <f>'[1]SEPT 2020'!J52+'[1]OCT 2020'!J52+'[1]NOV 2020'!J52+'[1]DEC 2020'!J52+'[1]JAN 2021'!J52+'[1]FEB 2021'!J52+'[1]MAR 2021'!J52+'[1]APR 2021'!J52+'[1]MAY 2021'!J52+'[1]JUN 2021'!J52+'[1]JUL 2021'!J52+'[1]AUG 2021'!J52</f>
        <v>0</v>
      </c>
      <c r="K52" s="109">
        <f>'[1]SEPT 2020'!K52+'[1]OCT 2020'!K52+'[1]NOV 2020'!K52+'[1]DEC 2020'!K52+'[1]JAN 2021'!K52+'[1]FEB 2021'!K52+'[1]MAR 2021'!K52+'[1]APR 2021'!K52+'[1]MAY 2021'!K52+'[1]JUN 2021'!K52+'[1]JUL 2021'!K52+'[1]AUG 2021'!K52</f>
        <v>0</v>
      </c>
      <c r="L52" s="38">
        <f>'[1]SEPT 2020'!L52+'[1]OCT 2020'!L52+'[1]NOV 2020'!L52+'[1]DEC 2020'!L52+'[1]JAN 2021'!L52+'[1]FEB 2021'!L52+'[1]MAR 2021'!L52+'[1]APR 2021'!L52+'[1]MAY 2021'!L52+'[1]JUN 2021'!L52+'[1]JUL 2021'!L52+'[1]AUG 2021'!L52</f>
        <v>0</v>
      </c>
      <c r="M52" s="38">
        <f>'[1]SEPT 2020'!M52+'[1]OCT 2020'!M52+'[1]NOV 2020'!M52+'[1]DEC 2020'!M52+'[1]JAN 2021'!M52+'[1]FEB 2021'!M52+'[1]MAR 2021'!M52+'[1]APR 2021'!M52+'[1]MAY 2021'!M52+'[1]JUN 2021'!M52+'[1]JUL 2021'!M52+'[1]AUG 2021'!M52</f>
        <v>0</v>
      </c>
      <c r="N52" s="38">
        <f>'[1]SEPT 2020'!N52+'[1]OCT 2020'!N52+'[1]NOV 2020'!N52+'[1]DEC 2020'!N52+'[1]JAN 2021'!N52+'[1]FEB 2021'!N52+'[1]MAR 2021'!N52+'[1]APR 2021'!N52+'[1]MAY 2021'!N52+'[1]JUN 2021'!N52+'[1]JUL 2021'!N52+'[1]AUG 2021'!N52</f>
        <v>0</v>
      </c>
      <c r="O52" s="38">
        <f>'[1]SEPT 2020'!O52+'[1]OCT 2020'!O52+'[1]NOV 2020'!O52+'[1]DEC 2020'!O52+'[1]JAN 2021'!O52+'[1]FEB 2021'!O52+'[1]MAR 2021'!O52+'[1]APR 2021'!O52+'[1]MAY 2021'!O52+'[1]JUN 2021'!O52+'[1]JUL 2021'!O52+'[1]AUG 2021'!O52</f>
        <v>0</v>
      </c>
      <c r="P52" s="108">
        <f>'[1]SEPT 2020'!P52+'[1]OCT 2020'!P52+'[1]NOV 2020'!P52+'[1]DEC 2020'!P52+'[1]JAN 2021'!P52+'[1]FEB 2021'!P52+'[1]MAR 2021'!P52+'[1]APR 2021'!P52+'[1]MAY 2021'!P52+'[1]JUN 2021'!P52+'[1]JUL 2021'!P52+'[1]AUG 2021'!P52</f>
        <v>2060</v>
      </c>
      <c r="Q52" s="38">
        <f>'[1]SEPT 2020'!Q52+'[1]OCT 2020'!Q52+'[1]NOV 2020'!Q52+'[1]DEC 2020'!Q52+'[1]JAN 2021'!Q52+'[1]FEB 2021'!Q52+'[1]MAR 2021'!Q52+'[1]APR 2021'!Q52+'[1]MAY 2021'!Q52+'[1]JUN 2021'!Q52+'[1]JUL 2021'!Q52+'[1]AUG 2021'!Q52</f>
        <v>0</v>
      </c>
      <c r="R52" s="38">
        <f>'[1]SEPT 2020'!R52+'[1]OCT 2020'!R52+'[1]NOV 2020'!R52+'[1]DEC 2020'!R52+'[1]JAN 2021'!R52+'[1]FEB 2021'!R52+'[1]MAR 2021'!R52+'[1]APR 2021'!R52+'[1]MAY 2021'!R52+'[1]JUN 2021'!R52+'[1]JUL 2021'!R52+'[1]AUG 2021'!R52</f>
        <v>0</v>
      </c>
      <c r="S52" s="38">
        <f>'[1]SEPT 2020'!S52+'[1]OCT 2020'!S52+'[1]NOV 2020'!S52+'[1]DEC 2020'!S52+'[1]JAN 2021'!S52+'[1]FEB 2021'!S52+'[1]MAR 2021'!S52+'[1]APR 2021'!S52+'[1]MAY 2021'!S52+'[1]JUN 2021'!S52+'[1]JUL 2021'!S52+'[1]AUG 2021'!S52</f>
        <v>0</v>
      </c>
      <c r="T52" s="38">
        <f>'[1]SEPT 2020'!T52+'[1]OCT 2020'!T52+'[1]NOV 2020'!T52+'[1]DEC 2020'!T52+'[1]JAN 2021'!T52+'[1]FEB 2021'!T52+'[1]MAR 2021'!T52+'[1]APR 2021'!T52+'[1]MAY 2021'!T52+'[1]JUN 2021'!T52+'[1]JUL 2021'!T52+'[1]AUG 2021'!T52</f>
        <v>2060</v>
      </c>
      <c r="U52" s="38">
        <f>'[1]SEPT 2020'!U52+'[1]OCT 2020'!U52+'[1]NOV 2020'!U52+'[1]DEC 2020'!U52+'[1]JAN 2021'!U52+'[1]FEB 2021'!U52+'[1]MAR 2021'!U52+'[1]APR 2021'!U52+'[1]MAY 2021'!U52+'[1]JUN 2021'!U52+'[1]JUL 2021'!U52+'[1]AUG 2021'!U52</f>
        <v>0</v>
      </c>
      <c r="V52" s="38">
        <f>'[1]SEPT 2020'!V52+'[1]OCT 2020'!V52+'[1]NOV 2020'!V52+'[1]DEC 2020'!V52+'[1]JAN 2021'!V52+'[1]FEB 2021'!V52+'[1]MAR 2021'!V52+'[1]APR 2021'!V52+'[1]MAY 2021'!V52+'[1]JUN 2021'!V52+'[1]JUL 2021'!V52+'[1]AUG 2021'!V52</f>
        <v>0</v>
      </c>
      <c r="W52" s="38">
        <f>'[1]SEPT 2020'!W52+'[1]OCT 2020'!W52+'[1]NOV 2020'!W52+'[1]DEC 2020'!W52+'[1]JAN 2021'!W52+'[1]FEB 2021'!W52+'[1]MAR 2021'!W52+'[1]APR 2021'!W52+'[1]MAY 2021'!W52+'[1]JUN 2021'!W52+'[1]JUL 2021'!W52+'[1]AUG 2021'!W52</f>
        <v>0</v>
      </c>
      <c r="X52" s="38">
        <f>'[1]SEPT 2020'!X52+'[1]OCT 2020'!X52+'[1]NOV 2020'!X52+'[1]DEC 2020'!X52+'[1]JAN 2021'!X52+'[1]FEB 2021'!X52+'[1]MAR 2021'!X52+'[1]APR 2021'!X52+'[1]MAY 2021'!X52+'[1]JUN 2021'!X52+'[1]JUL 2021'!X52+'[1]AUG 2021'!X52</f>
        <v>0</v>
      </c>
      <c r="Y52" s="38">
        <f>'[1]SEPT 2020'!Y52+'[1]OCT 2020'!Y52+'[1]NOV 2020'!Y52+'[1]DEC 2020'!Y52+'[1]JAN 2021'!Y52+'[1]FEB 2021'!Y52+'[1]MAR 2021'!Y52+'[1]APR 2021'!Y52+'[1]MAY 2021'!Y52+'[1]JUN 2021'!Y52+'[1]JUL 2021'!Y52+'[1]AUG 2021'!Y52</f>
        <v>0</v>
      </c>
      <c r="Z52" s="38">
        <f>'[1]SEPT 2020'!Z52+'[1]OCT 2020'!Z52+'[1]NOV 2020'!Z52+'[1]DEC 2020'!Z52+'[1]JAN 2021'!Z52+'[1]FEB 2021'!Z52+'[1]MAR 2021'!Z52+'[1]APR 2021'!Z52+'[1]MAY 2021'!Z52+'[1]JUN 2021'!Z52+'[1]JUL 2021'!Z52+'[1]AUG 2021'!Z52</f>
        <v>0</v>
      </c>
      <c r="AA52" s="38">
        <f>'[1]SEPT 2020'!AA52+'[1]OCT 2020'!AA52+'[1]NOV 2020'!AA52+'[1]DEC 2020'!AA52+'[1]JAN 2021'!AA52+'[1]FEB 2021'!AA52+'[1]MAR 2021'!AA52+'[1]APR 2021'!AA52+'[1]MAY 2021'!AA52+'[1]JUN 2021'!AA52+'[1]JUL 2021'!AA52+'[1]AUG 2021'!AA52</f>
        <v>0</v>
      </c>
      <c r="AB52" s="38">
        <f>'[1]SEPT 2020'!AB52+'[1]OCT 2020'!AB52+'[1]NOV 2020'!AB52+'[1]DEC 2020'!AB52+'[1]JAN 2021'!AB52+'[1]FEB 2021'!AB52+'[1]MAR 2021'!AB52+'[1]APR 2021'!AB52+'[1]MAY 2021'!AB52+'[1]JUN 2021'!AB52+'[1]JUL 2021'!AB52+'[1]AUG 2021'!AB52</f>
        <v>0</v>
      </c>
      <c r="AC52" s="38">
        <f>'[1]SEPT 2020'!AC52+'[1]OCT 2020'!AC52+'[1]NOV 2020'!AC52+'[1]DEC 2020'!AC52+'[1]JAN 2021'!AC52+'[1]FEB 2021'!AC52+'[1]MAR 2021'!AC52+'[1]APR 2021'!AC52+'[1]MAY 2021'!AC52+'[1]JUN 2021'!AC52+'[1]JUL 2021'!AC52+'[1]AUG 2021'!AC52</f>
        <v>0</v>
      </c>
      <c r="AD52" s="24">
        <f t="shared" si="0"/>
        <v>148051</v>
      </c>
    </row>
    <row r="53" spans="1:30" x14ac:dyDescent="0.25">
      <c r="A53" s="16" t="s">
        <v>143</v>
      </c>
      <c r="B53" s="17" t="s">
        <v>144</v>
      </c>
      <c r="C53" s="29" t="s">
        <v>50</v>
      </c>
      <c r="D53" s="90">
        <f>'[1]SEPT 2020'!D53+'[1]OCT 2020'!D53+'[1]NOV 2020'!D53+'[1]DEC 2020'!D53+'[1]JAN 2021'!D53+'[1]FEB 2021'!D53+'[1]MAR 2021'!D53+'[1]APR 2021'!D53+'[1]MAY 2021'!D53+'[1]JUN 2021'!D53+'[1]JUL 2021'!D53+'[1]AUG 2021'!D53</f>
        <v>108953</v>
      </c>
      <c r="E53" s="90">
        <f>'[1]SEPT 2020'!E53+'[1]OCT 2020'!E53+'[1]NOV 2020'!E53+'[1]DEC 2020'!E53+'[1]JAN 2021'!E53+'[1]FEB 2021'!E53+'[1]MAR 2021'!E53+'[1]APR 2021'!E53+'[1]MAY 2021'!E53+'[1]JUN 2021'!E53+'[1]JUL 2021'!E53+'[1]AUG 2021'!E53</f>
        <v>38747</v>
      </c>
      <c r="F53" s="90">
        <f>'[1]SEPT 2020'!F53+'[1]OCT 2020'!F53+'[1]NOV 2020'!F53+'[1]DEC 2020'!F53+'[1]JAN 2021'!F53+'[1]FEB 2021'!F53+'[1]MAR 2021'!F53+'[1]APR 2021'!F53+'[1]MAY 2021'!F53+'[1]JUN 2021'!F53+'[1]JUL 2021'!F53+'[1]AUG 2021'!F53</f>
        <v>0</v>
      </c>
      <c r="G53" s="90">
        <f>'[1]SEPT 2020'!G53+'[1]OCT 2020'!G53+'[1]NOV 2020'!G53+'[1]DEC 2020'!G53+'[1]JAN 2021'!G53+'[1]FEB 2021'!G53+'[1]MAR 2021'!G53+'[1]APR 2021'!G53+'[1]MAY 2021'!G53+'[1]JUN 2021'!G53+'[1]JUL 2021'!G53+'[1]AUG 2021'!G53</f>
        <v>5864</v>
      </c>
      <c r="H53" s="90">
        <f>'[1]SEPT 2020'!H53+'[1]OCT 2020'!H53+'[1]NOV 2020'!H53+'[1]DEC 2020'!H53+'[1]JAN 2021'!H53+'[1]FEB 2021'!H53+'[1]MAR 2021'!H53+'[1]APR 2021'!H53+'[1]MAY 2021'!H53+'[1]JUN 2021'!H53+'[1]JUL 2021'!H53+'[1]AUG 2021'!H53</f>
        <v>11813</v>
      </c>
      <c r="I53" s="108">
        <f>'[1]SEPT 2020'!I53+'[1]OCT 2020'!I53+'[1]NOV 2020'!I53+'[1]DEC 2020'!I53+'[1]JAN 2021'!I53+'[1]FEB 2021'!I53+'[1]MAR 2021'!I53+'[1]APR 2021'!I53+'[1]MAY 2021'!I53+'[1]JUN 2021'!I53+'[1]JUL 2021'!I53+'[1]AUG 2021'!I53</f>
        <v>165377</v>
      </c>
      <c r="J53" s="38">
        <f>'[1]SEPT 2020'!J53+'[1]OCT 2020'!J53+'[1]NOV 2020'!J53+'[1]DEC 2020'!J53+'[1]JAN 2021'!J53+'[1]FEB 2021'!J53+'[1]MAR 2021'!J53+'[1]APR 2021'!J53+'[1]MAY 2021'!J53+'[1]JUN 2021'!J53+'[1]JUL 2021'!J53+'[1]AUG 2021'!J53</f>
        <v>0</v>
      </c>
      <c r="K53" s="109">
        <f>'[1]SEPT 2020'!K53+'[1]OCT 2020'!K53+'[1]NOV 2020'!K53+'[1]DEC 2020'!K53+'[1]JAN 2021'!K53+'[1]FEB 2021'!K53+'[1]MAR 2021'!K53+'[1]APR 2021'!K53+'[1]MAY 2021'!K53+'[1]JUN 2021'!K53+'[1]JUL 2021'!K53+'[1]AUG 2021'!K53</f>
        <v>0</v>
      </c>
      <c r="L53" s="38">
        <f>'[1]SEPT 2020'!L53+'[1]OCT 2020'!L53+'[1]NOV 2020'!L53+'[1]DEC 2020'!L53+'[1]JAN 2021'!L53+'[1]FEB 2021'!L53+'[1]MAR 2021'!L53+'[1]APR 2021'!L53+'[1]MAY 2021'!L53+'[1]JUN 2021'!L53+'[1]JUL 2021'!L53+'[1]AUG 2021'!L53</f>
        <v>0</v>
      </c>
      <c r="M53" s="38">
        <f>'[1]SEPT 2020'!M53+'[1]OCT 2020'!M53+'[1]NOV 2020'!M53+'[1]DEC 2020'!M53+'[1]JAN 2021'!M53+'[1]FEB 2021'!M53+'[1]MAR 2021'!M53+'[1]APR 2021'!M53+'[1]MAY 2021'!M53+'[1]JUN 2021'!M53+'[1]JUL 2021'!M53+'[1]AUG 2021'!M53</f>
        <v>0</v>
      </c>
      <c r="N53" s="38">
        <f>'[1]SEPT 2020'!N53+'[1]OCT 2020'!N53+'[1]NOV 2020'!N53+'[1]DEC 2020'!N53+'[1]JAN 2021'!N53+'[1]FEB 2021'!N53+'[1]MAR 2021'!N53+'[1]APR 2021'!N53+'[1]MAY 2021'!N53+'[1]JUN 2021'!N53+'[1]JUL 2021'!N53+'[1]AUG 2021'!N53</f>
        <v>0</v>
      </c>
      <c r="O53" s="38">
        <f>'[1]SEPT 2020'!O53+'[1]OCT 2020'!O53+'[1]NOV 2020'!O53+'[1]DEC 2020'!O53+'[1]JAN 2021'!O53+'[1]FEB 2021'!O53+'[1]MAR 2021'!O53+'[1]APR 2021'!O53+'[1]MAY 2021'!O53+'[1]JUN 2021'!O53+'[1]JUL 2021'!O53+'[1]AUG 2021'!O53</f>
        <v>0</v>
      </c>
      <c r="P53" s="108">
        <f>'[1]SEPT 2020'!P53+'[1]OCT 2020'!P53+'[1]NOV 2020'!P53+'[1]DEC 2020'!P53+'[1]JAN 2021'!P53+'[1]FEB 2021'!P53+'[1]MAR 2021'!P53+'[1]APR 2021'!P53+'[1]MAY 2021'!P53+'[1]JUN 2021'!P53+'[1]JUL 2021'!P53+'[1]AUG 2021'!P53</f>
        <v>426.46</v>
      </c>
      <c r="Q53" s="38">
        <f>'[1]SEPT 2020'!Q53+'[1]OCT 2020'!Q53+'[1]NOV 2020'!Q53+'[1]DEC 2020'!Q53+'[1]JAN 2021'!Q53+'[1]FEB 2021'!Q53+'[1]MAR 2021'!Q53+'[1]APR 2021'!Q53+'[1]MAY 2021'!Q53+'[1]JUN 2021'!Q53+'[1]JUL 2021'!Q53+'[1]AUG 2021'!Q53</f>
        <v>0</v>
      </c>
      <c r="R53" s="38">
        <f>'[1]SEPT 2020'!R53+'[1]OCT 2020'!R53+'[1]NOV 2020'!R53+'[1]DEC 2020'!R53+'[1]JAN 2021'!R53+'[1]FEB 2021'!R53+'[1]MAR 2021'!R53+'[1]APR 2021'!R53+'[1]MAY 2021'!R53+'[1]JUN 2021'!R53+'[1]JUL 2021'!R53+'[1]AUG 2021'!R53</f>
        <v>0</v>
      </c>
      <c r="S53" s="38">
        <f>'[1]SEPT 2020'!S53+'[1]OCT 2020'!S53+'[1]NOV 2020'!S53+'[1]DEC 2020'!S53+'[1]JAN 2021'!S53+'[1]FEB 2021'!S53+'[1]MAR 2021'!S53+'[1]APR 2021'!S53+'[1]MAY 2021'!S53+'[1]JUN 2021'!S53+'[1]JUL 2021'!S53+'[1]AUG 2021'!S53</f>
        <v>0</v>
      </c>
      <c r="T53" s="38">
        <f>'[1]SEPT 2020'!T53+'[1]OCT 2020'!T53+'[1]NOV 2020'!T53+'[1]DEC 2020'!T53+'[1]JAN 2021'!T53+'[1]FEB 2021'!T53+'[1]MAR 2021'!T53+'[1]APR 2021'!T53+'[1]MAY 2021'!T53+'[1]JUN 2021'!T53+'[1]JUL 2021'!T53+'[1]AUG 2021'!T53</f>
        <v>426.46</v>
      </c>
      <c r="U53" s="38">
        <f>'[1]SEPT 2020'!U53+'[1]OCT 2020'!U53+'[1]NOV 2020'!U53+'[1]DEC 2020'!U53+'[1]JAN 2021'!U53+'[1]FEB 2021'!U53+'[1]MAR 2021'!U53+'[1]APR 2021'!U53+'[1]MAY 2021'!U53+'[1]JUN 2021'!U53+'[1]JUL 2021'!U53+'[1]AUG 2021'!U53</f>
        <v>0</v>
      </c>
      <c r="V53" s="38">
        <f>'[1]SEPT 2020'!V53+'[1]OCT 2020'!V53+'[1]NOV 2020'!V53+'[1]DEC 2020'!V53+'[1]JAN 2021'!V53+'[1]FEB 2021'!V53+'[1]MAR 2021'!V53+'[1]APR 2021'!V53+'[1]MAY 2021'!V53+'[1]JUN 2021'!V53+'[1]JUL 2021'!V53+'[1]AUG 2021'!V53</f>
        <v>0</v>
      </c>
      <c r="W53" s="38">
        <f>'[1]SEPT 2020'!W53+'[1]OCT 2020'!W53+'[1]NOV 2020'!W53+'[1]DEC 2020'!W53+'[1]JAN 2021'!W53+'[1]FEB 2021'!W53+'[1]MAR 2021'!W53+'[1]APR 2021'!W53+'[1]MAY 2021'!W53+'[1]JUN 2021'!W53+'[1]JUL 2021'!W53+'[1]AUG 2021'!W53</f>
        <v>0</v>
      </c>
      <c r="X53" s="38">
        <f>'[1]SEPT 2020'!X53+'[1]OCT 2020'!X53+'[1]NOV 2020'!X53+'[1]DEC 2020'!X53+'[1]JAN 2021'!X53+'[1]FEB 2021'!X53+'[1]MAR 2021'!X53+'[1]APR 2021'!X53+'[1]MAY 2021'!X53+'[1]JUN 2021'!X53+'[1]JUL 2021'!X53+'[1]AUG 2021'!X53</f>
        <v>0</v>
      </c>
      <c r="Y53" s="38">
        <f>'[1]SEPT 2020'!Y53+'[1]OCT 2020'!Y53+'[1]NOV 2020'!Y53+'[1]DEC 2020'!Y53+'[1]JAN 2021'!Y53+'[1]FEB 2021'!Y53+'[1]MAR 2021'!Y53+'[1]APR 2021'!Y53+'[1]MAY 2021'!Y53+'[1]JUN 2021'!Y53+'[1]JUL 2021'!Y53+'[1]AUG 2021'!Y53</f>
        <v>0</v>
      </c>
      <c r="Z53" s="38">
        <f>'[1]SEPT 2020'!Z53+'[1]OCT 2020'!Z53+'[1]NOV 2020'!Z53+'[1]DEC 2020'!Z53+'[1]JAN 2021'!Z53+'[1]FEB 2021'!Z53+'[1]MAR 2021'!Z53+'[1]APR 2021'!Z53+'[1]MAY 2021'!Z53+'[1]JUN 2021'!Z53+'[1]JUL 2021'!Z53+'[1]AUG 2021'!Z53</f>
        <v>0</v>
      </c>
      <c r="AA53" s="38">
        <f>'[1]SEPT 2020'!AA53+'[1]OCT 2020'!AA53+'[1]NOV 2020'!AA53+'[1]DEC 2020'!AA53+'[1]JAN 2021'!AA53+'[1]FEB 2021'!AA53+'[1]MAR 2021'!AA53+'[1]APR 2021'!AA53+'[1]MAY 2021'!AA53+'[1]JUN 2021'!AA53+'[1]JUL 2021'!AA53+'[1]AUG 2021'!AA53</f>
        <v>0</v>
      </c>
      <c r="AB53" s="38">
        <f>'[1]SEPT 2020'!AB53+'[1]OCT 2020'!AB53+'[1]NOV 2020'!AB53+'[1]DEC 2020'!AB53+'[1]JAN 2021'!AB53+'[1]FEB 2021'!AB53+'[1]MAR 2021'!AB53+'[1]APR 2021'!AB53+'[1]MAY 2021'!AB53+'[1]JUN 2021'!AB53+'[1]JUL 2021'!AB53+'[1]AUG 2021'!AB53</f>
        <v>0</v>
      </c>
      <c r="AC53" s="38">
        <f>'[1]SEPT 2020'!AC53+'[1]OCT 2020'!AC53+'[1]NOV 2020'!AC53+'[1]DEC 2020'!AC53+'[1]JAN 2021'!AC53+'[1]FEB 2021'!AC53+'[1]MAR 2021'!AC53+'[1]APR 2021'!AC53+'[1]MAY 2021'!AC53+'[1]JUN 2021'!AC53+'[1]JUL 2021'!AC53+'[1]AUG 2021'!AC53</f>
        <v>0</v>
      </c>
      <c r="AD53" s="24">
        <f t="shared" si="0"/>
        <v>165803.46</v>
      </c>
    </row>
    <row r="54" spans="1:30" x14ac:dyDescent="0.25">
      <c r="A54" s="16" t="s">
        <v>145</v>
      </c>
      <c r="B54" s="17" t="s">
        <v>146</v>
      </c>
      <c r="C54" s="26" t="s">
        <v>42</v>
      </c>
      <c r="D54" s="90">
        <f>'[1]SEPT 2020'!D54+'[1]OCT 2020'!D54+'[1]NOV 2020'!D54+'[1]DEC 2020'!D54+'[1]JAN 2021'!D54+'[1]FEB 2021'!D54+'[1]MAR 2021'!D54+'[1]APR 2021'!D54+'[1]MAY 2021'!D54+'[1]JUN 2021'!D54+'[1]JUL 2021'!D54+'[1]AUG 2021'!D54</f>
        <v>694571</v>
      </c>
      <c r="E54" s="90">
        <f>'[1]SEPT 2020'!E54+'[1]OCT 2020'!E54+'[1]NOV 2020'!E54+'[1]DEC 2020'!E54+'[1]JAN 2021'!E54+'[1]FEB 2021'!E54+'[1]MAR 2021'!E54+'[1]APR 2021'!E54+'[1]MAY 2021'!E54+'[1]JUN 2021'!E54+'[1]JUL 2021'!E54+'[1]AUG 2021'!E54</f>
        <v>639221</v>
      </c>
      <c r="F54" s="90">
        <f>'[1]SEPT 2020'!F54+'[1]OCT 2020'!F54+'[1]NOV 2020'!F54+'[1]DEC 2020'!F54+'[1]JAN 2021'!F54+'[1]FEB 2021'!F54+'[1]MAR 2021'!F54+'[1]APR 2021'!F54+'[1]MAY 2021'!F54+'[1]JUN 2021'!F54+'[1]JUL 2021'!F54+'[1]AUG 2021'!F54</f>
        <v>388433</v>
      </c>
      <c r="G54" s="90">
        <f>'[1]SEPT 2020'!G54+'[1]OCT 2020'!G54+'[1]NOV 2020'!G54+'[1]DEC 2020'!G54+'[1]JAN 2021'!G54+'[1]FEB 2021'!G54+'[1]MAR 2021'!G54+'[1]APR 2021'!G54+'[1]MAY 2021'!G54+'[1]JUN 2021'!G54+'[1]JUL 2021'!G54+'[1]AUG 2021'!G54</f>
        <v>161146</v>
      </c>
      <c r="H54" s="90">
        <f>'[1]SEPT 2020'!H54+'[1]OCT 2020'!H54+'[1]NOV 2020'!H54+'[1]DEC 2020'!H54+'[1]JAN 2021'!H54+'[1]FEB 2021'!H54+'[1]MAR 2021'!H54+'[1]APR 2021'!H54+'[1]MAY 2021'!H54+'[1]JUN 2021'!H54+'[1]JUL 2021'!H54+'[1]AUG 2021'!H54</f>
        <v>383507</v>
      </c>
      <c r="I54" s="108">
        <f>'[1]SEPT 2020'!I54+'[1]OCT 2020'!I54+'[1]NOV 2020'!I54+'[1]DEC 2020'!I54+'[1]JAN 2021'!I54+'[1]FEB 2021'!I54+'[1]MAR 2021'!I54+'[1]APR 2021'!I54+'[1]MAY 2021'!I54+'[1]JUN 2021'!I54+'[1]JUL 2021'!I54+'[1]AUG 2021'!I54</f>
        <v>2266878</v>
      </c>
      <c r="J54" s="38">
        <f>'[1]SEPT 2020'!J54+'[1]OCT 2020'!J54+'[1]NOV 2020'!J54+'[1]DEC 2020'!J54+'[1]JAN 2021'!J54+'[1]FEB 2021'!J54+'[1]MAR 2021'!J54+'[1]APR 2021'!J54+'[1]MAY 2021'!J54+'[1]JUN 2021'!J54+'[1]JUL 2021'!J54+'[1]AUG 2021'!J54</f>
        <v>0</v>
      </c>
      <c r="K54" s="109">
        <f>'[1]SEPT 2020'!K54+'[1]OCT 2020'!K54+'[1]NOV 2020'!K54+'[1]DEC 2020'!K54+'[1]JAN 2021'!K54+'[1]FEB 2021'!K54+'[1]MAR 2021'!K54+'[1]APR 2021'!K54+'[1]MAY 2021'!K54+'[1]JUN 2021'!K54+'[1]JUL 2021'!K54+'[1]AUG 2021'!K54</f>
        <v>0</v>
      </c>
      <c r="L54" s="38">
        <f>'[1]SEPT 2020'!L54+'[1]OCT 2020'!L54+'[1]NOV 2020'!L54+'[1]DEC 2020'!L54+'[1]JAN 2021'!L54+'[1]FEB 2021'!L54+'[1]MAR 2021'!L54+'[1]APR 2021'!L54+'[1]MAY 2021'!L54+'[1]JUN 2021'!L54+'[1]JUL 2021'!L54+'[1]AUG 2021'!L54</f>
        <v>0</v>
      </c>
      <c r="M54" s="38">
        <f>'[1]SEPT 2020'!M54+'[1]OCT 2020'!M54+'[1]NOV 2020'!M54+'[1]DEC 2020'!M54+'[1]JAN 2021'!M54+'[1]FEB 2021'!M54+'[1]MAR 2021'!M54+'[1]APR 2021'!M54+'[1]MAY 2021'!M54+'[1]JUN 2021'!M54+'[1]JUL 2021'!M54+'[1]AUG 2021'!M54</f>
        <v>0</v>
      </c>
      <c r="N54" s="38">
        <f>'[1]SEPT 2020'!N54+'[1]OCT 2020'!N54+'[1]NOV 2020'!N54+'[1]DEC 2020'!N54+'[1]JAN 2021'!N54+'[1]FEB 2021'!N54+'[1]MAR 2021'!N54+'[1]APR 2021'!N54+'[1]MAY 2021'!N54+'[1]JUN 2021'!N54+'[1]JUL 2021'!N54+'[1]AUG 2021'!N54</f>
        <v>54413</v>
      </c>
      <c r="O54" s="38">
        <f>'[1]SEPT 2020'!O54+'[1]OCT 2020'!O54+'[1]NOV 2020'!O54+'[1]DEC 2020'!O54+'[1]JAN 2021'!O54+'[1]FEB 2021'!O54+'[1]MAR 2021'!O54+'[1]APR 2021'!O54+'[1]MAY 2021'!O54+'[1]JUN 2021'!O54+'[1]JUL 2021'!O54+'[1]AUG 2021'!O54</f>
        <v>124727</v>
      </c>
      <c r="P54" s="108">
        <f>'[1]SEPT 2020'!P54+'[1]OCT 2020'!P54+'[1]NOV 2020'!P54+'[1]DEC 2020'!P54+'[1]JAN 2021'!P54+'[1]FEB 2021'!P54+'[1]MAR 2021'!P54+'[1]APR 2021'!P54+'[1]MAY 2021'!P54+'[1]JUN 2021'!P54+'[1]JUL 2021'!P54+'[1]AUG 2021'!P54</f>
        <v>29215.95</v>
      </c>
      <c r="Q54" s="38">
        <f>'[1]SEPT 2020'!Q54+'[1]OCT 2020'!Q54+'[1]NOV 2020'!Q54+'[1]DEC 2020'!Q54+'[1]JAN 2021'!Q54+'[1]FEB 2021'!Q54+'[1]MAR 2021'!Q54+'[1]APR 2021'!Q54+'[1]MAY 2021'!Q54+'[1]JUN 2021'!Q54+'[1]JUL 2021'!Q54+'[1]AUG 2021'!Q54</f>
        <v>0</v>
      </c>
      <c r="R54" s="38">
        <f>'[1]SEPT 2020'!R54+'[1]OCT 2020'!R54+'[1]NOV 2020'!R54+'[1]DEC 2020'!R54+'[1]JAN 2021'!R54+'[1]FEB 2021'!R54+'[1]MAR 2021'!R54+'[1]APR 2021'!R54+'[1]MAY 2021'!R54+'[1]JUN 2021'!R54+'[1]JUL 2021'!R54+'[1]AUG 2021'!R54</f>
        <v>0</v>
      </c>
      <c r="S54" s="38">
        <f>'[1]SEPT 2020'!S54+'[1]OCT 2020'!S54+'[1]NOV 2020'!S54+'[1]DEC 2020'!S54+'[1]JAN 2021'!S54+'[1]FEB 2021'!S54+'[1]MAR 2021'!S54+'[1]APR 2021'!S54+'[1]MAY 2021'!S54+'[1]JUN 2021'!S54+'[1]JUL 2021'!S54+'[1]AUG 2021'!S54</f>
        <v>0</v>
      </c>
      <c r="T54" s="38">
        <f>'[1]SEPT 2020'!T54+'[1]OCT 2020'!T54+'[1]NOV 2020'!T54+'[1]DEC 2020'!T54+'[1]JAN 2021'!T54+'[1]FEB 2021'!T54+'[1]MAR 2021'!T54+'[1]APR 2021'!T54+'[1]MAY 2021'!T54+'[1]JUN 2021'!T54+'[1]JUL 2021'!T54+'[1]AUG 2021'!T54</f>
        <v>29215.95</v>
      </c>
      <c r="U54" s="38">
        <f>'[1]SEPT 2020'!U54+'[1]OCT 2020'!U54+'[1]NOV 2020'!U54+'[1]DEC 2020'!U54+'[1]JAN 2021'!U54+'[1]FEB 2021'!U54+'[1]MAR 2021'!U54+'[1]APR 2021'!U54+'[1]MAY 2021'!U54+'[1]JUN 2021'!U54+'[1]JUL 2021'!U54+'[1]AUG 2021'!U54</f>
        <v>0</v>
      </c>
      <c r="V54" s="38">
        <f>'[1]SEPT 2020'!V54+'[1]OCT 2020'!V54+'[1]NOV 2020'!V54+'[1]DEC 2020'!V54+'[1]JAN 2021'!V54+'[1]FEB 2021'!V54+'[1]MAR 2021'!V54+'[1]APR 2021'!V54+'[1]MAY 2021'!V54+'[1]JUN 2021'!V54+'[1]JUL 2021'!V54+'[1]AUG 2021'!V54</f>
        <v>0</v>
      </c>
      <c r="W54" s="38">
        <f>'[1]SEPT 2020'!W54+'[1]OCT 2020'!W54+'[1]NOV 2020'!W54+'[1]DEC 2020'!W54+'[1]JAN 2021'!W54+'[1]FEB 2021'!W54+'[1]MAR 2021'!W54+'[1]APR 2021'!W54+'[1]MAY 2021'!W54+'[1]JUN 2021'!W54+'[1]JUL 2021'!W54+'[1]AUG 2021'!W54</f>
        <v>0</v>
      </c>
      <c r="X54" s="38">
        <f>'[1]SEPT 2020'!X54+'[1]OCT 2020'!X54+'[1]NOV 2020'!X54+'[1]DEC 2020'!X54+'[1]JAN 2021'!X54+'[1]FEB 2021'!X54+'[1]MAR 2021'!X54+'[1]APR 2021'!X54+'[1]MAY 2021'!X54+'[1]JUN 2021'!X54+'[1]JUL 2021'!X54+'[1]AUG 2021'!X54</f>
        <v>0</v>
      </c>
      <c r="Y54" s="38">
        <f>'[1]SEPT 2020'!Y54+'[1]OCT 2020'!Y54+'[1]NOV 2020'!Y54+'[1]DEC 2020'!Y54+'[1]JAN 2021'!Y54+'[1]FEB 2021'!Y54+'[1]MAR 2021'!Y54+'[1]APR 2021'!Y54+'[1]MAY 2021'!Y54+'[1]JUN 2021'!Y54+'[1]JUL 2021'!Y54+'[1]AUG 2021'!Y54</f>
        <v>0</v>
      </c>
      <c r="Z54" s="38">
        <f>'[1]SEPT 2020'!Z54+'[1]OCT 2020'!Z54+'[1]NOV 2020'!Z54+'[1]DEC 2020'!Z54+'[1]JAN 2021'!Z54+'[1]FEB 2021'!Z54+'[1]MAR 2021'!Z54+'[1]APR 2021'!Z54+'[1]MAY 2021'!Z54+'[1]JUN 2021'!Z54+'[1]JUL 2021'!Z54+'[1]AUG 2021'!Z54</f>
        <v>0</v>
      </c>
      <c r="AA54" s="38">
        <f>'[1]SEPT 2020'!AA54+'[1]OCT 2020'!AA54+'[1]NOV 2020'!AA54+'[1]DEC 2020'!AA54+'[1]JAN 2021'!AA54+'[1]FEB 2021'!AA54+'[1]MAR 2021'!AA54+'[1]APR 2021'!AA54+'[1]MAY 2021'!AA54+'[1]JUN 2021'!AA54+'[1]JUL 2021'!AA54+'[1]AUG 2021'!AA54</f>
        <v>0</v>
      </c>
      <c r="AB54" s="38">
        <f>'[1]SEPT 2020'!AB54+'[1]OCT 2020'!AB54+'[1]NOV 2020'!AB54+'[1]DEC 2020'!AB54+'[1]JAN 2021'!AB54+'[1]FEB 2021'!AB54+'[1]MAR 2021'!AB54+'[1]APR 2021'!AB54+'[1]MAY 2021'!AB54+'[1]JUN 2021'!AB54+'[1]JUL 2021'!AB54+'[1]AUG 2021'!AB54</f>
        <v>0</v>
      </c>
      <c r="AC54" s="38">
        <f>'[1]SEPT 2020'!AC54+'[1]OCT 2020'!AC54+'[1]NOV 2020'!AC54+'[1]DEC 2020'!AC54+'[1]JAN 2021'!AC54+'[1]FEB 2021'!AC54+'[1]MAR 2021'!AC54+'[1]APR 2021'!AC54+'[1]MAY 2021'!AC54+'[1]JUN 2021'!AC54+'[1]JUL 2021'!AC54+'[1]AUG 2021'!AC54</f>
        <v>7502</v>
      </c>
      <c r="AD54" s="24">
        <f t="shared" si="0"/>
        <v>2482735.9500000002</v>
      </c>
    </row>
    <row r="55" spans="1:30" x14ac:dyDescent="0.25">
      <c r="A55" s="16" t="s">
        <v>147</v>
      </c>
      <c r="B55" s="17" t="s">
        <v>148</v>
      </c>
      <c r="C55" s="28" t="s">
        <v>45</v>
      </c>
      <c r="D55" s="90">
        <f>'[1]SEPT 2020'!D55+'[1]OCT 2020'!D55+'[1]NOV 2020'!D55+'[1]DEC 2020'!D55+'[1]JAN 2021'!D55+'[1]FEB 2021'!D55+'[1]MAR 2021'!D55+'[1]APR 2021'!D55+'[1]MAY 2021'!D55+'[1]JUN 2021'!D55+'[1]JUL 2021'!D55+'[1]AUG 2021'!D55</f>
        <v>77330</v>
      </c>
      <c r="E55" s="90">
        <f>'[1]SEPT 2020'!E55+'[1]OCT 2020'!E55+'[1]NOV 2020'!E55+'[1]DEC 2020'!E55+'[1]JAN 2021'!E55+'[1]FEB 2021'!E55+'[1]MAR 2021'!E55+'[1]APR 2021'!E55+'[1]MAY 2021'!E55+'[1]JUN 2021'!E55+'[1]JUL 2021'!E55+'[1]AUG 2021'!E55</f>
        <v>81151</v>
      </c>
      <c r="F55" s="90">
        <f>'[1]SEPT 2020'!F55+'[1]OCT 2020'!F55+'[1]NOV 2020'!F55+'[1]DEC 2020'!F55+'[1]JAN 2021'!F55+'[1]FEB 2021'!F55+'[1]MAR 2021'!F55+'[1]APR 2021'!F55+'[1]MAY 2021'!F55+'[1]JUN 2021'!F55+'[1]JUL 2021'!F55+'[1]AUG 2021'!F55</f>
        <v>0</v>
      </c>
      <c r="G55" s="90">
        <f>'[1]SEPT 2020'!G55+'[1]OCT 2020'!G55+'[1]NOV 2020'!G55+'[1]DEC 2020'!G55+'[1]JAN 2021'!G55+'[1]FEB 2021'!G55+'[1]MAR 2021'!G55+'[1]APR 2021'!G55+'[1]MAY 2021'!G55+'[1]JUN 2021'!G55+'[1]JUL 2021'!G55+'[1]AUG 2021'!G55</f>
        <v>8202</v>
      </c>
      <c r="H55" s="90">
        <f>'[1]SEPT 2020'!H55+'[1]OCT 2020'!H55+'[1]NOV 2020'!H55+'[1]DEC 2020'!H55+'[1]JAN 2021'!H55+'[1]FEB 2021'!H55+'[1]MAR 2021'!H55+'[1]APR 2021'!H55+'[1]MAY 2021'!H55+'[1]JUN 2021'!H55+'[1]JUL 2021'!H55+'[1]AUG 2021'!H55</f>
        <v>3710</v>
      </c>
      <c r="I55" s="108">
        <f>'[1]SEPT 2020'!I55+'[1]OCT 2020'!I55+'[1]NOV 2020'!I55+'[1]DEC 2020'!I55+'[1]JAN 2021'!I55+'[1]FEB 2021'!I55+'[1]MAR 2021'!I55+'[1]APR 2021'!I55+'[1]MAY 2021'!I55+'[1]JUN 2021'!I55+'[1]JUL 2021'!I55+'[1]AUG 2021'!I55</f>
        <v>170393</v>
      </c>
      <c r="J55" s="38">
        <f>'[1]SEPT 2020'!J55+'[1]OCT 2020'!J55+'[1]NOV 2020'!J55+'[1]DEC 2020'!J55+'[1]JAN 2021'!J55+'[1]FEB 2021'!J55+'[1]MAR 2021'!J55+'[1]APR 2021'!J55+'[1]MAY 2021'!J55+'[1]JUN 2021'!J55+'[1]JUL 2021'!J55+'[1]AUG 2021'!J55</f>
        <v>0</v>
      </c>
      <c r="K55" s="109">
        <f>'[1]SEPT 2020'!K55+'[1]OCT 2020'!K55+'[1]NOV 2020'!K55+'[1]DEC 2020'!K55+'[1]JAN 2021'!K55+'[1]FEB 2021'!K55+'[1]MAR 2021'!K55+'[1]APR 2021'!K55+'[1]MAY 2021'!K55+'[1]JUN 2021'!K55+'[1]JUL 2021'!K55+'[1]AUG 2021'!K55</f>
        <v>0</v>
      </c>
      <c r="L55" s="38">
        <f>'[1]SEPT 2020'!L55+'[1]OCT 2020'!L55+'[1]NOV 2020'!L55+'[1]DEC 2020'!L55+'[1]JAN 2021'!L55+'[1]FEB 2021'!L55+'[1]MAR 2021'!L55+'[1]APR 2021'!L55+'[1]MAY 2021'!L55+'[1]JUN 2021'!L55+'[1]JUL 2021'!L55+'[1]AUG 2021'!L55</f>
        <v>0</v>
      </c>
      <c r="M55" s="38">
        <f>'[1]SEPT 2020'!M55+'[1]OCT 2020'!M55+'[1]NOV 2020'!M55+'[1]DEC 2020'!M55+'[1]JAN 2021'!M55+'[1]FEB 2021'!M55+'[1]MAR 2021'!M55+'[1]APR 2021'!M55+'[1]MAY 2021'!M55+'[1]JUN 2021'!M55+'[1]JUL 2021'!M55+'[1]AUG 2021'!M55</f>
        <v>0</v>
      </c>
      <c r="N55" s="38">
        <f>'[1]SEPT 2020'!N55+'[1]OCT 2020'!N55+'[1]NOV 2020'!N55+'[1]DEC 2020'!N55+'[1]JAN 2021'!N55+'[1]FEB 2021'!N55+'[1]MAR 2021'!N55+'[1]APR 2021'!N55+'[1]MAY 2021'!N55+'[1]JUN 2021'!N55+'[1]JUL 2021'!N55+'[1]AUG 2021'!N55</f>
        <v>0</v>
      </c>
      <c r="O55" s="38">
        <f>'[1]SEPT 2020'!O55+'[1]OCT 2020'!O55+'[1]NOV 2020'!O55+'[1]DEC 2020'!O55+'[1]JAN 2021'!O55+'[1]FEB 2021'!O55+'[1]MAR 2021'!O55+'[1]APR 2021'!O55+'[1]MAY 2021'!O55+'[1]JUN 2021'!O55+'[1]JUL 2021'!O55+'[1]AUG 2021'!O55</f>
        <v>0</v>
      </c>
      <c r="P55" s="108">
        <f>'[1]SEPT 2020'!P55+'[1]OCT 2020'!P55+'[1]NOV 2020'!P55+'[1]DEC 2020'!P55+'[1]JAN 2021'!P55+'[1]FEB 2021'!P55+'[1]MAR 2021'!P55+'[1]APR 2021'!P55+'[1]MAY 2021'!P55+'[1]JUN 2021'!P55+'[1]JUL 2021'!P55+'[1]AUG 2021'!P55</f>
        <v>3193</v>
      </c>
      <c r="Q55" s="38">
        <f>'[1]SEPT 2020'!Q55+'[1]OCT 2020'!Q55+'[1]NOV 2020'!Q55+'[1]DEC 2020'!Q55+'[1]JAN 2021'!Q55+'[1]FEB 2021'!Q55+'[1]MAR 2021'!Q55+'[1]APR 2021'!Q55+'[1]MAY 2021'!Q55+'[1]JUN 2021'!Q55+'[1]JUL 2021'!Q55+'[1]AUG 2021'!Q55</f>
        <v>0</v>
      </c>
      <c r="R55" s="38">
        <f>'[1]SEPT 2020'!R55+'[1]OCT 2020'!R55+'[1]NOV 2020'!R55+'[1]DEC 2020'!R55+'[1]JAN 2021'!R55+'[1]FEB 2021'!R55+'[1]MAR 2021'!R55+'[1]APR 2021'!R55+'[1]MAY 2021'!R55+'[1]JUN 2021'!R55+'[1]JUL 2021'!R55+'[1]AUG 2021'!R55</f>
        <v>0</v>
      </c>
      <c r="S55" s="38">
        <f>'[1]SEPT 2020'!S55+'[1]OCT 2020'!S55+'[1]NOV 2020'!S55+'[1]DEC 2020'!S55+'[1]JAN 2021'!S55+'[1]FEB 2021'!S55+'[1]MAR 2021'!S55+'[1]APR 2021'!S55+'[1]MAY 2021'!S55+'[1]JUN 2021'!S55+'[1]JUL 2021'!S55+'[1]AUG 2021'!S55</f>
        <v>0</v>
      </c>
      <c r="T55" s="38">
        <f>'[1]SEPT 2020'!T55+'[1]OCT 2020'!T55+'[1]NOV 2020'!T55+'[1]DEC 2020'!T55+'[1]JAN 2021'!T55+'[1]FEB 2021'!T55+'[1]MAR 2021'!T55+'[1]APR 2021'!T55+'[1]MAY 2021'!T55+'[1]JUN 2021'!T55+'[1]JUL 2021'!T55+'[1]AUG 2021'!T55</f>
        <v>3193</v>
      </c>
      <c r="U55" s="38">
        <f>'[1]SEPT 2020'!U55+'[1]OCT 2020'!U55+'[1]NOV 2020'!U55+'[1]DEC 2020'!U55+'[1]JAN 2021'!U55+'[1]FEB 2021'!U55+'[1]MAR 2021'!U55+'[1]APR 2021'!U55+'[1]MAY 2021'!U55+'[1]JUN 2021'!U55+'[1]JUL 2021'!U55+'[1]AUG 2021'!U55</f>
        <v>0</v>
      </c>
      <c r="V55" s="38">
        <f>'[1]SEPT 2020'!V55+'[1]OCT 2020'!V55+'[1]NOV 2020'!V55+'[1]DEC 2020'!V55+'[1]JAN 2021'!V55+'[1]FEB 2021'!V55+'[1]MAR 2021'!V55+'[1]APR 2021'!V55+'[1]MAY 2021'!V55+'[1]JUN 2021'!V55+'[1]JUL 2021'!V55+'[1]AUG 2021'!V55</f>
        <v>0</v>
      </c>
      <c r="W55" s="38">
        <f>'[1]SEPT 2020'!W55+'[1]OCT 2020'!W55+'[1]NOV 2020'!W55+'[1]DEC 2020'!W55+'[1]JAN 2021'!W55+'[1]FEB 2021'!W55+'[1]MAR 2021'!W55+'[1]APR 2021'!W55+'[1]MAY 2021'!W55+'[1]JUN 2021'!W55+'[1]JUL 2021'!W55+'[1]AUG 2021'!W55</f>
        <v>0</v>
      </c>
      <c r="X55" s="38">
        <f>'[1]SEPT 2020'!X55+'[1]OCT 2020'!X55+'[1]NOV 2020'!X55+'[1]DEC 2020'!X55+'[1]JAN 2021'!X55+'[1]FEB 2021'!X55+'[1]MAR 2021'!X55+'[1]APR 2021'!X55+'[1]MAY 2021'!X55+'[1]JUN 2021'!X55+'[1]JUL 2021'!X55+'[1]AUG 2021'!X55</f>
        <v>0</v>
      </c>
      <c r="Y55" s="38">
        <f>'[1]SEPT 2020'!Y55+'[1]OCT 2020'!Y55+'[1]NOV 2020'!Y55+'[1]DEC 2020'!Y55+'[1]JAN 2021'!Y55+'[1]FEB 2021'!Y55+'[1]MAR 2021'!Y55+'[1]APR 2021'!Y55+'[1]MAY 2021'!Y55+'[1]JUN 2021'!Y55+'[1]JUL 2021'!Y55+'[1]AUG 2021'!Y55</f>
        <v>0</v>
      </c>
      <c r="Z55" s="38">
        <f>'[1]SEPT 2020'!Z55+'[1]OCT 2020'!Z55+'[1]NOV 2020'!Z55+'[1]DEC 2020'!Z55+'[1]JAN 2021'!Z55+'[1]FEB 2021'!Z55+'[1]MAR 2021'!Z55+'[1]APR 2021'!Z55+'[1]MAY 2021'!Z55+'[1]JUN 2021'!Z55+'[1]JUL 2021'!Z55+'[1]AUG 2021'!Z55</f>
        <v>0</v>
      </c>
      <c r="AA55" s="38">
        <f>'[1]SEPT 2020'!AA55+'[1]OCT 2020'!AA55+'[1]NOV 2020'!AA55+'[1]DEC 2020'!AA55+'[1]JAN 2021'!AA55+'[1]FEB 2021'!AA55+'[1]MAR 2021'!AA55+'[1]APR 2021'!AA55+'[1]MAY 2021'!AA55+'[1]JUN 2021'!AA55+'[1]JUL 2021'!AA55+'[1]AUG 2021'!AA55</f>
        <v>0</v>
      </c>
      <c r="AB55" s="38">
        <f>'[1]SEPT 2020'!AB55+'[1]OCT 2020'!AB55+'[1]NOV 2020'!AB55+'[1]DEC 2020'!AB55+'[1]JAN 2021'!AB55+'[1]FEB 2021'!AB55+'[1]MAR 2021'!AB55+'[1]APR 2021'!AB55+'[1]MAY 2021'!AB55+'[1]JUN 2021'!AB55+'[1]JUL 2021'!AB55+'[1]AUG 2021'!AB55</f>
        <v>0</v>
      </c>
      <c r="AC55" s="38">
        <f>'[1]SEPT 2020'!AC55+'[1]OCT 2020'!AC55+'[1]NOV 2020'!AC55+'[1]DEC 2020'!AC55+'[1]JAN 2021'!AC55+'[1]FEB 2021'!AC55+'[1]MAR 2021'!AC55+'[1]APR 2021'!AC55+'[1]MAY 2021'!AC55+'[1]JUN 2021'!AC55+'[1]JUL 2021'!AC55+'[1]AUG 2021'!AC55</f>
        <v>0</v>
      </c>
      <c r="AD55" s="24">
        <f t="shared" si="0"/>
        <v>173586</v>
      </c>
    </row>
    <row r="56" spans="1:30" x14ac:dyDescent="0.25">
      <c r="A56" s="16" t="s">
        <v>149</v>
      </c>
      <c r="B56" s="17" t="s">
        <v>150</v>
      </c>
      <c r="C56" s="25" t="s">
        <v>39</v>
      </c>
      <c r="D56" s="90">
        <f>'[1]SEPT 2020'!D56+'[1]OCT 2020'!D56+'[1]NOV 2020'!D56+'[1]DEC 2020'!D56+'[1]JAN 2021'!D56+'[1]FEB 2021'!D56+'[1]MAR 2021'!D56+'[1]APR 2021'!D56+'[1]MAY 2021'!D56+'[1]JUN 2021'!D56+'[1]JUL 2021'!D56+'[1]AUG 2021'!D56</f>
        <v>63100</v>
      </c>
      <c r="E56" s="90">
        <f>'[1]SEPT 2020'!E56+'[1]OCT 2020'!E56+'[1]NOV 2020'!E56+'[1]DEC 2020'!E56+'[1]JAN 2021'!E56+'[1]FEB 2021'!E56+'[1]MAR 2021'!E56+'[1]APR 2021'!E56+'[1]MAY 2021'!E56+'[1]JUN 2021'!E56+'[1]JUL 2021'!E56+'[1]AUG 2021'!E56</f>
        <v>55100</v>
      </c>
      <c r="F56" s="90">
        <f>'[1]SEPT 2020'!F56+'[1]OCT 2020'!F56+'[1]NOV 2020'!F56+'[1]DEC 2020'!F56+'[1]JAN 2021'!F56+'[1]FEB 2021'!F56+'[1]MAR 2021'!F56+'[1]APR 2021'!F56+'[1]MAY 2021'!F56+'[1]JUN 2021'!F56+'[1]JUL 2021'!F56+'[1]AUG 2021'!F56</f>
        <v>25085</v>
      </c>
      <c r="G56" s="90">
        <f>'[1]SEPT 2020'!G56+'[1]OCT 2020'!G56+'[1]NOV 2020'!G56+'[1]DEC 2020'!G56+'[1]JAN 2021'!G56+'[1]FEB 2021'!G56+'[1]MAR 2021'!G56+'[1]APR 2021'!G56+'[1]MAY 2021'!G56+'[1]JUN 2021'!G56+'[1]JUL 2021'!G56+'[1]AUG 2021'!G56</f>
        <v>5833</v>
      </c>
      <c r="H56" s="90">
        <f>'[1]SEPT 2020'!H56+'[1]OCT 2020'!H56+'[1]NOV 2020'!H56+'[1]DEC 2020'!H56+'[1]JAN 2021'!H56+'[1]FEB 2021'!H56+'[1]MAR 2021'!H56+'[1]APR 2021'!H56+'[1]MAY 2021'!H56+'[1]JUN 2021'!H56+'[1]JUL 2021'!H56+'[1]AUG 2021'!H56</f>
        <v>20017</v>
      </c>
      <c r="I56" s="108">
        <f>'[1]SEPT 2020'!I56+'[1]OCT 2020'!I56+'[1]NOV 2020'!I56+'[1]DEC 2020'!I56+'[1]JAN 2021'!I56+'[1]FEB 2021'!I56+'[1]MAR 2021'!I56+'[1]APR 2021'!I56+'[1]MAY 2021'!I56+'[1]JUN 2021'!I56+'[1]JUL 2021'!I56+'[1]AUG 2021'!I56</f>
        <v>169135</v>
      </c>
      <c r="J56" s="38">
        <f>'[1]SEPT 2020'!J56+'[1]OCT 2020'!J56+'[1]NOV 2020'!J56+'[1]DEC 2020'!J56+'[1]JAN 2021'!J56+'[1]FEB 2021'!J56+'[1]MAR 2021'!J56+'[1]APR 2021'!J56+'[1]MAY 2021'!J56+'[1]JUN 2021'!J56+'[1]JUL 2021'!J56+'[1]AUG 2021'!J56</f>
        <v>0</v>
      </c>
      <c r="K56" s="109">
        <f>'[1]SEPT 2020'!K56+'[1]OCT 2020'!K56+'[1]NOV 2020'!K56+'[1]DEC 2020'!K56+'[1]JAN 2021'!K56+'[1]FEB 2021'!K56+'[1]MAR 2021'!K56+'[1]APR 2021'!K56+'[1]MAY 2021'!K56+'[1]JUN 2021'!K56+'[1]JUL 2021'!K56+'[1]AUG 2021'!K56</f>
        <v>0</v>
      </c>
      <c r="L56" s="38">
        <f>'[1]SEPT 2020'!L56+'[1]OCT 2020'!L56+'[1]NOV 2020'!L56+'[1]DEC 2020'!L56+'[1]JAN 2021'!L56+'[1]FEB 2021'!L56+'[1]MAR 2021'!L56+'[1]APR 2021'!L56+'[1]MAY 2021'!L56+'[1]JUN 2021'!L56+'[1]JUL 2021'!L56+'[1]AUG 2021'!L56</f>
        <v>0</v>
      </c>
      <c r="M56" s="38">
        <f>'[1]SEPT 2020'!M56+'[1]OCT 2020'!M56+'[1]NOV 2020'!M56+'[1]DEC 2020'!M56+'[1]JAN 2021'!M56+'[1]FEB 2021'!M56+'[1]MAR 2021'!M56+'[1]APR 2021'!M56+'[1]MAY 2021'!M56+'[1]JUN 2021'!M56+'[1]JUL 2021'!M56+'[1]AUG 2021'!M56</f>
        <v>0</v>
      </c>
      <c r="N56" s="38">
        <f>'[1]SEPT 2020'!N56+'[1]OCT 2020'!N56+'[1]NOV 2020'!N56+'[1]DEC 2020'!N56+'[1]JAN 2021'!N56+'[1]FEB 2021'!N56+'[1]MAR 2021'!N56+'[1]APR 2021'!N56+'[1]MAY 2021'!N56+'[1]JUN 2021'!N56+'[1]JUL 2021'!N56+'[1]AUG 2021'!N56</f>
        <v>0</v>
      </c>
      <c r="O56" s="38">
        <f>'[1]SEPT 2020'!O56+'[1]OCT 2020'!O56+'[1]NOV 2020'!O56+'[1]DEC 2020'!O56+'[1]JAN 2021'!O56+'[1]FEB 2021'!O56+'[1]MAR 2021'!O56+'[1]APR 2021'!O56+'[1]MAY 2021'!O56+'[1]JUN 2021'!O56+'[1]JUL 2021'!O56+'[1]AUG 2021'!O56</f>
        <v>0</v>
      </c>
      <c r="P56" s="108">
        <f>'[1]SEPT 2020'!P56+'[1]OCT 2020'!P56+'[1]NOV 2020'!P56+'[1]DEC 2020'!P56+'[1]JAN 2021'!P56+'[1]FEB 2021'!P56+'[1]MAR 2021'!P56+'[1]APR 2021'!P56+'[1]MAY 2021'!P56+'[1]JUN 2021'!P56+'[1]JUL 2021'!P56+'[1]AUG 2021'!P56</f>
        <v>852.93</v>
      </c>
      <c r="Q56" s="38">
        <f>'[1]SEPT 2020'!Q56+'[1]OCT 2020'!Q56+'[1]NOV 2020'!Q56+'[1]DEC 2020'!Q56+'[1]JAN 2021'!Q56+'[1]FEB 2021'!Q56+'[1]MAR 2021'!Q56+'[1]APR 2021'!Q56+'[1]MAY 2021'!Q56+'[1]JUN 2021'!Q56+'[1]JUL 2021'!Q56+'[1]AUG 2021'!Q56</f>
        <v>0</v>
      </c>
      <c r="R56" s="38">
        <f>'[1]SEPT 2020'!R56+'[1]OCT 2020'!R56+'[1]NOV 2020'!R56+'[1]DEC 2020'!R56+'[1]JAN 2021'!R56+'[1]FEB 2021'!R56+'[1]MAR 2021'!R56+'[1]APR 2021'!R56+'[1]MAY 2021'!R56+'[1]JUN 2021'!R56+'[1]JUL 2021'!R56+'[1]AUG 2021'!R56</f>
        <v>0</v>
      </c>
      <c r="S56" s="38">
        <f>'[1]SEPT 2020'!S56+'[1]OCT 2020'!S56+'[1]NOV 2020'!S56+'[1]DEC 2020'!S56+'[1]JAN 2021'!S56+'[1]FEB 2021'!S56+'[1]MAR 2021'!S56+'[1]APR 2021'!S56+'[1]MAY 2021'!S56+'[1]JUN 2021'!S56+'[1]JUL 2021'!S56+'[1]AUG 2021'!S56</f>
        <v>0</v>
      </c>
      <c r="T56" s="38">
        <f>'[1]SEPT 2020'!T56+'[1]OCT 2020'!T56+'[1]NOV 2020'!T56+'[1]DEC 2020'!T56+'[1]JAN 2021'!T56+'[1]FEB 2021'!T56+'[1]MAR 2021'!T56+'[1]APR 2021'!T56+'[1]MAY 2021'!T56+'[1]JUN 2021'!T56+'[1]JUL 2021'!T56+'[1]AUG 2021'!T56</f>
        <v>852.93</v>
      </c>
      <c r="U56" s="38">
        <f>'[1]SEPT 2020'!U56+'[1]OCT 2020'!U56+'[1]NOV 2020'!U56+'[1]DEC 2020'!U56+'[1]JAN 2021'!U56+'[1]FEB 2021'!U56+'[1]MAR 2021'!U56+'[1]APR 2021'!U56+'[1]MAY 2021'!U56+'[1]JUN 2021'!U56+'[1]JUL 2021'!U56+'[1]AUG 2021'!U56</f>
        <v>0</v>
      </c>
      <c r="V56" s="38">
        <f>'[1]SEPT 2020'!V56+'[1]OCT 2020'!V56+'[1]NOV 2020'!V56+'[1]DEC 2020'!V56+'[1]JAN 2021'!V56+'[1]FEB 2021'!V56+'[1]MAR 2021'!V56+'[1]APR 2021'!V56+'[1]MAY 2021'!V56+'[1]JUN 2021'!V56+'[1]JUL 2021'!V56+'[1]AUG 2021'!V56</f>
        <v>0</v>
      </c>
      <c r="W56" s="38">
        <f>'[1]SEPT 2020'!W56+'[1]OCT 2020'!W56+'[1]NOV 2020'!W56+'[1]DEC 2020'!W56+'[1]JAN 2021'!W56+'[1]FEB 2021'!W56+'[1]MAR 2021'!W56+'[1]APR 2021'!W56+'[1]MAY 2021'!W56+'[1]JUN 2021'!W56+'[1]JUL 2021'!W56+'[1]AUG 2021'!W56</f>
        <v>0</v>
      </c>
      <c r="X56" s="38">
        <f>'[1]SEPT 2020'!X56+'[1]OCT 2020'!X56+'[1]NOV 2020'!X56+'[1]DEC 2020'!X56+'[1]JAN 2021'!X56+'[1]FEB 2021'!X56+'[1]MAR 2021'!X56+'[1]APR 2021'!X56+'[1]MAY 2021'!X56+'[1]JUN 2021'!X56+'[1]JUL 2021'!X56+'[1]AUG 2021'!X56</f>
        <v>0</v>
      </c>
      <c r="Y56" s="38">
        <f>'[1]SEPT 2020'!Y56+'[1]OCT 2020'!Y56+'[1]NOV 2020'!Y56+'[1]DEC 2020'!Y56+'[1]JAN 2021'!Y56+'[1]FEB 2021'!Y56+'[1]MAR 2021'!Y56+'[1]APR 2021'!Y56+'[1]MAY 2021'!Y56+'[1]JUN 2021'!Y56+'[1]JUL 2021'!Y56+'[1]AUG 2021'!Y56</f>
        <v>0</v>
      </c>
      <c r="Z56" s="38">
        <f>'[1]SEPT 2020'!Z56+'[1]OCT 2020'!Z56+'[1]NOV 2020'!Z56+'[1]DEC 2020'!Z56+'[1]JAN 2021'!Z56+'[1]FEB 2021'!Z56+'[1]MAR 2021'!Z56+'[1]APR 2021'!Z56+'[1]MAY 2021'!Z56+'[1]JUN 2021'!Z56+'[1]JUL 2021'!Z56+'[1]AUG 2021'!Z56</f>
        <v>0</v>
      </c>
      <c r="AA56" s="38">
        <f>'[1]SEPT 2020'!AA56+'[1]OCT 2020'!AA56+'[1]NOV 2020'!AA56+'[1]DEC 2020'!AA56+'[1]JAN 2021'!AA56+'[1]FEB 2021'!AA56+'[1]MAR 2021'!AA56+'[1]APR 2021'!AA56+'[1]MAY 2021'!AA56+'[1]JUN 2021'!AA56+'[1]JUL 2021'!AA56+'[1]AUG 2021'!AA56</f>
        <v>0</v>
      </c>
      <c r="AB56" s="38">
        <f>'[1]SEPT 2020'!AB56+'[1]OCT 2020'!AB56+'[1]NOV 2020'!AB56+'[1]DEC 2020'!AB56+'[1]JAN 2021'!AB56+'[1]FEB 2021'!AB56+'[1]MAR 2021'!AB56+'[1]APR 2021'!AB56+'[1]MAY 2021'!AB56+'[1]JUN 2021'!AB56+'[1]JUL 2021'!AB56+'[1]AUG 2021'!AB56</f>
        <v>0</v>
      </c>
      <c r="AC56" s="38">
        <f>'[1]SEPT 2020'!AC56+'[1]OCT 2020'!AC56+'[1]NOV 2020'!AC56+'[1]DEC 2020'!AC56+'[1]JAN 2021'!AC56+'[1]FEB 2021'!AC56+'[1]MAR 2021'!AC56+'[1]APR 2021'!AC56+'[1]MAY 2021'!AC56+'[1]JUN 2021'!AC56+'[1]JUL 2021'!AC56+'[1]AUG 2021'!AC56</f>
        <v>0</v>
      </c>
      <c r="AD56" s="24">
        <f t="shared" si="0"/>
        <v>169987.93</v>
      </c>
    </row>
    <row r="57" spans="1:30" x14ac:dyDescent="0.25">
      <c r="A57" s="16" t="s">
        <v>151</v>
      </c>
      <c r="B57" s="17" t="s">
        <v>152</v>
      </c>
      <c r="C57" s="26" t="s">
        <v>42</v>
      </c>
      <c r="D57" s="90">
        <f>'[1]SEPT 2020'!D57+'[1]OCT 2020'!D57+'[1]NOV 2020'!D57+'[1]DEC 2020'!D57+'[1]JAN 2021'!D57+'[1]FEB 2021'!D57+'[1]MAR 2021'!D57+'[1]APR 2021'!D57+'[1]MAY 2021'!D57+'[1]JUN 2021'!D57+'[1]JUL 2021'!D57+'[1]AUG 2021'!D57</f>
        <v>280200</v>
      </c>
      <c r="E57" s="90">
        <f>'[1]SEPT 2020'!E57+'[1]OCT 2020'!E57+'[1]NOV 2020'!E57+'[1]DEC 2020'!E57+'[1]JAN 2021'!E57+'[1]FEB 2021'!E57+'[1]MAR 2021'!E57+'[1]APR 2021'!E57+'[1]MAY 2021'!E57+'[1]JUN 2021'!E57+'[1]JUL 2021'!E57+'[1]AUG 2021'!E57</f>
        <v>367859</v>
      </c>
      <c r="F57" s="90">
        <f>'[1]SEPT 2020'!F57+'[1]OCT 2020'!F57+'[1]NOV 2020'!F57+'[1]DEC 2020'!F57+'[1]JAN 2021'!F57+'[1]FEB 2021'!F57+'[1]MAR 2021'!F57+'[1]APR 2021'!F57+'[1]MAY 2021'!F57+'[1]JUN 2021'!F57+'[1]JUL 2021'!F57+'[1]AUG 2021'!F57</f>
        <v>381318</v>
      </c>
      <c r="G57" s="90">
        <f>'[1]SEPT 2020'!G57+'[1]OCT 2020'!G57+'[1]NOV 2020'!G57+'[1]DEC 2020'!G57+'[1]JAN 2021'!G57+'[1]FEB 2021'!G57+'[1]MAR 2021'!G57+'[1]APR 2021'!G57+'[1]MAY 2021'!G57+'[1]JUN 2021'!G57+'[1]JUL 2021'!G57+'[1]AUG 2021'!G57</f>
        <v>258220</v>
      </c>
      <c r="H57" s="90">
        <f>'[1]SEPT 2020'!H57+'[1]OCT 2020'!H57+'[1]NOV 2020'!H57+'[1]DEC 2020'!H57+'[1]JAN 2021'!H57+'[1]FEB 2021'!H57+'[1]MAR 2021'!H57+'[1]APR 2021'!H57+'[1]MAY 2021'!H57+'[1]JUN 2021'!H57+'[1]JUL 2021'!H57+'[1]AUG 2021'!H57</f>
        <v>185736</v>
      </c>
      <c r="I57" s="108">
        <f>'[1]SEPT 2020'!I57+'[1]OCT 2020'!I57+'[1]NOV 2020'!I57+'[1]DEC 2020'!I57+'[1]JAN 2021'!I57+'[1]FEB 2021'!I57+'[1]MAR 2021'!I57+'[1]APR 2021'!I57+'[1]MAY 2021'!I57+'[1]JUN 2021'!I57+'[1]JUL 2021'!I57+'[1]AUG 2021'!I57</f>
        <v>1473333</v>
      </c>
      <c r="J57" s="38">
        <f>'[1]SEPT 2020'!J57+'[1]OCT 2020'!J57+'[1]NOV 2020'!J57+'[1]DEC 2020'!J57+'[1]JAN 2021'!J57+'[1]FEB 2021'!J57+'[1]MAR 2021'!J57+'[1]APR 2021'!J57+'[1]MAY 2021'!J57+'[1]JUN 2021'!J57+'[1]JUL 2021'!J57+'[1]AUG 2021'!J57</f>
        <v>0</v>
      </c>
      <c r="K57" s="109">
        <f>'[1]SEPT 2020'!K57+'[1]OCT 2020'!K57+'[1]NOV 2020'!K57+'[1]DEC 2020'!K57+'[1]JAN 2021'!K57+'[1]FEB 2021'!K57+'[1]MAR 2021'!K57+'[1]APR 2021'!K57+'[1]MAY 2021'!K57+'[1]JUN 2021'!K57+'[1]JUL 2021'!K57+'[1]AUG 2021'!K57</f>
        <v>0</v>
      </c>
      <c r="L57" s="38">
        <f>'[1]SEPT 2020'!L57+'[1]OCT 2020'!L57+'[1]NOV 2020'!L57+'[1]DEC 2020'!L57+'[1]JAN 2021'!L57+'[1]FEB 2021'!L57+'[1]MAR 2021'!L57+'[1]APR 2021'!L57+'[1]MAY 2021'!L57+'[1]JUN 2021'!L57+'[1]JUL 2021'!L57+'[1]AUG 2021'!L57</f>
        <v>0</v>
      </c>
      <c r="M57" s="38">
        <f>'[1]SEPT 2020'!M57+'[1]OCT 2020'!M57+'[1]NOV 2020'!M57+'[1]DEC 2020'!M57+'[1]JAN 2021'!M57+'[1]FEB 2021'!M57+'[1]MAR 2021'!M57+'[1]APR 2021'!M57+'[1]MAY 2021'!M57+'[1]JUN 2021'!M57+'[1]JUL 2021'!M57+'[1]AUG 2021'!M57</f>
        <v>0</v>
      </c>
      <c r="N57" s="38">
        <f>'[1]SEPT 2020'!N57+'[1]OCT 2020'!N57+'[1]NOV 2020'!N57+'[1]DEC 2020'!N57+'[1]JAN 2021'!N57+'[1]FEB 2021'!N57+'[1]MAR 2021'!N57+'[1]APR 2021'!N57+'[1]MAY 2021'!N57+'[1]JUN 2021'!N57+'[1]JUL 2021'!N57+'[1]AUG 2021'!N57</f>
        <v>0</v>
      </c>
      <c r="O57" s="38">
        <f>'[1]SEPT 2020'!O57+'[1]OCT 2020'!O57+'[1]NOV 2020'!O57+'[1]DEC 2020'!O57+'[1]JAN 2021'!O57+'[1]FEB 2021'!O57+'[1]MAR 2021'!O57+'[1]APR 2021'!O57+'[1]MAY 2021'!O57+'[1]JUN 2021'!O57+'[1]JUL 2021'!O57+'[1]AUG 2021'!O57</f>
        <v>62976</v>
      </c>
      <c r="P57" s="108">
        <f>'[1]SEPT 2020'!P57+'[1]OCT 2020'!P57+'[1]NOV 2020'!P57+'[1]DEC 2020'!P57+'[1]JAN 2021'!P57+'[1]FEB 2021'!P57+'[1]MAR 2021'!P57+'[1]APR 2021'!P57+'[1]MAY 2021'!P57+'[1]JUN 2021'!P57+'[1]JUL 2021'!P57+'[1]AUG 2021'!P57</f>
        <v>8073</v>
      </c>
      <c r="Q57" s="38">
        <f>'[1]SEPT 2020'!Q57+'[1]OCT 2020'!Q57+'[1]NOV 2020'!Q57+'[1]DEC 2020'!Q57+'[1]JAN 2021'!Q57+'[1]FEB 2021'!Q57+'[1]MAR 2021'!Q57+'[1]APR 2021'!Q57+'[1]MAY 2021'!Q57+'[1]JUN 2021'!Q57+'[1]JUL 2021'!Q57+'[1]AUG 2021'!Q57</f>
        <v>0</v>
      </c>
      <c r="R57" s="38">
        <f>'[1]SEPT 2020'!R57+'[1]OCT 2020'!R57+'[1]NOV 2020'!R57+'[1]DEC 2020'!R57+'[1]JAN 2021'!R57+'[1]FEB 2021'!R57+'[1]MAR 2021'!R57+'[1]APR 2021'!R57+'[1]MAY 2021'!R57+'[1]JUN 2021'!R57+'[1]JUL 2021'!R57+'[1]AUG 2021'!R57</f>
        <v>0</v>
      </c>
      <c r="S57" s="38">
        <f>'[1]SEPT 2020'!S57+'[1]OCT 2020'!S57+'[1]NOV 2020'!S57+'[1]DEC 2020'!S57+'[1]JAN 2021'!S57+'[1]FEB 2021'!S57+'[1]MAR 2021'!S57+'[1]APR 2021'!S57+'[1]MAY 2021'!S57+'[1]JUN 2021'!S57+'[1]JUL 2021'!S57+'[1]AUG 2021'!S57</f>
        <v>0</v>
      </c>
      <c r="T57" s="38">
        <f>'[1]SEPT 2020'!T57+'[1]OCT 2020'!T57+'[1]NOV 2020'!T57+'[1]DEC 2020'!T57+'[1]JAN 2021'!T57+'[1]FEB 2021'!T57+'[1]MAR 2021'!T57+'[1]APR 2021'!T57+'[1]MAY 2021'!T57+'[1]JUN 2021'!T57+'[1]JUL 2021'!T57+'[1]AUG 2021'!T57</f>
        <v>8073</v>
      </c>
      <c r="U57" s="38">
        <f>'[1]SEPT 2020'!U57+'[1]OCT 2020'!U57+'[1]NOV 2020'!U57+'[1]DEC 2020'!U57+'[1]JAN 2021'!U57+'[1]FEB 2021'!U57+'[1]MAR 2021'!U57+'[1]APR 2021'!U57+'[1]MAY 2021'!U57+'[1]JUN 2021'!U57+'[1]JUL 2021'!U57+'[1]AUG 2021'!U57</f>
        <v>0</v>
      </c>
      <c r="V57" s="38">
        <f>'[1]SEPT 2020'!V57+'[1]OCT 2020'!V57+'[1]NOV 2020'!V57+'[1]DEC 2020'!V57+'[1]JAN 2021'!V57+'[1]FEB 2021'!V57+'[1]MAR 2021'!V57+'[1]APR 2021'!V57+'[1]MAY 2021'!V57+'[1]JUN 2021'!V57+'[1]JUL 2021'!V57+'[1]AUG 2021'!V57</f>
        <v>0</v>
      </c>
      <c r="W57" s="38">
        <f>'[1]SEPT 2020'!W57+'[1]OCT 2020'!W57+'[1]NOV 2020'!W57+'[1]DEC 2020'!W57+'[1]JAN 2021'!W57+'[1]FEB 2021'!W57+'[1]MAR 2021'!W57+'[1]APR 2021'!W57+'[1]MAY 2021'!W57+'[1]JUN 2021'!W57+'[1]JUL 2021'!W57+'[1]AUG 2021'!W57</f>
        <v>0</v>
      </c>
      <c r="X57" s="38">
        <f>'[1]SEPT 2020'!X57+'[1]OCT 2020'!X57+'[1]NOV 2020'!X57+'[1]DEC 2020'!X57+'[1]JAN 2021'!X57+'[1]FEB 2021'!X57+'[1]MAR 2021'!X57+'[1]APR 2021'!X57+'[1]MAY 2021'!X57+'[1]JUN 2021'!X57+'[1]JUL 2021'!X57+'[1]AUG 2021'!X57</f>
        <v>0</v>
      </c>
      <c r="Y57" s="38">
        <f>'[1]SEPT 2020'!Y57+'[1]OCT 2020'!Y57+'[1]NOV 2020'!Y57+'[1]DEC 2020'!Y57+'[1]JAN 2021'!Y57+'[1]FEB 2021'!Y57+'[1]MAR 2021'!Y57+'[1]APR 2021'!Y57+'[1]MAY 2021'!Y57+'[1]JUN 2021'!Y57+'[1]JUL 2021'!Y57+'[1]AUG 2021'!Y57</f>
        <v>0</v>
      </c>
      <c r="Z57" s="38">
        <f>'[1]SEPT 2020'!Z57+'[1]OCT 2020'!Z57+'[1]NOV 2020'!Z57+'[1]DEC 2020'!Z57+'[1]JAN 2021'!Z57+'[1]FEB 2021'!Z57+'[1]MAR 2021'!Z57+'[1]APR 2021'!Z57+'[1]MAY 2021'!Z57+'[1]JUN 2021'!Z57+'[1]JUL 2021'!Z57+'[1]AUG 2021'!Z57</f>
        <v>0</v>
      </c>
      <c r="AA57" s="38">
        <f>'[1]SEPT 2020'!AA57+'[1]OCT 2020'!AA57+'[1]NOV 2020'!AA57+'[1]DEC 2020'!AA57+'[1]JAN 2021'!AA57+'[1]FEB 2021'!AA57+'[1]MAR 2021'!AA57+'[1]APR 2021'!AA57+'[1]MAY 2021'!AA57+'[1]JUN 2021'!AA57+'[1]JUL 2021'!AA57+'[1]AUG 2021'!AA57</f>
        <v>0</v>
      </c>
      <c r="AB57" s="38">
        <f>'[1]SEPT 2020'!AB57+'[1]OCT 2020'!AB57+'[1]NOV 2020'!AB57+'[1]DEC 2020'!AB57+'[1]JAN 2021'!AB57+'[1]FEB 2021'!AB57+'[1]MAR 2021'!AB57+'[1]APR 2021'!AB57+'[1]MAY 2021'!AB57+'[1]JUN 2021'!AB57+'[1]JUL 2021'!AB57+'[1]AUG 2021'!AB57</f>
        <v>0</v>
      </c>
      <c r="AC57" s="38">
        <f>'[1]SEPT 2020'!AC57+'[1]OCT 2020'!AC57+'[1]NOV 2020'!AC57+'[1]DEC 2020'!AC57+'[1]JAN 2021'!AC57+'[1]FEB 2021'!AC57+'[1]MAR 2021'!AC57+'[1]APR 2021'!AC57+'[1]MAY 2021'!AC57+'[1]JUN 2021'!AC57+'[1]JUL 2021'!AC57+'[1]AUG 2021'!AC57</f>
        <v>2702</v>
      </c>
      <c r="AD57" s="24">
        <f t="shared" si="0"/>
        <v>1547084</v>
      </c>
    </row>
    <row r="58" spans="1:30" x14ac:dyDescent="0.25">
      <c r="A58" s="16" t="s">
        <v>153</v>
      </c>
      <c r="B58" s="17" t="s">
        <v>154</v>
      </c>
      <c r="C58" s="29" t="s">
        <v>50</v>
      </c>
      <c r="D58" s="90">
        <f>'[1]SEPT 2020'!D58+'[1]OCT 2020'!D58+'[1]NOV 2020'!D58+'[1]DEC 2020'!D58+'[1]JAN 2021'!D58+'[1]FEB 2021'!D58+'[1]MAR 2021'!D58+'[1]APR 2021'!D58+'[1]MAY 2021'!D58+'[1]JUN 2021'!D58+'[1]JUL 2021'!D58+'[1]AUG 2021'!D58</f>
        <v>26299</v>
      </c>
      <c r="E58" s="90">
        <f>'[1]SEPT 2020'!E58+'[1]OCT 2020'!E58+'[1]NOV 2020'!E58+'[1]DEC 2020'!E58+'[1]JAN 2021'!E58+'[1]FEB 2021'!E58+'[1]MAR 2021'!E58+'[1]APR 2021'!E58+'[1]MAY 2021'!E58+'[1]JUN 2021'!E58+'[1]JUL 2021'!E58+'[1]AUG 2021'!E58</f>
        <v>24052</v>
      </c>
      <c r="F58" s="90">
        <f>'[1]SEPT 2020'!F58+'[1]OCT 2020'!F58+'[1]NOV 2020'!F58+'[1]DEC 2020'!F58+'[1]JAN 2021'!F58+'[1]FEB 2021'!F58+'[1]MAR 2021'!F58+'[1]APR 2021'!F58+'[1]MAY 2021'!F58+'[1]JUN 2021'!F58+'[1]JUL 2021'!F58+'[1]AUG 2021'!F58</f>
        <v>14596</v>
      </c>
      <c r="G58" s="90">
        <f>'[1]SEPT 2020'!G58+'[1]OCT 2020'!G58+'[1]NOV 2020'!G58+'[1]DEC 2020'!G58+'[1]JAN 2021'!G58+'[1]FEB 2021'!G58+'[1]MAR 2021'!G58+'[1]APR 2021'!G58+'[1]MAY 2021'!G58+'[1]JUN 2021'!G58+'[1]JUL 2021'!G58+'[1]AUG 2021'!G58</f>
        <v>4651</v>
      </c>
      <c r="H58" s="90">
        <f>'[1]SEPT 2020'!H58+'[1]OCT 2020'!H58+'[1]NOV 2020'!H58+'[1]DEC 2020'!H58+'[1]JAN 2021'!H58+'[1]FEB 2021'!H58+'[1]MAR 2021'!H58+'[1]APR 2021'!H58+'[1]MAY 2021'!H58+'[1]JUN 2021'!H58+'[1]JUL 2021'!H58+'[1]AUG 2021'!H58</f>
        <v>7052</v>
      </c>
      <c r="I58" s="108">
        <f>'[1]SEPT 2020'!I58+'[1]OCT 2020'!I58+'[1]NOV 2020'!I58+'[1]DEC 2020'!I58+'[1]JAN 2021'!I58+'[1]FEB 2021'!I58+'[1]MAR 2021'!I58+'[1]APR 2021'!I58+'[1]MAY 2021'!I58+'[1]JUN 2021'!I58+'[1]JUL 2021'!I58+'[1]AUG 2021'!I58</f>
        <v>76650</v>
      </c>
      <c r="J58" s="38">
        <f>'[1]SEPT 2020'!J58+'[1]OCT 2020'!J58+'[1]NOV 2020'!J58+'[1]DEC 2020'!J58+'[1]JAN 2021'!J58+'[1]FEB 2021'!J58+'[1]MAR 2021'!J58+'[1]APR 2021'!J58+'[1]MAY 2021'!J58+'[1]JUN 2021'!J58+'[1]JUL 2021'!J58+'[1]AUG 2021'!J58</f>
        <v>0</v>
      </c>
      <c r="K58" s="109">
        <f>'[1]SEPT 2020'!K58+'[1]OCT 2020'!K58+'[1]NOV 2020'!K58+'[1]DEC 2020'!K58+'[1]JAN 2021'!K58+'[1]FEB 2021'!K58+'[1]MAR 2021'!K58+'[1]APR 2021'!K58+'[1]MAY 2021'!K58+'[1]JUN 2021'!K58+'[1]JUL 2021'!K58+'[1]AUG 2021'!K58</f>
        <v>0</v>
      </c>
      <c r="L58" s="38">
        <f>'[1]SEPT 2020'!L58+'[1]OCT 2020'!L58+'[1]NOV 2020'!L58+'[1]DEC 2020'!L58+'[1]JAN 2021'!L58+'[1]FEB 2021'!L58+'[1]MAR 2021'!L58+'[1]APR 2021'!L58+'[1]MAY 2021'!L58+'[1]JUN 2021'!L58+'[1]JUL 2021'!L58+'[1]AUG 2021'!L58</f>
        <v>0</v>
      </c>
      <c r="M58" s="38">
        <f>'[1]SEPT 2020'!M58+'[1]OCT 2020'!M58+'[1]NOV 2020'!M58+'[1]DEC 2020'!M58+'[1]JAN 2021'!M58+'[1]FEB 2021'!M58+'[1]MAR 2021'!M58+'[1]APR 2021'!M58+'[1]MAY 2021'!M58+'[1]JUN 2021'!M58+'[1]JUL 2021'!M58+'[1]AUG 2021'!M58</f>
        <v>0</v>
      </c>
      <c r="N58" s="38">
        <f>'[1]SEPT 2020'!N58+'[1]OCT 2020'!N58+'[1]NOV 2020'!N58+'[1]DEC 2020'!N58+'[1]JAN 2021'!N58+'[1]FEB 2021'!N58+'[1]MAR 2021'!N58+'[1]APR 2021'!N58+'[1]MAY 2021'!N58+'[1]JUN 2021'!N58+'[1]JUL 2021'!N58+'[1]AUG 2021'!N58</f>
        <v>0</v>
      </c>
      <c r="O58" s="38">
        <f>'[1]SEPT 2020'!O58+'[1]OCT 2020'!O58+'[1]NOV 2020'!O58+'[1]DEC 2020'!O58+'[1]JAN 2021'!O58+'[1]FEB 2021'!O58+'[1]MAR 2021'!O58+'[1]APR 2021'!O58+'[1]MAY 2021'!O58+'[1]JUN 2021'!O58+'[1]JUL 2021'!O58+'[1]AUG 2021'!O58</f>
        <v>0</v>
      </c>
      <c r="P58" s="108">
        <f>'[1]SEPT 2020'!P58+'[1]OCT 2020'!P58+'[1]NOV 2020'!P58+'[1]DEC 2020'!P58+'[1]JAN 2021'!P58+'[1]FEB 2021'!P58+'[1]MAR 2021'!P58+'[1]APR 2021'!P58+'[1]MAY 2021'!P58+'[1]JUN 2021'!P58+'[1]JUL 2021'!P58+'[1]AUG 2021'!P58</f>
        <v>426.46</v>
      </c>
      <c r="Q58" s="38">
        <f>'[1]SEPT 2020'!Q58+'[1]OCT 2020'!Q58+'[1]NOV 2020'!Q58+'[1]DEC 2020'!Q58+'[1]JAN 2021'!Q58+'[1]FEB 2021'!Q58+'[1]MAR 2021'!Q58+'[1]APR 2021'!Q58+'[1]MAY 2021'!Q58+'[1]JUN 2021'!Q58+'[1]JUL 2021'!Q58+'[1]AUG 2021'!Q58</f>
        <v>0</v>
      </c>
      <c r="R58" s="38">
        <f>'[1]SEPT 2020'!R58+'[1]OCT 2020'!R58+'[1]NOV 2020'!R58+'[1]DEC 2020'!R58+'[1]JAN 2021'!R58+'[1]FEB 2021'!R58+'[1]MAR 2021'!R58+'[1]APR 2021'!R58+'[1]MAY 2021'!R58+'[1]JUN 2021'!R58+'[1]JUL 2021'!R58+'[1]AUG 2021'!R58</f>
        <v>0</v>
      </c>
      <c r="S58" s="38">
        <f>'[1]SEPT 2020'!S58+'[1]OCT 2020'!S58+'[1]NOV 2020'!S58+'[1]DEC 2020'!S58+'[1]JAN 2021'!S58+'[1]FEB 2021'!S58+'[1]MAR 2021'!S58+'[1]APR 2021'!S58+'[1]MAY 2021'!S58+'[1]JUN 2021'!S58+'[1]JUL 2021'!S58+'[1]AUG 2021'!S58</f>
        <v>0</v>
      </c>
      <c r="T58" s="38">
        <f>'[1]SEPT 2020'!T58+'[1]OCT 2020'!T58+'[1]NOV 2020'!T58+'[1]DEC 2020'!T58+'[1]JAN 2021'!T58+'[1]FEB 2021'!T58+'[1]MAR 2021'!T58+'[1]APR 2021'!T58+'[1]MAY 2021'!T58+'[1]JUN 2021'!T58+'[1]JUL 2021'!T58+'[1]AUG 2021'!T58</f>
        <v>426.46</v>
      </c>
      <c r="U58" s="38">
        <f>'[1]SEPT 2020'!U58+'[1]OCT 2020'!U58+'[1]NOV 2020'!U58+'[1]DEC 2020'!U58+'[1]JAN 2021'!U58+'[1]FEB 2021'!U58+'[1]MAR 2021'!U58+'[1]APR 2021'!U58+'[1]MAY 2021'!U58+'[1]JUN 2021'!U58+'[1]JUL 2021'!U58+'[1]AUG 2021'!U58</f>
        <v>0</v>
      </c>
      <c r="V58" s="38">
        <f>'[1]SEPT 2020'!V58+'[1]OCT 2020'!V58+'[1]NOV 2020'!V58+'[1]DEC 2020'!V58+'[1]JAN 2021'!V58+'[1]FEB 2021'!V58+'[1]MAR 2021'!V58+'[1]APR 2021'!V58+'[1]MAY 2021'!V58+'[1]JUN 2021'!V58+'[1]JUL 2021'!V58+'[1]AUG 2021'!V58</f>
        <v>0</v>
      </c>
      <c r="W58" s="38">
        <f>'[1]SEPT 2020'!W58+'[1]OCT 2020'!W58+'[1]NOV 2020'!W58+'[1]DEC 2020'!W58+'[1]JAN 2021'!W58+'[1]FEB 2021'!W58+'[1]MAR 2021'!W58+'[1]APR 2021'!W58+'[1]MAY 2021'!W58+'[1]JUN 2021'!W58+'[1]JUL 2021'!W58+'[1]AUG 2021'!W58</f>
        <v>0</v>
      </c>
      <c r="X58" s="38">
        <f>'[1]SEPT 2020'!X58+'[1]OCT 2020'!X58+'[1]NOV 2020'!X58+'[1]DEC 2020'!X58+'[1]JAN 2021'!X58+'[1]FEB 2021'!X58+'[1]MAR 2021'!X58+'[1]APR 2021'!X58+'[1]MAY 2021'!X58+'[1]JUN 2021'!X58+'[1]JUL 2021'!X58+'[1]AUG 2021'!X58</f>
        <v>0</v>
      </c>
      <c r="Y58" s="38">
        <f>'[1]SEPT 2020'!Y58+'[1]OCT 2020'!Y58+'[1]NOV 2020'!Y58+'[1]DEC 2020'!Y58+'[1]JAN 2021'!Y58+'[1]FEB 2021'!Y58+'[1]MAR 2021'!Y58+'[1]APR 2021'!Y58+'[1]MAY 2021'!Y58+'[1]JUN 2021'!Y58+'[1]JUL 2021'!Y58+'[1]AUG 2021'!Y58</f>
        <v>0</v>
      </c>
      <c r="Z58" s="38">
        <f>'[1]SEPT 2020'!Z58+'[1]OCT 2020'!Z58+'[1]NOV 2020'!Z58+'[1]DEC 2020'!Z58+'[1]JAN 2021'!Z58+'[1]FEB 2021'!Z58+'[1]MAR 2021'!Z58+'[1]APR 2021'!Z58+'[1]MAY 2021'!Z58+'[1]JUN 2021'!Z58+'[1]JUL 2021'!Z58+'[1]AUG 2021'!Z58</f>
        <v>0</v>
      </c>
      <c r="AA58" s="38">
        <f>'[1]SEPT 2020'!AA58+'[1]OCT 2020'!AA58+'[1]NOV 2020'!AA58+'[1]DEC 2020'!AA58+'[1]JAN 2021'!AA58+'[1]FEB 2021'!AA58+'[1]MAR 2021'!AA58+'[1]APR 2021'!AA58+'[1]MAY 2021'!AA58+'[1]JUN 2021'!AA58+'[1]JUL 2021'!AA58+'[1]AUG 2021'!AA58</f>
        <v>0</v>
      </c>
      <c r="AB58" s="38">
        <f>'[1]SEPT 2020'!AB58+'[1]OCT 2020'!AB58+'[1]NOV 2020'!AB58+'[1]DEC 2020'!AB58+'[1]JAN 2021'!AB58+'[1]FEB 2021'!AB58+'[1]MAR 2021'!AB58+'[1]APR 2021'!AB58+'[1]MAY 2021'!AB58+'[1]JUN 2021'!AB58+'[1]JUL 2021'!AB58+'[1]AUG 2021'!AB58</f>
        <v>0</v>
      </c>
      <c r="AC58" s="38">
        <f>'[1]SEPT 2020'!AC58+'[1]OCT 2020'!AC58+'[1]NOV 2020'!AC58+'[1]DEC 2020'!AC58+'[1]JAN 2021'!AC58+'[1]FEB 2021'!AC58+'[1]MAR 2021'!AC58+'[1]APR 2021'!AC58+'[1]MAY 2021'!AC58+'[1]JUN 2021'!AC58+'[1]JUL 2021'!AC58+'[1]AUG 2021'!AC58</f>
        <v>0</v>
      </c>
      <c r="AD58" s="24">
        <f t="shared" si="0"/>
        <v>77076.460000000006</v>
      </c>
    </row>
    <row r="59" spans="1:30" x14ac:dyDescent="0.25">
      <c r="A59" s="16" t="s">
        <v>155</v>
      </c>
      <c r="B59" s="17" t="s">
        <v>156</v>
      </c>
      <c r="C59" s="29" t="s">
        <v>50</v>
      </c>
      <c r="D59" s="90">
        <f>'[1]SEPT 2020'!D59+'[1]OCT 2020'!D59+'[1]NOV 2020'!D59+'[1]DEC 2020'!D59+'[1]JAN 2021'!D59+'[1]FEB 2021'!D59+'[1]MAR 2021'!D59+'[1]APR 2021'!D59+'[1]MAY 2021'!D59+'[1]JUN 2021'!D59+'[1]JUL 2021'!D59+'[1]AUG 2021'!D59</f>
        <v>71540</v>
      </c>
      <c r="E59" s="90">
        <f>'[1]SEPT 2020'!E59+'[1]OCT 2020'!E59+'[1]NOV 2020'!E59+'[1]DEC 2020'!E59+'[1]JAN 2021'!E59+'[1]FEB 2021'!E59+'[1]MAR 2021'!E59+'[1]APR 2021'!E59+'[1]MAY 2021'!E59+'[1]JUN 2021'!E59+'[1]JUL 2021'!E59+'[1]AUG 2021'!E59</f>
        <v>60942</v>
      </c>
      <c r="F59" s="90">
        <f>'[1]SEPT 2020'!F59+'[1]OCT 2020'!F59+'[1]NOV 2020'!F59+'[1]DEC 2020'!F59+'[1]JAN 2021'!F59+'[1]FEB 2021'!F59+'[1]MAR 2021'!F59+'[1]APR 2021'!F59+'[1]MAY 2021'!F59+'[1]JUN 2021'!F59+'[1]JUL 2021'!F59+'[1]AUG 2021'!F59</f>
        <v>64325</v>
      </c>
      <c r="G59" s="90">
        <f>'[1]SEPT 2020'!G59+'[1]OCT 2020'!G59+'[1]NOV 2020'!G59+'[1]DEC 2020'!G59+'[1]JAN 2021'!G59+'[1]FEB 2021'!G59+'[1]MAR 2021'!G59+'[1]APR 2021'!G59+'[1]MAY 2021'!G59+'[1]JUN 2021'!G59+'[1]JUL 2021'!G59+'[1]AUG 2021'!G59</f>
        <v>0</v>
      </c>
      <c r="H59" s="90">
        <f>'[1]SEPT 2020'!H59+'[1]OCT 2020'!H59+'[1]NOV 2020'!H59+'[1]DEC 2020'!H59+'[1]JAN 2021'!H59+'[1]FEB 2021'!H59+'[1]MAR 2021'!H59+'[1]APR 2021'!H59+'[1]MAY 2021'!H59+'[1]JUN 2021'!H59+'[1]JUL 2021'!H59+'[1]AUG 2021'!H59</f>
        <v>23596</v>
      </c>
      <c r="I59" s="108">
        <f>'[1]SEPT 2020'!I59+'[1]OCT 2020'!I59+'[1]NOV 2020'!I59+'[1]DEC 2020'!I59+'[1]JAN 2021'!I59+'[1]FEB 2021'!I59+'[1]MAR 2021'!I59+'[1]APR 2021'!I59+'[1]MAY 2021'!I59+'[1]JUN 2021'!I59+'[1]JUL 2021'!I59+'[1]AUG 2021'!I59</f>
        <v>220403</v>
      </c>
      <c r="J59" s="38">
        <f>'[1]SEPT 2020'!J59+'[1]OCT 2020'!J59+'[1]NOV 2020'!J59+'[1]DEC 2020'!J59+'[1]JAN 2021'!J59+'[1]FEB 2021'!J59+'[1]MAR 2021'!J59+'[1]APR 2021'!J59+'[1]MAY 2021'!J59+'[1]JUN 2021'!J59+'[1]JUL 2021'!J59+'[1]AUG 2021'!J59</f>
        <v>0</v>
      </c>
      <c r="K59" s="109">
        <f>'[1]SEPT 2020'!K59+'[1]OCT 2020'!K59+'[1]NOV 2020'!K59+'[1]DEC 2020'!K59+'[1]JAN 2021'!K59+'[1]FEB 2021'!K59+'[1]MAR 2021'!K59+'[1]APR 2021'!K59+'[1]MAY 2021'!K59+'[1]JUN 2021'!K59+'[1]JUL 2021'!K59+'[1]AUG 2021'!K59</f>
        <v>0</v>
      </c>
      <c r="L59" s="38">
        <f>'[1]SEPT 2020'!L59+'[1]OCT 2020'!L59+'[1]NOV 2020'!L59+'[1]DEC 2020'!L59+'[1]JAN 2021'!L59+'[1]FEB 2021'!L59+'[1]MAR 2021'!L59+'[1]APR 2021'!L59+'[1]MAY 2021'!L59+'[1]JUN 2021'!L59+'[1]JUL 2021'!L59+'[1]AUG 2021'!L59</f>
        <v>0</v>
      </c>
      <c r="M59" s="38">
        <f>'[1]SEPT 2020'!M59+'[1]OCT 2020'!M59+'[1]NOV 2020'!M59+'[1]DEC 2020'!M59+'[1]JAN 2021'!M59+'[1]FEB 2021'!M59+'[1]MAR 2021'!M59+'[1]APR 2021'!M59+'[1]MAY 2021'!M59+'[1]JUN 2021'!M59+'[1]JUL 2021'!M59+'[1]AUG 2021'!M59</f>
        <v>0</v>
      </c>
      <c r="N59" s="38">
        <f>'[1]SEPT 2020'!N59+'[1]OCT 2020'!N59+'[1]NOV 2020'!N59+'[1]DEC 2020'!N59+'[1]JAN 2021'!N59+'[1]FEB 2021'!N59+'[1]MAR 2021'!N59+'[1]APR 2021'!N59+'[1]MAY 2021'!N59+'[1]JUN 2021'!N59+'[1]JUL 2021'!N59+'[1]AUG 2021'!N59</f>
        <v>0</v>
      </c>
      <c r="O59" s="38">
        <f>'[1]SEPT 2020'!O59+'[1]OCT 2020'!O59+'[1]NOV 2020'!O59+'[1]DEC 2020'!O59+'[1]JAN 2021'!O59+'[1]FEB 2021'!O59+'[1]MAR 2021'!O59+'[1]APR 2021'!O59+'[1]MAY 2021'!O59+'[1]JUN 2021'!O59+'[1]JUL 2021'!O59+'[1]AUG 2021'!O59</f>
        <v>0</v>
      </c>
      <c r="P59" s="108">
        <f>'[1]SEPT 2020'!P59+'[1]OCT 2020'!P59+'[1]NOV 2020'!P59+'[1]DEC 2020'!P59+'[1]JAN 2021'!P59+'[1]FEB 2021'!P59+'[1]MAR 2021'!P59+'[1]APR 2021'!P59+'[1]MAY 2021'!P59+'[1]JUN 2021'!P59+'[1]JUL 2021'!P59+'[1]AUG 2021'!P59</f>
        <v>1705.87</v>
      </c>
      <c r="Q59" s="38">
        <f>'[1]SEPT 2020'!Q59+'[1]OCT 2020'!Q59+'[1]NOV 2020'!Q59+'[1]DEC 2020'!Q59+'[1]JAN 2021'!Q59+'[1]FEB 2021'!Q59+'[1]MAR 2021'!Q59+'[1]APR 2021'!Q59+'[1]MAY 2021'!Q59+'[1]JUN 2021'!Q59+'[1]JUL 2021'!Q59+'[1]AUG 2021'!Q59</f>
        <v>0</v>
      </c>
      <c r="R59" s="38">
        <f>'[1]SEPT 2020'!R59+'[1]OCT 2020'!R59+'[1]NOV 2020'!R59+'[1]DEC 2020'!R59+'[1]JAN 2021'!R59+'[1]FEB 2021'!R59+'[1]MAR 2021'!R59+'[1]APR 2021'!R59+'[1]MAY 2021'!R59+'[1]JUN 2021'!R59+'[1]JUL 2021'!R59+'[1]AUG 2021'!R59</f>
        <v>0</v>
      </c>
      <c r="S59" s="38">
        <f>'[1]SEPT 2020'!S59+'[1]OCT 2020'!S59+'[1]NOV 2020'!S59+'[1]DEC 2020'!S59+'[1]JAN 2021'!S59+'[1]FEB 2021'!S59+'[1]MAR 2021'!S59+'[1]APR 2021'!S59+'[1]MAY 2021'!S59+'[1]JUN 2021'!S59+'[1]JUL 2021'!S59+'[1]AUG 2021'!S59</f>
        <v>0</v>
      </c>
      <c r="T59" s="38">
        <f>'[1]SEPT 2020'!T59+'[1]OCT 2020'!T59+'[1]NOV 2020'!T59+'[1]DEC 2020'!T59+'[1]JAN 2021'!T59+'[1]FEB 2021'!T59+'[1]MAR 2021'!T59+'[1]APR 2021'!T59+'[1]MAY 2021'!T59+'[1]JUN 2021'!T59+'[1]JUL 2021'!T59+'[1]AUG 2021'!T59</f>
        <v>1705.87</v>
      </c>
      <c r="U59" s="38">
        <f>'[1]SEPT 2020'!U59+'[1]OCT 2020'!U59+'[1]NOV 2020'!U59+'[1]DEC 2020'!U59+'[1]JAN 2021'!U59+'[1]FEB 2021'!U59+'[1]MAR 2021'!U59+'[1]APR 2021'!U59+'[1]MAY 2021'!U59+'[1]JUN 2021'!U59+'[1]JUL 2021'!U59+'[1]AUG 2021'!U59</f>
        <v>0</v>
      </c>
      <c r="V59" s="38">
        <f>'[1]SEPT 2020'!V59+'[1]OCT 2020'!V59+'[1]NOV 2020'!V59+'[1]DEC 2020'!V59+'[1]JAN 2021'!V59+'[1]FEB 2021'!V59+'[1]MAR 2021'!V59+'[1]APR 2021'!V59+'[1]MAY 2021'!V59+'[1]JUN 2021'!V59+'[1]JUL 2021'!V59+'[1]AUG 2021'!V59</f>
        <v>0</v>
      </c>
      <c r="W59" s="38">
        <f>'[1]SEPT 2020'!W59+'[1]OCT 2020'!W59+'[1]NOV 2020'!W59+'[1]DEC 2020'!W59+'[1]JAN 2021'!W59+'[1]FEB 2021'!W59+'[1]MAR 2021'!W59+'[1]APR 2021'!W59+'[1]MAY 2021'!W59+'[1]JUN 2021'!W59+'[1]JUL 2021'!W59+'[1]AUG 2021'!W59</f>
        <v>0</v>
      </c>
      <c r="X59" s="38">
        <f>'[1]SEPT 2020'!X59+'[1]OCT 2020'!X59+'[1]NOV 2020'!X59+'[1]DEC 2020'!X59+'[1]JAN 2021'!X59+'[1]FEB 2021'!X59+'[1]MAR 2021'!X59+'[1]APR 2021'!X59+'[1]MAY 2021'!X59+'[1]JUN 2021'!X59+'[1]JUL 2021'!X59+'[1]AUG 2021'!X59</f>
        <v>0</v>
      </c>
      <c r="Y59" s="38">
        <f>'[1]SEPT 2020'!Y59+'[1]OCT 2020'!Y59+'[1]NOV 2020'!Y59+'[1]DEC 2020'!Y59+'[1]JAN 2021'!Y59+'[1]FEB 2021'!Y59+'[1]MAR 2021'!Y59+'[1]APR 2021'!Y59+'[1]MAY 2021'!Y59+'[1]JUN 2021'!Y59+'[1]JUL 2021'!Y59+'[1]AUG 2021'!Y59</f>
        <v>0</v>
      </c>
      <c r="Z59" s="38">
        <f>'[1]SEPT 2020'!Z59+'[1]OCT 2020'!Z59+'[1]NOV 2020'!Z59+'[1]DEC 2020'!Z59+'[1]JAN 2021'!Z59+'[1]FEB 2021'!Z59+'[1]MAR 2021'!Z59+'[1]APR 2021'!Z59+'[1]MAY 2021'!Z59+'[1]JUN 2021'!Z59+'[1]JUL 2021'!Z59+'[1]AUG 2021'!Z59</f>
        <v>0</v>
      </c>
      <c r="AA59" s="38">
        <f>'[1]SEPT 2020'!AA59+'[1]OCT 2020'!AA59+'[1]NOV 2020'!AA59+'[1]DEC 2020'!AA59+'[1]JAN 2021'!AA59+'[1]FEB 2021'!AA59+'[1]MAR 2021'!AA59+'[1]APR 2021'!AA59+'[1]MAY 2021'!AA59+'[1]JUN 2021'!AA59+'[1]JUL 2021'!AA59+'[1]AUG 2021'!AA59</f>
        <v>0</v>
      </c>
      <c r="AB59" s="38">
        <f>'[1]SEPT 2020'!AB59+'[1]OCT 2020'!AB59+'[1]NOV 2020'!AB59+'[1]DEC 2020'!AB59+'[1]JAN 2021'!AB59+'[1]FEB 2021'!AB59+'[1]MAR 2021'!AB59+'[1]APR 2021'!AB59+'[1]MAY 2021'!AB59+'[1]JUN 2021'!AB59+'[1]JUL 2021'!AB59+'[1]AUG 2021'!AB59</f>
        <v>0</v>
      </c>
      <c r="AC59" s="38">
        <f>'[1]SEPT 2020'!AC59+'[1]OCT 2020'!AC59+'[1]NOV 2020'!AC59+'[1]DEC 2020'!AC59+'[1]JAN 2021'!AC59+'[1]FEB 2021'!AC59+'[1]MAR 2021'!AC59+'[1]APR 2021'!AC59+'[1]MAY 2021'!AC59+'[1]JUN 2021'!AC59+'[1]JUL 2021'!AC59+'[1]AUG 2021'!AC59</f>
        <v>0</v>
      </c>
      <c r="AD59" s="24">
        <f t="shared" si="0"/>
        <v>222108.87</v>
      </c>
    </row>
    <row r="60" spans="1:30" x14ac:dyDescent="0.25">
      <c r="A60" s="16" t="s">
        <v>157</v>
      </c>
      <c r="B60" s="17" t="s">
        <v>158</v>
      </c>
      <c r="C60" s="31" t="s">
        <v>100</v>
      </c>
      <c r="D60" s="90">
        <f>'[1]SEPT 2020'!D60+'[1]OCT 2020'!D60+'[1]NOV 2020'!D60+'[1]DEC 2020'!D60+'[1]JAN 2021'!D60+'[1]FEB 2021'!D60+'[1]MAR 2021'!D60+'[1]APR 2021'!D60+'[1]MAY 2021'!D60+'[1]JUN 2021'!D60+'[1]JUL 2021'!D60+'[1]AUG 2021'!D60</f>
        <v>96000</v>
      </c>
      <c r="E60" s="90">
        <f>'[1]SEPT 2020'!E60+'[1]OCT 2020'!E60+'[1]NOV 2020'!E60+'[1]DEC 2020'!E60+'[1]JAN 2021'!E60+'[1]FEB 2021'!E60+'[1]MAR 2021'!E60+'[1]APR 2021'!E60+'[1]MAY 2021'!E60+'[1]JUN 2021'!E60+'[1]JUL 2021'!E60+'[1]AUG 2021'!E60</f>
        <v>123660</v>
      </c>
      <c r="F60" s="90">
        <f>'[1]SEPT 2020'!F60+'[1]OCT 2020'!F60+'[1]NOV 2020'!F60+'[1]DEC 2020'!F60+'[1]JAN 2021'!F60+'[1]FEB 2021'!F60+'[1]MAR 2021'!F60+'[1]APR 2021'!F60+'[1]MAY 2021'!F60+'[1]JUN 2021'!F60+'[1]JUL 2021'!F60+'[1]AUG 2021'!F60</f>
        <v>659863</v>
      </c>
      <c r="G60" s="90">
        <f>'[1]SEPT 2020'!G60+'[1]OCT 2020'!G60+'[1]NOV 2020'!G60+'[1]DEC 2020'!G60+'[1]JAN 2021'!G60+'[1]FEB 2021'!G60+'[1]MAR 2021'!G60+'[1]APR 2021'!G60+'[1]MAY 2021'!G60+'[1]JUN 2021'!G60+'[1]JUL 2021'!G60+'[1]AUG 2021'!G60</f>
        <v>45478</v>
      </c>
      <c r="H60" s="90">
        <f>'[1]SEPT 2020'!H60+'[1]OCT 2020'!H60+'[1]NOV 2020'!H60+'[1]DEC 2020'!H60+'[1]JAN 2021'!H60+'[1]FEB 2021'!H60+'[1]MAR 2021'!H60+'[1]APR 2021'!H60+'[1]MAY 2021'!H60+'[1]JUN 2021'!H60+'[1]JUL 2021'!H60+'[1]AUG 2021'!H60</f>
        <v>76800</v>
      </c>
      <c r="I60" s="108">
        <f>'[1]SEPT 2020'!I60+'[1]OCT 2020'!I60+'[1]NOV 2020'!I60+'[1]DEC 2020'!I60+'[1]JAN 2021'!I60+'[1]FEB 2021'!I60+'[1]MAR 2021'!I60+'[1]APR 2021'!I60+'[1]MAY 2021'!I60+'[1]JUN 2021'!I60+'[1]JUL 2021'!I60+'[1]AUG 2021'!I60</f>
        <v>1001801</v>
      </c>
      <c r="J60" s="38">
        <f>'[1]SEPT 2020'!J60+'[1]OCT 2020'!J60+'[1]NOV 2020'!J60+'[1]DEC 2020'!J60+'[1]JAN 2021'!J60+'[1]FEB 2021'!J60+'[1]MAR 2021'!J60+'[1]APR 2021'!J60+'[1]MAY 2021'!J60+'[1]JUN 2021'!J60+'[1]JUL 2021'!J60+'[1]AUG 2021'!J60</f>
        <v>0</v>
      </c>
      <c r="K60" s="109">
        <f>'[1]SEPT 2020'!K60+'[1]OCT 2020'!K60+'[1]NOV 2020'!K60+'[1]DEC 2020'!K60+'[1]JAN 2021'!K60+'[1]FEB 2021'!K60+'[1]MAR 2021'!K60+'[1]APR 2021'!K60+'[1]MAY 2021'!K60+'[1]JUN 2021'!K60+'[1]JUL 2021'!K60+'[1]AUG 2021'!K60</f>
        <v>0</v>
      </c>
      <c r="L60" s="38">
        <f>'[1]SEPT 2020'!L60+'[1]OCT 2020'!L60+'[1]NOV 2020'!L60+'[1]DEC 2020'!L60+'[1]JAN 2021'!L60+'[1]FEB 2021'!L60+'[1]MAR 2021'!L60+'[1]APR 2021'!L60+'[1]MAY 2021'!L60+'[1]JUN 2021'!L60+'[1]JUL 2021'!L60+'[1]AUG 2021'!L60</f>
        <v>0</v>
      </c>
      <c r="M60" s="38">
        <f>'[1]SEPT 2020'!M60+'[1]OCT 2020'!M60+'[1]NOV 2020'!M60+'[1]DEC 2020'!M60+'[1]JAN 2021'!M60+'[1]FEB 2021'!M60+'[1]MAR 2021'!M60+'[1]APR 2021'!M60+'[1]MAY 2021'!M60+'[1]JUN 2021'!M60+'[1]JUL 2021'!M60+'[1]AUG 2021'!M60</f>
        <v>0</v>
      </c>
      <c r="N60" s="38">
        <f>'[1]SEPT 2020'!N60+'[1]OCT 2020'!N60+'[1]NOV 2020'!N60+'[1]DEC 2020'!N60+'[1]JAN 2021'!N60+'[1]FEB 2021'!N60+'[1]MAR 2021'!N60+'[1]APR 2021'!N60+'[1]MAY 2021'!N60+'[1]JUN 2021'!N60+'[1]JUL 2021'!N60+'[1]AUG 2021'!N60</f>
        <v>0</v>
      </c>
      <c r="O60" s="38">
        <f>'[1]SEPT 2020'!O60+'[1]OCT 2020'!O60+'[1]NOV 2020'!O60+'[1]DEC 2020'!O60+'[1]JAN 2021'!O60+'[1]FEB 2021'!O60+'[1]MAR 2021'!O60+'[1]APR 2021'!O60+'[1]MAY 2021'!O60+'[1]JUN 2021'!O60+'[1]JUL 2021'!O60+'[1]AUG 2021'!O60</f>
        <v>0</v>
      </c>
      <c r="P60" s="108">
        <f>'[1]SEPT 2020'!P60+'[1]OCT 2020'!P60+'[1]NOV 2020'!P60+'[1]DEC 2020'!P60+'[1]JAN 2021'!P60+'[1]FEB 2021'!P60+'[1]MAR 2021'!P60+'[1]APR 2021'!P60+'[1]MAY 2021'!P60+'[1]JUN 2021'!P60+'[1]JUL 2021'!P60+'[1]AUG 2021'!P60</f>
        <v>8174.08</v>
      </c>
      <c r="Q60" s="38">
        <f>'[1]SEPT 2020'!Q60+'[1]OCT 2020'!Q60+'[1]NOV 2020'!Q60+'[1]DEC 2020'!Q60+'[1]JAN 2021'!Q60+'[1]FEB 2021'!Q60+'[1]MAR 2021'!Q60+'[1]APR 2021'!Q60+'[1]MAY 2021'!Q60+'[1]JUN 2021'!Q60+'[1]JUL 2021'!Q60+'[1]AUG 2021'!Q60</f>
        <v>0</v>
      </c>
      <c r="R60" s="38">
        <f>'[1]SEPT 2020'!R60+'[1]OCT 2020'!R60+'[1]NOV 2020'!R60+'[1]DEC 2020'!R60+'[1]JAN 2021'!R60+'[1]FEB 2021'!R60+'[1]MAR 2021'!R60+'[1]APR 2021'!R60+'[1]MAY 2021'!R60+'[1]JUN 2021'!R60+'[1]JUL 2021'!R60+'[1]AUG 2021'!R60</f>
        <v>0</v>
      </c>
      <c r="S60" s="38">
        <f>'[1]SEPT 2020'!S60+'[1]OCT 2020'!S60+'[1]NOV 2020'!S60+'[1]DEC 2020'!S60+'[1]JAN 2021'!S60+'[1]FEB 2021'!S60+'[1]MAR 2021'!S60+'[1]APR 2021'!S60+'[1]MAY 2021'!S60+'[1]JUN 2021'!S60+'[1]JUL 2021'!S60+'[1]AUG 2021'!S60</f>
        <v>0</v>
      </c>
      <c r="T60" s="38">
        <f>'[1]SEPT 2020'!T60+'[1]OCT 2020'!T60+'[1]NOV 2020'!T60+'[1]DEC 2020'!T60+'[1]JAN 2021'!T60+'[1]FEB 2021'!T60+'[1]MAR 2021'!T60+'[1]APR 2021'!T60+'[1]MAY 2021'!T60+'[1]JUN 2021'!T60+'[1]JUL 2021'!T60+'[1]AUG 2021'!T60</f>
        <v>8174.08</v>
      </c>
      <c r="U60" s="38">
        <f>'[1]SEPT 2020'!U60+'[1]OCT 2020'!U60+'[1]NOV 2020'!U60+'[1]DEC 2020'!U60+'[1]JAN 2021'!U60+'[1]FEB 2021'!U60+'[1]MAR 2021'!U60+'[1]APR 2021'!U60+'[1]MAY 2021'!U60+'[1]JUN 2021'!U60+'[1]JUL 2021'!U60+'[1]AUG 2021'!U60</f>
        <v>0</v>
      </c>
      <c r="V60" s="38">
        <f>'[1]SEPT 2020'!V60+'[1]OCT 2020'!V60+'[1]NOV 2020'!V60+'[1]DEC 2020'!V60+'[1]JAN 2021'!V60+'[1]FEB 2021'!V60+'[1]MAR 2021'!V60+'[1]APR 2021'!V60+'[1]MAY 2021'!V60+'[1]JUN 2021'!V60+'[1]JUL 2021'!V60+'[1]AUG 2021'!V60</f>
        <v>0</v>
      </c>
      <c r="W60" s="38">
        <f>'[1]SEPT 2020'!W60+'[1]OCT 2020'!W60+'[1]NOV 2020'!W60+'[1]DEC 2020'!W60+'[1]JAN 2021'!W60+'[1]FEB 2021'!W60+'[1]MAR 2021'!W60+'[1]APR 2021'!W60+'[1]MAY 2021'!W60+'[1]JUN 2021'!W60+'[1]JUL 2021'!W60+'[1]AUG 2021'!W60</f>
        <v>0</v>
      </c>
      <c r="X60" s="38">
        <f>'[1]SEPT 2020'!X60+'[1]OCT 2020'!X60+'[1]NOV 2020'!X60+'[1]DEC 2020'!X60+'[1]JAN 2021'!X60+'[1]FEB 2021'!X60+'[1]MAR 2021'!X60+'[1]APR 2021'!X60+'[1]MAY 2021'!X60+'[1]JUN 2021'!X60+'[1]JUL 2021'!X60+'[1]AUG 2021'!X60</f>
        <v>0</v>
      </c>
      <c r="Y60" s="38">
        <f>'[1]SEPT 2020'!Y60+'[1]OCT 2020'!Y60+'[1]NOV 2020'!Y60+'[1]DEC 2020'!Y60+'[1]JAN 2021'!Y60+'[1]FEB 2021'!Y60+'[1]MAR 2021'!Y60+'[1]APR 2021'!Y60+'[1]MAY 2021'!Y60+'[1]JUN 2021'!Y60+'[1]JUL 2021'!Y60+'[1]AUG 2021'!Y60</f>
        <v>0</v>
      </c>
      <c r="Z60" s="38">
        <f>'[1]SEPT 2020'!Z60+'[1]OCT 2020'!Z60+'[1]NOV 2020'!Z60+'[1]DEC 2020'!Z60+'[1]JAN 2021'!Z60+'[1]FEB 2021'!Z60+'[1]MAR 2021'!Z60+'[1]APR 2021'!Z60+'[1]MAY 2021'!Z60+'[1]JUN 2021'!Z60+'[1]JUL 2021'!Z60+'[1]AUG 2021'!Z60</f>
        <v>0</v>
      </c>
      <c r="AA60" s="38">
        <f>'[1]SEPT 2020'!AA60+'[1]OCT 2020'!AA60+'[1]NOV 2020'!AA60+'[1]DEC 2020'!AA60+'[1]JAN 2021'!AA60+'[1]FEB 2021'!AA60+'[1]MAR 2021'!AA60+'[1]APR 2021'!AA60+'[1]MAY 2021'!AA60+'[1]JUN 2021'!AA60+'[1]JUL 2021'!AA60+'[1]AUG 2021'!AA60</f>
        <v>0</v>
      </c>
      <c r="AB60" s="38">
        <f>'[1]SEPT 2020'!AB60+'[1]OCT 2020'!AB60+'[1]NOV 2020'!AB60+'[1]DEC 2020'!AB60+'[1]JAN 2021'!AB60+'[1]FEB 2021'!AB60+'[1]MAR 2021'!AB60+'[1]APR 2021'!AB60+'[1]MAY 2021'!AB60+'[1]JUN 2021'!AB60+'[1]JUL 2021'!AB60+'[1]AUG 2021'!AB60</f>
        <v>0</v>
      </c>
      <c r="AC60" s="38">
        <f>'[1]SEPT 2020'!AC60+'[1]OCT 2020'!AC60+'[1]NOV 2020'!AC60+'[1]DEC 2020'!AC60+'[1]JAN 2021'!AC60+'[1]FEB 2021'!AC60+'[1]MAR 2021'!AC60+'[1]APR 2021'!AC60+'[1]MAY 2021'!AC60+'[1]JUN 2021'!AC60+'[1]JUL 2021'!AC60+'[1]AUG 2021'!AC60</f>
        <v>0</v>
      </c>
      <c r="AD60" s="24">
        <f t="shared" si="0"/>
        <v>1009975.08</v>
      </c>
    </row>
    <row r="61" spans="1:30" x14ac:dyDescent="0.25">
      <c r="A61" s="16" t="s">
        <v>159</v>
      </c>
      <c r="B61" s="17" t="s">
        <v>160</v>
      </c>
      <c r="C61" s="18" t="s">
        <v>36</v>
      </c>
      <c r="D61" s="90">
        <f>'[1]SEPT 2020'!D61+'[1]OCT 2020'!D61+'[1]NOV 2020'!D61+'[1]DEC 2020'!D61+'[1]JAN 2021'!D61+'[1]FEB 2021'!D61+'[1]MAR 2021'!D61+'[1]APR 2021'!D61+'[1]MAY 2021'!D61+'[1]JUN 2021'!D61+'[1]JUL 2021'!D61+'[1]AUG 2021'!D61</f>
        <v>200074</v>
      </c>
      <c r="E61" s="90">
        <f>'[1]SEPT 2020'!E61+'[1]OCT 2020'!E61+'[1]NOV 2020'!E61+'[1]DEC 2020'!E61+'[1]JAN 2021'!E61+'[1]FEB 2021'!E61+'[1]MAR 2021'!E61+'[1]APR 2021'!E61+'[1]MAY 2021'!E61+'[1]JUN 2021'!E61+'[1]JUL 2021'!E61+'[1]AUG 2021'!E61</f>
        <v>85629</v>
      </c>
      <c r="F61" s="90">
        <f>'[1]SEPT 2020'!F61+'[1]OCT 2020'!F61+'[1]NOV 2020'!F61+'[1]DEC 2020'!F61+'[1]JAN 2021'!F61+'[1]FEB 2021'!F61+'[1]MAR 2021'!F61+'[1]APR 2021'!F61+'[1]MAY 2021'!F61+'[1]JUN 2021'!F61+'[1]JUL 2021'!F61+'[1]AUG 2021'!F61</f>
        <v>485025</v>
      </c>
      <c r="G61" s="90">
        <f>'[1]SEPT 2020'!G61+'[1]OCT 2020'!G61+'[1]NOV 2020'!G61+'[1]DEC 2020'!G61+'[1]JAN 2021'!G61+'[1]FEB 2021'!G61+'[1]MAR 2021'!G61+'[1]APR 2021'!G61+'[1]MAY 2021'!G61+'[1]JUN 2021'!G61+'[1]JUL 2021'!G61+'[1]AUG 2021'!G61</f>
        <v>51217</v>
      </c>
      <c r="H61" s="90">
        <f>'[1]SEPT 2020'!H61+'[1]OCT 2020'!H61+'[1]NOV 2020'!H61+'[1]DEC 2020'!H61+'[1]JAN 2021'!H61+'[1]FEB 2021'!H61+'[1]MAR 2021'!H61+'[1]APR 2021'!H61+'[1]MAY 2021'!H61+'[1]JUN 2021'!H61+'[1]JUL 2021'!H61+'[1]AUG 2021'!H61</f>
        <v>15017</v>
      </c>
      <c r="I61" s="108">
        <f>'[1]SEPT 2020'!I61+'[1]OCT 2020'!I61+'[1]NOV 2020'!I61+'[1]DEC 2020'!I61+'[1]JAN 2021'!I61+'[1]FEB 2021'!I61+'[1]MAR 2021'!I61+'[1]APR 2021'!I61+'[1]MAY 2021'!I61+'[1]JUN 2021'!I61+'[1]JUL 2021'!I61+'[1]AUG 2021'!I61</f>
        <v>836962</v>
      </c>
      <c r="J61" s="38">
        <f>'[1]SEPT 2020'!J61+'[1]OCT 2020'!J61+'[1]NOV 2020'!J61+'[1]DEC 2020'!J61+'[1]JAN 2021'!J61+'[1]FEB 2021'!J61+'[1]MAR 2021'!J61+'[1]APR 2021'!J61+'[1]MAY 2021'!J61+'[1]JUN 2021'!J61+'[1]JUL 2021'!J61+'[1]AUG 2021'!J61</f>
        <v>0</v>
      </c>
      <c r="K61" s="109">
        <f>'[1]SEPT 2020'!K61+'[1]OCT 2020'!K61+'[1]NOV 2020'!K61+'[1]DEC 2020'!K61+'[1]JAN 2021'!K61+'[1]FEB 2021'!K61+'[1]MAR 2021'!K61+'[1]APR 2021'!K61+'[1]MAY 2021'!K61+'[1]JUN 2021'!K61+'[1]JUL 2021'!K61+'[1]AUG 2021'!K61</f>
        <v>0</v>
      </c>
      <c r="L61" s="38">
        <f>'[1]SEPT 2020'!L61+'[1]OCT 2020'!L61+'[1]NOV 2020'!L61+'[1]DEC 2020'!L61+'[1]JAN 2021'!L61+'[1]FEB 2021'!L61+'[1]MAR 2021'!L61+'[1]APR 2021'!L61+'[1]MAY 2021'!L61+'[1]JUN 2021'!L61+'[1]JUL 2021'!L61+'[1]AUG 2021'!L61</f>
        <v>0</v>
      </c>
      <c r="M61" s="38">
        <f>'[1]SEPT 2020'!M61+'[1]OCT 2020'!M61+'[1]NOV 2020'!M61+'[1]DEC 2020'!M61+'[1]JAN 2021'!M61+'[1]FEB 2021'!M61+'[1]MAR 2021'!M61+'[1]APR 2021'!M61+'[1]MAY 2021'!M61+'[1]JUN 2021'!M61+'[1]JUL 2021'!M61+'[1]AUG 2021'!M61</f>
        <v>0</v>
      </c>
      <c r="N61" s="38">
        <f>'[1]SEPT 2020'!N61+'[1]OCT 2020'!N61+'[1]NOV 2020'!N61+'[1]DEC 2020'!N61+'[1]JAN 2021'!N61+'[1]FEB 2021'!N61+'[1]MAR 2021'!N61+'[1]APR 2021'!N61+'[1]MAY 2021'!N61+'[1]JUN 2021'!N61+'[1]JUL 2021'!N61+'[1]AUG 2021'!N61</f>
        <v>0</v>
      </c>
      <c r="O61" s="38">
        <f>'[1]SEPT 2020'!O61+'[1]OCT 2020'!O61+'[1]NOV 2020'!O61+'[1]DEC 2020'!O61+'[1]JAN 2021'!O61+'[1]FEB 2021'!O61+'[1]MAR 2021'!O61+'[1]APR 2021'!O61+'[1]MAY 2021'!O61+'[1]JUN 2021'!O61+'[1]JUL 2021'!O61+'[1]AUG 2021'!O61</f>
        <v>0</v>
      </c>
      <c r="P61" s="108">
        <f>'[1]SEPT 2020'!P61+'[1]OCT 2020'!P61+'[1]NOV 2020'!P61+'[1]DEC 2020'!P61+'[1]JAN 2021'!P61+'[1]FEB 2021'!P61+'[1]MAR 2021'!P61+'[1]APR 2021'!P61+'[1]MAY 2021'!P61+'[1]JUN 2021'!P61+'[1]JUL 2021'!P61+'[1]AUG 2021'!P61</f>
        <v>5747.4</v>
      </c>
      <c r="Q61" s="38">
        <f>'[1]SEPT 2020'!Q61+'[1]OCT 2020'!Q61+'[1]NOV 2020'!Q61+'[1]DEC 2020'!Q61+'[1]JAN 2021'!Q61+'[1]FEB 2021'!Q61+'[1]MAR 2021'!Q61+'[1]APR 2021'!Q61+'[1]MAY 2021'!Q61+'[1]JUN 2021'!Q61+'[1]JUL 2021'!Q61+'[1]AUG 2021'!Q61</f>
        <v>0</v>
      </c>
      <c r="R61" s="38">
        <f>'[1]SEPT 2020'!R61+'[1]OCT 2020'!R61+'[1]NOV 2020'!R61+'[1]DEC 2020'!R61+'[1]JAN 2021'!R61+'[1]FEB 2021'!R61+'[1]MAR 2021'!R61+'[1]APR 2021'!R61+'[1]MAY 2021'!R61+'[1]JUN 2021'!R61+'[1]JUL 2021'!R61+'[1]AUG 2021'!R61</f>
        <v>0</v>
      </c>
      <c r="S61" s="38">
        <f>'[1]SEPT 2020'!S61+'[1]OCT 2020'!S61+'[1]NOV 2020'!S61+'[1]DEC 2020'!S61+'[1]JAN 2021'!S61+'[1]FEB 2021'!S61+'[1]MAR 2021'!S61+'[1]APR 2021'!S61+'[1]MAY 2021'!S61+'[1]JUN 2021'!S61+'[1]JUL 2021'!S61+'[1]AUG 2021'!S61</f>
        <v>0</v>
      </c>
      <c r="T61" s="38">
        <f>'[1]SEPT 2020'!T61+'[1]OCT 2020'!T61+'[1]NOV 2020'!T61+'[1]DEC 2020'!T61+'[1]JAN 2021'!T61+'[1]FEB 2021'!T61+'[1]MAR 2021'!T61+'[1]APR 2021'!T61+'[1]MAY 2021'!T61+'[1]JUN 2021'!T61+'[1]JUL 2021'!T61+'[1]AUG 2021'!T61</f>
        <v>5747.4</v>
      </c>
      <c r="U61" s="38">
        <f>'[1]SEPT 2020'!U61+'[1]OCT 2020'!U61+'[1]NOV 2020'!U61+'[1]DEC 2020'!U61+'[1]JAN 2021'!U61+'[1]FEB 2021'!U61+'[1]MAR 2021'!U61+'[1]APR 2021'!U61+'[1]MAY 2021'!U61+'[1]JUN 2021'!U61+'[1]JUL 2021'!U61+'[1]AUG 2021'!U61</f>
        <v>0</v>
      </c>
      <c r="V61" s="38">
        <f>'[1]SEPT 2020'!V61+'[1]OCT 2020'!V61+'[1]NOV 2020'!V61+'[1]DEC 2020'!V61+'[1]JAN 2021'!V61+'[1]FEB 2021'!V61+'[1]MAR 2021'!V61+'[1]APR 2021'!V61+'[1]MAY 2021'!V61+'[1]JUN 2021'!V61+'[1]JUL 2021'!V61+'[1]AUG 2021'!V61</f>
        <v>0</v>
      </c>
      <c r="W61" s="38">
        <f>'[1]SEPT 2020'!W61+'[1]OCT 2020'!W61+'[1]NOV 2020'!W61+'[1]DEC 2020'!W61+'[1]JAN 2021'!W61+'[1]FEB 2021'!W61+'[1]MAR 2021'!W61+'[1]APR 2021'!W61+'[1]MAY 2021'!W61+'[1]JUN 2021'!W61+'[1]JUL 2021'!W61+'[1]AUG 2021'!W61</f>
        <v>0</v>
      </c>
      <c r="X61" s="38">
        <f>'[1]SEPT 2020'!X61+'[1]OCT 2020'!X61+'[1]NOV 2020'!X61+'[1]DEC 2020'!X61+'[1]JAN 2021'!X61+'[1]FEB 2021'!X61+'[1]MAR 2021'!X61+'[1]APR 2021'!X61+'[1]MAY 2021'!X61+'[1]JUN 2021'!X61+'[1]JUL 2021'!X61+'[1]AUG 2021'!X61</f>
        <v>0</v>
      </c>
      <c r="Y61" s="38">
        <f>'[1]SEPT 2020'!Y61+'[1]OCT 2020'!Y61+'[1]NOV 2020'!Y61+'[1]DEC 2020'!Y61+'[1]JAN 2021'!Y61+'[1]FEB 2021'!Y61+'[1]MAR 2021'!Y61+'[1]APR 2021'!Y61+'[1]MAY 2021'!Y61+'[1]JUN 2021'!Y61+'[1]JUL 2021'!Y61+'[1]AUG 2021'!Y61</f>
        <v>0</v>
      </c>
      <c r="Z61" s="38">
        <f>'[1]SEPT 2020'!Z61+'[1]OCT 2020'!Z61+'[1]NOV 2020'!Z61+'[1]DEC 2020'!Z61+'[1]JAN 2021'!Z61+'[1]FEB 2021'!Z61+'[1]MAR 2021'!Z61+'[1]APR 2021'!Z61+'[1]MAY 2021'!Z61+'[1]JUN 2021'!Z61+'[1]JUL 2021'!Z61+'[1]AUG 2021'!Z61</f>
        <v>0</v>
      </c>
      <c r="AA61" s="38">
        <f>'[1]SEPT 2020'!AA61+'[1]OCT 2020'!AA61+'[1]NOV 2020'!AA61+'[1]DEC 2020'!AA61+'[1]JAN 2021'!AA61+'[1]FEB 2021'!AA61+'[1]MAR 2021'!AA61+'[1]APR 2021'!AA61+'[1]MAY 2021'!AA61+'[1]JUN 2021'!AA61+'[1]JUL 2021'!AA61+'[1]AUG 2021'!AA61</f>
        <v>0</v>
      </c>
      <c r="AB61" s="38">
        <f>'[1]SEPT 2020'!AB61+'[1]OCT 2020'!AB61+'[1]NOV 2020'!AB61+'[1]DEC 2020'!AB61+'[1]JAN 2021'!AB61+'[1]FEB 2021'!AB61+'[1]MAR 2021'!AB61+'[1]APR 2021'!AB61+'[1]MAY 2021'!AB61+'[1]JUN 2021'!AB61+'[1]JUL 2021'!AB61+'[1]AUG 2021'!AB61</f>
        <v>0</v>
      </c>
      <c r="AC61" s="38">
        <f>'[1]SEPT 2020'!AC61+'[1]OCT 2020'!AC61+'[1]NOV 2020'!AC61+'[1]DEC 2020'!AC61+'[1]JAN 2021'!AC61+'[1]FEB 2021'!AC61+'[1]MAR 2021'!AC61+'[1]APR 2021'!AC61+'[1]MAY 2021'!AC61+'[1]JUN 2021'!AC61+'[1]JUL 2021'!AC61+'[1]AUG 2021'!AC61</f>
        <v>0</v>
      </c>
      <c r="AD61" s="24">
        <f t="shared" si="0"/>
        <v>842709.4</v>
      </c>
    </row>
    <row r="62" spans="1:30" x14ac:dyDescent="0.25">
      <c r="A62" s="16" t="s">
        <v>161</v>
      </c>
      <c r="B62" s="17" t="s">
        <v>162</v>
      </c>
      <c r="C62" s="26" t="s">
        <v>42</v>
      </c>
      <c r="D62" s="90">
        <f>'[1]SEPT 2020'!D62+'[1]OCT 2020'!D62+'[1]NOV 2020'!D62+'[1]DEC 2020'!D62+'[1]JAN 2021'!D62+'[1]FEB 2021'!D62+'[1]MAR 2021'!D62+'[1]APR 2021'!D62+'[1]MAY 2021'!D62+'[1]JUN 2021'!D62+'[1]JUL 2021'!D62+'[1]AUG 2021'!D62</f>
        <v>130069</v>
      </c>
      <c r="E62" s="90">
        <f>'[1]SEPT 2020'!E62+'[1]OCT 2020'!E62+'[1]NOV 2020'!E62+'[1]DEC 2020'!E62+'[1]JAN 2021'!E62+'[1]FEB 2021'!E62+'[1]MAR 2021'!E62+'[1]APR 2021'!E62+'[1]MAY 2021'!E62+'[1]JUN 2021'!E62+'[1]JUL 2021'!E62+'[1]AUG 2021'!E62</f>
        <v>15021</v>
      </c>
      <c r="F62" s="90">
        <f>'[1]SEPT 2020'!F62+'[1]OCT 2020'!F62+'[1]NOV 2020'!F62+'[1]DEC 2020'!F62+'[1]JAN 2021'!F62+'[1]FEB 2021'!F62+'[1]MAR 2021'!F62+'[1]APR 2021'!F62+'[1]MAY 2021'!F62+'[1]JUN 2021'!F62+'[1]JUL 2021'!F62+'[1]AUG 2021'!F62</f>
        <v>0</v>
      </c>
      <c r="G62" s="90">
        <f>'[1]SEPT 2020'!G62+'[1]OCT 2020'!G62+'[1]NOV 2020'!G62+'[1]DEC 2020'!G62+'[1]JAN 2021'!G62+'[1]FEB 2021'!G62+'[1]MAR 2021'!G62+'[1]APR 2021'!G62+'[1]MAY 2021'!G62+'[1]JUN 2021'!G62+'[1]JUL 2021'!G62+'[1]AUG 2021'!G62</f>
        <v>53365</v>
      </c>
      <c r="H62" s="90">
        <f>'[1]SEPT 2020'!H62+'[1]OCT 2020'!H62+'[1]NOV 2020'!H62+'[1]DEC 2020'!H62+'[1]JAN 2021'!H62+'[1]FEB 2021'!H62+'[1]MAR 2021'!H62+'[1]APR 2021'!H62+'[1]MAY 2021'!H62+'[1]JUN 2021'!H62+'[1]JUL 2021'!H62+'[1]AUG 2021'!H62</f>
        <v>4957</v>
      </c>
      <c r="I62" s="108">
        <f>'[1]SEPT 2020'!I62+'[1]OCT 2020'!I62+'[1]NOV 2020'!I62+'[1]DEC 2020'!I62+'[1]JAN 2021'!I62+'[1]FEB 2021'!I62+'[1]MAR 2021'!I62+'[1]APR 2021'!I62+'[1]MAY 2021'!I62+'[1]JUN 2021'!I62+'[1]JUL 2021'!I62+'[1]AUG 2021'!I62</f>
        <v>203412</v>
      </c>
      <c r="J62" s="38">
        <f>'[1]SEPT 2020'!J62+'[1]OCT 2020'!J62+'[1]NOV 2020'!J62+'[1]DEC 2020'!J62+'[1]JAN 2021'!J62+'[1]FEB 2021'!J62+'[1]MAR 2021'!J62+'[1]APR 2021'!J62+'[1]MAY 2021'!J62+'[1]JUN 2021'!J62+'[1]JUL 2021'!J62+'[1]AUG 2021'!J62</f>
        <v>0</v>
      </c>
      <c r="K62" s="109">
        <f>'[1]SEPT 2020'!K62+'[1]OCT 2020'!K62+'[1]NOV 2020'!K62+'[1]DEC 2020'!K62+'[1]JAN 2021'!K62+'[1]FEB 2021'!K62+'[1]MAR 2021'!K62+'[1]APR 2021'!K62+'[1]MAY 2021'!K62+'[1]JUN 2021'!K62+'[1]JUL 2021'!K62+'[1]AUG 2021'!K62</f>
        <v>0</v>
      </c>
      <c r="L62" s="38">
        <f>'[1]SEPT 2020'!L62+'[1]OCT 2020'!L62+'[1]NOV 2020'!L62+'[1]DEC 2020'!L62+'[1]JAN 2021'!L62+'[1]FEB 2021'!L62+'[1]MAR 2021'!L62+'[1]APR 2021'!L62+'[1]MAY 2021'!L62+'[1]JUN 2021'!L62+'[1]JUL 2021'!L62+'[1]AUG 2021'!L62</f>
        <v>0</v>
      </c>
      <c r="M62" s="38">
        <f>'[1]SEPT 2020'!M62+'[1]OCT 2020'!M62+'[1]NOV 2020'!M62+'[1]DEC 2020'!M62+'[1]JAN 2021'!M62+'[1]FEB 2021'!M62+'[1]MAR 2021'!M62+'[1]APR 2021'!M62+'[1]MAY 2021'!M62+'[1]JUN 2021'!M62+'[1]JUL 2021'!M62+'[1]AUG 2021'!M62</f>
        <v>0</v>
      </c>
      <c r="N62" s="38">
        <f>'[1]SEPT 2020'!N62+'[1]OCT 2020'!N62+'[1]NOV 2020'!N62+'[1]DEC 2020'!N62+'[1]JAN 2021'!N62+'[1]FEB 2021'!N62+'[1]MAR 2021'!N62+'[1]APR 2021'!N62+'[1]MAY 2021'!N62+'[1]JUN 2021'!N62+'[1]JUL 2021'!N62+'[1]AUG 2021'!N62</f>
        <v>0</v>
      </c>
      <c r="O62" s="38">
        <f>'[1]SEPT 2020'!O62+'[1]OCT 2020'!O62+'[1]NOV 2020'!O62+'[1]DEC 2020'!O62+'[1]JAN 2021'!O62+'[1]FEB 2021'!O62+'[1]MAR 2021'!O62+'[1]APR 2021'!O62+'[1]MAY 2021'!O62+'[1]JUN 2021'!O62+'[1]JUL 2021'!O62+'[1]AUG 2021'!O62</f>
        <v>0</v>
      </c>
      <c r="P62" s="108">
        <f>'[1]SEPT 2020'!P62+'[1]OCT 2020'!P62+'[1]NOV 2020'!P62+'[1]DEC 2020'!P62+'[1]JAN 2021'!P62+'[1]FEB 2021'!P62+'[1]MAR 2021'!P62+'[1]APR 2021'!P62+'[1]MAY 2021'!P62+'[1]JUN 2021'!P62+'[1]JUL 2021'!P62+'[1]AUG 2021'!P62</f>
        <v>0</v>
      </c>
      <c r="Q62" s="38">
        <f>'[1]SEPT 2020'!Q62+'[1]OCT 2020'!Q62+'[1]NOV 2020'!Q62+'[1]DEC 2020'!Q62+'[1]JAN 2021'!Q62+'[1]FEB 2021'!Q62+'[1]MAR 2021'!Q62+'[1]APR 2021'!Q62+'[1]MAY 2021'!Q62+'[1]JUN 2021'!Q62+'[1]JUL 2021'!Q62+'[1]AUG 2021'!Q62</f>
        <v>0</v>
      </c>
      <c r="R62" s="38">
        <f>'[1]SEPT 2020'!R62+'[1]OCT 2020'!R62+'[1]NOV 2020'!R62+'[1]DEC 2020'!R62+'[1]JAN 2021'!R62+'[1]FEB 2021'!R62+'[1]MAR 2021'!R62+'[1]APR 2021'!R62+'[1]MAY 2021'!R62+'[1]JUN 2021'!R62+'[1]JUL 2021'!R62+'[1]AUG 2021'!R62</f>
        <v>0</v>
      </c>
      <c r="S62" s="38">
        <f>'[1]SEPT 2020'!S62+'[1]OCT 2020'!S62+'[1]NOV 2020'!S62+'[1]DEC 2020'!S62+'[1]JAN 2021'!S62+'[1]FEB 2021'!S62+'[1]MAR 2021'!S62+'[1]APR 2021'!S62+'[1]MAY 2021'!S62+'[1]JUN 2021'!S62+'[1]JUL 2021'!S62+'[1]AUG 2021'!S62</f>
        <v>0</v>
      </c>
      <c r="T62" s="38">
        <f>'[1]SEPT 2020'!T62+'[1]OCT 2020'!T62+'[1]NOV 2020'!T62+'[1]DEC 2020'!T62+'[1]JAN 2021'!T62+'[1]FEB 2021'!T62+'[1]MAR 2021'!T62+'[1]APR 2021'!T62+'[1]MAY 2021'!T62+'[1]JUN 2021'!T62+'[1]JUL 2021'!T62+'[1]AUG 2021'!T62</f>
        <v>0</v>
      </c>
      <c r="U62" s="38">
        <f>'[1]SEPT 2020'!U62+'[1]OCT 2020'!U62+'[1]NOV 2020'!U62+'[1]DEC 2020'!U62+'[1]JAN 2021'!U62+'[1]FEB 2021'!U62+'[1]MAR 2021'!U62+'[1]APR 2021'!U62+'[1]MAY 2021'!U62+'[1]JUN 2021'!U62+'[1]JUL 2021'!U62+'[1]AUG 2021'!U62</f>
        <v>0</v>
      </c>
      <c r="V62" s="38">
        <f>'[1]SEPT 2020'!V62+'[1]OCT 2020'!V62+'[1]NOV 2020'!V62+'[1]DEC 2020'!V62+'[1]JAN 2021'!V62+'[1]FEB 2021'!V62+'[1]MAR 2021'!V62+'[1]APR 2021'!V62+'[1]MAY 2021'!V62+'[1]JUN 2021'!V62+'[1]JUL 2021'!V62+'[1]AUG 2021'!V62</f>
        <v>0</v>
      </c>
      <c r="W62" s="38">
        <f>'[1]SEPT 2020'!W62+'[1]OCT 2020'!W62+'[1]NOV 2020'!W62+'[1]DEC 2020'!W62+'[1]JAN 2021'!W62+'[1]FEB 2021'!W62+'[1]MAR 2021'!W62+'[1]APR 2021'!W62+'[1]MAY 2021'!W62+'[1]JUN 2021'!W62+'[1]JUL 2021'!W62+'[1]AUG 2021'!W62</f>
        <v>0</v>
      </c>
      <c r="X62" s="38">
        <f>'[1]SEPT 2020'!X62+'[1]OCT 2020'!X62+'[1]NOV 2020'!X62+'[1]DEC 2020'!X62+'[1]JAN 2021'!X62+'[1]FEB 2021'!X62+'[1]MAR 2021'!X62+'[1]APR 2021'!X62+'[1]MAY 2021'!X62+'[1]JUN 2021'!X62+'[1]JUL 2021'!X62+'[1]AUG 2021'!X62</f>
        <v>0</v>
      </c>
      <c r="Y62" s="38">
        <f>'[1]SEPT 2020'!Y62+'[1]OCT 2020'!Y62+'[1]NOV 2020'!Y62+'[1]DEC 2020'!Y62+'[1]JAN 2021'!Y62+'[1]FEB 2021'!Y62+'[1]MAR 2021'!Y62+'[1]APR 2021'!Y62+'[1]MAY 2021'!Y62+'[1]JUN 2021'!Y62+'[1]JUL 2021'!Y62+'[1]AUG 2021'!Y62</f>
        <v>0</v>
      </c>
      <c r="Z62" s="38">
        <f>'[1]SEPT 2020'!Z62+'[1]OCT 2020'!Z62+'[1]NOV 2020'!Z62+'[1]DEC 2020'!Z62+'[1]JAN 2021'!Z62+'[1]FEB 2021'!Z62+'[1]MAR 2021'!Z62+'[1]APR 2021'!Z62+'[1]MAY 2021'!Z62+'[1]JUN 2021'!Z62+'[1]JUL 2021'!Z62+'[1]AUG 2021'!Z62</f>
        <v>0</v>
      </c>
      <c r="AA62" s="38">
        <f>'[1]SEPT 2020'!AA62+'[1]OCT 2020'!AA62+'[1]NOV 2020'!AA62+'[1]DEC 2020'!AA62+'[1]JAN 2021'!AA62+'[1]FEB 2021'!AA62+'[1]MAR 2021'!AA62+'[1]APR 2021'!AA62+'[1]MAY 2021'!AA62+'[1]JUN 2021'!AA62+'[1]JUL 2021'!AA62+'[1]AUG 2021'!AA62</f>
        <v>0</v>
      </c>
      <c r="AB62" s="38">
        <f>'[1]SEPT 2020'!AB62+'[1]OCT 2020'!AB62+'[1]NOV 2020'!AB62+'[1]DEC 2020'!AB62+'[1]JAN 2021'!AB62+'[1]FEB 2021'!AB62+'[1]MAR 2021'!AB62+'[1]APR 2021'!AB62+'[1]MAY 2021'!AB62+'[1]JUN 2021'!AB62+'[1]JUL 2021'!AB62+'[1]AUG 2021'!AB62</f>
        <v>0</v>
      </c>
      <c r="AC62" s="38">
        <f>'[1]SEPT 2020'!AC62+'[1]OCT 2020'!AC62+'[1]NOV 2020'!AC62+'[1]DEC 2020'!AC62+'[1]JAN 2021'!AC62+'[1]FEB 2021'!AC62+'[1]MAR 2021'!AC62+'[1]APR 2021'!AC62+'[1]MAY 2021'!AC62+'[1]JUN 2021'!AC62+'[1]JUL 2021'!AC62+'[1]AUG 2021'!AC62</f>
        <v>0</v>
      </c>
      <c r="AD62" s="24">
        <f t="shared" si="0"/>
        <v>203412</v>
      </c>
    </row>
    <row r="63" spans="1:30" x14ac:dyDescent="0.25">
      <c r="A63" s="16" t="s">
        <v>163</v>
      </c>
      <c r="B63" s="17" t="s">
        <v>164</v>
      </c>
      <c r="C63" s="28" t="s">
        <v>45</v>
      </c>
      <c r="D63" s="90">
        <f>'[1]SEPT 2020'!D63+'[1]OCT 2020'!D63+'[1]NOV 2020'!D63+'[1]DEC 2020'!D63+'[1]JAN 2021'!D63+'[1]FEB 2021'!D63+'[1]MAR 2021'!D63+'[1]APR 2021'!D63+'[1]MAY 2021'!D63+'[1]JUN 2021'!D63+'[1]JUL 2021'!D63+'[1]AUG 2021'!D63</f>
        <v>153271</v>
      </c>
      <c r="E63" s="90">
        <f>'[1]SEPT 2020'!E63+'[1]OCT 2020'!E63+'[1]NOV 2020'!E63+'[1]DEC 2020'!E63+'[1]JAN 2021'!E63+'[1]FEB 2021'!E63+'[1]MAR 2021'!E63+'[1]APR 2021'!E63+'[1]MAY 2021'!E63+'[1]JUN 2021'!E63+'[1]JUL 2021'!E63+'[1]AUG 2021'!E63</f>
        <v>225831</v>
      </c>
      <c r="F63" s="90">
        <f>'[1]SEPT 2020'!F63+'[1]OCT 2020'!F63+'[1]NOV 2020'!F63+'[1]DEC 2020'!F63+'[1]JAN 2021'!F63+'[1]FEB 2021'!F63+'[1]MAR 2021'!F63+'[1]APR 2021'!F63+'[1]MAY 2021'!F63+'[1]JUN 2021'!F63+'[1]JUL 2021'!F63+'[1]AUG 2021'!F63</f>
        <v>64038</v>
      </c>
      <c r="G63" s="90">
        <f>'[1]SEPT 2020'!G63+'[1]OCT 2020'!G63+'[1]NOV 2020'!G63+'[1]DEC 2020'!G63+'[1]JAN 2021'!G63+'[1]FEB 2021'!G63+'[1]MAR 2021'!G63+'[1]APR 2021'!G63+'[1]MAY 2021'!G63+'[1]JUN 2021'!G63+'[1]JUL 2021'!G63+'[1]AUG 2021'!G63</f>
        <v>135204</v>
      </c>
      <c r="H63" s="90">
        <f>'[1]SEPT 2020'!H63+'[1]OCT 2020'!H63+'[1]NOV 2020'!H63+'[1]DEC 2020'!H63+'[1]JAN 2021'!H63+'[1]FEB 2021'!H63+'[1]MAR 2021'!H63+'[1]APR 2021'!H63+'[1]MAY 2021'!H63+'[1]JUN 2021'!H63+'[1]JUL 2021'!H63+'[1]AUG 2021'!H63</f>
        <v>162184</v>
      </c>
      <c r="I63" s="108">
        <f>'[1]SEPT 2020'!I63+'[1]OCT 2020'!I63+'[1]NOV 2020'!I63+'[1]DEC 2020'!I63+'[1]JAN 2021'!I63+'[1]FEB 2021'!I63+'[1]MAR 2021'!I63+'[1]APR 2021'!I63+'[1]MAY 2021'!I63+'[1]JUN 2021'!I63+'[1]JUL 2021'!I63+'[1]AUG 2021'!I63</f>
        <v>740528</v>
      </c>
      <c r="J63" s="38">
        <f>'[1]SEPT 2020'!J63+'[1]OCT 2020'!J63+'[1]NOV 2020'!J63+'[1]DEC 2020'!J63+'[1]JAN 2021'!J63+'[1]FEB 2021'!J63+'[1]MAR 2021'!J63+'[1]APR 2021'!J63+'[1]MAY 2021'!J63+'[1]JUN 2021'!J63+'[1]JUL 2021'!J63+'[1]AUG 2021'!J63</f>
        <v>0</v>
      </c>
      <c r="K63" s="109">
        <f>'[1]SEPT 2020'!K63+'[1]OCT 2020'!K63+'[1]NOV 2020'!K63+'[1]DEC 2020'!K63+'[1]JAN 2021'!K63+'[1]FEB 2021'!K63+'[1]MAR 2021'!K63+'[1]APR 2021'!K63+'[1]MAY 2021'!K63+'[1]JUN 2021'!K63+'[1]JUL 2021'!K63+'[1]AUG 2021'!K63</f>
        <v>0</v>
      </c>
      <c r="L63" s="38">
        <f>'[1]SEPT 2020'!L63+'[1]OCT 2020'!L63+'[1]NOV 2020'!L63+'[1]DEC 2020'!L63+'[1]JAN 2021'!L63+'[1]FEB 2021'!L63+'[1]MAR 2021'!L63+'[1]APR 2021'!L63+'[1]MAY 2021'!L63+'[1]JUN 2021'!L63+'[1]JUL 2021'!L63+'[1]AUG 2021'!L63</f>
        <v>0</v>
      </c>
      <c r="M63" s="38">
        <f>'[1]SEPT 2020'!M63+'[1]OCT 2020'!M63+'[1]NOV 2020'!M63+'[1]DEC 2020'!M63+'[1]JAN 2021'!M63+'[1]FEB 2021'!M63+'[1]MAR 2021'!M63+'[1]APR 2021'!M63+'[1]MAY 2021'!M63+'[1]JUN 2021'!M63+'[1]JUL 2021'!M63+'[1]AUG 2021'!M63</f>
        <v>0</v>
      </c>
      <c r="N63" s="38">
        <f>'[1]SEPT 2020'!N63+'[1]OCT 2020'!N63+'[1]NOV 2020'!N63+'[1]DEC 2020'!N63+'[1]JAN 2021'!N63+'[1]FEB 2021'!N63+'[1]MAR 2021'!N63+'[1]APR 2021'!N63+'[1]MAY 2021'!N63+'[1]JUN 2021'!N63+'[1]JUL 2021'!N63+'[1]AUG 2021'!N63</f>
        <v>0</v>
      </c>
      <c r="O63" s="38">
        <f>'[1]SEPT 2020'!O63+'[1]OCT 2020'!O63+'[1]NOV 2020'!O63+'[1]DEC 2020'!O63+'[1]JAN 2021'!O63+'[1]FEB 2021'!O63+'[1]MAR 2021'!O63+'[1]APR 2021'!O63+'[1]MAY 2021'!O63+'[1]JUN 2021'!O63+'[1]JUL 2021'!O63+'[1]AUG 2021'!O63</f>
        <v>0</v>
      </c>
      <c r="P63" s="108">
        <f>'[1]SEPT 2020'!P63+'[1]OCT 2020'!P63+'[1]NOV 2020'!P63+'[1]DEC 2020'!P63+'[1]JAN 2021'!P63+'[1]FEB 2021'!P63+'[1]MAR 2021'!P63+'[1]APR 2021'!P63+'[1]MAY 2021'!P63+'[1]JUN 2021'!P63+'[1]JUL 2021'!P63+'[1]AUG 2021'!P63</f>
        <v>5747.4</v>
      </c>
      <c r="Q63" s="38">
        <f>'[1]SEPT 2020'!Q63+'[1]OCT 2020'!Q63+'[1]NOV 2020'!Q63+'[1]DEC 2020'!Q63+'[1]JAN 2021'!Q63+'[1]FEB 2021'!Q63+'[1]MAR 2021'!Q63+'[1]APR 2021'!Q63+'[1]MAY 2021'!Q63+'[1]JUN 2021'!Q63+'[1]JUL 2021'!Q63+'[1]AUG 2021'!Q63</f>
        <v>0</v>
      </c>
      <c r="R63" s="38">
        <f>'[1]SEPT 2020'!R63+'[1]OCT 2020'!R63+'[1]NOV 2020'!R63+'[1]DEC 2020'!R63+'[1]JAN 2021'!R63+'[1]FEB 2021'!R63+'[1]MAR 2021'!R63+'[1]APR 2021'!R63+'[1]MAY 2021'!R63+'[1]JUN 2021'!R63+'[1]JUL 2021'!R63+'[1]AUG 2021'!R63</f>
        <v>0</v>
      </c>
      <c r="S63" s="38">
        <f>'[1]SEPT 2020'!S63+'[1]OCT 2020'!S63+'[1]NOV 2020'!S63+'[1]DEC 2020'!S63+'[1]JAN 2021'!S63+'[1]FEB 2021'!S63+'[1]MAR 2021'!S63+'[1]APR 2021'!S63+'[1]MAY 2021'!S63+'[1]JUN 2021'!S63+'[1]JUL 2021'!S63+'[1]AUG 2021'!S63</f>
        <v>0</v>
      </c>
      <c r="T63" s="38">
        <f>'[1]SEPT 2020'!T63+'[1]OCT 2020'!T63+'[1]NOV 2020'!T63+'[1]DEC 2020'!T63+'[1]JAN 2021'!T63+'[1]FEB 2021'!T63+'[1]MAR 2021'!T63+'[1]APR 2021'!T63+'[1]MAY 2021'!T63+'[1]JUN 2021'!T63+'[1]JUL 2021'!T63+'[1]AUG 2021'!T63</f>
        <v>5747.4</v>
      </c>
      <c r="U63" s="38">
        <f>'[1]SEPT 2020'!U63+'[1]OCT 2020'!U63+'[1]NOV 2020'!U63+'[1]DEC 2020'!U63+'[1]JAN 2021'!U63+'[1]FEB 2021'!U63+'[1]MAR 2021'!U63+'[1]APR 2021'!U63+'[1]MAY 2021'!U63+'[1]JUN 2021'!U63+'[1]JUL 2021'!U63+'[1]AUG 2021'!U63</f>
        <v>0</v>
      </c>
      <c r="V63" s="38">
        <f>'[1]SEPT 2020'!V63+'[1]OCT 2020'!V63+'[1]NOV 2020'!V63+'[1]DEC 2020'!V63+'[1]JAN 2021'!V63+'[1]FEB 2021'!V63+'[1]MAR 2021'!V63+'[1]APR 2021'!V63+'[1]MAY 2021'!V63+'[1]JUN 2021'!V63+'[1]JUL 2021'!V63+'[1]AUG 2021'!V63</f>
        <v>0</v>
      </c>
      <c r="W63" s="38">
        <f>'[1]SEPT 2020'!W63+'[1]OCT 2020'!W63+'[1]NOV 2020'!W63+'[1]DEC 2020'!W63+'[1]JAN 2021'!W63+'[1]FEB 2021'!W63+'[1]MAR 2021'!W63+'[1]APR 2021'!W63+'[1]MAY 2021'!W63+'[1]JUN 2021'!W63+'[1]JUL 2021'!W63+'[1]AUG 2021'!W63</f>
        <v>0</v>
      </c>
      <c r="X63" s="38">
        <f>'[1]SEPT 2020'!X63+'[1]OCT 2020'!X63+'[1]NOV 2020'!X63+'[1]DEC 2020'!X63+'[1]JAN 2021'!X63+'[1]FEB 2021'!X63+'[1]MAR 2021'!X63+'[1]APR 2021'!X63+'[1]MAY 2021'!X63+'[1]JUN 2021'!X63+'[1]JUL 2021'!X63+'[1]AUG 2021'!X63</f>
        <v>0</v>
      </c>
      <c r="Y63" s="38">
        <f>'[1]SEPT 2020'!Y63+'[1]OCT 2020'!Y63+'[1]NOV 2020'!Y63+'[1]DEC 2020'!Y63+'[1]JAN 2021'!Y63+'[1]FEB 2021'!Y63+'[1]MAR 2021'!Y63+'[1]APR 2021'!Y63+'[1]MAY 2021'!Y63+'[1]JUN 2021'!Y63+'[1]JUL 2021'!Y63+'[1]AUG 2021'!Y63</f>
        <v>0</v>
      </c>
      <c r="Z63" s="38">
        <f>'[1]SEPT 2020'!Z63+'[1]OCT 2020'!Z63+'[1]NOV 2020'!Z63+'[1]DEC 2020'!Z63+'[1]JAN 2021'!Z63+'[1]FEB 2021'!Z63+'[1]MAR 2021'!Z63+'[1]APR 2021'!Z63+'[1]MAY 2021'!Z63+'[1]JUN 2021'!Z63+'[1]JUL 2021'!Z63+'[1]AUG 2021'!Z63</f>
        <v>0</v>
      </c>
      <c r="AA63" s="38">
        <f>'[1]SEPT 2020'!AA63+'[1]OCT 2020'!AA63+'[1]NOV 2020'!AA63+'[1]DEC 2020'!AA63+'[1]JAN 2021'!AA63+'[1]FEB 2021'!AA63+'[1]MAR 2021'!AA63+'[1]APR 2021'!AA63+'[1]MAY 2021'!AA63+'[1]JUN 2021'!AA63+'[1]JUL 2021'!AA63+'[1]AUG 2021'!AA63</f>
        <v>0</v>
      </c>
      <c r="AB63" s="38">
        <f>'[1]SEPT 2020'!AB63+'[1]OCT 2020'!AB63+'[1]NOV 2020'!AB63+'[1]DEC 2020'!AB63+'[1]JAN 2021'!AB63+'[1]FEB 2021'!AB63+'[1]MAR 2021'!AB63+'[1]APR 2021'!AB63+'[1]MAY 2021'!AB63+'[1]JUN 2021'!AB63+'[1]JUL 2021'!AB63+'[1]AUG 2021'!AB63</f>
        <v>0</v>
      </c>
      <c r="AC63" s="38">
        <f>'[1]SEPT 2020'!AC63+'[1]OCT 2020'!AC63+'[1]NOV 2020'!AC63+'[1]DEC 2020'!AC63+'[1]JAN 2021'!AC63+'[1]FEB 2021'!AC63+'[1]MAR 2021'!AC63+'[1]APR 2021'!AC63+'[1]MAY 2021'!AC63+'[1]JUN 2021'!AC63+'[1]JUL 2021'!AC63+'[1]AUG 2021'!AC63</f>
        <v>0</v>
      </c>
      <c r="AD63" s="24">
        <f t="shared" si="0"/>
        <v>746275.4</v>
      </c>
    </row>
    <row r="64" spans="1:30" x14ac:dyDescent="0.25">
      <c r="A64" s="16" t="s">
        <v>165</v>
      </c>
      <c r="B64" s="17" t="s">
        <v>166</v>
      </c>
      <c r="C64" s="29" t="s">
        <v>50</v>
      </c>
      <c r="D64" s="90">
        <f>'[1]SEPT 2020'!D64+'[1]OCT 2020'!D64+'[1]NOV 2020'!D64+'[1]DEC 2020'!D64+'[1]JAN 2021'!D64+'[1]FEB 2021'!D64+'[1]MAR 2021'!D64+'[1]APR 2021'!D64+'[1]MAY 2021'!D64+'[1]JUN 2021'!D64+'[1]JUL 2021'!D64+'[1]AUG 2021'!D64</f>
        <v>57925</v>
      </c>
      <c r="E64" s="90">
        <f>'[1]SEPT 2020'!E64+'[1]OCT 2020'!E64+'[1]NOV 2020'!E64+'[1]DEC 2020'!E64+'[1]JAN 2021'!E64+'[1]FEB 2021'!E64+'[1]MAR 2021'!E64+'[1]APR 2021'!E64+'[1]MAY 2021'!E64+'[1]JUN 2021'!E64+'[1]JUL 2021'!E64+'[1]AUG 2021'!E64</f>
        <v>119337</v>
      </c>
      <c r="F64" s="90">
        <f>'[1]SEPT 2020'!F64+'[1]OCT 2020'!F64+'[1]NOV 2020'!F64+'[1]DEC 2020'!F64+'[1]JAN 2021'!F64+'[1]FEB 2021'!F64+'[1]MAR 2021'!F64+'[1]APR 2021'!F64+'[1]MAY 2021'!F64+'[1]JUN 2021'!F64+'[1]JUL 2021'!F64+'[1]AUG 2021'!F64</f>
        <v>140255</v>
      </c>
      <c r="G64" s="90">
        <f>'[1]SEPT 2020'!G64+'[1]OCT 2020'!G64+'[1]NOV 2020'!G64+'[1]DEC 2020'!G64+'[1]JAN 2021'!G64+'[1]FEB 2021'!G64+'[1]MAR 2021'!G64+'[1]APR 2021'!G64+'[1]MAY 2021'!G64+'[1]JUN 2021'!G64+'[1]JUL 2021'!G64+'[1]AUG 2021'!G64</f>
        <v>20889</v>
      </c>
      <c r="H64" s="90">
        <f>'[1]SEPT 2020'!H64+'[1]OCT 2020'!H64+'[1]NOV 2020'!H64+'[1]DEC 2020'!H64+'[1]JAN 2021'!H64+'[1]FEB 2021'!H64+'[1]MAR 2021'!H64+'[1]APR 2021'!H64+'[1]MAY 2021'!H64+'[1]JUN 2021'!H64+'[1]JUL 2021'!H64+'[1]AUG 2021'!H64</f>
        <v>11239</v>
      </c>
      <c r="I64" s="108">
        <f>'[1]SEPT 2020'!I64+'[1]OCT 2020'!I64+'[1]NOV 2020'!I64+'[1]DEC 2020'!I64+'[1]JAN 2021'!I64+'[1]FEB 2021'!I64+'[1]MAR 2021'!I64+'[1]APR 2021'!I64+'[1]MAY 2021'!I64+'[1]JUN 2021'!I64+'[1]JUL 2021'!I64+'[1]AUG 2021'!I64</f>
        <v>349645</v>
      </c>
      <c r="J64" s="38">
        <f>'[1]SEPT 2020'!J64+'[1]OCT 2020'!J64+'[1]NOV 2020'!J64+'[1]DEC 2020'!J64+'[1]JAN 2021'!J64+'[1]FEB 2021'!J64+'[1]MAR 2021'!J64+'[1]APR 2021'!J64+'[1]MAY 2021'!J64+'[1]JUN 2021'!J64+'[1]JUL 2021'!J64+'[1]AUG 2021'!J64</f>
        <v>0</v>
      </c>
      <c r="K64" s="109">
        <f>'[1]SEPT 2020'!K64+'[1]OCT 2020'!K64+'[1]NOV 2020'!K64+'[1]DEC 2020'!K64+'[1]JAN 2021'!K64+'[1]FEB 2021'!K64+'[1]MAR 2021'!K64+'[1]APR 2021'!K64+'[1]MAY 2021'!K64+'[1]JUN 2021'!K64+'[1]JUL 2021'!K64+'[1]AUG 2021'!K64</f>
        <v>0</v>
      </c>
      <c r="L64" s="38">
        <f>'[1]SEPT 2020'!L64+'[1]OCT 2020'!L64+'[1]NOV 2020'!L64+'[1]DEC 2020'!L64+'[1]JAN 2021'!L64+'[1]FEB 2021'!L64+'[1]MAR 2021'!L64+'[1]APR 2021'!L64+'[1]MAY 2021'!L64+'[1]JUN 2021'!L64+'[1]JUL 2021'!L64+'[1]AUG 2021'!L64</f>
        <v>0</v>
      </c>
      <c r="M64" s="38">
        <f>'[1]SEPT 2020'!M64+'[1]OCT 2020'!M64+'[1]NOV 2020'!M64+'[1]DEC 2020'!M64+'[1]JAN 2021'!M64+'[1]FEB 2021'!M64+'[1]MAR 2021'!M64+'[1]APR 2021'!M64+'[1]MAY 2021'!M64+'[1]JUN 2021'!M64+'[1]JUL 2021'!M64+'[1]AUG 2021'!M64</f>
        <v>0</v>
      </c>
      <c r="N64" s="38">
        <f>'[1]SEPT 2020'!N64+'[1]OCT 2020'!N64+'[1]NOV 2020'!N64+'[1]DEC 2020'!N64+'[1]JAN 2021'!N64+'[1]FEB 2021'!N64+'[1]MAR 2021'!N64+'[1]APR 2021'!N64+'[1]MAY 2021'!N64+'[1]JUN 2021'!N64+'[1]JUL 2021'!N64+'[1]AUG 2021'!N64</f>
        <v>42545</v>
      </c>
      <c r="O64" s="38">
        <f>'[1]SEPT 2020'!O64+'[1]OCT 2020'!O64+'[1]NOV 2020'!O64+'[1]DEC 2020'!O64+'[1]JAN 2021'!O64+'[1]FEB 2021'!O64+'[1]MAR 2021'!O64+'[1]APR 2021'!O64+'[1]MAY 2021'!O64+'[1]JUN 2021'!O64+'[1]JUL 2021'!O64+'[1]AUG 2021'!O64</f>
        <v>0</v>
      </c>
      <c r="P64" s="108">
        <f>'[1]SEPT 2020'!P64+'[1]OCT 2020'!P64+'[1]NOV 2020'!P64+'[1]DEC 2020'!P64+'[1]JAN 2021'!P64+'[1]FEB 2021'!P64+'[1]MAR 2021'!P64+'[1]APR 2021'!P64+'[1]MAY 2021'!P64+'[1]JUN 2021'!P64+'[1]JUL 2021'!P64+'[1]AUG 2021'!P64</f>
        <v>2558.8000000000002</v>
      </c>
      <c r="Q64" s="38">
        <f>'[1]SEPT 2020'!Q64+'[1]OCT 2020'!Q64+'[1]NOV 2020'!Q64+'[1]DEC 2020'!Q64+'[1]JAN 2021'!Q64+'[1]FEB 2021'!Q64+'[1]MAR 2021'!Q64+'[1]APR 2021'!Q64+'[1]MAY 2021'!Q64+'[1]JUN 2021'!Q64+'[1]JUL 2021'!Q64+'[1]AUG 2021'!Q64</f>
        <v>0</v>
      </c>
      <c r="R64" s="38">
        <f>'[1]SEPT 2020'!R64+'[1]OCT 2020'!R64+'[1]NOV 2020'!R64+'[1]DEC 2020'!R64+'[1]JAN 2021'!R64+'[1]FEB 2021'!R64+'[1]MAR 2021'!R64+'[1]APR 2021'!R64+'[1]MAY 2021'!R64+'[1]JUN 2021'!R64+'[1]JUL 2021'!R64+'[1]AUG 2021'!R64</f>
        <v>0</v>
      </c>
      <c r="S64" s="38">
        <f>'[1]SEPT 2020'!S64+'[1]OCT 2020'!S64+'[1]NOV 2020'!S64+'[1]DEC 2020'!S64+'[1]JAN 2021'!S64+'[1]FEB 2021'!S64+'[1]MAR 2021'!S64+'[1]APR 2021'!S64+'[1]MAY 2021'!S64+'[1]JUN 2021'!S64+'[1]JUL 2021'!S64+'[1]AUG 2021'!S64</f>
        <v>0</v>
      </c>
      <c r="T64" s="38">
        <f>'[1]SEPT 2020'!T64+'[1]OCT 2020'!T64+'[1]NOV 2020'!T64+'[1]DEC 2020'!T64+'[1]JAN 2021'!T64+'[1]FEB 2021'!T64+'[1]MAR 2021'!T64+'[1]APR 2021'!T64+'[1]MAY 2021'!T64+'[1]JUN 2021'!T64+'[1]JUL 2021'!T64+'[1]AUG 2021'!T64</f>
        <v>2558.8000000000002</v>
      </c>
      <c r="U64" s="38">
        <f>'[1]SEPT 2020'!U64+'[1]OCT 2020'!U64+'[1]NOV 2020'!U64+'[1]DEC 2020'!U64+'[1]JAN 2021'!U64+'[1]FEB 2021'!U64+'[1]MAR 2021'!U64+'[1]APR 2021'!U64+'[1]MAY 2021'!U64+'[1]JUN 2021'!U64+'[1]JUL 2021'!U64+'[1]AUG 2021'!U64</f>
        <v>0</v>
      </c>
      <c r="V64" s="38">
        <f>'[1]SEPT 2020'!V64+'[1]OCT 2020'!V64+'[1]NOV 2020'!V64+'[1]DEC 2020'!V64+'[1]JAN 2021'!V64+'[1]FEB 2021'!V64+'[1]MAR 2021'!V64+'[1]APR 2021'!V64+'[1]MAY 2021'!V64+'[1]JUN 2021'!V64+'[1]JUL 2021'!V64+'[1]AUG 2021'!V64</f>
        <v>0</v>
      </c>
      <c r="W64" s="38">
        <f>'[1]SEPT 2020'!W64+'[1]OCT 2020'!W64+'[1]NOV 2020'!W64+'[1]DEC 2020'!W64+'[1]JAN 2021'!W64+'[1]FEB 2021'!W64+'[1]MAR 2021'!W64+'[1]APR 2021'!W64+'[1]MAY 2021'!W64+'[1]JUN 2021'!W64+'[1]JUL 2021'!W64+'[1]AUG 2021'!W64</f>
        <v>0</v>
      </c>
      <c r="X64" s="38">
        <f>'[1]SEPT 2020'!X64+'[1]OCT 2020'!X64+'[1]NOV 2020'!X64+'[1]DEC 2020'!X64+'[1]JAN 2021'!X64+'[1]FEB 2021'!X64+'[1]MAR 2021'!X64+'[1]APR 2021'!X64+'[1]MAY 2021'!X64+'[1]JUN 2021'!X64+'[1]JUL 2021'!X64+'[1]AUG 2021'!X64</f>
        <v>0</v>
      </c>
      <c r="Y64" s="38">
        <f>'[1]SEPT 2020'!Y64+'[1]OCT 2020'!Y64+'[1]NOV 2020'!Y64+'[1]DEC 2020'!Y64+'[1]JAN 2021'!Y64+'[1]FEB 2021'!Y64+'[1]MAR 2021'!Y64+'[1]APR 2021'!Y64+'[1]MAY 2021'!Y64+'[1]JUN 2021'!Y64+'[1]JUL 2021'!Y64+'[1]AUG 2021'!Y64</f>
        <v>0</v>
      </c>
      <c r="Z64" s="38">
        <f>'[1]SEPT 2020'!Z64+'[1]OCT 2020'!Z64+'[1]NOV 2020'!Z64+'[1]DEC 2020'!Z64+'[1]JAN 2021'!Z64+'[1]FEB 2021'!Z64+'[1]MAR 2021'!Z64+'[1]APR 2021'!Z64+'[1]MAY 2021'!Z64+'[1]JUN 2021'!Z64+'[1]JUL 2021'!Z64+'[1]AUG 2021'!Z64</f>
        <v>0</v>
      </c>
      <c r="AA64" s="38">
        <f>'[1]SEPT 2020'!AA64+'[1]OCT 2020'!AA64+'[1]NOV 2020'!AA64+'[1]DEC 2020'!AA64+'[1]JAN 2021'!AA64+'[1]FEB 2021'!AA64+'[1]MAR 2021'!AA64+'[1]APR 2021'!AA64+'[1]MAY 2021'!AA64+'[1]JUN 2021'!AA64+'[1]JUL 2021'!AA64+'[1]AUG 2021'!AA64</f>
        <v>0</v>
      </c>
      <c r="AB64" s="38">
        <f>'[1]SEPT 2020'!AB64+'[1]OCT 2020'!AB64+'[1]NOV 2020'!AB64+'[1]DEC 2020'!AB64+'[1]JAN 2021'!AB64+'[1]FEB 2021'!AB64+'[1]MAR 2021'!AB64+'[1]APR 2021'!AB64+'[1]MAY 2021'!AB64+'[1]JUN 2021'!AB64+'[1]JUL 2021'!AB64+'[1]AUG 2021'!AB64</f>
        <v>0</v>
      </c>
      <c r="AC64" s="38">
        <f>'[1]SEPT 2020'!AC64+'[1]OCT 2020'!AC64+'[1]NOV 2020'!AC64+'[1]DEC 2020'!AC64+'[1]JAN 2021'!AC64+'[1]FEB 2021'!AC64+'[1]MAR 2021'!AC64+'[1]APR 2021'!AC64+'[1]MAY 2021'!AC64+'[1]JUN 2021'!AC64+'[1]JUL 2021'!AC64+'[1]AUG 2021'!AC64</f>
        <v>50363</v>
      </c>
      <c r="AD64" s="24">
        <f t="shared" si="0"/>
        <v>445111.8</v>
      </c>
    </row>
    <row r="65" spans="1:30" x14ac:dyDescent="0.25">
      <c r="A65" s="16" t="s">
        <v>167</v>
      </c>
      <c r="B65" s="17" t="s">
        <v>168</v>
      </c>
      <c r="C65" s="26" t="s">
        <v>42</v>
      </c>
      <c r="D65" s="90">
        <f>'[1]SEPT 2020'!D65+'[1]OCT 2020'!D65+'[1]NOV 2020'!D65+'[1]DEC 2020'!D65+'[1]JAN 2021'!D65+'[1]FEB 2021'!D65+'[1]MAR 2021'!D65+'[1]APR 2021'!D65+'[1]MAY 2021'!D65+'[1]JUN 2021'!D65+'[1]JUL 2021'!D65+'[1]AUG 2021'!D65</f>
        <v>253390</v>
      </c>
      <c r="E65" s="90">
        <f>'[1]SEPT 2020'!E65+'[1]OCT 2020'!E65+'[1]NOV 2020'!E65+'[1]DEC 2020'!E65+'[1]JAN 2021'!E65+'[1]FEB 2021'!E65+'[1]MAR 2021'!E65+'[1]APR 2021'!E65+'[1]MAY 2021'!E65+'[1]JUN 2021'!E65+'[1]JUL 2021'!E65+'[1]AUG 2021'!E65</f>
        <v>78285</v>
      </c>
      <c r="F65" s="90">
        <f>'[1]SEPT 2020'!F65+'[1]OCT 2020'!F65+'[1]NOV 2020'!F65+'[1]DEC 2020'!F65+'[1]JAN 2021'!F65+'[1]FEB 2021'!F65+'[1]MAR 2021'!F65+'[1]APR 2021'!F65+'[1]MAY 2021'!F65+'[1]JUN 2021'!F65+'[1]JUL 2021'!F65+'[1]AUG 2021'!F65</f>
        <v>12796</v>
      </c>
      <c r="G65" s="90">
        <f>'[1]SEPT 2020'!G65+'[1]OCT 2020'!G65+'[1]NOV 2020'!G65+'[1]DEC 2020'!G65+'[1]JAN 2021'!G65+'[1]FEB 2021'!G65+'[1]MAR 2021'!G65+'[1]APR 2021'!G65+'[1]MAY 2021'!G65+'[1]JUN 2021'!G65+'[1]JUL 2021'!G65+'[1]AUG 2021'!G65</f>
        <v>45319</v>
      </c>
      <c r="H65" s="90">
        <f>'[1]SEPT 2020'!H65+'[1]OCT 2020'!H65+'[1]NOV 2020'!H65+'[1]DEC 2020'!H65+'[1]JAN 2021'!H65+'[1]FEB 2021'!H65+'[1]MAR 2021'!H65+'[1]APR 2021'!H65+'[1]MAY 2021'!H65+'[1]JUN 2021'!H65+'[1]JUL 2021'!H65+'[1]AUG 2021'!H65</f>
        <v>72307</v>
      </c>
      <c r="I65" s="108">
        <f>'[1]SEPT 2020'!I65+'[1]OCT 2020'!I65+'[1]NOV 2020'!I65+'[1]DEC 2020'!I65+'[1]JAN 2021'!I65+'[1]FEB 2021'!I65+'[1]MAR 2021'!I65+'[1]APR 2021'!I65+'[1]MAY 2021'!I65+'[1]JUN 2021'!I65+'[1]JUL 2021'!I65+'[1]AUG 2021'!I65</f>
        <v>462097</v>
      </c>
      <c r="J65" s="38">
        <f>'[1]SEPT 2020'!J65+'[1]OCT 2020'!J65+'[1]NOV 2020'!J65+'[1]DEC 2020'!J65+'[1]JAN 2021'!J65+'[1]FEB 2021'!J65+'[1]MAR 2021'!J65+'[1]APR 2021'!J65+'[1]MAY 2021'!J65+'[1]JUN 2021'!J65+'[1]JUL 2021'!J65+'[1]AUG 2021'!J65</f>
        <v>0</v>
      </c>
      <c r="K65" s="109">
        <f>'[1]SEPT 2020'!K65+'[1]OCT 2020'!K65+'[1]NOV 2020'!K65+'[1]DEC 2020'!K65+'[1]JAN 2021'!K65+'[1]FEB 2021'!K65+'[1]MAR 2021'!K65+'[1]APR 2021'!K65+'[1]MAY 2021'!K65+'[1]JUN 2021'!K65+'[1]JUL 2021'!K65+'[1]AUG 2021'!K65</f>
        <v>0</v>
      </c>
      <c r="L65" s="38">
        <f>'[1]SEPT 2020'!L65+'[1]OCT 2020'!L65+'[1]NOV 2020'!L65+'[1]DEC 2020'!L65+'[1]JAN 2021'!L65+'[1]FEB 2021'!L65+'[1]MAR 2021'!L65+'[1]APR 2021'!L65+'[1]MAY 2021'!L65+'[1]JUN 2021'!L65+'[1]JUL 2021'!L65+'[1]AUG 2021'!L65</f>
        <v>0</v>
      </c>
      <c r="M65" s="38">
        <f>'[1]SEPT 2020'!M65+'[1]OCT 2020'!M65+'[1]NOV 2020'!M65+'[1]DEC 2020'!M65+'[1]JAN 2021'!M65+'[1]FEB 2021'!M65+'[1]MAR 2021'!M65+'[1]APR 2021'!M65+'[1]MAY 2021'!M65+'[1]JUN 2021'!M65+'[1]JUL 2021'!M65+'[1]AUG 2021'!M65</f>
        <v>0</v>
      </c>
      <c r="N65" s="38">
        <f>'[1]SEPT 2020'!N65+'[1]OCT 2020'!N65+'[1]NOV 2020'!N65+'[1]DEC 2020'!N65+'[1]JAN 2021'!N65+'[1]FEB 2021'!N65+'[1]MAR 2021'!N65+'[1]APR 2021'!N65+'[1]MAY 2021'!N65+'[1]JUN 2021'!N65+'[1]JUL 2021'!N65+'[1]AUG 2021'!N65</f>
        <v>0</v>
      </c>
      <c r="O65" s="38">
        <f>'[1]SEPT 2020'!O65+'[1]OCT 2020'!O65+'[1]NOV 2020'!O65+'[1]DEC 2020'!O65+'[1]JAN 2021'!O65+'[1]FEB 2021'!O65+'[1]MAR 2021'!O65+'[1]APR 2021'!O65+'[1]MAY 2021'!O65+'[1]JUN 2021'!O65+'[1]JUL 2021'!O65+'[1]AUG 2021'!O65</f>
        <v>0</v>
      </c>
      <c r="P65" s="108">
        <f>'[1]SEPT 2020'!P65+'[1]OCT 2020'!P65+'[1]NOV 2020'!P65+'[1]DEC 2020'!P65+'[1]JAN 2021'!P65+'[1]FEB 2021'!P65+'[1]MAR 2021'!P65+'[1]APR 2021'!P65+'[1]MAY 2021'!P65+'[1]JUN 2021'!P65+'[1]JUL 2021'!P65+'[1]AUG 2021'!P65</f>
        <v>0</v>
      </c>
      <c r="Q65" s="38">
        <f>'[1]SEPT 2020'!Q65+'[1]OCT 2020'!Q65+'[1]NOV 2020'!Q65+'[1]DEC 2020'!Q65+'[1]JAN 2021'!Q65+'[1]FEB 2021'!Q65+'[1]MAR 2021'!Q65+'[1]APR 2021'!Q65+'[1]MAY 2021'!Q65+'[1]JUN 2021'!Q65+'[1]JUL 2021'!Q65+'[1]AUG 2021'!Q65</f>
        <v>0</v>
      </c>
      <c r="R65" s="38">
        <f>'[1]SEPT 2020'!R65+'[1]OCT 2020'!R65+'[1]NOV 2020'!R65+'[1]DEC 2020'!R65+'[1]JAN 2021'!R65+'[1]FEB 2021'!R65+'[1]MAR 2021'!R65+'[1]APR 2021'!R65+'[1]MAY 2021'!R65+'[1]JUN 2021'!R65+'[1]JUL 2021'!R65+'[1]AUG 2021'!R65</f>
        <v>0</v>
      </c>
      <c r="S65" s="38">
        <f>'[1]SEPT 2020'!S65+'[1]OCT 2020'!S65+'[1]NOV 2020'!S65+'[1]DEC 2020'!S65+'[1]JAN 2021'!S65+'[1]FEB 2021'!S65+'[1]MAR 2021'!S65+'[1]APR 2021'!S65+'[1]MAY 2021'!S65+'[1]JUN 2021'!S65+'[1]JUL 2021'!S65+'[1]AUG 2021'!S65</f>
        <v>0</v>
      </c>
      <c r="T65" s="38">
        <f>'[1]SEPT 2020'!T65+'[1]OCT 2020'!T65+'[1]NOV 2020'!T65+'[1]DEC 2020'!T65+'[1]JAN 2021'!T65+'[1]FEB 2021'!T65+'[1]MAR 2021'!T65+'[1]APR 2021'!T65+'[1]MAY 2021'!T65+'[1]JUN 2021'!T65+'[1]JUL 2021'!T65+'[1]AUG 2021'!T65</f>
        <v>0</v>
      </c>
      <c r="U65" s="38">
        <f>'[1]SEPT 2020'!U65+'[1]OCT 2020'!U65+'[1]NOV 2020'!U65+'[1]DEC 2020'!U65+'[1]JAN 2021'!U65+'[1]FEB 2021'!U65+'[1]MAR 2021'!U65+'[1]APR 2021'!U65+'[1]MAY 2021'!U65+'[1]JUN 2021'!U65+'[1]JUL 2021'!U65+'[1]AUG 2021'!U65</f>
        <v>0</v>
      </c>
      <c r="V65" s="38">
        <f>'[1]SEPT 2020'!V65+'[1]OCT 2020'!V65+'[1]NOV 2020'!V65+'[1]DEC 2020'!V65+'[1]JAN 2021'!V65+'[1]FEB 2021'!V65+'[1]MAR 2021'!V65+'[1]APR 2021'!V65+'[1]MAY 2021'!V65+'[1]JUN 2021'!V65+'[1]JUL 2021'!V65+'[1]AUG 2021'!V65</f>
        <v>0</v>
      </c>
      <c r="W65" s="38">
        <f>'[1]SEPT 2020'!W65+'[1]OCT 2020'!W65+'[1]NOV 2020'!W65+'[1]DEC 2020'!W65+'[1]JAN 2021'!W65+'[1]FEB 2021'!W65+'[1]MAR 2021'!W65+'[1]APR 2021'!W65+'[1]MAY 2021'!W65+'[1]JUN 2021'!W65+'[1]JUL 2021'!W65+'[1]AUG 2021'!W65</f>
        <v>0</v>
      </c>
      <c r="X65" s="38">
        <f>'[1]SEPT 2020'!X65+'[1]OCT 2020'!X65+'[1]NOV 2020'!X65+'[1]DEC 2020'!X65+'[1]JAN 2021'!X65+'[1]FEB 2021'!X65+'[1]MAR 2021'!X65+'[1]APR 2021'!X65+'[1]MAY 2021'!X65+'[1]JUN 2021'!X65+'[1]JUL 2021'!X65+'[1]AUG 2021'!X65</f>
        <v>0</v>
      </c>
      <c r="Y65" s="38">
        <f>'[1]SEPT 2020'!Y65+'[1]OCT 2020'!Y65+'[1]NOV 2020'!Y65+'[1]DEC 2020'!Y65+'[1]JAN 2021'!Y65+'[1]FEB 2021'!Y65+'[1]MAR 2021'!Y65+'[1]APR 2021'!Y65+'[1]MAY 2021'!Y65+'[1]JUN 2021'!Y65+'[1]JUL 2021'!Y65+'[1]AUG 2021'!Y65</f>
        <v>0</v>
      </c>
      <c r="Z65" s="38">
        <f>'[1]SEPT 2020'!Z65+'[1]OCT 2020'!Z65+'[1]NOV 2020'!Z65+'[1]DEC 2020'!Z65+'[1]JAN 2021'!Z65+'[1]FEB 2021'!Z65+'[1]MAR 2021'!Z65+'[1]APR 2021'!Z65+'[1]MAY 2021'!Z65+'[1]JUN 2021'!Z65+'[1]JUL 2021'!Z65+'[1]AUG 2021'!Z65</f>
        <v>0</v>
      </c>
      <c r="AA65" s="38">
        <f>'[1]SEPT 2020'!AA65+'[1]OCT 2020'!AA65+'[1]NOV 2020'!AA65+'[1]DEC 2020'!AA65+'[1]JAN 2021'!AA65+'[1]FEB 2021'!AA65+'[1]MAR 2021'!AA65+'[1]APR 2021'!AA65+'[1]MAY 2021'!AA65+'[1]JUN 2021'!AA65+'[1]JUL 2021'!AA65+'[1]AUG 2021'!AA65</f>
        <v>0</v>
      </c>
      <c r="AB65" s="38">
        <f>'[1]SEPT 2020'!AB65+'[1]OCT 2020'!AB65+'[1]NOV 2020'!AB65+'[1]DEC 2020'!AB65+'[1]JAN 2021'!AB65+'[1]FEB 2021'!AB65+'[1]MAR 2021'!AB65+'[1]APR 2021'!AB65+'[1]MAY 2021'!AB65+'[1]JUN 2021'!AB65+'[1]JUL 2021'!AB65+'[1]AUG 2021'!AB65</f>
        <v>0</v>
      </c>
      <c r="AC65" s="38">
        <f>'[1]SEPT 2020'!AC65+'[1]OCT 2020'!AC65+'[1]NOV 2020'!AC65+'[1]DEC 2020'!AC65+'[1]JAN 2021'!AC65+'[1]FEB 2021'!AC65+'[1]MAR 2021'!AC65+'[1]APR 2021'!AC65+'[1]MAY 2021'!AC65+'[1]JUN 2021'!AC65+'[1]JUL 2021'!AC65+'[1]AUG 2021'!AC65</f>
        <v>50524</v>
      </c>
      <c r="AD65" s="24">
        <f t="shared" si="0"/>
        <v>512621</v>
      </c>
    </row>
    <row r="66" spans="1:30" x14ac:dyDescent="0.25">
      <c r="A66" s="16" t="s">
        <v>169</v>
      </c>
      <c r="B66" s="17" t="s">
        <v>170</v>
      </c>
      <c r="C66" s="26" t="s">
        <v>42</v>
      </c>
      <c r="D66" s="90">
        <f>'[1]SEPT 2020'!D66+'[1]OCT 2020'!D66+'[1]NOV 2020'!D66+'[1]DEC 2020'!D66+'[1]JAN 2021'!D66+'[1]FEB 2021'!D66+'[1]MAR 2021'!D66+'[1]APR 2021'!D66+'[1]MAY 2021'!D66+'[1]JUN 2021'!D66+'[1]JUL 2021'!D66+'[1]AUG 2021'!D66</f>
        <v>16000</v>
      </c>
      <c r="E66" s="90">
        <f>'[1]SEPT 2020'!E66+'[1]OCT 2020'!E66+'[1]NOV 2020'!E66+'[1]DEC 2020'!E66+'[1]JAN 2021'!E66+'[1]FEB 2021'!E66+'[1]MAR 2021'!E66+'[1]APR 2021'!E66+'[1]MAY 2021'!E66+'[1]JUN 2021'!E66+'[1]JUL 2021'!E66+'[1]AUG 2021'!E66</f>
        <v>9011955</v>
      </c>
      <c r="F66" s="90">
        <f>'[1]SEPT 2020'!F66+'[1]OCT 2020'!F66+'[1]NOV 2020'!F66+'[1]DEC 2020'!F66+'[1]JAN 2021'!F66+'[1]FEB 2021'!F66+'[1]MAR 2021'!F66+'[1]APR 2021'!F66+'[1]MAY 2021'!F66+'[1]JUN 2021'!F66+'[1]JUL 2021'!F66+'[1]AUG 2021'!F66</f>
        <v>2966503</v>
      </c>
      <c r="G66" s="90">
        <f>'[1]SEPT 2020'!G66+'[1]OCT 2020'!G66+'[1]NOV 2020'!G66+'[1]DEC 2020'!G66+'[1]JAN 2021'!G66+'[1]FEB 2021'!G66+'[1]MAR 2021'!G66+'[1]APR 2021'!G66+'[1]MAY 2021'!G66+'[1]JUN 2021'!G66+'[1]JUL 2021'!G66+'[1]AUG 2021'!G66</f>
        <v>2634050</v>
      </c>
      <c r="H66" s="90">
        <f>'[1]SEPT 2020'!H66+'[1]OCT 2020'!H66+'[1]NOV 2020'!H66+'[1]DEC 2020'!H66+'[1]JAN 2021'!H66+'[1]FEB 2021'!H66+'[1]MAR 2021'!H66+'[1]APR 2021'!H66+'[1]MAY 2021'!H66+'[1]JUN 2021'!H66+'[1]JUL 2021'!H66+'[1]AUG 2021'!H66</f>
        <v>1501004</v>
      </c>
      <c r="I66" s="108">
        <f>'[1]SEPT 2020'!I66+'[1]OCT 2020'!I66+'[1]NOV 2020'!I66+'[1]DEC 2020'!I66+'[1]JAN 2021'!I66+'[1]FEB 2021'!I66+'[1]MAR 2021'!I66+'[1]APR 2021'!I66+'[1]MAY 2021'!I66+'[1]JUN 2021'!I66+'[1]JUL 2021'!I66+'[1]AUG 2021'!I66</f>
        <v>16129512</v>
      </c>
      <c r="J66" s="38">
        <f>'[1]SEPT 2020'!J66+'[1]OCT 2020'!J66+'[1]NOV 2020'!J66+'[1]DEC 2020'!J66+'[1]JAN 2021'!J66+'[1]FEB 2021'!J66+'[1]MAR 2021'!J66+'[1]APR 2021'!J66+'[1]MAY 2021'!J66+'[1]JUN 2021'!J66+'[1]JUL 2021'!J66+'[1]AUG 2021'!J66</f>
        <v>0</v>
      </c>
      <c r="K66" s="109">
        <f>'[1]SEPT 2020'!K66+'[1]OCT 2020'!K66+'[1]NOV 2020'!K66+'[1]DEC 2020'!K66+'[1]JAN 2021'!K66+'[1]FEB 2021'!K66+'[1]MAR 2021'!K66+'[1]APR 2021'!K66+'[1]MAY 2021'!K66+'[1]JUN 2021'!K66+'[1]JUL 2021'!K66+'[1]AUG 2021'!K66</f>
        <v>0</v>
      </c>
      <c r="L66" s="38">
        <f>'[1]SEPT 2020'!L66+'[1]OCT 2020'!L66+'[1]NOV 2020'!L66+'[1]DEC 2020'!L66+'[1]JAN 2021'!L66+'[1]FEB 2021'!L66+'[1]MAR 2021'!L66+'[1]APR 2021'!L66+'[1]MAY 2021'!L66+'[1]JUN 2021'!L66+'[1]JUL 2021'!L66+'[1]AUG 2021'!L66</f>
        <v>0</v>
      </c>
      <c r="M66" s="38">
        <f>'[1]SEPT 2020'!M66+'[1]OCT 2020'!M66+'[1]NOV 2020'!M66+'[1]DEC 2020'!M66+'[1]JAN 2021'!M66+'[1]FEB 2021'!M66+'[1]MAR 2021'!M66+'[1]APR 2021'!M66+'[1]MAY 2021'!M66+'[1]JUN 2021'!M66+'[1]JUL 2021'!M66+'[1]AUG 2021'!M66</f>
        <v>1000000</v>
      </c>
      <c r="N66" s="38">
        <f>'[1]SEPT 2020'!N66+'[1]OCT 2020'!N66+'[1]NOV 2020'!N66+'[1]DEC 2020'!N66+'[1]JAN 2021'!N66+'[1]FEB 2021'!N66+'[1]MAR 2021'!N66+'[1]APR 2021'!N66+'[1]MAY 2021'!N66+'[1]JUN 2021'!N66+'[1]JUL 2021'!N66+'[1]AUG 2021'!N66</f>
        <v>260617</v>
      </c>
      <c r="O66" s="38">
        <f>'[1]SEPT 2020'!O66+'[1]OCT 2020'!O66+'[1]NOV 2020'!O66+'[1]DEC 2020'!O66+'[1]JAN 2021'!O66+'[1]FEB 2021'!O66+'[1]MAR 2021'!O66+'[1]APR 2021'!O66+'[1]MAY 2021'!O66+'[1]JUN 2021'!O66+'[1]JUL 2021'!O66+'[1]AUG 2021'!O66</f>
        <v>347184</v>
      </c>
      <c r="P66" s="108">
        <f>'[1]SEPT 2020'!P66+'[1]OCT 2020'!P66+'[1]NOV 2020'!P66+'[1]DEC 2020'!P66+'[1]JAN 2021'!P66+'[1]FEB 2021'!P66+'[1]MAR 2021'!P66+'[1]APR 2021'!P66+'[1]MAY 2021'!P66+'[1]JUN 2021'!P66+'[1]JUL 2021'!P66+'[1]AUG 2021'!P66</f>
        <v>480950.93</v>
      </c>
      <c r="Q66" s="38">
        <f>'[1]SEPT 2020'!Q66+'[1]OCT 2020'!Q66+'[1]NOV 2020'!Q66+'[1]DEC 2020'!Q66+'[1]JAN 2021'!Q66+'[1]FEB 2021'!Q66+'[1]MAR 2021'!Q66+'[1]APR 2021'!Q66+'[1]MAY 2021'!Q66+'[1]JUN 2021'!Q66+'[1]JUL 2021'!Q66+'[1]AUG 2021'!Q66</f>
        <v>0</v>
      </c>
      <c r="R66" s="38">
        <f>'[1]SEPT 2020'!R66+'[1]OCT 2020'!R66+'[1]NOV 2020'!R66+'[1]DEC 2020'!R66+'[1]JAN 2021'!R66+'[1]FEB 2021'!R66+'[1]MAR 2021'!R66+'[1]APR 2021'!R66+'[1]MAY 2021'!R66+'[1]JUN 2021'!R66+'[1]JUL 2021'!R66+'[1]AUG 2021'!R66</f>
        <v>0</v>
      </c>
      <c r="S66" s="38">
        <f>'[1]SEPT 2020'!S66+'[1]OCT 2020'!S66+'[1]NOV 2020'!S66+'[1]DEC 2020'!S66+'[1]JAN 2021'!S66+'[1]FEB 2021'!S66+'[1]MAR 2021'!S66+'[1]APR 2021'!S66+'[1]MAY 2021'!S66+'[1]JUN 2021'!S66+'[1]JUL 2021'!S66+'[1]AUG 2021'!S66</f>
        <v>0</v>
      </c>
      <c r="T66" s="38">
        <f>'[1]SEPT 2020'!T66+'[1]OCT 2020'!T66+'[1]NOV 2020'!T66+'[1]DEC 2020'!T66+'[1]JAN 2021'!T66+'[1]FEB 2021'!T66+'[1]MAR 2021'!T66+'[1]APR 2021'!T66+'[1]MAY 2021'!T66+'[1]JUN 2021'!T66+'[1]JUL 2021'!T66+'[1]AUG 2021'!T66</f>
        <v>57129.93</v>
      </c>
      <c r="U66" s="38">
        <f>'[1]SEPT 2020'!U66+'[1]OCT 2020'!U66+'[1]NOV 2020'!U66+'[1]DEC 2020'!U66+'[1]JAN 2021'!U66+'[1]FEB 2021'!U66+'[1]MAR 2021'!U66+'[1]APR 2021'!U66+'[1]MAY 2021'!U66+'[1]JUN 2021'!U66+'[1]JUL 2021'!U66+'[1]AUG 2021'!U66</f>
        <v>348276</v>
      </c>
      <c r="V66" s="38">
        <f>'[1]SEPT 2020'!V66+'[1]OCT 2020'!V66+'[1]NOV 2020'!V66+'[1]DEC 2020'!V66+'[1]JAN 2021'!V66+'[1]FEB 2021'!V66+'[1]MAR 2021'!V66+'[1]APR 2021'!V66+'[1]MAY 2021'!V66+'[1]JUN 2021'!V66+'[1]JUL 2021'!V66+'[1]AUG 2021'!V66</f>
        <v>0</v>
      </c>
      <c r="W66" s="38">
        <f>'[1]SEPT 2020'!W66+'[1]OCT 2020'!W66+'[1]NOV 2020'!W66+'[1]DEC 2020'!W66+'[1]JAN 2021'!W66+'[1]FEB 2021'!W66+'[1]MAR 2021'!W66+'[1]APR 2021'!W66+'[1]MAY 2021'!W66+'[1]JUN 2021'!W66+'[1]JUL 2021'!W66+'[1]AUG 2021'!W66</f>
        <v>75545</v>
      </c>
      <c r="X66" s="38">
        <f>'[1]SEPT 2020'!X66+'[1]OCT 2020'!X66+'[1]NOV 2020'!X66+'[1]DEC 2020'!X66+'[1]JAN 2021'!X66+'[1]FEB 2021'!X66+'[1]MAR 2021'!X66+'[1]APR 2021'!X66+'[1]MAY 2021'!X66+'[1]JUN 2021'!X66+'[1]JUL 2021'!X66+'[1]AUG 2021'!X66</f>
        <v>0</v>
      </c>
      <c r="Y66" s="38">
        <f>'[1]SEPT 2020'!Y66+'[1]OCT 2020'!Y66+'[1]NOV 2020'!Y66+'[1]DEC 2020'!Y66+'[1]JAN 2021'!Y66+'[1]FEB 2021'!Y66+'[1]MAR 2021'!Y66+'[1]APR 2021'!Y66+'[1]MAY 2021'!Y66+'[1]JUN 2021'!Y66+'[1]JUL 2021'!Y66+'[1]AUG 2021'!Y66</f>
        <v>0</v>
      </c>
      <c r="Z66" s="38">
        <f>'[1]SEPT 2020'!Z66+'[1]OCT 2020'!Z66+'[1]NOV 2020'!Z66+'[1]DEC 2020'!Z66+'[1]JAN 2021'!Z66+'[1]FEB 2021'!Z66+'[1]MAR 2021'!Z66+'[1]APR 2021'!Z66+'[1]MAY 2021'!Z66+'[1]JUN 2021'!Z66+'[1]JUL 2021'!Z66+'[1]AUG 2021'!Z66</f>
        <v>0</v>
      </c>
      <c r="AA66" s="38">
        <f>'[1]SEPT 2020'!AA66+'[1]OCT 2020'!AA66+'[1]NOV 2020'!AA66+'[1]DEC 2020'!AA66+'[1]JAN 2021'!AA66+'[1]FEB 2021'!AA66+'[1]MAR 2021'!AA66+'[1]APR 2021'!AA66+'[1]MAY 2021'!AA66+'[1]JUN 2021'!AA66+'[1]JUL 2021'!AA66+'[1]AUG 2021'!AA66</f>
        <v>0</v>
      </c>
      <c r="AB66" s="38">
        <f>'[1]SEPT 2020'!AB66+'[1]OCT 2020'!AB66+'[1]NOV 2020'!AB66+'[1]DEC 2020'!AB66+'[1]JAN 2021'!AB66+'[1]FEB 2021'!AB66+'[1]MAR 2021'!AB66+'[1]APR 2021'!AB66+'[1]MAY 2021'!AB66+'[1]JUN 2021'!AB66+'[1]JUL 2021'!AB66+'[1]AUG 2021'!AB66</f>
        <v>0</v>
      </c>
      <c r="AC66" s="38">
        <f>'[1]SEPT 2020'!AC66+'[1]OCT 2020'!AC66+'[1]NOV 2020'!AC66+'[1]DEC 2020'!AC66+'[1]JAN 2021'!AC66+'[1]FEB 2021'!AC66+'[1]MAR 2021'!AC66+'[1]APR 2021'!AC66+'[1]MAY 2021'!AC66+'[1]JUN 2021'!AC66+'[1]JUL 2021'!AC66+'[1]AUG 2021'!AC66</f>
        <v>37976</v>
      </c>
      <c r="AD66" s="24">
        <f t="shared" si="0"/>
        <v>18256239.93</v>
      </c>
    </row>
    <row r="67" spans="1:30" x14ac:dyDescent="0.25">
      <c r="A67" s="16" t="s">
        <v>171</v>
      </c>
      <c r="B67" s="17" t="s">
        <v>172</v>
      </c>
      <c r="C67" s="18" t="s">
        <v>36</v>
      </c>
      <c r="D67" s="90">
        <f>'[1]SEPT 2020'!D67+'[1]OCT 2020'!D67+'[1]NOV 2020'!D67+'[1]DEC 2020'!D67+'[1]JAN 2021'!D67+'[1]FEB 2021'!D67+'[1]MAR 2021'!D67+'[1]APR 2021'!D67+'[1]MAY 2021'!D67+'[1]JUN 2021'!D67+'[1]JUL 2021'!D67+'[1]AUG 2021'!D67</f>
        <v>253731</v>
      </c>
      <c r="E67" s="90">
        <f>'[1]SEPT 2020'!E67+'[1]OCT 2020'!E67+'[1]NOV 2020'!E67+'[1]DEC 2020'!E67+'[1]JAN 2021'!E67+'[1]FEB 2021'!E67+'[1]MAR 2021'!E67+'[1]APR 2021'!E67+'[1]MAY 2021'!E67+'[1]JUN 2021'!E67+'[1]JUL 2021'!E67+'[1]AUG 2021'!E67</f>
        <v>133732</v>
      </c>
      <c r="F67" s="90">
        <f>'[1]SEPT 2020'!F67+'[1]OCT 2020'!F67+'[1]NOV 2020'!F67+'[1]DEC 2020'!F67+'[1]JAN 2021'!F67+'[1]FEB 2021'!F67+'[1]MAR 2021'!F67+'[1]APR 2021'!F67+'[1]MAY 2021'!F67+'[1]JUN 2021'!F67+'[1]JUL 2021'!F67+'[1]AUG 2021'!F67</f>
        <v>114742</v>
      </c>
      <c r="G67" s="90">
        <f>'[1]SEPT 2020'!G67+'[1]OCT 2020'!G67+'[1]NOV 2020'!G67+'[1]DEC 2020'!G67+'[1]JAN 2021'!G67+'[1]FEB 2021'!G67+'[1]MAR 2021'!G67+'[1]APR 2021'!G67+'[1]MAY 2021'!G67+'[1]JUN 2021'!G67+'[1]JUL 2021'!G67+'[1]AUG 2021'!G67</f>
        <v>0</v>
      </c>
      <c r="H67" s="90">
        <f>'[1]SEPT 2020'!H67+'[1]OCT 2020'!H67+'[1]NOV 2020'!H67+'[1]DEC 2020'!H67+'[1]JAN 2021'!H67+'[1]FEB 2021'!H67+'[1]MAR 2021'!H67+'[1]APR 2021'!H67+'[1]MAY 2021'!H67+'[1]JUN 2021'!H67+'[1]JUL 2021'!H67+'[1]AUG 2021'!H67</f>
        <v>25784</v>
      </c>
      <c r="I67" s="108">
        <f>'[1]SEPT 2020'!I67+'[1]OCT 2020'!I67+'[1]NOV 2020'!I67+'[1]DEC 2020'!I67+'[1]JAN 2021'!I67+'[1]FEB 2021'!I67+'[1]MAR 2021'!I67+'[1]APR 2021'!I67+'[1]MAY 2021'!I67+'[1]JUN 2021'!I67+'[1]JUL 2021'!I67+'[1]AUG 2021'!I67</f>
        <v>527989</v>
      </c>
      <c r="J67" s="38">
        <f>'[1]SEPT 2020'!J67+'[1]OCT 2020'!J67+'[1]NOV 2020'!J67+'[1]DEC 2020'!J67+'[1]JAN 2021'!J67+'[1]FEB 2021'!J67+'[1]MAR 2021'!J67+'[1]APR 2021'!J67+'[1]MAY 2021'!J67+'[1]JUN 2021'!J67+'[1]JUL 2021'!J67+'[1]AUG 2021'!J67</f>
        <v>0</v>
      </c>
      <c r="K67" s="109">
        <f>'[1]SEPT 2020'!K67+'[1]OCT 2020'!K67+'[1]NOV 2020'!K67+'[1]DEC 2020'!K67+'[1]JAN 2021'!K67+'[1]FEB 2021'!K67+'[1]MAR 2021'!K67+'[1]APR 2021'!K67+'[1]MAY 2021'!K67+'[1]JUN 2021'!K67+'[1]JUL 2021'!K67+'[1]AUG 2021'!K67</f>
        <v>0</v>
      </c>
      <c r="L67" s="38">
        <f>'[1]SEPT 2020'!L67+'[1]OCT 2020'!L67+'[1]NOV 2020'!L67+'[1]DEC 2020'!L67+'[1]JAN 2021'!L67+'[1]FEB 2021'!L67+'[1]MAR 2021'!L67+'[1]APR 2021'!L67+'[1]MAY 2021'!L67+'[1]JUN 2021'!L67+'[1]JUL 2021'!L67+'[1]AUG 2021'!L67</f>
        <v>0</v>
      </c>
      <c r="M67" s="38">
        <f>'[1]SEPT 2020'!M67+'[1]OCT 2020'!M67+'[1]NOV 2020'!M67+'[1]DEC 2020'!M67+'[1]JAN 2021'!M67+'[1]FEB 2021'!M67+'[1]MAR 2021'!M67+'[1]APR 2021'!M67+'[1]MAY 2021'!M67+'[1]JUN 2021'!M67+'[1]JUL 2021'!M67+'[1]AUG 2021'!M67</f>
        <v>0</v>
      </c>
      <c r="N67" s="38">
        <f>'[1]SEPT 2020'!N67+'[1]OCT 2020'!N67+'[1]NOV 2020'!N67+'[1]DEC 2020'!N67+'[1]JAN 2021'!N67+'[1]FEB 2021'!N67+'[1]MAR 2021'!N67+'[1]APR 2021'!N67+'[1]MAY 2021'!N67+'[1]JUN 2021'!N67+'[1]JUL 2021'!N67+'[1]AUG 2021'!N67</f>
        <v>0</v>
      </c>
      <c r="O67" s="38">
        <f>'[1]SEPT 2020'!O67+'[1]OCT 2020'!O67+'[1]NOV 2020'!O67+'[1]DEC 2020'!O67+'[1]JAN 2021'!O67+'[1]FEB 2021'!O67+'[1]MAR 2021'!O67+'[1]APR 2021'!O67+'[1]MAY 2021'!O67+'[1]JUN 2021'!O67+'[1]JUL 2021'!O67+'[1]AUG 2021'!O67</f>
        <v>0</v>
      </c>
      <c r="P67" s="108">
        <f>'[1]SEPT 2020'!P67+'[1]OCT 2020'!P67+'[1]NOV 2020'!P67+'[1]DEC 2020'!P67+'[1]JAN 2021'!P67+'[1]FEB 2021'!P67+'[1]MAR 2021'!P67+'[1]APR 2021'!P67+'[1]MAY 2021'!P67+'[1]JUN 2021'!P67+'[1]JUL 2021'!P67+'[1]AUG 2021'!P67</f>
        <v>5108.8</v>
      </c>
      <c r="Q67" s="38">
        <f>'[1]SEPT 2020'!Q67+'[1]OCT 2020'!Q67+'[1]NOV 2020'!Q67+'[1]DEC 2020'!Q67+'[1]JAN 2021'!Q67+'[1]FEB 2021'!Q67+'[1]MAR 2021'!Q67+'[1]APR 2021'!Q67+'[1]MAY 2021'!Q67+'[1]JUN 2021'!Q67+'[1]JUL 2021'!Q67+'[1]AUG 2021'!Q67</f>
        <v>0</v>
      </c>
      <c r="R67" s="38">
        <f>'[1]SEPT 2020'!R67+'[1]OCT 2020'!R67+'[1]NOV 2020'!R67+'[1]DEC 2020'!R67+'[1]JAN 2021'!R67+'[1]FEB 2021'!R67+'[1]MAR 2021'!R67+'[1]APR 2021'!R67+'[1]MAY 2021'!R67+'[1]JUN 2021'!R67+'[1]JUL 2021'!R67+'[1]AUG 2021'!R67</f>
        <v>0</v>
      </c>
      <c r="S67" s="38">
        <f>'[1]SEPT 2020'!S67+'[1]OCT 2020'!S67+'[1]NOV 2020'!S67+'[1]DEC 2020'!S67+'[1]JAN 2021'!S67+'[1]FEB 2021'!S67+'[1]MAR 2021'!S67+'[1]APR 2021'!S67+'[1]MAY 2021'!S67+'[1]JUN 2021'!S67+'[1]JUL 2021'!S67+'[1]AUG 2021'!S67</f>
        <v>0</v>
      </c>
      <c r="T67" s="38">
        <f>'[1]SEPT 2020'!T67+'[1]OCT 2020'!T67+'[1]NOV 2020'!T67+'[1]DEC 2020'!T67+'[1]JAN 2021'!T67+'[1]FEB 2021'!T67+'[1]MAR 2021'!T67+'[1]APR 2021'!T67+'[1]MAY 2021'!T67+'[1]JUN 2021'!T67+'[1]JUL 2021'!T67+'[1]AUG 2021'!T67</f>
        <v>5108.8</v>
      </c>
      <c r="U67" s="38">
        <f>'[1]SEPT 2020'!U67+'[1]OCT 2020'!U67+'[1]NOV 2020'!U67+'[1]DEC 2020'!U67+'[1]JAN 2021'!U67+'[1]FEB 2021'!U67+'[1]MAR 2021'!U67+'[1]APR 2021'!U67+'[1]MAY 2021'!U67+'[1]JUN 2021'!U67+'[1]JUL 2021'!U67+'[1]AUG 2021'!U67</f>
        <v>0</v>
      </c>
      <c r="V67" s="38">
        <f>'[1]SEPT 2020'!V67+'[1]OCT 2020'!V67+'[1]NOV 2020'!V67+'[1]DEC 2020'!V67+'[1]JAN 2021'!V67+'[1]FEB 2021'!V67+'[1]MAR 2021'!V67+'[1]APR 2021'!V67+'[1]MAY 2021'!V67+'[1]JUN 2021'!V67+'[1]JUL 2021'!V67+'[1]AUG 2021'!V67</f>
        <v>0</v>
      </c>
      <c r="W67" s="38">
        <f>'[1]SEPT 2020'!W67+'[1]OCT 2020'!W67+'[1]NOV 2020'!W67+'[1]DEC 2020'!W67+'[1]JAN 2021'!W67+'[1]FEB 2021'!W67+'[1]MAR 2021'!W67+'[1]APR 2021'!W67+'[1]MAY 2021'!W67+'[1]JUN 2021'!W67+'[1]JUL 2021'!W67+'[1]AUG 2021'!W67</f>
        <v>0</v>
      </c>
      <c r="X67" s="38">
        <f>'[1]SEPT 2020'!X67+'[1]OCT 2020'!X67+'[1]NOV 2020'!X67+'[1]DEC 2020'!X67+'[1]JAN 2021'!X67+'[1]FEB 2021'!X67+'[1]MAR 2021'!X67+'[1]APR 2021'!X67+'[1]MAY 2021'!X67+'[1]JUN 2021'!X67+'[1]JUL 2021'!X67+'[1]AUG 2021'!X67</f>
        <v>0</v>
      </c>
      <c r="Y67" s="38">
        <f>'[1]SEPT 2020'!Y67+'[1]OCT 2020'!Y67+'[1]NOV 2020'!Y67+'[1]DEC 2020'!Y67+'[1]JAN 2021'!Y67+'[1]FEB 2021'!Y67+'[1]MAR 2021'!Y67+'[1]APR 2021'!Y67+'[1]MAY 2021'!Y67+'[1]JUN 2021'!Y67+'[1]JUL 2021'!Y67+'[1]AUG 2021'!Y67</f>
        <v>0</v>
      </c>
      <c r="Z67" s="38">
        <f>'[1]SEPT 2020'!Z67+'[1]OCT 2020'!Z67+'[1]NOV 2020'!Z67+'[1]DEC 2020'!Z67+'[1]JAN 2021'!Z67+'[1]FEB 2021'!Z67+'[1]MAR 2021'!Z67+'[1]APR 2021'!Z67+'[1]MAY 2021'!Z67+'[1]JUN 2021'!Z67+'[1]JUL 2021'!Z67+'[1]AUG 2021'!Z67</f>
        <v>0</v>
      </c>
      <c r="AA67" s="38">
        <f>'[1]SEPT 2020'!AA67+'[1]OCT 2020'!AA67+'[1]NOV 2020'!AA67+'[1]DEC 2020'!AA67+'[1]JAN 2021'!AA67+'[1]FEB 2021'!AA67+'[1]MAR 2021'!AA67+'[1]APR 2021'!AA67+'[1]MAY 2021'!AA67+'[1]JUN 2021'!AA67+'[1]JUL 2021'!AA67+'[1]AUG 2021'!AA67</f>
        <v>0</v>
      </c>
      <c r="AB67" s="38">
        <f>'[1]SEPT 2020'!AB67+'[1]OCT 2020'!AB67+'[1]NOV 2020'!AB67+'[1]DEC 2020'!AB67+'[1]JAN 2021'!AB67+'[1]FEB 2021'!AB67+'[1]MAR 2021'!AB67+'[1]APR 2021'!AB67+'[1]MAY 2021'!AB67+'[1]JUN 2021'!AB67+'[1]JUL 2021'!AB67+'[1]AUG 2021'!AB67</f>
        <v>0</v>
      </c>
      <c r="AC67" s="38">
        <f>'[1]SEPT 2020'!AC67+'[1]OCT 2020'!AC67+'[1]NOV 2020'!AC67+'[1]DEC 2020'!AC67+'[1]JAN 2021'!AC67+'[1]FEB 2021'!AC67+'[1]MAR 2021'!AC67+'[1]APR 2021'!AC67+'[1]MAY 2021'!AC67+'[1]JUN 2021'!AC67+'[1]JUL 2021'!AC67+'[1]AUG 2021'!AC67</f>
        <v>0</v>
      </c>
      <c r="AD67" s="24">
        <f t="shared" ref="AD67:AD130" si="1">SUM(I67,J67:P67,AC67)</f>
        <v>533097.80000000005</v>
      </c>
    </row>
    <row r="68" spans="1:30" x14ac:dyDescent="0.25">
      <c r="A68" s="16" t="s">
        <v>173</v>
      </c>
      <c r="B68" s="17" t="s">
        <v>174</v>
      </c>
      <c r="C68" s="29" t="s">
        <v>50</v>
      </c>
      <c r="D68" s="90">
        <f>'[1]SEPT 2020'!D68+'[1]OCT 2020'!D68+'[1]NOV 2020'!D68+'[1]DEC 2020'!D68+'[1]JAN 2021'!D68+'[1]FEB 2021'!D68+'[1]MAR 2021'!D68+'[1]APR 2021'!D68+'[1]MAY 2021'!D68+'[1]JUN 2021'!D68+'[1]JUL 2021'!D68+'[1]AUG 2021'!D68</f>
        <v>36612</v>
      </c>
      <c r="E68" s="90">
        <f>'[1]SEPT 2020'!E68+'[1]OCT 2020'!E68+'[1]NOV 2020'!E68+'[1]DEC 2020'!E68+'[1]JAN 2021'!E68+'[1]FEB 2021'!E68+'[1]MAR 2021'!E68+'[1]APR 2021'!E68+'[1]MAY 2021'!E68+'[1]JUN 2021'!E68+'[1]JUL 2021'!E68+'[1]AUG 2021'!E68</f>
        <v>21711</v>
      </c>
      <c r="F68" s="90">
        <f>'[1]SEPT 2020'!F68+'[1]OCT 2020'!F68+'[1]NOV 2020'!F68+'[1]DEC 2020'!F68+'[1]JAN 2021'!F68+'[1]FEB 2021'!F68+'[1]MAR 2021'!F68+'[1]APR 2021'!F68+'[1]MAY 2021'!F68+'[1]JUN 2021'!F68+'[1]JUL 2021'!F68+'[1]AUG 2021'!F68</f>
        <v>20165</v>
      </c>
      <c r="G68" s="90">
        <f>'[1]SEPT 2020'!G68+'[1]OCT 2020'!G68+'[1]NOV 2020'!G68+'[1]DEC 2020'!G68+'[1]JAN 2021'!G68+'[1]FEB 2021'!G68+'[1]MAR 2021'!G68+'[1]APR 2021'!G68+'[1]MAY 2021'!G68+'[1]JUN 2021'!G68+'[1]JUL 2021'!G68+'[1]AUG 2021'!G68</f>
        <v>0</v>
      </c>
      <c r="H68" s="90">
        <f>'[1]SEPT 2020'!H68+'[1]OCT 2020'!H68+'[1]NOV 2020'!H68+'[1]DEC 2020'!H68+'[1]JAN 2021'!H68+'[1]FEB 2021'!H68+'[1]MAR 2021'!H68+'[1]APR 2021'!H68+'[1]MAY 2021'!H68+'[1]JUN 2021'!H68+'[1]JUL 2021'!H68+'[1]AUG 2021'!H68</f>
        <v>8084</v>
      </c>
      <c r="I68" s="108">
        <f>'[1]SEPT 2020'!I68+'[1]OCT 2020'!I68+'[1]NOV 2020'!I68+'[1]DEC 2020'!I68+'[1]JAN 2021'!I68+'[1]FEB 2021'!I68+'[1]MAR 2021'!I68+'[1]APR 2021'!I68+'[1]MAY 2021'!I68+'[1]JUN 2021'!I68+'[1]JUL 2021'!I68+'[1]AUG 2021'!I68</f>
        <v>86572</v>
      </c>
      <c r="J68" s="38">
        <f>'[1]SEPT 2020'!J68+'[1]OCT 2020'!J68+'[1]NOV 2020'!J68+'[1]DEC 2020'!J68+'[1]JAN 2021'!J68+'[1]FEB 2021'!J68+'[1]MAR 2021'!J68+'[1]APR 2021'!J68+'[1]MAY 2021'!J68+'[1]JUN 2021'!J68+'[1]JUL 2021'!J68+'[1]AUG 2021'!J68</f>
        <v>0</v>
      </c>
      <c r="K68" s="109">
        <f>'[1]SEPT 2020'!K68+'[1]OCT 2020'!K68+'[1]NOV 2020'!K68+'[1]DEC 2020'!K68+'[1]JAN 2021'!K68+'[1]FEB 2021'!K68+'[1]MAR 2021'!K68+'[1]APR 2021'!K68+'[1]MAY 2021'!K68+'[1]JUN 2021'!K68+'[1]JUL 2021'!K68+'[1]AUG 2021'!K68</f>
        <v>0</v>
      </c>
      <c r="L68" s="38">
        <f>'[1]SEPT 2020'!L68+'[1]OCT 2020'!L68+'[1]NOV 2020'!L68+'[1]DEC 2020'!L68+'[1]JAN 2021'!L68+'[1]FEB 2021'!L68+'[1]MAR 2021'!L68+'[1]APR 2021'!L68+'[1]MAY 2021'!L68+'[1]JUN 2021'!L68+'[1]JUL 2021'!L68+'[1]AUG 2021'!L68</f>
        <v>0</v>
      </c>
      <c r="M68" s="38">
        <f>'[1]SEPT 2020'!M68+'[1]OCT 2020'!M68+'[1]NOV 2020'!M68+'[1]DEC 2020'!M68+'[1]JAN 2021'!M68+'[1]FEB 2021'!M68+'[1]MAR 2021'!M68+'[1]APR 2021'!M68+'[1]MAY 2021'!M68+'[1]JUN 2021'!M68+'[1]JUL 2021'!M68+'[1]AUG 2021'!M68</f>
        <v>0</v>
      </c>
      <c r="N68" s="38">
        <f>'[1]SEPT 2020'!N68+'[1]OCT 2020'!N68+'[1]NOV 2020'!N68+'[1]DEC 2020'!N68+'[1]JAN 2021'!N68+'[1]FEB 2021'!N68+'[1]MAR 2021'!N68+'[1]APR 2021'!N68+'[1]MAY 2021'!N68+'[1]JUN 2021'!N68+'[1]JUL 2021'!N68+'[1]AUG 2021'!N68</f>
        <v>0</v>
      </c>
      <c r="O68" s="38">
        <f>'[1]SEPT 2020'!O68+'[1]OCT 2020'!O68+'[1]NOV 2020'!O68+'[1]DEC 2020'!O68+'[1]JAN 2021'!O68+'[1]FEB 2021'!O68+'[1]MAR 2021'!O68+'[1]APR 2021'!O68+'[1]MAY 2021'!O68+'[1]JUN 2021'!O68+'[1]JUL 2021'!O68+'[1]AUG 2021'!O68</f>
        <v>0</v>
      </c>
      <c r="P68" s="108">
        <f>'[1]SEPT 2020'!P68+'[1]OCT 2020'!P68+'[1]NOV 2020'!P68+'[1]DEC 2020'!P68+'[1]JAN 2021'!P68+'[1]FEB 2021'!P68+'[1]MAR 2021'!P68+'[1]APR 2021'!P68+'[1]MAY 2021'!P68+'[1]JUN 2021'!P68+'[1]JUL 2021'!P68+'[1]AUG 2021'!P68</f>
        <v>1279.3900000000001</v>
      </c>
      <c r="Q68" s="38">
        <f>'[1]SEPT 2020'!Q68+'[1]OCT 2020'!Q68+'[1]NOV 2020'!Q68+'[1]DEC 2020'!Q68+'[1]JAN 2021'!Q68+'[1]FEB 2021'!Q68+'[1]MAR 2021'!Q68+'[1]APR 2021'!Q68+'[1]MAY 2021'!Q68+'[1]JUN 2021'!Q68+'[1]JUL 2021'!Q68+'[1]AUG 2021'!Q68</f>
        <v>0</v>
      </c>
      <c r="R68" s="38">
        <f>'[1]SEPT 2020'!R68+'[1]OCT 2020'!R68+'[1]NOV 2020'!R68+'[1]DEC 2020'!R68+'[1]JAN 2021'!R68+'[1]FEB 2021'!R68+'[1]MAR 2021'!R68+'[1]APR 2021'!R68+'[1]MAY 2021'!R68+'[1]JUN 2021'!R68+'[1]JUL 2021'!R68+'[1]AUG 2021'!R68</f>
        <v>0</v>
      </c>
      <c r="S68" s="38">
        <f>'[1]SEPT 2020'!S68+'[1]OCT 2020'!S68+'[1]NOV 2020'!S68+'[1]DEC 2020'!S68+'[1]JAN 2021'!S68+'[1]FEB 2021'!S68+'[1]MAR 2021'!S68+'[1]APR 2021'!S68+'[1]MAY 2021'!S68+'[1]JUN 2021'!S68+'[1]JUL 2021'!S68+'[1]AUG 2021'!S68</f>
        <v>0</v>
      </c>
      <c r="T68" s="38">
        <f>'[1]SEPT 2020'!T68+'[1]OCT 2020'!T68+'[1]NOV 2020'!T68+'[1]DEC 2020'!T68+'[1]JAN 2021'!T68+'[1]FEB 2021'!T68+'[1]MAR 2021'!T68+'[1]APR 2021'!T68+'[1]MAY 2021'!T68+'[1]JUN 2021'!T68+'[1]JUL 2021'!T68+'[1]AUG 2021'!T68</f>
        <v>1279.3900000000001</v>
      </c>
      <c r="U68" s="38">
        <f>'[1]SEPT 2020'!U68+'[1]OCT 2020'!U68+'[1]NOV 2020'!U68+'[1]DEC 2020'!U68+'[1]JAN 2021'!U68+'[1]FEB 2021'!U68+'[1]MAR 2021'!U68+'[1]APR 2021'!U68+'[1]MAY 2021'!U68+'[1]JUN 2021'!U68+'[1]JUL 2021'!U68+'[1]AUG 2021'!U68</f>
        <v>0</v>
      </c>
      <c r="V68" s="38">
        <f>'[1]SEPT 2020'!V68+'[1]OCT 2020'!V68+'[1]NOV 2020'!V68+'[1]DEC 2020'!V68+'[1]JAN 2021'!V68+'[1]FEB 2021'!V68+'[1]MAR 2021'!V68+'[1]APR 2021'!V68+'[1]MAY 2021'!V68+'[1]JUN 2021'!V68+'[1]JUL 2021'!V68+'[1]AUG 2021'!V68</f>
        <v>0</v>
      </c>
      <c r="W68" s="38">
        <f>'[1]SEPT 2020'!W68+'[1]OCT 2020'!W68+'[1]NOV 2020'!W68+'[1]DEC 2020'!W68+'[1]JAN 2021'!W68+'[1]FEB 2021'!W68+'[1]MAR 2021'!W68+'[1]APR 2021'!W68+'[1]MAY 2021'!W68+'[1]JUN 2021'!W68+'[1]JUL 2021'!W68+'[1]AUG 2021'!W68</f>
        <v>0</v>
      </c>
      <c r="X68" s="38">
        <f>'[1]SEPT 2020'!X68+'[1]OCT 2020'!X68+'[1]NOV 2020'!X68+'[1]DEC 2020'!X68+'[1]JAN 2021'!X68+'[1]FEB 2021'!X68+'[1]MAR 2021'!X68+'[1]APR 2021'!X68+'[1]MAY 2021'!X68+'[1]JUN 2021'!X68+'[1]JUL 2021'!X68+'[1]AUG 2021'!X68</f>
        <v>0</v>
      </c>
      <c r="Y68" s="38">
        <f>'[1]SEPT 2020'!Y68+'[1]OCT 2020'!Y68+'[1]NOV 2020'!Y68+'[1]DEC 2020'!Y68+'[1]JAN 2021'!Y68+'[1]FEB 2021'!Y68+'[1]MAR 2021'!Y68+'[1]APR 2021'!Y68+'[1]MAY 2021'!Y68+'[1]JUN 2021'!Y68+'[1]JUL 2021'!Y68+'[1]AUG 2021'!Y68</f>
        <v>0</v>
      </c>
      <c r="Z68" s="38">
        <f>'[1]SEPT 2020'!Z68+'[1]OCT 2020'!Z68+'[1]NOV 2020'!Z68+'[1]DEC 2020'!Z68+'[1]JAN 2021'!Z68+'[1]FEB 2021'!Z68+'[1]MAR 2021'!Z68+'[1]APR 2021'!Z68+'[1]MAY 2021'!Z68+'[1]JUN 2021'!Z68+'[1]JUL 2021'!Z68+'[1]AUG 2021'!Z68</f>
        <v>0</v>
      </c>
      <c r="AA68" s="38">
        <f>'[1]SEPT 2020'!AA68+'[1]OCT 2020'!AA68+'[1]NOV 2020'!AA68+'[1]DEC 2020'!AA68+'[1]JAN 2021'!AA68+'[1]FEB 2021'!AA68+'[1]MAR 2021'!AA68+'[1]APR 2021'!AA68+'[1]MAY 2021'!AA68+'[1]JUN 2021'!AA68+'[1]JUL 2021'!AA68+'[1]AUG 2021'!AA68</f>
        <v>0</v>
      </c>
      <c r="AB68" s="38">
        <f>'[1]SEPT 2020'!AB68+'[1]OCT 2020'!AB68+'[1]NOV 2020'!AB68+'[1]DEC 2020'!AB68+'[1]JAN 2021'!AB68+'[1]FEB 2021'!AB68+'[1]MAR 2021'!AB68+'[1]APR 2021'!AB68+'[1]MAY 2021'!AB68+'[1]JUN 2021'!AB68+'[1]JUL 2021'!AB68+'[1]AUG 2021'!AB68</f>
        <v>0</v>
      </c>
      <c r="AC68" s="38">
        <f>'[1]SEPT 2020'!AC68+'[1]OCT 2020'!AC68+'[1]NOV 2020'!AC68+'[1]DEC 2020'!AC68+'[1]JAN 2021'!AC68+'[1]FEB 2021'!AC68+'[1]MAR 2021'!AC68+'[1]APR 2021'!AC68+'[1]MAY 2021'!AC68+'[1]JUN 2021'!AC68+'[1]JUL 2021'!AC68+'[1]AUG 2021'!AC68</f>
        <v>0</v>
      </c>
      <c r="AD68" s="24">
        <f t="shared" si="1"/>
        <v>87851.39</v>
      </c>
    </row>
    <row r="69" spans="1:30" x14ac:dyDescent="0.25">
      <c r="A69" s="16" t="s">
        <v>175</v>
      </c>
      <c r="B69" s="17" t="s">
        <v>176</v>
      </c>
      <c r="C69" s="28" t="s">
        <v>45</v>
      </c>
      <c r="D69" s="90">
        <f>'[1]SEPT 2020'!D69+'[1]OCT 2020'!D69+'[1]NOV 2020'!D69+'[1]DEC 2020'!D69+'[1]JAN 2021'!D69+'[1]FEB 2021'!D69+'[1]MAR 2021'!D69+'[1]APR 2021'!D69+'[1]MAY 2021'!D69+'[1]JUN 2021'!D69+'[1]JUL 2021'!D69+'[1]AUG 2021'!D69</f>
        <v>115901</v>
      </c>
      <c r="E69" s="90">
        <f>'[1]SEPT 2020'!E69+'[1]OCT 2020'!E69+'[1]NOV 2020'!E69+'[1]DEC 2020'!E69+'[1]JAN 2021'!E69+'[1]FEB 2021'!E69+'[1]MAR 2021'!E69+'[1]APR 2021'!E69+'[1]MAY 2021'!E69+'[1]JUN 2021'!E69+'[1]JUL 2021'!E69+'[1]AUG 2021'!E69</f>
        <v>300809</v>
      </c>
      <c r="F69" s="90">
        <f>'[1]SEPT 2020'!F69+'[1]OCT 2020'!F69+'[1]NOV 2020'!F69+'[1]DEC 2020'!F69+'[1]JAN 2021'!F69+'[1]FEB 2021'!F69+'[1]MAR 2021'!F69+'[1]APR 2021'!F69+'[1]MAY 2021'!F69+'[1]JUN 2021'!F69+'[1]JUL 2021'!F69+'[1]AUG 2021'!F69</f>
        <v>225369</v>
      </c>
      <c r="G69" s="90">
        <f>'[1]SEPT 2020'!G69+'[1]OCT 2020'!G69+'[1]NOV 2020'!G69+'[1]DEC 2020'!G69+'[1]JAN 2021'!G69+'[1]FEB 2021'!G69+'[1]MAR 2021'!G69+'[1]APR 2021'!G69+'[1]MAY 2021'!G69+'[1]JUN 2021'!G69+'[1]JUL 2021'!G69+'[1]AUG 2021'!G69</f>
        <v>30287</v>
      </c>
      <c r="H69" s="90">
        <f>'[1]SEPT 2020'!H69+'[1]OCT 2020'!H69+'[1]NOV 2020'!H69+'[1]DEC 2020'!H69+'[1]JAN 2021'!H69+'[1]FEB 2021'!H69+'[1]MAR 2021'!H69+'[1]APR 2021'!H69+'[1]MAY 2021'!H69+'[1]JUN 2021'!H69+'[1]JUL 2021'!H69+'[1]AUG 2021'!H69</f>
        <v>132576</v>
      </c>
      <c r="I69" s="108">
        <f>'[1]SEPT 2020'!I69+'[1]OCT 2020'!I69+'[1]NOV 2020'!I69+'[1]DEC 2020'!I69+'[1]JAN 2021'!I69+'[1]FEB 2021'!I69+'[1]MAR 2021'!I69+'[1]APR 2021'!I69+'[1]MAY 2021'!I69+'[1]JUN 2021'!I69+'[1]JUL 2021'!I69+'[1]AUG 2021'!I69</f>
        <v>804942</v>
      </c>
      <c r="J69" s="38">
        <f>'[1]SEPT 2020'!J69+'[1]OCT 2020'!J69+'[1]NOV 2020'!J69+'[1]DEC 2020'!J69+'[1]JAN 2021'!J69+'[1]FEB 2021'!J69+'[1]MAR 2021'!J69+'[1]APR 2021'!J69+'[1]MAY 2021'!J69+'[1]JUN 2021'!J69+'[1]JUL 2021'!J69+'[1]AUG 2021'!J69</f>
        <v>0</v>
      </c>
      <c r="K69" s="109">
        <f>'[1]SEPT 2020'!K69+'[1]OCT 2020'!K69+'[1]NOV 2020'!K69+'[1]DEC 2020'!K69+'[1]JAN 2021'!K69+'[1]FEB 2021'!K69+'[1]MAR 2021'!K69+'[1]APR 2021'!K69+'[1]MAY 2021'!K69+'[1]JUN 2021'!K69+'[1]JUL 2021'!K69+'[1]AUG 2021'!K69</f>
        <v>0</v>
      </c>
      <c r="L69" s="38">
        <f>'[1]SEPT 2020'!L69+'[1]OCT 2020'!L69+'[1]NOV 2020'!L69+'[1]DEC 2020'!L69+'[1]JAN 2021'!L69+'[1]FEB 2021'!L69+'[1]MAR 2021'!L69+'[1]APR 2021'!L69+'[1]MAY 2021'!L69+'[1]JUN 2021'!L69+'[1]JUL 2021'!L69+'[1]AUG 2021'!L69</f>
        <v>0</v>
      </c>
      <c r="M69" s="38">
        <f>'[1]SEPT 2020'!M69+'[1]OCT 2020'!M69+'[1]NOV 2020'!M69+'[1]DEC 2020'!M69+'[1]JAN 2021'!M69+'[1]FEB 2021'!M69+'[1]MAR 2021'!M69+'[1]APR 2021'!M69+'[1]MAY 2021'!M69+'[1]JUN 2021'!M69+'[1]JUL 2021'!M69+'[1]AUG 2021'!M69</f>
        <v>0</v>
      </c>
      <c r="N69" s="38">
        <f>'[1]SEPT 2020'!N69+'[1]OCT 2020'!N69+'[1]NOV 2020'!N69+'[1]DEC 2020'!N69+'[1]JAN 2021'!N69+'[1]FEB 2021'!N69+'[1]MAR 2021'!N69+'[1]APR 2021'!N69+'[1]MAY 2021'!N69+'[1]JUN 2021'!N69+'[1]JUL 2021'!N69+'[1]AUG 2021'!N69</f>
        <v>48965</v>
      </c>
      <c r="O69" s="38">
        <f>'[1]SEPT 2020'!O69+'[1]OCT 2020'!O69+'[1]NOV 2020'!O69+'[1]DEC 2020'!O69+'[1]JAN 2021'!O69+'[1]FEB 2021'!O69+'[1]MAR 2021'!O69+'[1]APR 2021'!O69+'[1]MAY 2021'!O69+'[1]JUN 2021'!O69+'[1]JUL 2021'!O69+'[1]AUG 2021'!O69</f>
        <v>0</v>
      </c>
      <c r="P69" s="108">
        <f>'[1]SEPT 2020'!P69+'[1]OCT 2020'!P69+'[1]NOV 2020'!P69+'[1]DEC 2020'!P69+'[1]JAN 2021'!P69+'[1]FEB 2021'!P69+'[1]MAR 2021'!P69+'[1]APR 2021'!P69+'[1]MAY 2021'!P69+'[1]JUN 2021'!P69+'[1]JUL 2021'!P69+'[1]AUG 2021'!P69</f>
        <v>77044.94</v>
      </c>
      <c r="Q69" s="38">
        <f>'[1]SEPT 2020'!Q69+'[1]OCT 2020'!Q69+'[1]NOV 2020'!Q69+'[1]DEC 2020'!Q69+'[1]JAN 2021'!Q69+'[1]FEB 2021'!Q69+'[1]MAR 2021'!Q69+'[1]APR 2021'!Q69+'[1]MAY 2021'!Q69+'[1]JUN 2021'!Q69+'[1]JUL 2021'!Q69+'[1]AUG 2021'!Q69</f>
        <v>0</v>
      </c>
      <c r="R69" s="38">
        <f>'[1]SEPT 2020'!R69+'[1]OCT 2020'!R69+'[1]NOV 2020'!R69+'[1]DEC 2020'!R69+'[1]JAN 2021'!R69+'[1]FEB 2021'!R69+'[1]MAR 2021'!R69+'[1]APR 2021'!R69+'[1]MAY 2021'!R69+'[1]JUN 2021'!R69+'[1]JUL 2021'!R69+'[1]AUG 2021'!R69</f>
        <v>0</v>
      </c>
      <c r="S69" s="38">
        <f>'[1]SEPT 2020'!S69+'[1]OCT 2020'!S69+'[1]NOV 2020'!S69+'[1]DEC 2020'!S69+'[1]JAN 2021'!S69+'[1]FEB 2021'!S69+'[1]MAR 2021'!S69+'[1]APR 2021'!S69+'[1]MAY 2021'!S69+'[1]JUN 2021'!S69+'[1]JUL 2021'!S69+'[1]AUG 2021'!S69</f>
        <v>0</v>
      </c>
      <c r="T69" s="38">
        <f>'[1]SEPT 2020'!T69+'[1]OCT 2020'!T69+'[1]NOV 2020'!T69+'[1]DEC 2020'!T69+'[1]JAN 2021'!T69+'[1]FEB 2021'!T69+'[1]MAR 2021'!T69+'[1]APR 2021'!T69+'[1]MAY 2021'!T69+'[1]JUN 2021'!T69+'[1]JUL 2021'!T69+'[1]AUG 2021'!T69</f>
        <v>5044.9399999999996</v>
      </c>
      <c r="U69" s="38">
        <f>'[1]SEPT 2020'!U69+'[1]OCT 2020'!U69+'[1]NOV 2020'!U69+'[1]DEC 2020'!U69+'[1]JAN 2021'!U69+'[1]FEB 2021'!U69+'[1]MAR 2021'!U69+'[1]APR 2021'!U69+'[1]MAY 2021'!U69+'[1]JUN 2021'!U69+'[1]JUL 2021'!U69+'[1]AUG 2021'!U69</f>
        <v>72000</v>
      </c>
      <c r="V69" s="38">
        <f>'[1]SEPT 2020'!V69+'[1]OCT 2020'!V69+'[1]NOV 2020'!V69+'[1]DEC 2020'!V69+'[1]JAN 2021'!V69+'[1]FEB 2021'!V69+'[1]MAR 2021'!V69+'[1]APR 2021'!V69+'[1]MAY 2021'!V69+'[1]JUN 2021'!V69+'[1]JUL 2021'!V69+'[1]AUG 2021'!V69</f>
        <v>0</v>
      </c>
      <c r="W69" s="38">
        <f>'[1]SEPT 2020'!W69+'[1]OCT 2020'!W69+'[1]NOV 2020'!W69+'[1]DEC 2020'!W69+'[1]JAN 2021'!W69+'[1]FEB 2021'!W69+'[1]MAR 2021'!W69+'[1]APR 2021'!W69+'[1]MAY 2021'!W69+'[1]JUN 2021'!W69+'[1]JUL 2021'!W69+'[1]AUG 2021'!W69</f>
        <v>0</v>
      </c>
      <c r="X69" s="38">
        <f>'[1]SEPT 2020'!X69+'[1]OCT 2020'!X69+'[1]NOV 2020'!X69+'[1]DEC 2020'!X69+'[1]JAN 2021'!X69+'[1]FEB 2021'!X69+'[1]MAR 2021'!X69+'[1]APR 2021'!X69+'[1]MAY 2021'!X69+'[1]JUN 2021'!X69+'[1]JUL 2021'!X69+'[1]AUG 2021'!X69</f>
        <v>0</v>
      </c>
      <c r="Y69" s="38">
        <f>'[1]SEPT 2020'!Y69+'[1]OCT 2020'!Y69+'[1]NOV 2020'!Y69+'[1]DEC 2020'!Y69+'[1]JAN 2021'!Y69+'[1]FEB 2021'!Y69+'[1]MAR 2021'!Y69+'[1]APR 2021'!Y69+'[1]MAY 2021'!Y69+'[1]JUN 2021'!Y69+'[1]JUL 2021'!Y69+'[1]AUG 2021'!Y69</f>
        <v>0</v>
      </c>
      <c r="Z69" s="38">
        <f>'[1]SEPT 2020'!Z69+'[1]OCT 2020'!Z69+'[1]NOV 2020'!Z69+'[1]DEC 2020'!Z69+'[1]JAN 2021'!Z69+'[1]FEB 2021'!Z69+'[1]MAR 2021'!Z69+'[1]APR 2021'!Z69+'[1]MAY 2021'!Z69+'[1]JUN 2021'!Z69+'[1]JUL 2021'!Z69+'[1]AUG 2021'!Z69</f>
        <v>0</v>
      </c>
      <c r="AA69" s="38">
        <f>'[1]SEPT 2020'!AA69+'[1]OCT 2020'!AA69+'[1]NOV 2020'!AA69+'[1]DEC 2020'!AA69+'[1]JAN 2021'!AA69+'[1]FEB 2021'!AA69+'[1]MAR 2021'!AA69+'[1]APR 2021'!AA69+'[1]MAY 2021'!AA69+'[1]JUN 2021'!AA69+'[1]JUL 2021'!AA69+'[1]AUG 2021'!AA69</f>
        <v>0</v>
      </c>
      <c r="AB69" s="38">
        <f>'[1]SEPT 2020'!AB69+'[1]OCT 2020'!AB69+'[1]NOV 2020'!AB69+'[1]DEC 2020'!AB69+'[1]JAN 2021'!AB69+'[1]FEB 2021'!AB69+'[1]MAR 2021'!AB69+'[1]APR 2021'!AB69+'[1]MAY 2021'!AB69+'[1]JUN 2021'!AB69+'[1]JUL 2021'!AB69+'[1]AUG 2021'!AB69</f>
        <v>0</v>
      </c>
      <c r="AC69" s="38">
        <f>'[1]SEPT 2020'!AC69+'[1]OCT 2020'!AC69+'[1]NOV 2020'!AC69+'[1]DEC 2020'!AC69+'[1]JAN 2021'!AC69+'[1]FEB 2021'!AC69+'[1]MAR 2021'!AC69+'[1]APR 2021'!AC69+'[1]MAY 2021'!AC69+'[1]JUN 2021'!AC69+'[1]JUL 2021'!AC69+'[1]AUG 2021'!AC69</f>
        <v>0</v>
      </c>
      <c r="AD69" s="24">
        <f t="shared" si="1"/>
        <v>930951.94</v>
      </c>
    </row>
    <row r="70" spans="1:30" x14ac:dyDescent="0.25">
      <c r="A70" s="16" t="s">
        <v>177</v>
      </c>
      <c r="B70" s="17" t="s">
        <v>178</v>
      </c>
      <c r="C70" s="18" t="s">
        <v>36</v>
      </c>
      <c r="D70" s="90">
        <f>'[1]SEPT 2020'!D70+'[1]OCT 2020'!D70+'[1]NOV 2020'!D70+'[1]DEC 2020'!D70+'[1]JAN 2021'!D70+'[1]FEB 2021'!D70+'[1]MAR 2021'!D70+'[1]APR 2021'!D70+'[1]MAY 2021'!D70+'[1]JUN 2021'!D70+'[1]JUL 2021'!D70+'[1]AUG 2021'!D70</f>
        <v>127350</v>
      </c>
      <c r="E70" s="90">
        <f>'[1]SEPT 2020'!E70+'[1]OCT 2020'!E70+'[1]NOV 2020'!E70+'[1]DEC 2020'!E70+'[1]JAN 2021'!E70+'[1]FEB 2021'!E70+'[1]MAR 2021'!E70+'[1]APR 2021'!E70+'[1]MAY 2021'!E70+'[1]JUN 2021'!E70+'[1]JUL 2021'!E70+'[1]AUG 2021'!E70</f>
        <v>93223</v>
      </c>
      <c r="F70" s="90">
        <f>'[1]SEPT 2020'!F70+'[1]OCT 2020'!F70+'[1]NOV 2020'!F70+'[1]DEC 2020'!F70+'[1]JAN 2021'!F70+'[1]FEB 2021'!F70+'[1]MAR 2021'!F70+'[1]APR 2021'!F70+'[1]MAY 2021'!F70+'[1]JUN 2021'!F70+'[1]JUL 2021'!F70+'[1]AUG 2021'!F70</f>
        <v>63000</v>
      </c>
      <c r="G70" s="90">
        <f>'[1]SEPT 2020'!G70+'[1]OCT 2020'!G70+'[1]NOV 2020'!G70+'[1]DEC 2020'!G70+'[1]JAN 2021'!G70+'[1]FEB 2021'!G70+'[1]MAR 2021'!G70+'[1]APR 2021'!G70+'[1]MAY 2021'!G70+'[1]JUN 2021'!G70+'[1]JUL 2021'!G70+'[1]AUG 2021'!G70</f>
        <v>56320</v>
      </c>
      <c r="H70" s="90">
        <f>'[1]SEPT 2020'!H70+'[1]OCT 2020'!H70+'[1]NOV 2020'!H70+'[1]DEC 2020'!H70+'[1]JAN 2021'!H70+'[1]FEB 2021'!H70+'[1]MAR 2021'!H70+'[1]APR 2021'!H70+'[1]MAY 2021'!H70+'[1]JUN 2021'!H70+'[1]JUL 2021'!H70+'[1]AUG 2021'!H70</f>
        <v>41263</v>
      </c>
      <c r="I70" s="108">
        <f>'[1]SEPT 2020'!I70+'[1]OCT 2020'!I70+'[1]NOV 2020'!I70+'[1]DEC 2020'!I70+'[1]JAN 2021'!I70+'[1]FEB 2021'!I70+'[1]MAR 2021'!I70+'[1]APR 2021'!I70+'[1]MAY 2021'!I70+'[1]JUN 2021'!I70+'[1]JUL 2021'!I70+'[1]AUG 2021'!I70</f>
        <v>381156</v>
      </c>
      <c r="J70" s="38">
        <f>'[1]SEPT 2020'!J70+'[1]OCT 2020'!J70+'[1]NOV 2020'!J70+'[1]DEC 2020'!J70+'[1]JAN 2021'!J70+'[1]FEB 2021'!J70+'[1]MAR 2021'!J70+'[1]APR 2021'!J70+'[1]MAY 2021'!J70+'[1]JUN 2021'!J70+'[1]JUL 2021'!J70+'[1]AUG 2021'!J70</f>
        <v>0</v>
      </c>
      <c r="K70" s="109">
        <f>'[1]SEPT 2020'!K70+'[1]OCT 2020'!K70+'[1]NOV 2020'!K70+'[1]DEC 2020'!K70+'[1]JAN 2021'!K70+'[1]FEB 2021'!K70+'[1]MAR 2021'!K70+'[1]APR 2021'!K70+'[1]MAY 2021'!K70+'[1]JUN 2021'!K70+'[1]JUL 2021'!K70+'[1]AUG 2021'!K70</f>
        <v>0</v>
      </c>
      <c r="L70" s="38">
        <f>'[1]SEPT 2020'!L70+'[1]OCT 2020'!L70+'[1]NOV 2020'!L70+'[1]DEC 2020'!L70+'[1]JAN 2021'!L70+'[1]FEB 2021'!L70+'[1]MAR 2021'!L70+'[1]APR 2021'!L70+'[1]MAY 2021'!L70+'[1]JUN 2021'!L70+'[1]JUL 2021'!L70+'[1]AUG 2021'!L70</f>
        <v>0</v>
      </c>
      <c r="M70" s="38">
        <f>'[1]SEPT 2020'!M70+'[1]OCT 2020'!M70+'[1]NOV 2020'!M70+'[1]DEC 2020'!M70+'[1]JAN 2021'!M70+'[1]FEB 2021'!M70+'[1]MAR 2021'!M70+'[1]APR 2021'!M70+'[1]MAY 2021'!M70+'[1]JUN 2021'!M70+'[1]JUL 2021'!M70+'[1]AUG 2021'!M70</f>
        <v>0</v>
      </c>
      <c r="N70" s="38">
        <f>'[1]SEPT 2020'!N70+'[1]OCT 2020'!N70+'[1]NOV 2020'!N70+'[1]DEC 2020'!N70+'[1]JAN 2021'!N70+'[1]FEB 2021'!N70+'[1]MAR 2021'!N70+'[1]APR 2021'!N70+'[1]MAY 2021'!N70+'[1]JUN 2021'!N70+'[1]JUL 2021'!N70+'[1]AUG 2021'!N70</f>
        <v>0</v>
      </c>
      <c r="O70" s="38">
        <f>'[1]SEPT 2020'!O70+'[1]OCT 2020'!O70+'[1]NOV 2020'!O70+'[1]DEC 2020'!O70+'[1]JAN 2021'!O70+'[1]FEB 2021'!O70+'[1]MAR 2021'!O70+'[1]APR 2021'!O70+'[1]MAY 2021'!O70+'[1]JUN 2021'!O70+'[1]JUL 2021'!O70+'[1]AUG 2021'!O70</f>
        <v>0</v>
      </c>
      <c r="P70" s="108">
        <f>'[1]SEPT 2020'!P70+'[1]OCT 2020'!P70+'[1]NOV 2020'!P70+'[1]DEC 2020'!P70+'[1]JAN 2021'!P70+'[1]FEB 2021'!P70+'[1]MAR 2021'!P70+'[1]APR 2021'!P70+'[1]MAY 2021'!P70+'[1]JUN 2021'!P70+'[1]JUL 2021'!P70+'[1]AUG 2021'!P70</f>
        <v>3831.6</v>
      </c>
      <c r="Q70" s="38">
        <f>'[1]SEPT 2020'!Q70+'[1]OCT 2020'!Q70+'[1]NOV 2020'!Q70+'[1]DEC 2020'!Q70+'[1]JAN 2021'!Q70+'[1]FEB 2021'!Q70+'[1]MAR 2021'!Q70+'[1]APR 2021'!Q70+'[1]MAY 2021'!Q70+'[1]JUN 2021'!Q70+'[1]JUL 2021'!Q70+'[1]AUG 2021'!Q70</f>
        <v>0</v>
      </c>
      <c r="R70" s="38">
        <f>'[1]SEPT 2020'!R70+'[1]OCT 2020'!R70+'[1]NOV 2020'!R70+'[1]DEC 2020'!R70+'[1]JAN 2021'!R70+'[1]FEB 2021'!R70+'[1]MAR 2021'!R70+'[1]APR 2021'!R70+'[1]MAY 2021'!R70+'[1]JUN 2021'!R70+'[1]JUL 2021'!R70+'[1]AUG 2021'!R70</f>
        <v>0</v>
      </c>
      <c r="S70" s="38">
        <f>'[1]SEPT 2020'!S70+'[1]OCT 2020'!S70+'[1]NOV 2020'!S70+'[1]DEC 2020'!S70+'[1]JAN 2021'!S70+'[1]FEB 2021'!S70+'[1]MAR 2021'!S70+'[1]APR 2021'!S70+'[1]MAY 2021'!S70+'[1]JUN 2021'!S70+'[1]JUL 2021'!S70+'[1]AUG 2021'!S70</f>
        <v>0</v>
      </c>
      <c r="T70" s="38">
        <f>'[1]SEPT 2020'!T70+'[1]OCT 2020'!T70+'[1]NOV 2020'!T70+'[1]DEC 2020'!T70+'[1]JAN 2021'!T70+'[1]FEB 2021'!T70+'[1]MAR 2021'!T70+'[1]APR 2021'!T70+'[1]MAY 2021'!T70+'[1]JUN 2021'!T70+'[1]JUL 2021'!T70+'[1]AUG 2021'!T70</f>
        <v>3831.6</v>
      </c>
      <c r="U70" s="38">
        <f>'[1]SEPT 2020'!U70+'[1]OCT 2020'!U70+'[1]NOV 2020'!U70+'[1]DEC 2020'!U70+'[1]JAN 2021'!U70+'[1]FEB 2021'!U70+'[1]MAR 2021'!U70+'[1]APR 2021'!U70+'[1]MAY 2021'!U70+'[1]JUN 2021'!U70+'[1]JUL 2021'!U70+'[1]AUG 2021'!U70</f>
        <v>0</v>
      </c>
      <c r="V70" s="38">
        <f>'[1]SEPT 2020'!V70+'[1]OCT 2020'!V70+'[1]NOV 2020'!V70+'[1]DEC 2020'!V70+'[1]JAN 2021'!V70+'[1]FEB 2021'!V70+'[1]MAR 2021'!V70+'[1]APR 2021'!V70+'[1]MAY 2021'!V70+'[1]JUN 2021'!V70+'[1]JUL 2021'!V70+'[1]AUG 2021'!V70</f>
        <v>0</v>
      </c>
      <c r="W70" s="38">
        <f>'[1]SEPT 2020'!W70+'[1]OCT 2020'!W70+'[1]NOV 2020'!W70+'[1]DEC 2020'!W70+'[1]JAN 2021'!W70+'[1]FEB 2021'!W70+'[1]MAR 2021'!W70+'[1]APR 2021'!W70+'[1]MAY 2021'!W70+'[1]JUN 2021'!W70+'[1]JUL 2021'!W70+'[1]AUG 2021'!W70</f>
        <v>0</v>
      </c>
      <c r="X70" s="38">
        <f>'[1]SEPT 2020'!X70+'[1]OCT 2020'!X70+'[1]NOV 2020'!X70+'[1]DEC 2020'!X70+'[1]JAN 2021'!X70+'[1]FEB 2021'!X70+'[1]MAR 2021'!X70+'[1]APR 2021'!X70+'[1]MAY 2021'!X70+'[1]JUN 2021'!X70+'[1]JUL 2021'!X70+'[1]AUG 2021'!X70</f>
        <v>0</v>
      </c>
      <c r="Y70" s="38">
        <f>'[1]SEPT 2020'!Y70+'[1]OCT 2020'!Y70+'[1]NOV 2020'!Y70+'[1]DEC 2020'!Y70+'[1]JAN 2021'!Y70+'[1]FEB 2021'!Y70+'[1]MAR 2021'!Y70+'[1]APR 2021'!Y70+'[1]MAY 2021'!Y70+'[1]JUN 2021'!Y70+'[1]JUL 2021'!Y70+'[1]AUG 2021'!Y70</f>
        <v>0</v>
      </c>
      <c r="Z70" s="38">
        <f>'[1]SEPT 2020'!Z70+'[1]OCT 2020'!Z70+'[1]NOV 2020'!Z70+'[1]DEC 2020'!Z70+'[1]JAN 2021'!Z70+'[1]FEB 2021'!Z70+'[1]MAR 2021'!Z70+'[1]APR 2021'!Z70+'[1]MAY 2021'!Z70+'[1]JUN 2021'!Z70+'[1]JUL 2021'!Z70+'[1]AUG 2021'!Z70</f>
        <v>0</v>
      </c>
      <c r="AA70" s="38">
        <f>'[1]SEPT 2020'!AA70+'[1]OCT 2020'!AA70+'[1]NOV 2020'!AA70+'[1]DEC 2020'!AA70+'[1]JAN 2021'!AA70+'[1]FEB 2021'!AA70+'[1]MAR 2021'!AA70+'[1]APR 2021'!AA70+'[1]MAY 2021'!AA70+'[1]JUN 2021'!AA70+'[1]JUL 2021'!AA70+'[1]AUG 2021'!AA70</f>
        <v>0</v>
      </c>
      <c r="AB70" s="38">
        <f>'[1]SEPT 2020'!AB70+'[1]OCT 2020'!AB70+'[1]NOV 2020'!AB70+'[1]DEC 2020'!AB70+'[1]JAN 2021'!AB70+'[1]FEB 2021'!AB70+'[1]MAR 2021'!AB70+'[1]APR 2021'!AB70+'[1]MAY 2021'!AB70+'[1]JUN 2021'!AB70+'[1]JUL 2021'!AB70+'[1]AUG 2021'!AB70</f>
        <v>0</v>
      </c>
      <c r="AC70" s="38">
        <f>'[1]SEPT 2020'!AC70+'[1]OCT 2020'!AC70+'[1]NOV 2020'!AC70+'[1]DEC 2020'!AC70+'[1]JAN 2021'!AC70+'[1]FEB 2021'!AC70+'[1]MAR 2021'!AC70+'[1]APR 2021'!AC70+'[1]MAY 2021'!AC70+'[1]JUN 2021'!AC70+'[1]JUL 2021'!AC70+'[1]AUG 2021'!AC70</f>
        <v>0</v>
      </c>
      <c r="AD70" s="24">
        <f t="shared" si="1"/>
        <v>384987.6</v>
      </c>
    </row>
    <row r="71" spans="1:30" x14ac:dyDescent="0.25">
      <c r="A71" s="16" t="s">
        <v>179</v>
      </c>
      <c r="B71" s="17" t="s">
        <v>180</v>
      </c>
      <c r="C71" s="30" t="s">
        <v>71</v>
      </c>
      <c r="D71" s="90">
        <f>'[1]SEPT 2020'!D71+'[1]OCT 2020'!D71+'[1]NOV 2020'!D71+'[1]DEC 2020'!D71+'[1]JAN 2021'!D71+'[1]FEB 2021'!D71+'[1]MAR 2021'!D71+'[1]APR 2021'!D71+'[1]MAY 2021'!D71+'[1]JUN 2021'!D71+'[1]JUL 2021'!D71+'[1]AUG 2021'!D71</f>
        <v>1319121</v>
      </c>
      <c r="E71" s="90">
        <f>'[1]SEPT 2020'!E71+'[1]OCT 2020'!E71+'[1]NOV 2020'!E71+'[1]DEC 2020'!E71+'[1]JAN 2021'!E71+'[1]FEB 2021'!E71+'[1]MAR 2021'!E71+'[1]APR 2021'!E71+'[1]MAY 2021'!E71+'[1]JUN 2021'!E71+'[1]JUL 2021'!E71+'[1]AUG 2021'!E71</f>
        <v>187774</v>
      </c>
      <c r="F71" s="90">
        <f>'[1]SEPT 2020'!F71+'[1]OCT 2020'!F71+'[1]NOV 2020'!F71+'[1]DEC 2020'!F71+'[1]JAN 2021'!F71+'[1]FEB 2021'!F71+'[1]MAR 2021'!F71+'[1]APR 2021'!F71+'[1]MAY 2021'!F71+'[1]JUN 2021'!F71+'[1]JUL 2021'!F71+'[1]AUG 2021'!F71</f>
        <v>683441</v>
      </c>
      <c r="G71" s="90">
        <f>'[1]SEPT 2020'!G71+'[1]OCT 2020'!G71+'[1]NOV 2020'!G71+'[1]DEC 2020'!G71+'[1]JAN 2021'!G71+'[1]FEB 2021'!G71+'[1]MAR 2021'!G71+'[1]APR 2021'!G71+'[1]MAY 2021'!G71+'[1]JUN 2021'!G71+'[1]JUL 2021'!G71+'[1]AUG 2021'!G71</f>
        <v>451167</v>
      </c>
      <c r="H71" s="90">
        <f>'[1]SEPT 2020'!H71+'[1]OCT 2020'!H71+'[1]NOV 2020'!H71+'[1]DEC 2020'!H71+'[1]JAN 2021'!H71+'[1]FEB 2021'!H71+'[1]MAR 2021'!H71+'[1]APR 2021'!H71+'[1]MAY 2021'!H71+'[1]JUN 2021'!H71+'[1]JUL 2021'!H71+'[1]AUG 2021'!H71</f>
        <v>444433</v>
      </c>
      <c r="I71" s="108">
        <f>'[1]SEPT 2020'!I71+'[1]OCT 2020'!I71+'[1]NOV 2020'!I71+'[1]DEC 2020'!I71+'[1]JAN 2021'!I71+'[1]FEB 2021'!I71+'[1]MAR 2021'!I71+'[1]APR 2021'!I71+'[1]MAY 2021'!I71+'[1]JUN 2021'!I71+'[1]JUL 2021'!I71+'[1]AUG 2021'!I71</f>
        <v>3085936</v>
      </c>
      <c r="J71" s="38">
        <f>'[1]SEPT 2020'!J71+'[1]OCT 2020'!J71+'[1]NOV 2020'!J71+'[1]DEC 2020'!J71+'[1]JAN 2021'!J71+'[1]FEB 2021'!J71+'[1]MAR 2021'!J71+'[1]APR 2021'!J71+'[1]MAY 2021'!J71+'[1]JUN 2021'!J71+'[1]JUL 2021'!J71+'[1]AUG 2021'!J71</f>
        <v>0</v>
      </c>
      <c r="K71" s="109">
        <f>'[1]SEPT 2020'!K71+'[1]OCT 2020'!K71+'[1]NOV 2020'!K71+'[1]DEC 2020'!K71+'[1]JAN 2021'!K71+'[1]FEB 2021'!K71+'[1]MAR 2021'!K71+'[1]APR 2021'!K71+'[1]MAY 2021'!K71+'[1]JUN 2021'!K71+'[1]JUL 2021'!K71+'[1]AUG 2021'!K71</f>
        <v>0</v>
      </c>
      <c r="L71" s="38">
        <f>'[1]SEPT 2020'!L71+'[1]OCT 2020'!L71+'[1]NOV 2020'!L71+'[1]DEC 2020'!L71+'[1]JAN 2021'!L71+'[1]FEB 2021'!L71+'[1]MAR 2021'!L71+'[1]APR 2021'!L71+'[1]MAY 2021'!L71+'[1]JUN 2021'!L71+'[1]JUL 2021'!L71+'[1]AUG 2021'!L71</f>
        <v>0</v>
      </c>
      <c r="M71" s="38">
        <f>'[1]SEPT 2020'!M71+'[1]OCT 2020'!M71+'[1]NOV 2020'!M71+'[1]DEC 2020'!M71+'[1]JAN 2021'!M71+'[1]FEB 2021'!M71+'[1]MAR 2021'!M71+'[1]APR 2021'!M71+'[1]MAY 2021'!M71+'[1]JUN 2021'!M71+'[1]JUL 2021'!M71+'[1]AUG 2021'!M71</f>
        <v>0</v>
      </c>
      <c r="N71" s="38">
        <f>'[1]SEPT 2020'!N71+'[1]OCT 2020'!N71+'[1]NOV 2020'!N71+'[1]DEC 2020'!N71+'[1]JAN 2021'!N71+'[1]FEB 2021'!N71+'[1]MAR 2021'!N71+'[1]APR 2021'!N71+'[1]MAY 2021'!N71+'[1]JUN 2021'!N71+'[1]JUL 2021'!N71+'[1]AUG 2021'!N71</f>
        <v>97384</v>
      </c>
      <c r="O71" s="38">
        <f>'[1]SEPT 2020'!O71+'[1]OCT 2020'!O71+'[1]NOV 2020'!O71+'[1]DEC 2020'!O71+'[1]JAN 2021'!O71+'[1]FEB 2021'!O71+'[1]MAR 2021'!O71+'[1]APR 2021'!O71+'[1]MAY 2021'!O71+'[1]JUN 2021'!O71+'[1]JUL 2021'!O71+'[1]AUG 2021'!O71</f>
        <v>200448</v>
      </c>
      <c r="P71" s="108">
        <f>'[1]SEPT 2020'!P71+'[1]OCT 2020'!P71+'[1]NOV 2020'!P71+'[1]DEC 2020'!P71+'[1]JAN 2021'!P71+'[1]FEB 2021'!P71+'[1]MAR 2021'!P71+'[1]APR 2021'!P71+'[1]MAY 2021'!P71+'[1]JUN 2021'!P71+'[1]JUL 2021'!P71+'[1]AUG 2021'!P71</f>
        <v>18150.63</v>
      </c>
      <c r="Q71" s="38">
        <f>'[1]SEPT 2020'!Q71+'[1]OCT 2020'!Q71+'[1]NOV 2020'!Q71+'[1]DEC 2020'!Q71+'[1]JAN 2021'!Q71+'[1]FEB 2021'!Q71+'[1]MAR 2021'!Q71+'[1]APR 2021'!Q71+'[1]MAY 2021'!Q71+'[1]JUN 2021'!Q71+'[1]JUL 2021'!Q71+'[1]AUG 2021'!Q71</f>
        <v>0</v>
      </c>
      <c r="R71" s="38">
        <f>'[1]SEPT 2020'!R71+'[1]OCT 2020'!R71+'[1]NOV 2020'!R71+'[1]DEC 2020'!R71+'[1]JAN 2021'!R71+'[1]FEB 2021'!R71+'[1]MAR 2021'!R71+'[1]APR 2021'!R71+'[1]MAY 2021'!R71+'[1]JUN 2021'!R71+'[1]JUL 2021'!R71+'[1]AUG 2021'!R71</f>
        <v>0</v>
      </c>
      <c r="S71" s="38">
        <f>'[1]SEPT 2020'!S71+'[1]OCT 2020'!S71+'[1]NOV 2020'!S71+'[1]DEC 2020'!S71+'[1]JAN 2021'!S71+'[1]FEB 2021'!S71+'[1]MAR 2021'!S71+'[1]APR 2021'!S71+'[1]MAY 2021'!S71+'[1]JUN 2021'!S71+'[1]JUL 2021'!S71+'[1]AUG 2021'!S71</f>
        <v>0</v>
      </c>
      <c r="T71" s="38">
        <f>'[1]SEPT 2020'!T71+'[1]OCT 2020'!T71+'[1]NOV 2020'!T71+'[1]DEC 2020'!T71+'[1]JAN 2021'!T71+'[1]FEB 2021'!T71+'[1]MAR 2021'!T71+'[1]APR 2021'!T71+'[1]MAY 2021'!T71+'[1]JUN 2021'!T71+'[1]JUL 2021'!T71+'[1]AUG 2021'!T71</f>
        <v>18150.63</v>
      </c>
      <c r="U71" s="38">
        <f>'[1]SEPT 2020'!U71+'[1]OCT 2020'!U71+'[1]NOV 2020'!U71+'[1]DEC 2020'!U71+'[1]JAN 2021'!U71+'[1]FEB 2021'!U71+'[1]MAR 2021'!U71+'[1]APR 2021'!U71+'[1]MAY 2021'!U71+'[1]JUN 2021'!U71+'[1]JUL 2021'!U71+'[1]AUG 2021'!U71</f>
        <v>0</v>
      </c>
      <c r="V71" s="38">
        <f>'[1]SEPT 2020'!V71+'[1]OCT 2020'!V71+'[1]NOV 2020'!V71+'[1]DEC 2020'!V71+'[1]JAN 2021'!V71+'[1]FEB 2021'!V71+'[1]MAR 2021'!V71+'[1]APR 2021'!V71+'[1]MAY 2021'!V71+'[1]JUN 2021'!V71+'[1]JUL 2021'!V71+'[1]AUG 2021'!V71</f>
        <v>0</v>
      </c>
      <c r="W71" s="38">
        <f>'[1]SEPT 2020'!W71+'[1]OCT 2020'!W71+'[1]NOV 2020'!W71+'[1]DEC 2020'!W71+'[1]JAN 2021'!W71+'[1]FEB 2021'!W71+'[1]MAR 2021'!W71+'[1]APR 2021'!W71+'[1]MAY 2021'!W71+'[1]JUN 2021'!W71+'[1]JUL 2021'!W71+'[1]AUG 2021'!W71</f>
        <v>0</v>
      </c>
      <c r="X71" s="38">
        <f>'[1]SEPT 2020'!X71+'[1]OCT 2020'!X71+'[1]NOV 2020'!X71+'[1]DEC 2020'!X71+'[1]JAN 2021'!X71+'[1]FEB 2021'!X71+'[1]MAR 2021'!X71+'[1]APR 2021'!X71+'[1]MAY 2021'!X71+'[1]JUN 2021'!X71+'[1]JUL 2021'!X71+'[1]AUG 2021'!X71</f>
        <v>0</v>
      </c>
      <c r="Y71" s="38">
        <f>'[1]SEPT 2020'!Y71+'[1]OCT 2020'!Y71+'[1]NOV 2020'!Y71+'[1]DEC 2020'!Y71+'[1]JAN 2021'!Y71+'[1]FEB 2021'!Y71+'[1]MAR 2021'!Y71+'[1]APR 2021'!Y71+'[1]MAY 2021'!Y71+'[1]JUN 2021'!Y71+'[1]JUL 2021'!Y71+'[1]AUG 2021'!Y71</f>
        <v>0</v>
      </c>
      <c r="Z71" s="38">
        <f>'[1]SEPT 2020'!Z71+'[1]OCT 2020'!Z71+'[1]NOV 2020'!Z71+'[1]DEC 2020'!Z71+'[1]JAN 2021'!Z71+'[1]FEB 2021'!Z71+'[1]MAR 2021'!Z71+'[1]APR 2021'!Z71+'[1]MAY 2021'!Z71+'[1]JUN 2021'!Z71+'[1]JUL 2021'!Z71+'[1]AUG 2021'!Z71</f>
        <v>0</v>
      </c>
      <c r="AA71" s="38">
        <f>'[1]SEPT 2020'!AA71+'[1]OCT 2020'!AA71+'[1]NOV 2020'!AA71+'[1]DEC 2020'!AA71+'[1]JAN 2021'!AA71+'[1]FEB 2021'!AA71+'[1]MAR 2021'!AA71+'[1]APR 2021'!AA71+'[1]MAY 2021'!AA71+'[1]JUN 2021'!AA71+'[1]JUL 2021'!AA71+'[1]AUG 2021'!AA71</f>
        <v>0</v>
      </c>
      <c r="AB71" s="38">
        <f>'[1]SEPT 2020'!AB71+'[1]OCT 2020'!AB71+'[1]NOV 2020'!AB71+'[1]DEC 2020'!AB71+'[1]JAN 2021'!AB71+'[1]FEB 2021'!AB71+'[1]MAR 2021'!AB71+'[1]APR 2021'!AB71+'[1]MAY 2021'!AB71+'[1]JUN 2021'!AB71+'[1]JUL 2021'!AB71+'[1]AUG 2021'!AB71</f>
        <v>0</v>
      </c>
      <c r="AC71" s="38">
        <f>'[1]SEPT 2020'!AC71+'[1]OCT 2020'!AC71+'[1]NOV 2020'!AC71+'[1]DEC 2020'!AC71+'[1]JAN 2021'!AC71+'[1]FEB 2021'!AC71+'[1]MAR 2021'!AC71+'[1]APR 2021'!AC71+'[1]MAY 2021'!AC71+'[1]JUN 2021'!AC71+'[1]JUL 2021'!AC71+'[1]AUG 2021'!AC71</f>
        <v>9923</v>
      </c>
      <c r="AD71" s="24">
        <f t="shared" si="1"/>
        <v>3411841.63</v>
      </c>
    </row>
    <row r="72" spans="1:30" x14ac:dyDescent="0.25">
      <c r="A72" s="16" t="s">
        <v>181</v>
      </c>
      <c r="B72" s="17" t="s">
        <v>182</v>
      </c>
      <c r="C72" s="31" t="s">
        <v>100</v>
      </c>
      <c r="D72" s="90">
        <f>'[1]SEPT 2020'!D72+'[1]OCT 2020'!D72+'[1]NOV 2020'!D72+'[1]DEC 2020'!D72+'[1]JAN 2021'!D72+'[1]FEB 2021'!D72+'[1]MAR 2021'!D72+'[1]APR 2021'!D72+'[1]MAY 2021'!D72+'[1]JUN 2021'!D72+'[1]JUL 2021'!D72+'[1]AUG 2021'!D72</f>
        <v>144617</v>
      </c>
      <c r="E72" s="90">
        <f>'[1]SEPT 2020'!E72+'[1]OCT 2020'!E72+'[1]NOV 2020'!E72+'[1]DEC 2020'!E72+'[1]JAN 2021'!E72+'[1]FEB 2021'!E72+'[1]MAR 2021'!E72+'[1]APR 2021'!E72+'[1]MAY 2021'!E72+'[1]JUN 2021'!E72+'[1]JUL 2021'!E72+'[1]AUG 2021'!E72</f>
        <v>80515</v>
      </c>
      <c r="F72" s="90">
        <f>'[1]SEPT 2020'!F72+'[1]OCT 2020'!F72+'[1]NOV 2020'!F72+'[1]DEC 2020'!F72+'[1]JAN 2021'!F72+'[1]FEB 2021'!F72+'[1]MAR 2021'!F72+'[1]APR 2021'!F72+'[1]MAY 2021'!F72+'[1]JUN 2021'!F72+'[1]JUL 2021'!F72+'[1]AUG 2021'!F72</f>
        <v>62116</v>
      </c>
      <c r="G72" s="90">
        <f>'[1]SEPT 2020'!G72+'[1]OCT 2020'!G72+'[1]NOV 2020'!G72+'[1]DEC 2020'!G72+'[1]JAN 2021'!G72+'[1]FEB 2021'!G72+'[1]MAR 2021'!G72+'[1]APR 2021'!G72+'[1]MAY 2021'!G72+'[1]JUN 2021'!G72+'[1]JUL 2021'!G72+'[1]AUG 2021'!G72</f>
        <v>43123</v>
      </c>
      <c r="H72" s="90">
        <f>'[1]SEPT 2020'!H72+'[1]OCT 2020'!H72+'[1]NOV 2020'!H72+'[1]DEC 2020'!H72+'[1]JAN 2021'!H72+'[1]FEB 2021'!H72+'[1]MAR 2021'!H72+'[1]APR 2021'!H72+'[1]MAY 2021'!H72+'[1]JUN 2021'!H72+'[1]JUL 2021'!H72+'[1]AUG 2021'!H72</f>
        <v>6370</v>
      </c>
      <c r="I72" s="108">
        <f>'[1]SEPT 2020'!I72+'[1]OCT 2020'!I72+'[1]NOV 2020'!I72+'[1]DEC 2020'!I72+'[1]JAN 2021'!I72+'[1]FEB 2021'!I72+'[1]MAR 2021'!I72+'[1]APR 2021'!I72+'[1]MAY 2021'!I72+'[1]JUN 2021'!I72+'[1]JUL 2021'!I72+'[1]AUG 2021'!I72</f>
        <v>336741</v>
      </c>
      <c r="J72" s="38">
        <f>'[1]SEPT 2020'!J72+'[1]OCT 2020'!J72+'[1]NOV 2020'!J72+'[1]DEC 2020'!J72+'[1]JAN 2021'!J72+'[1]FEB 2021'!J72+'[1]MAR 2021'!J72+'[1]APR 2021'!J72+'[1]MAY 2021'!J72+'[1]JUN 2021'!J72+'[1]JUL 2021'!J72+'[1]AUG 2021'!J72</f>
        <v>0</v>
      </c>
      <c r="K72" s="109">
        <f>'[1]SEPT 2020'!K72+'[1]OCT 2020'!K72+'[1]NOV 2020'!K72+'[1]DEC 2020'!K72+'[1]JAN 2021'!K72+'[1]FEB 2021'!K72+'[1]MAR 2021'!K72+'[1]APR 2021'!K72+'[1]MAY 2021'!K72+'[1]JUN 2021'!K72+'[1]JUL 2021'!K72+'[1]AUG 2021'!K72</f>
        <v>0</v>
      </c>
      <c r="L72" s="38">
        <f>'[1]SEPT 2020'!L72+'[1]OCT 2020'!L72+'[1]NOV 2020'!L72+'[1]DEC 2020'!L72+'[1]JAN 2021'!L72+'[1]FEB 2021'!L72+'[1]MAR 2021'!L72+'[1]APR 2021'!L72+'[1]MAY 2021'!L72+'[1]JUN 2021'!L72+'[1]JUL 2021'!L72+'[1]AUG 2021'!L72</f>
        <v>0</v>
      </c>
      <c r="M72" s="38">
        <f>'[1]SEPT 2020'!M72+'[1]OCT 2020'!M72+'[1]NOV 2020'!M72+'[1]DEC 2020'!M72+'[1]JAN 2021'!M72+'[1]FEB 2021'!M72+'[1]MAR 2021'!M72+'[1]APR 2021'!M72+'[1]MAY 2021'!M72+'[1]JUN 2021'!M72+'[1]JUL 2021'!M72+'[1]AUG 2021'!M72</f>
        <v>0</v>
      </c>
      <c r="N72" s="38">
        <f>'[1]SEPT 2020'!N72+'[1]OCT 2020'!N72+'[1]NOV 2020'!N72+'[1]DEC 2020'!N72+'[1]JAN 2021'!N72+'[1]FEB 2021'!N72+'[1]MAR 2021'!N72+'[1]APR 2021'!N72+'[1]MAY 2021'!N72+'[1]JUN 2021'!N72+'[1]JUL 2021'!N72+'[1]AUG 2021'!N72</f>
        <v>0</v>
      </c>
      <c r="O72" s="38">
        <f>'[1]SEPT 2020'!O72+'[1]OCT 2020'!O72+'[1]NOV 2020'!O72+'[1]DEC 2020'!O72+'[1]JAN 2021'!O72+'[1]FEB 2021'!O72+'[1]MAR 2021'!O72+'[1]APR 2021'!O72+'[1]MAY 2021'!O72+'[1]JUN 2021'!O72+'[1]JUL 2021'!O72+'[1]AUG 2021'!O72</f>
        <v>0</v>
      </c>
      <c r="P72" s="108">
        <f>'[1]SEPT 2020'!P72+'[1]OCT 2020'!P72+'[1]NOV 2020'!P72+'[1]DEC 2020'!P72+'[1]JAN 2021'!P72+'[1]FEB 2021'!P72+'[1]MAR 2021'!P72+'[1]APR 2021'!P72+'[1]MAY 2021'!P72+'[1]JUN 2021'!P72+'[1]JUL 2021'!P72+'[1]AUG 2021'!P72</f>
        <v>4000</v>
      </c>
      <c r="Q72" s="38">
        <f>'[1]SEPT 2020'!Q72+'[1]OCT 2020'!Q72+'[1]NOV 2020'!Q72+'[1]DEC 2020'!Q72+'[1]JAN 2021'!Q72+'[1]FEB 2021'!Q72+'[1]MAR 2021'!Q72+'[1]APR 2021'!Q72+'[1]MAY 2021'!Q72+'[1]JUN 2021'!Q72+'[1]JUL 2021'!Q72+'[1]AUG 2021'!Q72</f>
        <v>0</v>
      </c>
      <c r="R72" s="38">
        <f>'[1]SEPT 2020'!R72+'[1]OCT 2020'!R72+'[1]NOV 2020'!R72+'[1]DEC 2020'!R72+'[1]JAN 2021'!R72+'[1]FEB 2021'!R72+'[1]MAR 2021'!R72+'[1]APR 2021'!R72+'[1]MAY 2021'!R72+'[1]JUN 2021'!R72+'[1]JUL 2021'!R72+'[1]AUG 2021'!R72</f>
        <v>0</v>
      </c>
      <c r="S72" s="38">
        <f>'[1]SEPT 2020'!S72+'[1]OCT 2020'!S72+'[1]NOV 2020'!S72+'[1]DEC 2020'!S72+'[1]JAN 2021'!S72+'[1]FEB 2021'!S72+'[1]MAR 2021'!S72+'[1]APR 2021'!S72+'[1]MAY 2021'!S72+'[1]JUN 2021'!S72+'[1]JUL 2021'!S72+'[1]AUG 2021'!S72</f>
        <v>0</v>
      </c>
      <c r="T72" s="38">
        <f>'[1]SEPT 2020'!T72+'[1]OCT 2020'!T72+'[1]NOV 2020'!T72+'[1]DEC 2020'!T72+'[1]JAN 2021'!T72+'[1]FEB 2021'!T72+'[1]MAR 2021'!T72+'[1]APR 2021'!T72+'[1]MAY 2021'!T72+'[1]JUN 2021'!T72+'[1]JUL 2021'!T72+'[1]AUG 2021'!T72</f>
        <v>4000</v>
      </c>
      <c r="U72" s="38">
        <f>'[1]SEPT 2020'!U72+'[1]OCT 2020'!U72+'[1]NOV 2020'!U72+'[1]DEC 2020'!U72+'[1]JAN 2021'!U72+'[1]FEB 2021'!U72+'[1]MAR 2021'!U72+'[1]APR 2021'!U72+'[1]MAY 2021'!U72+'[1]JUN 2021'!U72+'[1]JUL 2021'!U72+'[1]AUG 2021'!U72</f>
        <v>0</v>
      </c>
      <c r="V72" s="38">
        <f>'[1]SEPT 2020'!V72+'[1]OCT 2020'!V72+'[1]NOV 2020'!V72+'[1]DEC 2020'!V72+'[1]JAN 2021'!V72+'[1]FEB 2021'!V72+'[1]MAR 2021'!V72+'[1]APR 2021'!V72+'[1]MAY 2021'!V72+'[1]JUN 2021'!V72+'[1]JUL 2021'!V72+'[1]AUG 2021'!V72</f>
        <v>0</v>
      </c>
      <c r="W72" s="38">
        <f>'[1]SEPT 2020'!W72+'[1]OCT 2020'!W72+'[1]NOV 2020'!W72+'[1]DEC 2020'!W72+'[1]JAN 2021'!W72+'[1]FEB 2021'!W72+'[1]MAR 2021'!W72+'[1]APR 2021'!W72+'[1]MAY 2021'!W72+'[1]JUN 2021'!W72+'[1]JUL 2021'!W72+'[1]AUG 2021'!W72</f>
        <v>0</v>
      </c>
      <c r="X72" s="38">
        <f>'[1]SEPT 2020'!X72+'[1]OCT 2020'!X72+'[1]NOV 2020'!X72+'[1]DEC 2020'!X72+'[1]JAN 2021'!X72+'[1]FEB 2021'!X72+'[1]MAR 2021'!X72+'[1]APR 2021'!X72+'[1]MAY 2021'!X72+'[1]JUN 2021'!X72+'[1]JUL 2021'!X72+'[1]AUG 2021'!X72</f>
        <v>0</v>
      </c>
      <c r="Y72" s="38">
        <f>'[1]SEPT 2020'!Y72+'[1]OCT 2020'!Y72+'[1]NOV 2020'!Y72+'[1]DEC 2020'!Y72+'[1]JAN 2021'!Y72+'[1]FEB 2021'!Y72+'[1]MAR 2021'!Y72+'[1]APR 2021'!Y72+'[1]MAY 2021'!Y72+'[1]JUN 2021'!Y72+'[1]JUL 2021'!Y72+'[1]AUG 2021'!Y72</f>
        <v>0</v>
      </c>
      <c r="Z72" s="38">
        <f>'[1]SEPT 2020'!Z72+'[1]OCT 2020'!Z72+'[1]NOV 2020'!Z72+'[1]DEC 2020'!Z72+'[1]JAN 2021'!Z72+'[1]FEB 2021'!Z72+'[1]MAR 2021'!Z72+'[1]APR 2021'!Z72+'[1]MAY 2021'!Z72+'[1]JUN 2021'!Z72+'[1]JUL 2021'!Z72+'[1]AUG 2021'!Z72</f>
        <v>0</v>
      </c>
      <c r="AA72" s="38">
        <f>'[1]SEPT 2020'!AA72+'[1]OCT 2020'!AA72+'[1]NOV 2020'!AA72+'[1]DEC 2020'!AA72+'[1]JAN 2021'!AA72+'[1]FEB 2021'!AA72+'[1]MAR 2021'!AA72+'[1]APR 2021'!AA72+'[1]MAY 2021'!AA72+'[1]JUN 2021'!AA72+'[1]JUL 2021'!AA72+'[1]AUG 2021'!AA72</f>
        <v>0</v>
      </c>
      <c r="AB72" s="38">
        <f>'[1]SEPT 2020'!AB72+'[1]OCT 2020'!AB72+'[1]NOV 2020'!AB72+'[1]DEC 2020'!AB72+'[1]JAN 2021'!AB72+'[1]FEB 2021'!AB72+'[1]MAR 2021'!AB72+'[1]APR 2021'!AB72+'[1]MAY 2021'!AB72+'[1]JUN 2021'!AB72+'[1]JUL 2021'!AB72+'[1]AUG 2021'!AB72</f>
        <v>0</v>
      </c>
      <c r="AC72" s="38">
        <f>'[1]SEPT 2020'!AC72+'[1]OCT 2020'!AC72+'[1]NOV 2020'!AC72+'[1]DEC 2020'!AC72+'[1]JAN 2021'!AC72+'[1]FEB 2021'!AC72+'[1]MAR 2021'!AC72+'[1]APR 2021'!AC72+'[1]MAY 2021'!AC72+'[1]JUN 2021'!AC72+'[1]JUL 2021'!AC72+'[1]AUG 2021'!AC72</f>
        <v>50303</v>
      </c>
      <c r="AD72" s="24">
        <f t="shared" si="1"/>
        <v>391044</v>
      </c>
    </row>
    <row r="73" spans="1:30" x14ac:dyDescent="0.25">
      <c r="A73" s="16" t="s">
        <v>183</v>
      </c>
      <c r="B73" s="17" t="s">
        <v>184</v>
      </c>
      <c r="C73" s="29" t="s">
        <v>50</v>
      </c>
      <c r="D73" s="90">
        <f>'[1]SEPT 2020'!D73+'[1]OCT 2020'!D73+'[1]NOV 2020'!D73+'[1]DEC 2020'!D73+'[1]JAN 2021'!D73+'[1]FEB 2021'!D73+'[1]MAR 2021'!D73+'[1]APR 2021'!D73+'[1]MAY 2021'!D73+'[1]JUN 2021'!D73+'[1]JUL 2021'!D73+'[1]AUG 2021'!D73</f>
        <v>63168</v>
      </c>
      <c r="E73" s="90">
        <f>'[1]SEPT 2020'!E73+'[1]OCT 2020'!E73+'[1]NOV 2020'!E73+'[1]DEC 2020'!E73+'[1]JAN 2021'!E73+'[1]FEB 2021'!E73+'[1]MAR 2021'!E73+'[1]APR 2021'!E73+'[1]MAY 2021'!E73+'[1]JUN 2021'!E73+'[1]JUL 2021'!E73+'[1]AUG 2021'!E73</f>
        <v>33312</v>
      </c>
      <c r="F73" s="90">
        <f>'[1]SEPT 2020'!F73+'[1]OCT 2020'!F73+'[1]NOV 2020'!F73+'[1]DEC 2020'!F73+'[1]JAN 2021'!F73+'[1]FEB 2021'!F73+'[1]MAR 2021'!F73+'[1]APR 2021'!F73+'[1]MAY 2021'!F73+'[1]JUN 2021'!F73+'[1]JUL 2021'!F73+'[1]AUG 2021'!F73</f>
        <v>71401</v>
      </c>
      <c r="G73" s="90">
        <f>'[1]SEPT 2020'!G73+'[1]OCT 2020'!G73+'[1]NOV 2020'!G73+'[1]DEC 2020'!G73+'[1]JAN 2021'!G73+'[1]FEB 2021'!G73+'[1]MAR 2021'!G73+'[1]APR 2021'!G73+'[1]MAY 2021'!G73+'[1]JUN 2021'!G73+'[1]JUL 2021'!G73+'[1]AUG 2021'!G73</f>
        <v>19800</v>
      </c>
      <c r="H73" s="90">
        <f>'[1]SEPT 2020'!H73+'[1]OCT 2020'!H73+'[1]NOV 2020'!H73+'[1]DEC 2020'!H73+'[1]JAN 2021'!H73+'[1]FEB 2021'!H73+'[1]MAR 2021'!H73+'[1]APR 2021'!H73+'[1]MAY 2021'!H73+'[1]JUN 2021'!H73+'[1]JUL 2021'!H73+'[1]AUG 2021'!H73</f>
        <v>11749</v>
      </c>
      <c r="I73" s="108">
        <f>'[1]SEPT 2020'!I73+'[1]OCT 2020'!I73+'[1]NOV 2020'!I73+'[1]DEC 2020'!I73+'[1]JAN 2021'!I73+'[1]FEB 2021'!I73+'[1]MAR 2021'!I73+'[1]APR 2021'!I73+'[1]MAY 2021'!I73+'[1]JUN 2021'!I73+'[1]JUL 2021'!I73+'[1]AUG 2021'!I73</f>
        <v>199430</v>
      </c>
      <c r="J73" s="38">
        <f>'[1]SEPT 2020'!J73+'[1]OCT 2020'!J73+'[1]NOV 2020'!J73+'[1]DEC 2020'!J73+'[1]JAN 2021'!J73+'[1]FEB 2021'!J73+'[1]MAR 2021'!J73+'[1]APR 2021'!J73+'[1]MAY 2021'!J73+'[1]JUN 2021'!J73+'[1]JUL 2021'!J73+'[1]AUG 2021'!J73</f>
        <v>0</v>
      </c>
      <c r="K73" s="109">
        <f>'[1]SEPT 2020'!K73+'[1]OCT 2020'!K73+'[1]NOV 2020'!K73+'[1]DEC 2020'!K73+'[1]JAN 2021'!K73+'[1]FEB 2021'!K73+'[1]MAR 2021'!K73+'[1]APR 2021'!K73+'[1]MAY 2021'!K73+'[1]JUN 2021'!K73+'[1]JUL 2021'!K73+'[1]AUG 2021'!K73</f>
        <v>0</v>
      </c>
      <c r="L73" s="38">
        <f>'[1]SEPT 2020'!L73+'[1]OCT 2020'!L73+'[1]NOV 2020'!L73+'[1]DEC 2020'!L73+'[1]JAN 2021'!L73+'[1]FEB 2021'!L73+'[1]MAR 2021'!L73+'[1]APR 2021'!L73+'[1]MAY 2021'!L73+'[1]JUN 2021'!L73+'[1]JUL 2021'!L73+'[1]AUG 2021'!L73</f>
        <v>0</v>
      </c>
      <c r="M73" s="38">
        <f>'[1]SEPT 2020'!M73+'[1]OCT 2020'!M73+'[1]NOV 2020'!M73+'[1]DEC 2020'!M73+'[1]JAN 2021'!M73+'[1]FEB 2021'!M73+'[1]MAR 2021'!M73+'[1]APR 2021'!M73+'[1]MAY 2021'!M73+'[1]JUN 2021'!M73+'[1]JUL 2021'!M73+'[1]AUG 2021'!M73</f>
        <v>0</v>
      </c>
      <c r="N73" s="38">
        <f>'[1]SEPT 2020'!N73+'[1]OCT 2020'!N73+'[1]NOV 2020'!N73+'[1]DEC 2020'!N73+'[1]JAN 2021'!N73+'[1]FEB 2021'!N73+'[1]MAR 2021'!N73+'[1]APR 2021'!N73+'[1]MAY 2021'!N73+'[1]JUN 2021'!N73+'[1]JUL 2021'!N73+'[1]AUG 2021'!N73</f>
        <v>0</v>
      </c>
      <c r="O73" s="38">
        <f>'[1]SEPT 2020'!O73+'[1]OCT 2020'!O73+'[1]NOV 2020'!O73+'[1]DEC 2020'!O73+'[1]JAN 2021'!O73+'[1]FEB 2021'!O73+'[1]MAR 2021'!O73+'[1]APR 2021'!O73+'[1]MAY 2021'!O73+'[1]JUN 2021'!O73+'[1]JUL 2021'!O73+'[1]AUG 2021'!O73</f>
        <v>0</v>
      </c>
      <c r="P73" s="108">
        <f>'[1]SEPT 2020'!P73+'[1]OCT 2020'!P73+'[1]NOV 2020'!P73+'[1]DEC 2020'!P73+'[1]JAN 2021'!P73+'[1]FEB 2021'!P73+'[1]MAR 2021'!P73+'[1]APR 2021'!P73+'[1]MAY 2021'!P73+'[1]JUN 2021'!P73+'[1]JUL 2021'!P73+'[1]AUG 2021'!P73</f>
        <v>1279.3900000000001</v>
      </c>
      <c r="Q73" s="38">
        <f>'[1]SEPT 2020'!Q73+'[1]OCT 2020'!Q73+'[1]NOV 2020'!Q73+'[1]DEC 2020'!Q73+'[1]JAN 2021'!Q73+'[1]FEB 2021'!Q73+'[1]MAR 2021'!Q73+'[1]APR 2021'!Q73+'[1]MAY 2021'!Q73+'[1]JUN 2021'!Q73+'[1]JUL 2021'!Q73+'[1]AUG 2021'!Q73</f>
        <v>0</v>
      </c>
      <c r="R73" s="38">
        <f>'[1]SEPT 2020'!R73+'[1]OCT 2020'!R73+'[1]NOV 2020'!R73+'[1]DEC 2020'!R73+'[1]JAN 2021'!R73+'[1]FEB 2021'!R73+'[1]MAR 2021'!R73+'[1]APR 2021'!R73+'[1]MAY 2021'!R73+'[1]JUN 2021'!R73+'[1]JUL 2021'!R73+'[1]AUG 2021'!R73</f>
        <v>0</v>
      </c>
      <c r="S73" s="38">
        <f>'[1]SEPT 2020'!S73+'[1]OCT 2020'!S73+'[1]NOV 2020'!S73+'[1]DEC 2020'!S73+'[1]JAN 2021'!S73+'[1]FEB 2021'!S73+'[1]MAR 2021'!S73+'[1]APR 2021'!S73+'[1]MAY 2021'!S73+'[1]JUN 2021'!S73+'[1]JUL 2021'!S73+'[1]AUG 2021'!S73</f>
        <v>0</v>
      </c>
      <c r="T73" s="38">
        <f>'[1]SEPT 2020'!T73+'[1]OCT 2020'!T73+'[1]NOV 2020'!T73+'[1]DEC 2020'!T73+'[1]JAN 2021'!T73+'[1]FEB 2021'!T73+'[1]MAR 2021'!T73+'[1]APR 2021'!T73+'[1]MAY 2021'!T73+'[1]JUN 2021'!T73+'[1]JUL 2021'!T73+'[1]AUG 2021'!T73</f>
        <v>1279.3900000000001</v>
      </c>
      <c r="U73" s="38">
        <f>'[1]SEPT 2020'!U73+'[1]OCT 2020'!U73+'[1]NOV 2020'!U73+'[1]DEC 2020'!U73+'[1]JAN 2021'!U73+'[1]FEB 2021'!U73+'[1]MAR 2021'!U73+'[1]APR 2021'!U73+'[1]MAY 2021'!U73+'[1]JUN 2021'!U73+'[1]JUL 2021'!U73+'[1]AUG 2021'!U73</f>
        <v>0</v>
      </c>
      <c r="V73" s="38">
        <f>'[1]SEPT 2020'!V73+'[1]OCT 2020'!V73+'[1]NOV 2020'!V73+'[1]DEC 2020'!V73+'[1]JAN 2021'!V73+'[1]FEB 2021'!V73+'[1]MAR 2021'!V73+'[1]APR 2021'!V73+'[1]MAY 2021'!V73+'[1]JUN 2021'!V73+'[1]JUL 2021'!V73+'[1]AUG 2021'!V73</f>
        <v>0</v>
      </c>
      <c r="W73" s="38">
        <f>'[1]SEPT 2020'!W73+'[1]OCT 2020'!W73+'[1]NOV 2020'!W73+'[1]DEC 2020'!W73+'[1]JAN 2021'!W73+'[1]FEB 2021'!W73+'[1]MAR 2021'!W73+'[1]APR 2021'!W73+'[1]MAY 2021'!W73+'[1]JUN 2021'!W73+'[1]JUL 2021'!W73+'[1]AUG 2021'!W73</f>
        <v>0</v>
      </c>
      <c r="X73" s="38">
        <f>'[1]SEPT 2020'!X73+'[1]OCT 2020'!X73+'[1]NOV 2020'!X73+'[1]DEC 2020'!X73+'[1]JAN 2021'!X73+'[1]FEB 2021'!X73+'[1]MAR 2021'!X73+'[1]APR 2021'!X73+'[1]MAY 2021'!X73+'[1]JUN 2021'!X73+'[1]JUL 2021'!X73+'[1]AUG 2021'!X73</f>
        <v>0</v>
      </c>
      <c r="Y73" s="38">
        <f>'[1]SEPT 2020'!Y73+'[1]OCT 2020'!Y73+'[1]NOV 2020'!Y73+'[1]DEC 2020'!Y73+'[1]JAN 2021'!Y73+'[1]FEB 2021'!Y73+'[1]MAR 2021'!Y73+'[1]APR 2021'!Y73+'[1]MAY 2021'!Y73+'[1]JUN 2021'!Y73+'[1]JUL 2021'!Y73+'[1]AUG 2021'!Y73</f>
        <v>0</v>
      </c>
      <c r="Z73" s="38">
        <f>'[1]SEPT 2020'!Z73+'[1]OCT 2020'!Z73+'[1]NOV 2020'!Z73+'[1]DEC 2020'!Z73+'[1]JAN 2021'!Z73+'[1]FEB 2021'!Z73+'[1]MAR 2021'!Z73+'[1]APR 2021'!Z73+'[1]MAY 2021'!Z73+'[1]JUN 2021'!Z73+'[1]JUL 2021'!Z73+'[1]AUG 2021'!Z73</f>
        <v>0</v>
      </c>
      <c r="AA73" s="38">
        <f>'[1]SEPT 2020'!AA73+'[1]OCT 2020'!AA73+'[1]NOV 2020'!AA73+'[1]DEC 2020'!AA73+'[1]JAN 2021'!AA73+'[1]FEB 2021'!AA73+'[1]MAR 2021'!AA73+'[1]APR 2021'!AA73+'[1]MAY 2021'!AA73+'[1]JUN 2021'!AA73+'[1]JUL 2021'!AA73+'[1]AUG 2021'!AA73</f>
        <v>0</v>
      </c>
      <c r="AB73" s="38">
        <f>'[1]SEPT 2020'!AB73+'[1]OCT 2020'!AB73+'[1]NOV 2020'!AB73+'[1]DEC 2020'!AB73+'[1]JAN 2021'!AB73+'[1]FEB 2021'!AB73+'[1]MAR 2021'!AB73+'[1]APR 2021'!AB73+'[1]MAY 2021'!AB73+'[1]JUN 2021'!AB73+'[1]JUL 2021'!AB73+'[1]AUG 2021'!AB73</f>
        <v>0</v>
      </c>
      <c r="AC73" s="38">
        <f>'[1]SEPT 2020'!AC73+'[1]OCT 2020'!AC73+'[1]NOV 2020'!AC73+'[1]DEC 2020'!AC73+'[1]JAN 2021'!AC73+'[1]FEB 2021'!AC73+'[1]MAR 2021'!AC73+'[1]APR 2021'!AC73+'[1]MAY 2021'!AC73+'[1]JUN 2021'!AC73+'[1]JUL 2021'!AC73+'[1]AUG 2021'!AC73</f>
        <v>0</v>
      </c>
      <c r="AD73" s="24">
        <f t="shared" si="1"/>
        <v>200709.39</v>
      </c>
    </row>
    <row r="74" spans="1:30" x14ac:dyDescent="0.25">
      <c r="A74" s="16" t="s">
        <v>185</v>
      </c>
      <c r="B74" s="17" t="s">
        <v>186</v>
      </c>
      <c r="C74" s="31" t="s">
        <v>100</v>
      </c>
      <c r="D74" s="90">
        <f>'[1]SEPT 2020'!D74+'[1]OCT 2020'!D74+'[1]NOV 2020'!D74+'[1]DEC 2020'!D74+'[1]JAN 2021'!D74+'[1]FEB 2021'!D74+'[1]MAR 2021'!D74+'[1]APR 2021'!D74+'[1]MAY 2021'!D74+'[1]JUN 2021'!D74+'[1]JUL 2021'!D74+'[1]AUG 2021'!D74</f>
        <v>169135</v>
      </c>
      <c r="E74" s="90">
        <f>'[1]SEPT 2020'!E74+'[1]OCT 2020'!E74+'[1]NOV 2020'!E74+'[1]DEC 2020'!E74+'[1]JAN 2021'!E74+'[1]FEB 2021'!E74+'[1]MAR 2021'!E74+'[1]APR 2021'!E74+'[1]MAY 2021'!E74+'[1]JUN 2021'!E74+'[1]JUL 2021'!E74+'[1]AUG 2021'!E74</f>
        <v>134079</v>
      </c>
      <c r="F74" s="90">
        <f>'[1]SEPT 2020'!F74+'[1]OCT 2020'!F74+'[1]NOV 2020'!F74+'[1]DEC 2020'!F74+'[1]JAN 2021'!F74+'[1]FEB 2021'!F74+'[1]MAR 2021'!F74+'[1]APR 2021'!F74+'[1]MAY 2021'!F74+'[1]JUN 2021'!F74+'[1]JUL 2021'!F74+'[1]AUG 2021'!F74</f>
        <v>23901</v>
      </c>
      <c r="G74" s="90">
        <f>'[1]SEPT 2020'!G74+'[1]OCT 2020'!G74+'[1]NOV 2020'!G74+'[1]DEC 2020'!G74+'[1]JAN 2021'!G74+'[1]FEB 2021'!G74+'[1]MAR 2021'!G74+'[1]APR 2021'!G74+'[1]MAY 2021'!G74+'[1]JUN 2021'!G74+'[1]JUL 2021'!G74+'[1]AUG 2021'!G74</f>
        <v>13717</v>
      </c>
      <c r="H74" s="90">
        <f>'[1]SEPT 2020'!H74+'[1]OCT 2020'!H74+'[1]NOV 2020'!H74+'[1]DEC 2020'!H74+'[1]JAN 2021'!H74+'[1]FEB 2021'!H74+'[1]MAR 2021'!H74+'[1]APR 2021'!H74+'[1]MAY 2021'!H74+'[1]JUN 2021'!H74+'[1]JUL 2021'!H74+'[1]AUG 2021'!H74</f>
        <v>9622</v>
      </c>
      <c r="I74" s="108">
        <f>'[1]SEPT 2020'!I74+'[1]OCT 2020'!I74+'[1]NOV 2020'!I74+'[1]DEC 2020'!I74+'[1]JAN 2021'!I74+'[1]FEB 2021'!I74+'[1]MAR 2021'!I74+'[1]APR 2021'!I74+'[1]MAY 2021'!I74+'[1]JUN 2021'!I74+'[1]JUL 2021'!I74+'[1]AUG 2021'!I74</f>
        <v>350454</v>
      </c>
      <c r="J74" s="38">
        <f>'[1]SEPT 2020'!J74+'[1]OCT 2020'!J74+'[1]NOV 2020'!J74+'[1]DEC 2020'!J74+'[1]JAN 2021'!J74+'[1]FEB 2021'!J74+'[1]MAR 2021'!J74+'[1]APR 2021'!J74+'[1]MAY 2021'!J74+'[1]JUN 2021'!J74+'[1]JUL 2021'!J74+'[1]AUG 2021'!J74</f>
        <v>0</v>
      </c>
      <c r="K74" s="109">
        <f>'[1]SEPT 2020'!K74+'[1]OCT 2020'!K74+'[1]NOV 2020'!K74+'[1]DEC 2020'!K74+'[1]JAN 2021'!K74+'[1]FEB 2021'!K74+'[1]MAR 2021'!K74+'[1]APR 2021'!K74+'[1]MAY 2021'!K74+'[1]JUN 2021'!K74+'[1]JUL 2021'!K74+'[1]AUG 2021'!K74</f>
        <v>0</v>
      </c>
      <c r="L74" s="38">
        <f>'[1]SEPT 2020'!L74+'[1]OCT 2020'!L74+'[1]NOV 2020'!L74+'[1]DEC 2020'!L74+'[1]JAN 2021'!L74+'[1]FEB 2021'!L74+'[1]MAR 2021'!L74+'[1]APR 2021'!L74+'[1]MAY 2021'!L74+'[1]JUN 2021'!L74+'[1]JUL 2021'!L74+'[1]AUG 2021'!L74</f>
        <v>0</v>
      </c>
      <c r="M74" s="38">
        <f>'[1]SEPT 2020'!M74+'[1]OCT 2020'!M74+'[1]NOV 2020'!M74+'[1]DEC 2020'!M74+'[1]JAN 2021'!M74+'[1]FEB 2021'!M74+'[1]MAR 2021'!M74+'[1]APR 2021'!M74+'[1]MAY 2021'!M74+'[1]JUN 2021'!M74+'[1]JUL 2021'!M74+'[1]AUG 2021'!M74</f>
        <v>0</v>
      </c>
      <c r="N74" s="38">
        <f>'[1]SEPT 2020'!N74+'[1]OCT 2020'!N74+'[1]NOV 2020'!N74+'[1]DEC 2020'!N74+'[1]JAN 2021'!N74+'[1]FEB 2021'!N74+'[1]MAR 2021'!N74+'[1]APR 2021'!N74+'[1]MAY 2021'!N74+'[1]JUN 2021'!N74+'[1]JUL 2021'!N74+'[1]AUG 2021'!N74</f>
        <v>0</v>
      </c>
      <c r="O74" s="38">
        <f>'[1]SEPT 2020'!O74+'[1]OCT 2020'!O74+'[1]NOV 2020'!O74+'[1]DEC 2020'!O74+'[1]JAN 2021'!O74+'[1]FEB 2021'!O74+'[1]MAR 2021'!O74+'[1]APR 2021'!O74+'[1]MAY 2021'!O74+'[1]JUN 2021'!O74+'[1]JUL 2021'!O74+'[1]AUG 2021'!O74</f>
        <v>0</v>
      </c>
      <c r="P74" s="108">
        <f>'[1]SEPT 2020'!P74+'[1]OCT 2020'!P74+'[1]NOV 2020'!P74+'[1]DEC 2020'!P74+'[1]JAN 2021'!P74+'[1]FEB 2021'!P74+'[1]MAR 2021'!P74+'[1]APR 2021'!P74+'[1]MAY 2021'!P74+'[1]JUN 2021'!P74+'[1]JUL 2021'!P74+'[1]AUG 2021'!P74</f>
        <v>2554.4</v>
      </c>
      <c r="Q74" s="38">
        <f>'[1]SEPT 2020'!Q74+'[1]OCT 2020'!Q74+'[1]NOV 2020'!Q74+'[1]DEC 2020'!Q74+'[1]JAN 2021'!Q74+'[1]FEB 2021'!Q74+'[1]MAR 2021'!Q74+'[1]APR 2021'!Q74+'[1]MAY 2021'!Q74+'[1]JUN 2021'!Q74+'[1]JUL 2021'!Q74+'[1]AUG 2021'!Q74</f>
        <v>0</v>
      </c>
      <c r="R74" s="38">
        <f>'[1]SEPT 2020'!R74+'[1]OCT 2020'!R74+'[1]NOV 2020'!R74+'[1]DEC 2020'!R74+'[1]JAN 2021'!R74+'[1]FEB 2021'!R74+'[1]MAR 2021'!R74+'[1]APR 2021'!R74+'[1]MAY 2021'!R74+'[1]JUN 2021'!R74+'[1]JUL 2021'!R74+'[1]AUG 2021'!R74</f>
        <v>0</v>
      </c>
      <c r="S74" s="38">
        <f>'[1]SEPT 2020'!S74+'[1]OCT 2020'!S74+'[1]NOV 2020'!S74+'[1]DEC 2020'!S74+'[1]JAN 2021'!S74+'[1]FEB 2021'!S74+'[1]MAR 2021'!S74+'[1]APR 2021'!S74+'[1]MAY 2021'!S74+'[1]JUN 2021'!S74+'[1]JUL 2021'!S74+'[1]AUG 2021'!S74</f>
        <v>0</v>
      </c>
      <c r="T74" s="38">
        <f>'[1]SEPT 2020'!T74+'[1]OCT 2020'!T74+'[1]NOV 2020'!T74+'[1]DEC 2020'!T74+'[1]JAN 2021'!T74+'[1]FEB 2021'!T74+'[1]MAR 2021'!T74+'[1]APR 2021'!T74+'[1]MAY 2021'!T74+'[1]JUN 2021'!T74+'[1]JUL 2021'!T74+'[1]AUG 2021'!T74</f>
        <v>2554.4</v>
      </c>
      <c r="U74" s="38">
        <f>'[1]SEPT 2020'!U74+'[1]OCT 2020'!U74+'[1]NOV 2020'!U74+'[1]DEC 2020'!U74+'[1]JAN 2021'!U74+'[1]FEB 2021'!U74+'[1]MAR 2021'!U74+'[1]APR 2021'!U74+'[1]MAY 2021'!U74+'[1]JUN 2021'!U74+'[1]JUL 2021'!U74+'[1]AUG 2021'!U74</f>
        <v>0</v>
      </c>
      <c r="V74" s="38">
        <f>'[1]SEPT 2020'!V74+'[1]OCT 2020'!V74+'[1]NOV 2020'!V74+'[1]DEC 2020'!V74+'[1]JAN 2021'!V74+'[1]FEB 2021'!V74+'[1]MAR 2021'!V74+'[1]APR 2021'!V74+'[1]MAY 2021'!V74+'[1]JUN 2021'!V74+'[1]JUL 2021'!V74+'[1]AUG 2021'!V74</f>
        <v>0</v>
      </c>
      <c r="W74" s="38">
        <f>'[1]SEPT 2020'!W74+'[1]OCT 2020'!W74+'[1]NOV 2020'!W74+'[1]DEC 2020'!W74+'[1]JAN 2021'!W74+'[1]FEB 2021'!W74+'[1]MAR 2021'!W74+'[1]APR 2021'!W74+'[1]MAY 2021'!W74+'[1]JUN 2021'!W74+'[1]JUL 2021'!W74+'[1]AUG 2021'!W74</f>
        <v>0</v>
      </c>
      <c r="X74" s="38">
        <f>'[1]SEPT 2020'!X74+'[1]OCT 2020'!X74+'[1]NOV 2020'!X74+'[1]DEC 2020'!X74+'[1]JAN 2021'!X74+'[1]FEB 2021'!X74+'[1]MAR 2021'!X74+'[1]APR 2021'!X74+'[1]MAY 2021'!X74+'[1]JUN 2021'!X74+'[1]JUL 2021'!X74+'[1]AUG 2021'!X74</f>
        <v>0</v>
      </c>
      <c r="Y74" s="38">
        <f>'[1]SEPT 2020'!Y74+'[1]OCT 2020'!Y74+'[1]NOV 2020'!Y74+'[1]DEC 2020'!Y74+'[1]JAN 2021'!Y74+'[1]FEB 2021'!Y74+'[1]MAR 2021'!Y74+'[1]APR 2021'!Y74+'[1]MAY 2021'!Y74+'[1]JUN 2021'!Y74+'[1]JUL 2021'!Y74+'[1]AUG 2021'!Y74</f>
        <v>0</v>
      </c>
      <c r="Z74" s="38">
        <f>'[1]SEPT 2020'!Z74+'[1]OCT 2020'!Z74+'[1]NOV 2020'!Z74+'[1]DEC 2020'!Z74+'[1]JAN 2021'!Z74+'[1]FEB 2021'!Z74+'[1]MAR 2021'!Z74+'[1]APR 2021'!Z74+'[1]MAY 2021'!Z74+'[1]JUN 2021'!Z74+'[1]JUL 2021'!Z74+'[1]AUG 2021'!Z74</f>
        <v>0</v>
      </c>
      <c r="AA74" s="38">
        <f>'[1]SEPT 2020'!AA74+'[1]OCT 2020'!AA74+'[1]NOV 2020'!AA74+'[1]DEC 2020'!AA74+'[1]JAN 2021'!AA74+'[1]FEB 2021'!AA74+'[1]MAR 2021'!AA74+'[1]APR 2021'!AA74+'[1]MAY 2021'!AA74+'[1]JUN 2021'!AA74+'[1]JUL 2021'!AA74+'[1]AUG 2021'!AA74</f>
        <v>0</v>
      </c>
      <c r="AB74" s="38">
        <f>'[1]SEPT 2020'!AB74+'[1]OCT 2020'!AB74+'[1]NOV 2020'!AB74+'[1]DEC 2020'!AB74+'[1]JAN 2021'!AB74+'[1]FEB 2021'!AB74+'[1]MAR 2021'!AB74+'[1]APR 2021'!AB74+'[1]MAY 2021'!AB74+'[1]JUN 2021'!AB74+'[1]JUL 2021'!AB74+'[1]AUG 2021'!AB74</f>
        <v>0</v>
      </c>
      <c r="AC74" s="38">
        <f>'[1]SEPT 2020'!AC74+'[1]OCT 2020'!AC74+'[1]NOV 2020'!AC74+'[1]DEC 2020'!AC74+'[1]JAN 2021'!AC74+'[1]FEB 2021'!AC74+'[1]MAR 2021'!AC74+'[1]APR 2021'!AC74+'[1]MAY 2021'!AC74+'[1]JUN 2021'!AC74+'[1]JUL 2021'!AC74+'[1]AUG 2021'!AC74</f>
        <v>0</v>
      </c>
      <c r="AD74" s="24">
        <f t="shared" si="1"/>
        <v>353008.4</v>
      </c>
    </row>
    <row r="75" spans="1:30" x14ac:dyDescent="0.25">
      <c r="A75" s="16" t="s">
        <v>187</v>
      </c>
      <c r="B75" s="17" t="s">
        <v>188</v>
      </c>
      <c r="C75" s="18" t="s">
        <v>36</v>
      </c>
      <c r="D75" s="90">
        <f>'[1]SEPT 2020'!D75+'[1]OCT 2020'!D75+'[1]NOV 2020'!D75+'[1]DEC 2020'!D75+'[1]JAN 2021'!D75+'[1]FEB 2021'!D75+'[1]MAR 2021'!D75+'[1]APR 2021'!D75+'[1]MAY 2021'!D75+'[1]JUN 2021'!D75+'[1]JUL 2021'!D75+'[1]AUG 2021'!D75</f>
        <v>238044</v>
      </c>
      <c r="E75" s="90">
        <f>'[1]SEPT 2020'!E75+'[1]OCT 2020'!E75+'[1]NOV 2020'!E75+'[1]DEC 2020'!E75+'[1]JAN 2021'!E75+'[1]FEB 2021'!E75+'[1]MAR 2021'!E75+'[1]APR 2021'!E75+'[1]MAY 2021'!E75+'[1]JUN 2021'!E75+'[1]JUL 2021'!E75+'[1]AUG 2021'!E75</f>
        <v>138963</v>
      </c>
      <c r="F75" s="90">
        <f>'[1]SEPT 2020'!F75+'[1]OCT 2020'!F75+'[1]NOV 2020'!F75+'[1]DEC 2020'!F75+'[1]JAN 2021'!F75+'[1]FEB 2021'!F75+'[1]MAR 2021'!F75+'[1]APR 2021'!F75+'[1]MAY 2021'!F75+'[1]JUN 2021'!F75+'[1]JUL 2021'!F75+'[1]AUG 2021'!F75</f>
        <v>0</v>
      </c>
      <c r="G75" s="90">
        <f>'[1]SEPT 2020'!G75+'[1]OCT 2020'!G75+'[1]NOV 2020'!G75+'[1]DEC 2020'!G75+'[1]JAN 2021'!G75+'[1]FEB 2021'!G75+'[1]MAR 2021'!G75+'[1]APR 2021'!G75+'[1]MAY 2021'!G75+'[1]JUN 2021'!G75+'[1]JUL 2021'!G75+'[1]AUG 2021'!G75</f>
        <v>54000</v>
      </c>
      <c r="H75" s="90">
        <f>'[1]SEPT 2020'!H75+'[1]OCT 2020'!H75+'[1]NOV 2020'!H75+'[1]DEC 2020'!H75+'[1]JAN 2021'!H75+'[1]FEB 2021'!H75+'[1]MAR 2021'!H75+'[1]APR 2021'!H75+'[1]MAY 2021'!H75+'[1]JUN 2021'!H75+'[1]JUL 2021'!H75+'[1]AUG 2021'!H75</f>
        <v>36163</v>
      </c>
      <c r="I75" s="108">
        <f>'[1]SEPT 2020'!I75+'[1]OCT 2020'!I75+'[1]NOV 2020'!I75+'[1]DEC 2020'!I75+'[1]JAN 2021'!I75+'[1]FEB 2021'!I75+'[1]MAR 2021'!I75+'[1]APR 2021'!I75+'[1]MAY 2021'!I75+'[1]JUN 2021'!I75+'[1]JUL 2021'!I75+'[1]AUG 2021'!I75</f>
        <v>467170</v>
      </c>
      <c r="J75" s="38">
        <f>'[1]SEPT 2020'!J75+'[1]OCT 2020'!J75+'[1]NOV 2020'!J75+'[1]DEC 2020'!J75+'[1]JAN 2021'!J75+'[1]FEB 2021'!J75+'[1]MAR 2021'!J75+'[1]APR 2021'!J75+'[1]MAY 2021'!J75+'[1]JUN 2021'!J75+'[1]JUL 2021'!J75+'[1]AUG 2021'!J75</f>
        <v>0</v>
      </c>
      <c r="K75" s="109">
        <f>'[1]SEPT 2020'!K75+'[1]OCT 2020'!K75+'[1]NOV 2020'!K75+'[1]DEC 2020'!K75+'[1]JAN 2021'!K75+'[1]FEB 2021'!K75+'[1]MAR 2021'!K75+'[1]APR 2021'!K75+'[1]MAY 2021'!K75+'[1]JUN 2021'!K75+'[1]JUL 2021'!K75+'[1]AUG 2021'!K75</f>
        <v>0</v>
      </c>
      <c r="L75" s="38">
        <f>'[1]SEPT 2020'!L75+'[1]OCT 2020'!L75+'[1]NOV 2020'!L75+'[1]DEC 2020'!L75+'[1]JAN 2021'!L75+'[1]FEB 2021'!L75+'[1]MAR 2021'!L75+'[1]APR 2021'!L75+'[1]MAY 2021'!L75+'[1]JUN 2021'!L75+'[1]JUL 2021'!L75+'[1]AUG 2021'!L75</f>
        <v>0</v>
      </c>
      <c r="M75" s="38">
        <f>'[1]SEPT 2020'!M75+'[1]OCT 2020'!M75+'[1]NOV 2020'!M75+'[1]DEC 2020'!M75+'[1]JAN 2021'!M75+'[1]FEB 2021'!M75+'[1]MAR 2021'!M75+'[1]APR 2021'!M75+'[1]MAY 2021'!M75+'[1]JUN 2021'!M75+'[1]JUL 2021'!M75+'[1]AUG 2021'!M75</f>
        <v>0</v>
      </c>
      <c r="N75" s="38">
        <f>'[1]SEPT 2020'!N75+'[1]OCT 2020'!N75+'[1]NOV 2020'!N75+'[1]DEC 2020'!N75+'[1]JAN 2021'!N75+'[1]FEB 2021'!N75+'[1]MAR 2021'!N75+'[1]APR 2021'!N75+'[1]MAY 2021'!N75+'[1]JUN 2021'!N75+'[1]JUL 2021'!N75+'[1]AUG 2021'!N75</f>
        <v>0</v>
      </c>
      <c r="O75" s="38">
        <f>'[1]SEPT 2020'!O75+'[1]OCT 2020'!O75+'[1]NOV 2020'!O75+'[1]DEC 2020'!O75+'[1]JAN 2021'!O75+'[1]FEB 2021'!O75+'[1]MAR 2021'!O75+'[1]APR 2021'!O75+'[1]MAY 2021'!O75+'[1]JUN 2021'!O75+'[1]JUL 2021'!O75+'[1]AUG 2021'!O75</f>
        <v>0</v>
      </c>
      <c r="P75" s="108">
        <f>'[1]SEPT 2020'!P75+'[1]OCT 2020'!P75+'[1]NOV 2020'!P75+'[1]DEC 2020'!P75+'[1]JAN 2021'!P75+'[1]FEB 2021'!P75+'[1]MAR 2021'!P75+'[1]APR 2021'!P75+'[1]MAY 2021'!P75+'[1]JUN 2021'!P75+'[1]JUL 2021'!P75+'[1]AUG 2021'!P75</f>
        <v>5747.4</v>
      </c>
      <c r="Q75" s="38">
        <f>'[1]SEPT 2020'!Q75+'[1]OCT 2020'!Q75+'[1]NOV 2020'!Q75+'[1]DEC 2020'!Q75+'[1]JAN 2021'!Q75+'[1]FEB 2021'!Q75+'[1]MAR 2021'!Q75+'[1]APR 2021'!Q75+'[1]MAY 2021'!Q75+'[1]JUN 2021'!Q75+'[1]JUL 2021'!Q75+'[1]AUG 2021'!Q75</f>
        <v>0</v>
      </c>
      <c r="R75" s="38">
        <f>'[1]SEPT 2020'!R75+'[1]OCT 2020'!R75+'[1]NOV 2020'!R75+'[1]DEC 2020'!R75+'[1]JAN 2021'!R75+'[1]FEB 2021'!R75+'[1]MAR 2021'!R75+'[1]APR 2021'!R75+'[1]MAY 2021'!R75+'[1]JUN 2021'!R75+'[1]JUL 2021'!R75+'[1]AUG 2021'!R75</f>
        <v>0</v>
      </c>
      <c r="S75" s="38">
        <f>'[1]SEPT 2020'!S75+'[1]OCT 2020'!S75+'[1]NOV 2020'!S75+'[1]DEC 2020'!S75+'[1]JAN 2021'!S75+'[1]FEB 2021'!S75+'[1]MAR 2021'!S75+'[1]APR 2021'!S75+'[1]MAY 2021'!S75+'[1]JUN 2021'!S75+'[1]JUL 2021'!S75+'[1]AUG 2021'!S75</f>
        <v>0</v>
      </c>
      <c r="T75" s="38">
        <f>'[1]SEPT 2020'!T75+'[1]OCT 2020'!T75+'[1]NOV 2020'!T75+'[1]DEC 2020'!T75+'[1]JAN 2021'!T75+'[1]FEB 2021'!T75+'[1]MAR 2021'!T75+'[1]APR 2021'!T75+'[1]MAY 2021'!T75+'[1]JUN 2021'!T75+'[1]JUL 2021'!T75+'[1]AUG 2021'!T75</f>
        <v>5747.4</v>
      </c>
      <c r="U75" s="38">
        <f>'[1]SEPT 2020'!U75+'[1]OCT 2020'!U75+'[1]NOV 2020'!U75+'[1]DEC 2020'!U75+'[1]JAN 2021'!U75+'[1]FEB 2021'!U75+'[1]MAR 2021'!U75+'[1]APR 2021'!U75+'[1]MAY 2021'!U75+'[1]JUN 2021'!U75+'[1]JUL 2021'!U75+'[1]AUG 2021'!U75</f>
        <v>0</v>
      </c>
      <c r="V75" s="38">
        <f>'[1]SEPT 2020'!V75+'[1]OCT 2020'!V75+'[1]NOV 2020'!V75+'[1]DEC 2020'!V75+'[1]JAN 2021'!V75+'[1]FEB 2021'!V75+'[1]MAR 2021'!V75+'[1]APR 2021'!V75+'[1]MAY 2021'!V75+'[1]JUN 2021'!V75+'[1]JUL 2021'!V75+'[1]AUG 2021'!V75</f>
        <v>0</v>
      </c>
      <c r="W75" s="38">
        <f>'[1]SEPT 2020'!W75+'[1]OCT 2020'!W75+'[1]NOV 2020'!W75+'[1]DEC 2020'!W75+'[1]JAN 2021'!W75+'[1]FEB 2021'!W75+'[1]MAR 2021'!W75+'[1]APR 2021'!W75+'[1]MAY 2021'!W75+'[1]JUN 2021'!W75+'[1]JUL 2021'!W75+'[1]AUG 2021'!W75</f>
        <v>0</v>
      </c>
      <c r="X75" s="38">
        <f>'[1]SEPT 2020'!X75+'[1]OCT 2020'!X75+'[1]NOV 2020'!X75+'[1]DEC 2020'!X75+'[1]JAN 2021'!X75+'[1]FEB 2021'!X75+'[1]MAR 2021'!X75+'[1]APR 2021'!X75+'[1]MAY 2021'!X75+'[1]JUN 2021'!X75+'[1]JUL 2021'!X75+'[1]AUG 2021'!X75</f>
        <v>0</v>
      </c>
      <c r="Y75" s="38">
        <f>'[1]SEPT 2020'!Y75+'[1]OCT 2020'!Y75+'[1]NOV 2020'!Y75+'[1]DEC 2020'!Y75+'[1]JAN 2021'!Y75+'[1]FEB 2021'!Y75+'[1]MAR 2021'!Y75+'[1]APR 2021'!Y75+'[1]MAY 2021'!Y75+'[1]JUN 2021'!Y75+'[1]JUL 2021'!Y75+'[1]AUG 2021'!Y75</f>
        <v>0</v>
      </c>
      <c r="Z75" s="38">
        <f>'[1]SEPT 2020'!Z75+'[1]OCT 2020'!Z75+'[1]NOV 2020'!Z75+'[1]DEC 2020'!Z75+'[1]JAN 2021'!Z75+'[1]FEB 2021'!Z75+'[1]MAR 2021'!Z75+'[1]APR 2021'!Z75+'[1]MAY 2021'!Z75+'[1]JUN 2021'!Z75+'[1]JUL 2021'!Z75+'[1]AUG 2021'!Z75</f>
        <v>0</v>
      </c>
      <c r="AA75" s="38">
        <f>'[1]SEPT 2020'!AA75+'[1]OCT 2020'!AA75+'[1]NOV 2020'!AA75+'[1]DEC 2020'!AA75+'[1]JAN 2021'!AA75+'[1]FEB 2021'!AA75+'[1]MAR 2021'!AA75+'[1]APR 2021'!AA75+'[1]MAY 2021'!AA75+'[1]JUN 2021'!AA75+'[1]JUL 2021'!AA75+'[1]AUG 2021'!AA75</f>
        <v>0</v>
      </c>
      <c r="AB75" s="38">
        <f>'[1]SEPT 2020'!AB75+'[1]OCT 2020'!AB75+'[1]NOV 2020'!AB75+'[1]DEC 2020'!AB75+'[1]JAN 2021'!AB75+'[1]FEB 2021'!AB75+'[1]MAR 2021'!AB75+'[1]APR 2021'!AB75+'[1]MAY 2021'!AB75+'[1]JUN 2021'!AB75+'[1]JUL 2021'!AB75+'[1]AUG 2021'!AB75</f>
        <v>0</v>
      </c>
      <c r="AC75" s="38">
        <f>'[1]SEPT 2020'!AC75+'[1]OCT 2020'!AC75+'[1]NOV 2020'!AC75+'[1]DEC 2020'!AC75+'[1]JAN 2021'!AC75+'[1]FEB 2021'!AC75+'[1]MAR 2021'!AC75+'[1]APR 2021'!AC75+'[1]MAY 2021'!AC75+'[1]JUN 2021'!AC75+'[1]JUL 2021'!AC75+'[1]AUG 2021'!AC75</f>
        <v>0</v>
      </c>
      <c r="AD75" s="24">
        <f t="shared" si="1"/>
        <v>472917.4</v>
      </c>
    </row>
    <row r="76" spans="1:30" x14ac:dyDescent="0.25">
      <c r="A76" s="16" t="s">
        <v>189</v>
      </c>
      <c r="B76" s="17" t="s">
        <v>190</v>
      </c>
      <c r="C76" s="26" t="s">
        <v>42</v>
      </c>
      <c r="D76" s="90">
        <f>'[1]SEPT 2020'!D76+'[1]OCT 2020'!D76+'[1]NOV 2020'!D76+'[1]DEC 2020'!D76+'[1]JAN 2021'!D76+'[1]FEB 2021'!D76+'[1]MAR 2021'!D76+'[1]APR 2021'!D76+'[1]MAY 2021'!D76+'[1]JUN 2021'!D76+'[1]JUL 2021'!D76+'[1]AUG 2021'!D76</f>
        <v>74735</v>
      </c>
      <c r="E76" s="90">
        <f>'[1]SEPT 2020'!E76+'[1]OCT 2020'!E76+'[1]NOV 2020'!E76+'[1]DEC 2020'!E76+'[1]JAN 2021'!E76+'[1]FEB 2021'!E76+'[1]MAR 2021'!E76+'[1]APR 2021'!E76+'[1]MAY 2021'!E76+'[1]JUN 2021'!E76+'[1]JUL 2021'!E76+'[1]AUG 2021'!E76</f>
        <v>47293</v>
      </c>
      <c r="F76" s="90">
        <f>'[1]SEPT 2020'!F76+'[1]OCT 2020'!F76+'[1]NOV 2020'!F76+'[1]DEC 2020'!F76+'[1]JAN 2021'!F76+'[1]FEB 2021'!F76+'[1]MAR 2021'!F76+'[1]APR 2021'!F76+'[1]MAY 2021'!F76+'[1]JUN 2021'!F76+'[1]JUL 2021'!F76+'[1]AUG 2021'!F76</f>
        <v>10827</v>
      </c>
      <c r="G76" s="90">
        <f>'[1]SEPT 2020'!G76+'[1]OCT 2020'!G76+'[1]NOV 2020'!G76+'[1]DEC 2020'!G76+'[1]JAN 2021'!G76+'[1]FEB 2021'!G76+'[1]MAR 2021'!G76+'[1]APR 2021'!G76+'[1]MAY 2021'!G76+'[1]JUN 2021'!G76+'[1]JUL 2021'!G76+'[1]AUG 2021'!G76</f>
        <v>3110</v>
      </c>
      <c r="H76" s="90">
        <f>'[1]SEPT 2020'!H76+'[1]OCT 2020'!H76+'[1]NOV 2020'!H76+'[1]DEC 2020'!H76+'[1]JAN 2021'!H76+'[1]FEB 2021'!H76+'[1]MAR 2021'!H76+'[1]APR 2021'!H76+'[1]MAY 2021'!H76+'[1]JUN 2021'!H76+'[1]JUL 2021'!H76+'[1]AUG 2021'!H76</f>
        <v>20000</v>
      </c>
      <c r="I76" s="108">
        <f>'[1]SEPT 2020'!I76+'[1]OCT 2020'!I76+'[1]NOV 2020'!I76+'[1]DEC 2020'!I76+'[1]JAN 2021'!I76+'[1]FEB 2021'!I76+'[1]MAR 2021'!I76+'[1]APR 2021'!I76+'[1]MAY 2021'!I76+'[1]JUN 2021'!I76+'[1]JUL 2021'!I76+'[1]AUG 2021'!I76</f>
        <v>155965</v>
      </c>
      <c r="J76" s="38">
        <f>'[1]SEPT 2020'!J76+'[1]OCT 2020'!J76+'[1]NOV 2020'!J76+'[1]DEC 2020'!J76+'[1]JAN 2021'!J76+'[1]FEB 2021'!J76+'[1]MAR 2021'!J76+'[1]APR 2021'!J76+'[1]MAY 2021'!J76+'[1]JUN 2021'!J76+'[1]JUL 2021'!J76+'[1]AUG 2021'!J76</f>
        <v>0</v>
      </c>
      <c r="K76" s="109">
        <f>'[1]SEPT 2020'!K76+'[1]OCT 2020'!K76+'[1]NOV 2020'!K76+'[1]DEC 2020'!K76+'[1]JAN 2021'!K76+'[1]FEB 2021'!K76+'[1]MAR 2021'!K76+'[1]APR 2021'!K76+'[1]MAY 2021'!K76+'[1]JUN 2021'!K76+'[1]JUL 2021'!K76+'[1]AUG 2021'!K76</f>
        <v>0</v>
      </c>
      <c r="L76" s="38">
        <f>'[1]SEPT 2020'!L76+'[1]OCT 2020'!L76+'[1]NOV 2020'!L76+'[1]DEC 2020'!L76+'[1]JAN 2021'!L76+'[1]FEB 2021'!L76+'[1]MAR 2021'!L76+'[1]APR 2021'!L76+'[1]MAY 2021'!L76+'[1]JUN 2021'!L76+'[1]JUL 2021'!L76+'[1]AUG 2021'!L76</f>
        <v>0</v>
      </c>
      <c r="M76" s="38">
        <f>'[1]SEPT 2020'!M76+'[1]OCT 2020'!M76+'[1]NOV 2020'!M76+'[1]DEC 2020'!M76+'[1]JAN 2021'!M76+'[1]FEB 2021'!M76+'[1]MAR 2021'!M76+'[1]APR 2021'!M76+'[1]MAY 2021'!M76+'[1]JUN 2021'!M76+'[1]JUL 2021'!M76+'[1]AUG 2021'!M76</f>
        <v>0</v>
      </c>
      <c r="N76" s="38">
        <f>'[1]SEPT 2020'!N76+'[1]OCT 2020'!N76+'[1]NOV 2020'!N76+'[1]DEC 2020'!N76+'[1]JAN 2021'!N76+'[1]FEB 2021'!N76+'[1]MAR 2021'!N76+'[1]APR 2021'!N76+'[1]MAY 2021'!N76+'[1]JUN 2021'!N76+'[1]JUL 2021'!N76+'[1]AUG 2021'!N76</f>
        <v>0</v>
      </c>
      <c r="O76" s="38">
        <f>'[1]SEPT 2020'!O76+'[1]OCT 2020'!O76+'[1]NOV 2020'!O76+'[1]DEC 2020'!O76+'[1]JAN 2021'!O76+'[1]FEB 2021'!O76+'[1]MAR 2021'!O76+'[1]APR 2021'!O76+'[1]MAY 2021'!O76+'[1]JUN 2021'!O76+'[1]JUL 2021'!O76+'[1]AUG 2021'!O76</f>
        <v>0</v>
      </c>
      <c r="P76" s="108">
        <f>'[1]SEPT 2020'!P76+'[1]OCT 2020'!P76+'[1]NOV 2020'!P76+'[1]DEC 2020'!P76+'[1]JAN 2021'!P76+'[1]FEB 2021'!P76+'[1]MAR 2021'!P76+'[1]APR 2021'!P76+'[1]MAY 2021'!P76+'[1]JUN 2021'!P76+'[1]JUL 2021'!P76+'[1]AUG 2021'!P76</f>
        <v>0</v>
      </c>
      <c r="Q76" s="38">
        <f>'[1]SEPT 2020'!Q76+'[1]OCT 2020'!Q76+'[1]NOV 2020'!Q76+'[1]DEC 2020'!Q76+'[1]JAN 2021'!Q76+'[1]FEB 2021'!Q76+'[1]MAR 2021'!Q76+'[1]APR 2021'!Q76+'[1]MAY 2021'!Q76+'[1]JUN 2021'!Q76+'[1]JUL 2021'!Q76+'[1]AUG 2021'!Q76</f>
        <v>0</v>
      </c>
      <c r="R76" s="38">
        <f>'[1]SEPT 2020'!R76+'[1]OCT 2020'!R76+'[1]NOV 2020'!R76+'[1]DEC 2020'!R76+'[1]JAN 2021'!R76+'[1]FEB 2021'!R76+'[1]MAR 2021'!R76+'[1]APR 2021'!R76+'[1]MAY 2021'!R76+'[1]JUN 2021'!R76+'[1]JUL 2021'!R76+'[1]AUG 2021'!R76</f>
        <v>0</v>
      </c>
      <c r="S76" s="38">
        <f>'[1]SEPT 2020'!S76+'[1]OCT 2020'!S76+'[1]NOV 2020'!S76+'[1]DEC 2020'!S76+'[1]JAN 2021'!S76+'[1]FEB 2021'!S76+'[1]MAR 2021'!S76+'[1]APR 2021'!S76+'[1]MAY 2021'!S76+'[1]JUN 2021'!S76+'[1]JUL 2021'!S76+'[1]AUG 2021'!S76</f>
        <v>0</v>
      </c>
      <c r="T76" s="38">
        <f>'[1]SEPT 2020'!T76+'[1]OCT 2020'!T76+'[1]NOV 2020'!T76+'[1]DEC 2020'!T76+'[1]JAN 2021'!T76+'[1]FEB 2021'!T76+'[1]MAR 2021'!T76+'[1]APR 2021'!T76+'[1]MAY 2021'!T76+'[1]JUN 2021'!T76+'[1]JUL 2021'!T76+'[1]AUG 2021'!T76</f>
        <v>0</v>
      </c>
      <c r="U76" s="38">
        <f>'[1]SEPT 2020'!U76+'[1]OCT 2020'!U76+'[1]NOV 2020'!U76+'[1]DEC 2020'!U76+'[1]JAN 2021'!U76+'[1]FEB 2021'!U76+'[1]MAR 2021'!U76+'[1]APR 2021'!U76+'[1]MAY 2021'!U76+'[1]JUN 2021'!U76+'[1]JUL 2021'!U76+'[1]AUG 2021'!U76</f>
        <v>0</v>
      </c>
      <c r="V76" s="38">
        <f>'[1]SEPT 2020'!V76+'[1]OCT 2020'!V76+'[1]NOV 2020'!V76+'[1]DEC 2020'!V76+'[1]JAN 2021'!V76+'[1]FEB 2021'!V76+'[1]MAR 2021'!V76+'[1]APR 2021'!V76+'[1]MAY 2021'!V76+'[1]JUN 2021'!V76+'[1]JUL 2021'!V76+'[1]AUG 2021'!V76</f>
        <v>0</v>
      </c>
      <c r="W76" s="38">
        <f>'[1]SEPT 2020'!W76+'[1]OCT 2020'!W76+'[1]NOV 2020'!W76+'[1]DEC 2020'!W76+'[1]JAN 2021'!W76+'[1]FEB 2021'!W76+'[1]MAR 2021'!W76+'[1]APR 2021'!W76+'[1]MAY 2021'!W76+'[1]JUN 2021'!W76+'[1]JUL 2021'!W76+'[1]AUG 2021'!W76</f>
        <v>0</v>
      </c>
      <c r="X76" s="38">
        <f>'[1]SEPT 2020'!X76+'[1]OCT 2020'!X76+'[1]NOV 2020'!X76+'[1]DEC 2020'!X76+'[1]JAN 2021'!X76+'[1]FEB 2021'!X76+'[1]MAR 2021'!X76+'[1]APR 2021'!X76+'[1]MAY 2021'!X76+'[1]JUN 2021'!X76+'[1]JUL 2021'!X76+'[1]AUG 2021'!X76</f>
        <v>0</v>
      </c>
      <c r="Y76" s="38">
        <f>'[1]SEPT 2020'!Y76+'[1]OCT 2020'!Y76+'[1]NOV 2020'!Y76+'[1]DEC 2020'!Y76+'[1]JAN 2021'!Y76+'[1]FEB 2021'!Y76+'[1]MAR 2021'!Y76+'[1]APR 2021'!Y76+'[1]MAY 2021'!Y76+'[1]JUN 2021'!Y76+'[1]JUL 2021'!Y76+'[1]AUG 2021'!Y76</f>
        <v>0</v>
      </c>
      <c r="Z76" s="38">
        <f>'[1]SEPT 2020'!Z76+'[1]OCT 2020'!Z76+'[1]NOV 2020'!Z76+'[1]DEC 2020'!Z76+'[1]JAN 2021'!Z76+'[1]FEB 2021'!Z76+'[1]MAR 2021'!Z76+'[1]APR 2021'!Z76+'[1]MAY 2021'!Z76+'[1]JUN 2021'!Z76+'[1]JUL 2021'!Z76+'[1]AUG 2021'!Z76</f>
        <v>0</v>
      </c>
      <c r="AA76" s="38">
        <f>'[1]SEPT 2020'!AA76+'[1]OCT 2020'!AA76+'[1]NOV 2020'!AA76+'[1]DEC 2020'!AA76+'[1]JAN 2021'!AA76+'[1]FEB 2021'!AA76+'[1]MAR 2021'!AA76+'[1]APR 2021'!AA76+'[1]MAY 2021'!AA76+'[1]JUN 2021'!AA76+'[1]JUL 2021'!AA76+'[1]AUG 2021'!AA76</f>
        <v>0</v>
      </c>
      <c r="AB76" s="38">
        <f>'[1]SEPT 2020'!AB76+'[1]OCT 2020'!AB76+'[1]NOV 2020'!AB76+'[1]DEC 2020'!AB76+'[1]JAN 2021'!AB76+'[1]FEB 2021'!AB76+'[1]MAR 2021'!AB76+'[1]APR 2021'!AB76+'[1]MAY 2021'!AB76+'[1]JUN 2021'!AB76+'[1]JUL 2021'!AB76+'[1]AUG 2021'!AB76</f>
        <v>0</v>
      </c>
      <c r="AC76" s="38">
        <f>'[1]SEPT 2020'!AC76+'[1]OCT 2020'!AC76+'[1]NOV 2020'!AC76+'[1]DEC 2020'!AC76+'[1]JAN 2021'!AC76+'[1]FEB 2021'!AC76+'[1]MAR 2021'!AC76+'[1]APR 2021'!AC76+'[1]MAY 2021'!AC76+'[1]JUN 2021'!AC76+'[1]JUL 2021'!AC76+'[1]AUG 2021'!AC76</f>
        <v>0</v>
      </c>
      <c r="AD76" s="24">
        <f t="shared" si="1"/>
        <v>155965</v>
      </c>
    </row>
    <row r="77" spans="1:30" x14ac:dyDescent="0.25">
      <c r="A77" s="27" t="s">
        <v>191</v>
      </c>
      <c r="B77" s="17" t="s">
        <v>192</v>
      </c>
      <c r="C77" s="25" t="s">
        <v>39</v>
      </c>
      <c r="D77" s="90">
        <f>'[1]SEPT 2020'!D77+'[1]OCT 2020'!D77+'[1]NOV 2020'!D77+'[1]DEC 2020'!D77+'[1]JAN 2021'!D77+'[1]FEB 2021'!D77+'[1]MAR 2021'!D77+'[1]APR 2021'!D77+'[1]MAY 2021'!D77+'[1]JUN 2021'!D77+'[1]JUL 2021'!D77+'[1]AUG 2021'!D77</f>
        <v>122860</v>
      </c>
      <c r="E77" s="90">
        <f>'[1]SEPT 2020'!E77+'[1]OCT 2020'!E77+'[1]NOV 2020'!E77+'[1]DEC 2020'!E77+'[1]JAN 2021'!E77+'[1]FEB 2021'!E77+'[1]MAR 2021'!E77+'[1]APR 2021'!E77+'[1]MAY 2021'!E77+'[1]JUN 2021'!E77+'[1]JUL 2021'!E77+'[1]AUG 2021'!E77</f>
        <v>70540</v>
      </c>
      <c r="F77" s="90">
        <f>'[1]SEPT 2020'!F77+'[1]OCT 2020'!F77+'[1]NOV 2020'!F77+'[1]DEC 2020'!F77+'[1]JAN 2021'!F77+'[1]FEB 2021'!F77+'[1]MAR 2021'!F77+'[1]APR 2021'!F77+'[1]MAY 2021'!F77+'[1]JUN 2021'!F77+'[1]JUL 2021'!F77+'[1]AUG 2021'!F77</f>
        <v>51900</v>
      </c>
      <c r="G77" s="90">
        <f>'[1]SEPT 2020'!G77+'[1]OCT 2020'!G77+'[1]NOV 2020'!G77+'[1]DEC 2020'!G77+'[1]JAN 2021'!G77+'[1]FEB 2021'!G77+'[1]MAR 2021'!G77+'[1]APR 2021'!G77+'[1]MAY 2021'!G77+'[1]JUN 2021'!G77+'[1]JUL 2021'!G77+'[1]AUG 2021'!G77</f>
        <v>86912</v>
      </c>
      <c r="H77" s="90">
        <f>'[1]SEPT 2020'!H77+'[1]OCT 2020'!H77+'[1]NOV 2020'!H77+'[1]DEC 2020'!H77+'[1]JAN 2021'!H77+'[1]FEB 2021'!H77+'[1]MAR 2021'!H77+'[1]APR 2021'!H77+'[1]MAY 2021'!H77+'[1]JUN 2021'!H77+'[1]JUL 2021'!H77+'[1]AUG 2021'!H77</f>
        <v>27000</v>
      </c>
      <c r="I77" s="108">
        <f>'[1]SEPT 2020'!I77+'[1]OCT 2020'!I77+'[1]NOV 2020'!I77+'[1]DEC 2020'!I77+'[1]JAN 2021'!I77+'[1]FEB 2021'!I77+'[1]MAR 2021'!I77+'[1]APR 2021'!I77+'[1]MAY 2021'!I77+'[1]JUN 2021'!I77+'[1]JUL 2021'!I77+'[1]AUG 2021'!I77</f>
        <v>359212</v>
      </c>
      <c r="J77" s="38">
        <f>'[1]SEPT 2020'!J77+'[1]OCT 2020'!J77+'[1]NOV 2020'!J77+'[1]DEC 2020'!J77+'[1]JAN 2021'!J77+'[1]FEB 2021'!J77+'[1]MAR 2021'!J77+'[1]APR 2021'!J77+'[1]MAY 2021'!J77+'[1]JUN 2021'!J77+'[1]JUL 2021'!J77+'[1]AUG 2021'!J77</f>
        <v>0</v>
      </c>
      <c r="K77" s="109">
        <f>'[1]SEPT 2020'!K77+'[1]OCT 2020'!K77+'[1]NOV 2020'!K77+'[1]DEC 2020'!K77+'[1]JAN 2021'!K77+'[1]FEB 2021'!K77+'[1]MAR 2021'!K77+'[1]APR 2021'!K77+'[1]MAY 2021'!K77+'[1]JUN 2021'!K77+'[1]JUL 2021'!K77+'[1]AUG 2021'!K77</f>
        <v>0</v>
      </c>
      <c r="L77" s="38">
        <f>'[1]SEPT 2020'!L77+'[1]OCT 2020'!L77+'[1]NOV 2020'!L77+'[1]DEC 2020'!L77+'[1]JAN 2021'!L77+'[1]FEB 2021'!L77+'[1]MAR 2021'!L77+'[1]APR 2021'!L77+'[1]MAY 2021'!L77+'[1]JUN 2021'!L77+'[1]JUL 2021'!L77+'[1]AUG 2021'!L77</f>
        <v>0</v>
      </c>
      <c r="M77" s="38">
        <f>'[1]SEPT 2020'!M77+'[1]OCT 2020'!M77+'[1]NOV 2020'!M77+'[1]DEC 2020'!M77+'[1]JAN 2021'!M77+'[1]FEB 2021'!M77+'[1]MAR 2021'!M77+'[1]APR 2021'!M77+'[1]MAY 2021'!M77+'[1]JUN 2021'!M77+'[1]JUL 2021'!M77+'[1]AUG 2021'!M77</f>
        <v>0</v>
      </c>
      <c r="N77" s="38">
        <f>'[1]SEPT 2020'!N77+'[1]OCT 2020'!N77+'[1]NOV 2020'!N77+'[1]DEC 2020'!N77+'[1]JAN 2021'!N77+'[1]FEB 2021'!N77+'[1]MAR 2021'!N77+'[1]APR 2021'!N77+'[1]MAY 2021'!N77+'[1]JUN 2021'!N77+'[1]JUL 2021'!N77+'[1]AUG 2021'!N77</f>
        <v>0</v>
      </c>
      <c r="O77" s="38">
        <f>'[1]SEPT 2020'!O77+'[1]OCT 2020'!O77+'[1]NOV 2020'!O77+'[1]DEC 2020'!O77+'[1]JAN 2021'!O77+'[1]FEB 2021'!O77+'[1]MAR 2021'!O77+'[1]APR 2021'!O77+'[1]MAY 2021'!O77+'[1]JUN 2021'!O77+'[1]JUL 2021'!O77+'[1]AUG 2021'!O77</f>
        <v>0</v>
      </c>
      <c r="P77" s="108">
        <f>'[1]SEPT 2020'!P77+'[1]OCT 2020'!P77+'[1]NOV 2020'!P77+'[1]DEC 2020'!P77+'[1]JAN 2021'!P77+'[1]FEB 2021'!P77+'[1]MAR 2021'!P77+'[1]APR 2021'!P77+'[1]MAY 2021'!P77+'[1]JUN 2021'!P77+'[1]JUL 2021'!P77+'[1]AUG 2021'!P77</f>
        <v>1279.3900000000001</v>
      </c>
      <c r="Q77" s="38">
        <f>'[1]SEPT 2020'!Q77+'[1]OCT 2020'!Q77+'[1]NOV 2020'!Q77+'[1]DEC 2020'!Q77+'[1]JAN 2021'!Q77+'[1]FEB 2021'!Q77+'[1]MAR 2021'!Q77+'[1]APR 2021'!Q77+'[1]MAY 2021'!Q77+'[1]JUN 2021'!Q77+'[1]JUL 2021'!Q77+'[1]AUG 2021'!Q77</f>
        <v>0</v>
      </c>
      <c r="R77" s="38">
        <f>'[1]SEPT 2020'!R77+'[1]OCT 2020'!R77+'[1]NOV 2020'!R77+'[1]DEC 2020'!R77+'[1]JAN 2021'!R77+'[1]FEB 2021'!R77+'[1]MAR 2021'!R77+'[1]APR 2021'!R77+'[1]MAY 2021'!R77+'[1]JUN 2021'!R77+'[1]JUL 2021'!R77+'[1]AUG 2021'!R77</f>
        <v>0</v>
      </c>
      <c r="S77" s="38">
        <f>'[1]SEPT 2020'!S77+'[1]OCT 2020'!S77+'[1]NOV 2020'!S77+'[1]DEC 2020'!S77+'[1]JAN 2021'!S77+'[1]FEB 2021'!S77+'[1]MAR 2021'!S77+'[1]APR 2021'!S77+'[1]MAY 2021'!S77+'[1]JUN 2021'!S77+'[1]JUL 2021'!S77+'[1]AUG 2021'!S77</f>
        <v>0</v>
      </c>
      <c r="T77" s="38">
        <f>'[1]SEPT 2020'!T77+'[1]OCT 2020'!T77+'[1]NOV 2020'!T77+'[1]DEC 2020'!T77+'[1]JAN 2021'!T77+'[1]FEB 2021'!T77+'[1]MAR 2021'!T77+'[1]APR 2021'!T77+'[1]MAY 2021'!T77+'[1]JUN 2021'!T77+'[1]JUL 2021'!T77+'[1]AUG 2021'!T77</f>
        <v>1279.3900000000001</v>
      </c>
      <c r="U77" s="38">
        <f>'[1]SEPT 2020'!U77+'[1]OCT 2020'!U77+'[1]NOV 2020'!U77+'[1]DEC 2020'!U77+'[1]JAN 2021'!U77+'[1]FEB 2021'!U77+'[1]MAR 2021'!U77+'[1]APR 2021'!U77+'[1]MAY 2021'!U77+'[1]JUN 2021'!U77+'[1]JUL 2021'!U77+'[1]AUG 2021'!U77</f>
        <v>0</v>
      </c>
      <c r="V77" s="38">
        <f>'[1]SEPT 2020'!V77+'[1]OCT 2020'!V77+'[1]NOV 2020'!V77+'[1]DEC 2020'!V77+'[1]JAN 2021'!V77+'[1]FEB 2021'!V77+'[1]MAR 2021'!V77+'[1]APR 2021'!V77+'[1]MAY 2021'!V77+'[1]JUN 2021'!V77+'[1]JUL 2021'!V77+'[1]AUG 2021'!V77</f>
        <v>0</v>
      </c>
      <c r="W77" s="38">
        <f>'[1]SEPT 2020'!W77+'[1]OCT 2020'!W77+'[1]NOV 2020'!W77+'[1]DEC 2020'!W77+'[1]JAN 2021'!W77+'[1]FEB 2021'!W77+'[1]MAR 2021'!W77+'[1]APR 2021'!W77+'[1]MAY 2021'!W77+'[1]JUN 2021'!W77+'[1]JUL 2021'!W77+'[1]AUG 2021'!W77</f>
        <v>0</v>
      </c>
      <c r="X77" s="38">
        <f>'[1]SEPT 2020'!X77+'[1]OCT 2020'!X77+'[1]NOV 2020'!X77+'[1]DEC 2020'!X77+'[1]JAN 2021'!X77+'[1]FEB 2021'!X77+'[1]MAR 2021'!X77+'[1]APR 2021'!X77+'[1]MAY 2021'!X77+'[1]JUN 2021'!X77+'[1]JUL 2021'!X77+'[1]AUG 2021'!X77</f>
        <v>0</v>
      </c>
      <c r="Y77" s="38">
        <f>'[1]SEPT 2020'!Y77+'[1]OCT 2020'!Y77+'[1]NOV 2020'!Y77+'[1]DEC 2020'!Y77+'[1]JAN 2021'!Y77+'[1]FEB 2021'!Y77+'[1]MAR 2021'!Y77+'[1]APR 2021'!Y77+'[1]MAY 2021'!Y77+'[1]JUN 2021'!Y77+'[1]JUL 2021'!Y77+'[1]AUG 2021'!Y77</f>
        <v>0</v>
      </c>
      <c r="Z77" s="38">
        <f>'[1]SEPT 2020'!Z77+'[1]OCT 2020'!Z77+'[1]NOV 2020'!Z77+'[1]DEC 2020'!Z77+'[1]JAN 2021'!Z77+'[1]FEB 2021'!Z77+'[1]MAR 2021'!Z77+'[1]APR 2021'!Z77+'[1]MAY 2021'!Z77+'[1]JUN 2021'!Z77+'[1]JUL 2021'!Z77+'[1]AUG 2021'!Z77</f>
        <v>0</v>
      </c>
      <c r="AA77" s="38">
        <f>'[1]SEPT 2020'!AA77+'[1]OCT 2020'!AA77+'[1]NOV 2020'!AA77+'[1]DEC 2020'!AA77+'[1]JAN 2021'!AA77+'[1]FEB 2021'!AA77+'[1]MAR 2021'!AA77+'[1]APR 2021'!AA77+'[1]MAY 2021'!AA77+'[1]JUN 2021'!AA77+'[1]JUL 2021'!AA77+'[1]AUG 2021'!AA77</f>
        <v>0</v>
      </c>
      <c r="AB77" s="38">
        <f>'[1]SEPT 2020'!AB77+'[1]OCT 2020'!AB77+'[1]NOV 2020'!AB77+'[1]DEC 2020'!AB77+'[1]JAN 2021'!AB77+'[1]FEB 2021'!AB77+'[1]MAR 2021'!AB77+'[1]APR 2021'!AB77+'[1]MAY 2021'!AB77+'[1]JUN 2021'!AB77+'[1]JUL 2021'!AB77+'[1]AUG 2021'!AB77</f>
        <v>0</v>
      </c>
      <c r="AC77" s="38">
        <f>'[1]SEPT 2020'!AC77+'[1]OCT 2020'!AC77+'[1]NOV 2020'!AC77+'[1]DEC 2020'!AC77+'[1]JAN 2021'!AC77+'[1]FEB 2021'!AC77+'[1]MAR 2021'!AC77+'[1]APR 2021'!AC77+'[1]MAY 2021'!AC77+'[1]JUN 2021'!AC77+'[1]JUL 2021'!AC77+'[1]AUG 2021'!AC77</f>
        <v>0</v>
      </c>
      <c r="AD77" s="24">
        <f t="shared" si="1"/>
        <v>360491.39</v>
      </c>
    </row>
    <row r="78" spans="1:30" x14ac:dyDescent="0.25">
      <c r="A78" s="16" t="s">
        <v>193</v>
      </c>
      <c r="B78" s="17" t="s">
        <v>194</v>
      </c>
      <c r="C78" s="18" t="s">
        <v>36</v>
      </c>
      <c r="D78" s="90">
        <f>'[1]SEPT 2020'!D78+'[1]OCT 2020'!D78+'[1]NOV 2020'!D78+'[1]DEC 2020'!D78+'[1]JAN 2021'!D78+'[1]FEB 2021'!D78+'[1]MAR 2021'!D78+'[1]APR 2021'!D78+'[1]MAY 2021'!D78+'[1]JUN 2021'!D78+'[1]JUL 2021'!D78+'[1]AUG 2021'!D78</f>
        <v>168457</v>
      </c>
      <c r="E78" s="90">
        <f>'[1]SEPT 2020'!E78+'[1]OCT 2020'!E78+'[1]NOV 2020'!E78+'[1]DEC 2020'!E78+'[1]JAN 2021'!E78+'[1]FEB 2021'!E78+'[1]MAR 2021'!E78+'[1]APR 2021'!E78+'[1]MAY 2021'!E78+'[1]JUN 2021'!E78+'[1]JUL 2021'!E78+'[1]AUG 2021'!E78</f>
        <v>99606</v>
      </c>
      <c r="F78" s="90">
        <f>'[1]SEPT 2020'!F78+'[1]OCT 2020'!F78+'[1]NOV 2020'!F78+'[1]DEC 2020'!F78+'[1]JAN 2021'!F78+'[1]FEB 2021'!F78+'[1]MAR 2021'!F78+'[1]APR 2021'!F78+'[1]MAY 2021'!F78+'[1]JUN 2021'!F78+'[1]JUL 2021'!F78+'[1]AUG 2021'!F78</f>
        <v>218125</v>
      </c>
      <c r="G78" s="90">
        <f>'[1]SEPT 2020'!G78+'[1]OCT 2020'!G78+'[1]NOV 2020'!G78+'[1]DEC 2020'!G78+'[1]JAN 2021'!G78+'[1]FEB 2021'!G78+'[1]MAR 2021'!G78+'[1]APR 2021'!G78+'[1]MAY 2021'!G78+'[1]JUN 2021'!G78+'[1]JUL 2021'!G78+'[1]AUG 2021'!G78</f>
        <v>60000</v>
      </c>
      <c r="H78" s="90">
        <f>'[1]SEPT 2020'!H78+'[1]OCT 2020'!H78+'[1]NOV 2020'!H78+'[1]DEC 2020'!H78+'[1]JAN 2021'!H78+'[1]FEB 2021'!H78+'[1]MAR 2021'!H78+'[1]APR 2021'!H78+'[1]MAY 2021'!H78+'[1]JUN 2021'!H78+'[1]JUL 2021'!H78+'[1]AUG 2021'!H78</f>
        <v>68109</v>
      </c>
      <c r="I78" s="108">
        <f>'[1]SEPT 2020'!I78+'[1]OCT 2020'!I78+'[1]NOV 2020'!I78+'[1]DEC 2020'!I78+'[1]JAN 2021'!I78+'[1]FEB 2021'!I78+'[1]MAR 2021'!I78+'[1]APR 2021'!I78+'[1]MAY 2021'!I78+'[1]JUN 2021'!I78+'[1]JUL 2021'!I78+'[1]AUG 2021'!I78</f>
        <v>614297</v>
      </c>
      <c r="J78" s="38">
        <f>'[1]SEPT 2020'!J78+'[1]OCT 2020'!J78+'[1]NOV 2020'!J78+'[1]DEC 2020'!J78+'[1]JAN 2021'!J78+'[1]FEB 2021'!J78+'[1]MAR 2021'!J78+'[1]APR 2021'!J78+'[1]MAY 2021'!J78+'[1]JUN 2021'!J78+'[1]JUL 2021'!J78+'[1]AUG 2021'!J78</f>
        <v>0</v>
      </c>
      <c r="K78" s="109">
        <f>'[1]SEPT 2020'!K78+'[1]OCT 2020'!K78+'[1]NOV 2020'!K78+'[1]DEC 2020'!K78+'[1]JAN 2021'!K78+'[1]FEB 2021'!K78+'[1]MAR 2021'!K78+'[1]APR 2021'!K78+'[1]MAY 2021'!K78+'[1]JUN 2021'!K78+'[1]JUL 2021'!K78+'[1]AUG 2021'!K78</f>
        <v>0</v>
      </c>
      <c r="L78" s="38">
        <f>'[1]SEPT 2020'!L78+'[1]OCT 2020'!L78+'[1]NOV 2020'!L78+'[1]DEC 2020'!L78+'[1]JAN 2021'!L78+'[1]FEB 2021'!L78+'[1]MAR 2021'!L78+'[1]APR 2021'!L78+'[1]MAY 2021'!L78+'[1]JUN 2021'!L78+'[1]JUL 2021'!L78+'[1]AUG 2021'!L78</f>
        <v>0</v>
      </c>
      <c r="M78" s="38">
        <f>'[1]SEPT 2020'!M78+'[1]OCT 2020'!M78+'[1]NOV 2020'!M78+'[1]DEC 2020'!M78+'[1]JAN 2021'!M78+'[1]FEB 2021'!M78+'[1]MAR 2021'!M78+'[1]APR 2021'!M78+'[1]MAY 2021'!M78+'[1]JUN 2021'!M78+'[1]JUL 2021'!M78+'[1]AUG 2021'!M78</f>
        <v>0</v>
      </c>
      <c r="N78" s="38">
        <f>'[1]SEPT 2020'!N78+'[1]OCT 2020'!N78+'[1]NOV 2020'!N78+'[1]DEC 2020'!N78+'[1]JAN 2021'!N78+'[1]FEB 2021'!N78+'[1]MAR 2021'!N78+'[1]APR 2021'!N78+'[1]MAY 2021'!N78+'[1]JUN 2021'!N78+'[1]JUL 2021'!N78+'[1]AUG 2021'!N78</f>
        <v>0</v>
      </c>
      <c r="O78" s="38">
        <f>'[1]SEPT 2020'!O78+'[1]OCT 2020'!O78+'[1]NOV 2020'!O78+'[1]DEC 2020'!O78+'[1]JAN 2021'!O78+'[1]FEB 2021'!O78+'[1]MAR 2021'!O78+'[1]APR 2021'!O78+'[1]MAY 2021'!O78+'[1]JUN 2021'!O78+'[1]JUL 2021'!O78+'[1]AUG 2021'!O78</f>
        <v>0</v>
      </c>
      <c r="P78" s="108">
        <f>'[1]SEPT 2020'!P78+'[1]OCT 2020'!P78+'[1]NOV 2020'!P78+'[1]DEC 2020'!P78+'[1]JAN 2021'!P78+'[1]FEB 2021'!P78+'[1]MAR 2021'!P78+'[1]APR 2021'!P78+'[1]MAY 2021'!P78+'[1]JUN 2021'!P78+'[1]JUL 2021'!P78+'[1]AUG 2021'!P78</f>
        <v>5747.4</v>
      </c>
      <c r="Q78" s="38">
        <f>'[1]SEPT 2020'!Q78+'[1]OCT 2020'!Q78+'[1]NOV 2020'!Q78+'[1]DEC 2020'!Q78+'[1]JAN 2021'!Q78+'[1]FEB 2021'!Q78+'[1]MAR 2021'!Q78+'[1]APR 2021'!Q78+'[1]MAY 2021'!Q78+'[1]JUN 2021'!Q78+'[1]JUL 2021'!Q78+'[1]AUG 2021'!Q78</f>
        <v>0</v>
      </c>
      <c r="R78" s="38">
        <f>'[1]SEPT 2020'!R78+'[1]OCT 2020'!R78+'[1]NOV 2020'!R78+'[1]DEC 2020'!R78+'[1]JAN 2021'!R78+'[1]FEB 2021'!R78+'[1]MAR 2021'!R78+'[1]APR 2021'!R78+'[1]MAY 2021'!R78+'[1]JUN 2021'!R78+'[1]JUL 2021'!R78+'[1]AUG 2021'!R78</f>
        <v>0</v>
      </c>
      <c r="S78" s="38">
        <f>'[1]SEPT 2020'!S78+'[1]OCT 2020'!S78+'[1]NOV 2020'!S78+'[1]DEC 2020'!S78+'[1]JAN 2021'!S78+'[1]FEB 2021'!S78+'[1]MAR 2021'!S78+'[1]APR 2021'!S78+'[1]MAY 2021'!S78+'[1]JUN 2021'!S78+'[1]JUL 2021'!S78+'[1]AUG 2021'!S78</f>
        <v>0</v>
      </c>
      <c r="T78" s="38">
        <f>'[1]SEPT 2020'!T78+'[1]OCT 2020'!T78+'[1]NOV 2020'!T78+'[1]DEC 2020'!T78+'[1]JAN 2021'!T78+'[1]FEB 2021'!T78+'[1]MAR 2021'!T78+'[1]APR 2021'!T78+'[1]MAY 2021'!T78+'[1]JUN 2021'!T78+'[1]JUL 2021'!T78+'[1]AUG 2021'!T78</f>
        <v>5747.4</v>
      </c>
      <c r="U78" s="38">
        <f>'[1]SEPT 2020'!U78+'[1]OCT 2020'!U78+'[1]NOV 2020'!U78+'[1]DEC 2020'!U78+'[1]JAN 2021'!U78+'[1]FEB 2021'!U78+'[1]MAR 2021'!U78+'[1]APR 2021'!U78+'[1]MAY 2021'!U78+'[1]JUN 2021'!U78+'[1]JUL 2021'!U78+'[1]AUG 2021'!U78</f>
        <v>0</v>
      </c>
      <c r="V78" s="38">
        <f>'[1]SEPT 2020'!V78+'[1]OCT 2020'!V78+'[1]NOV 2020'!V78+'[1]DEC 2020'!V78+'[1]JAN 2021'!V78+'[1]FEB 2021'!V78+'[1]MAR 2021'!V78+'[1]APR 2021'!V78+'[1]MAY 2021'!V78+'[1]JUN 2021'!V78+'[1]JUL 2021'!V78+'[1]AUG 2021'!V78</f>
        <v>0</v>
      </c>
      <c r="W78" s="38">
        <f>'[1]SEPT 2020'!W78+'[1]OCT 2020'!W78+'[1]NOV 2020'!W78+'[1]DEC 2020'!W78+'[1]JAN 2021'!W78+'[1]FEB 2021'!W78+'[1]MAR 2021'!W78+'[1]APR 2021'!W78+'[1]MAY 2021'!W78+'[1]JUN 2021'!W78+'[1]JUL 2021'!W78+'[1]AUG 2021'!W78</f>
        <v>0</v>
      </c>
      <c r="X78" s="38">
        <f>'[1]SEPT 2020'!X78+'[1]OCT 2020'!X78+'[1]NOV 2020'!X78+'[1]DEC 2020'!X78+'[1]JAN 2021'!X78+'[1]FEB 2021'!X78+'[1]MAR 2021'!X78+'[1]APR 2021'!X78+'[1]MAY 2021'!X78+'[1]JUN 2021'!X78+'[1]JUL 2021'!X78+'[1]AUG 2021'!X78</f>
        <v>0</v>
      </c>
      <c r="Y78" s="38">
        <f>'[1]SEPT 2020'!Y78+'[1]OCT 2020'!Y78+'[1]NOV 2020'!Y78+'[1]DEC 2020'!Y78+'[1]JAN 2021'!Y78+'[1]FEB 2021'!Y78+'[1]MAR 2021'!Y78+'[1]APR 2021'!Y78+'[1]MAY 2021'!Y78+'[1]JUN 2021'!Y78+'[1]JUL 2021'!Y78+'[1]AUG 2021'!Y78</f>
        <v>0</v>
      </c>
      <c r="Z78" s="38">
        <f>'[1]SEPT 2020'!Z78+'[1]OCT 2020'!Z78+'[1]NOV 2020'!Z78+'[1]DEC 2020'!Z78+'[1]JAN 2021'!Z78+'[1]FEB 2021'!Z78+'[1]MAR 2021'!Z78+'[1]APR 2021'!Z78+'[1]MAY 2021'!Z78+'[1]JUN 2021'!Z78+'[1]JUL 2021'!Z78+'[1]AUG 2021'!Z78</f>
        <v>0</v>
      </c>
      <c r="AA78" s="38">
        <f>'[1]SEPT 2020'!AA78+'[1]OCT 2020'!AA78+'[1]NOV 2020'!AA78+'[1]DEC 2020'!AA78+'[1]JAN 2021'!AA78+'[1]FEB 2021'!AA78+'[1]MAR 2021'!AA78+'[1]APR 2021'!AA78+'[1]MAY 2021'!AA78+'[1]JUN 2021'!AA78+'[1]JUL 2021'!AA78+'[1]AUG 2021'!AA78</f>
        <v>0</v>
      </c>
      <c r="AB78" s="38">
        <f>'[1]SEPT 2020'!AB78+'[1]OCT 2020'!AB78+'[1]NOV 2020'!AB78+'[1]DEC 2020'!AB78+'[1]JAN 2021'!AB78+'[1]FEB 2021'!AB78+'[1]MAR 2021'!AB78+'[1]APR 2021'!AB78+'[1]MAY 2021'!AB78+'[1]JUN 2021'!AB78+'[1]JUL 2021'!AB78+'[1]AUG 2021'!AB78</f>
        <v>0</v>
      </c>
      <c r="AC78" s="38">
        <f>'[1]SEPT 2020'!AC78+'[1]OCT 2020'!AC78+'[1]NOV 2020'!AC78+'[1]DEC 2020'!AC78+'[1]JAN 2021'!AC78+'[1]FEB 2021'!AC78+'[1]MAR 2021'!AC78+'[1]APR 2021'!AC78+'[1]MAY 2021'!AC78+'[1]JUN 2021'!AC78+'[1]JUL 2021'!AC78+'[1]AUG 2021'!AC78</f>
        <v>0</v>
      </c>
      <c r="AD78" s="24">
        <f t="shared" si="1"/>
        <v>620044.4</v>
      </c>
    </row>
    <row r="79" spans="1:30" x14ac:dyDescent="0.25">
      <c r="A79" s="16" t="s">
        <v>195</v>
      </c>
      <c r="B79" s="17" t="s">
        <v>196</v>
      </c>
      <c r="C79" s="29" t="s">
        <v>50</v>
      </c>
      <c r="D79" s="90">
        <f>'[1]SEPT 2020'!D79+'[1]OCT 2020'!D79+'[1]NOV 2020'!D79+'[1]DEC 2020'!D79+'[1]JAN 2021'!D79+'[1]FEB 2021'!D79+'[1]MAR 2021'!D79+'[1]APR 2021'!D79+'[1]MAY 2021'!D79+'[1]JUN 2021'!D79+'[1]JUL 2021'!D79+'[1]AUG 2021'!D79</f>
        <v>92280</v>
      </c>
      <c r="E79" s="90">
        <f>'[1]SEPT 2020'!E79+'[1]OCT 2020'!E79+'[1]NOV 2020'!E79+'[1]DEC 2020'!E79+'[1]JAN 2021'!E79+'[1]FEB 2021'!E79+'[1]MAR 2021'!E79+'[1]APR 2021'!E79+'[1]MAY 2021'!E79+'[1]JUN 2021'!E79+'[1]JUL 2021'!E79+'[1]AUG 2021'!E79</f>
        <v>94637</v>
      </c>
      <c r="F79" s="90">
        <f>'[1]SEPT 2020'!F79+'[1]OCT 2020'!F79+'[1]NOV 2020'!F79+'[1]DEC 2020'!F79+'[1]JAN 2021'!F79+'[1]FEB 2021'!F79+'[1]MAR 2021'!F79+'[1]APR 2021'!F79+'[1]MAY 2021'!F79+'[1]JUN 2021'!F79+'[1]JUL 2021'!F79+'[1]AUG 2021'!F79</f>
        <v>0</v>
      </c>
      <c r="G79" s="90">
        <f>'[1]SEPT 2020'!G79+'[1]OCT 2020'!G79+'[1]NOV 2020'!G79+'[1]DEC 2020'!G79+'[1]JAN 2021'!G79+'[1]FEB 2021'!G79+'[1]MAR 2021'!G79+'[1]APR 2021'!G79+'[1]MAY 2021'!G79+'[1]JUN 2021'!G79+'[1]JUL 2021'!G79+'[1]AUG 2021'!G79</f>
        <v>18782</v>
      </c>
      <c r="H79" s="90">
        <f>'[1]SEPT 2020'!H79+'[1]OCT 2020'!H79+'[1]NOV 2020'!H79+'[1]DEC 2020'!H79+'[1]JAN 2021'!H79+'[1]FEB 2021'!H79+'[1]MAR 2021'!H79+'[1]APR 2021'!H79+'[1]MAY 2021'!H79+'[1]JUN 2021'!H79+'[1]JUL 2021'!H79+'[1]AUG 2021'!H79</f>
        <v>6443</v>
      </c>
      <c r="I79" s="108">
        <f>'[1]SEPT 2020'!I79+'[1]OCT 2020'!I79+'[1]NOV 2020'!I79+'[1]DEC 2020'!I79+'[1]JAN 2021'!I79+'[1]FEB 2021'!I79+'[1]MAR 2021'!I79+'[1]APR 2021'!I79+'[1]MAY 2021'!I79+'[1]JUN 2021'!I79+'[1]JUL 2021'!I79+'[1]AUG 2021'!I79</f>
        <v>212142</v>
      </c>
      <c r="J79" s="38">
        <f>'[1]SEPT 2020'!J79+'[1]OCT 2020'!J79+'[1]NOV 2020'!J79+'[1]DEC 2020'!J79+'[1]JAN 2021'!J79+'[1]FEB 2021'!J79+'[1]MAR 2021'!J79+'[1]APR 2021'!J79+'[1]MAY 2021'!J79+'[1]JUN 2021'!J79+'[1]JUL 2021'!J79+'[1]AUG 2021'!J79</f>
        <v>0</v>
      </c>
      <c r="K79" s="109">
        <f>'[1]SEPT 2020'!K79+'[1]OCT 2020'!K79+'[1]NOV 2020'!K79+'[1]DEC 2020'!K79+'[1]JAN 2021'!K79+'[1]FEB 2021'!K79+'[1]MAR 2021'!K79+'[1]APR 2021'!K79+'[1]MAY 2021'!K79+'[1]JUN 2021'!K79+'[1]JUL 2021'!K79+'[1]AUG 2021'!K79</f>
        <v>0</v>
      </c>
      <c r="L79" s="38">
        <f>'[1]SEPT 2020'!L79+'[1]OCT 2020'!L79+'[1]NOV 2020'!L79+'[1]DEC 2020'!L79+'[1]JAN 2021'!L79+'[1]FEB 2021'!L79+'[1]MAR 2021'!L79+'[1]APR 2021'!L79+'[1]MAY 2021'!L79+'[1]JUN 2021'!L79+'[1]JUL 2021'!L79+'[1]AUG 2021'!L79</f>
        <v>0</v>
      </c>
      <c r="M79" s="38">
        <f>'[1]SEPT 2020'!M79+'[1]OCT 2020'!M79+'[1]NOV 2020'!M79+'[1]DEC 2020'!M79+'[1]JAN 2021'!M79+'[1]FEB 2021'!M79+'[1]MAR 2021'!M79+'[1]APR 2021'!M79+'[1]MAY 2021'!M79+'[1]JUN 2021'!M79+'[1]JUL 2021'!M79+'[1]AUG 2021'!M79</f>
        <v>0</v>
      </c>
      <c r="N79" s="38">
        <f>'[1]SEPT 2020'!N79+'[1]OCT 2020'!N79+'[1]NOV 2020'!N79+'[1]DEC 2020'!N79+'[1]JAN 2021'!N79+'[1]FEB 2021'!N79+'[1]MAR 2021'!N79+'[1]APR 2021'!N79+'[1]MAY 2021'!N79+'[1]JUN 2021'!N79+'[1]JUL 2021'!N79+'[1]AUG 2021'!N79</f>
        <v>0</v>
      </c>
      <c r="O79" s="38">
        <f>'[1]SEPT 2020'!O79+'[1]OCT 2020'!O79+'[1]NOV 2020'!O79+'[1]DEC 2020'!O79+'[1]JAN 2021'!O79+'[1]FEB 2021'!O79+'[1]MAR 2021'!O79+'[1]APR 2021'!O79+'[1]MAY 2021'!O79+'[1]JUN 2021'!O79+'[1]JUL 2021'!O79+'[1]AUG 2021'!O79</f>
        <v>0</v>
      </c>
      <c r="P79" s="108">
        <f>'[1]SEPT 2020'!P79+'[1]OCT 2020'!P79+'[1]NOV 2020'!P79+'[1]DEC 2020'!P79+'[1]JAN 2021'!P79+'[1]FEB 2021'!P79+'[1]MAR 2021'!P79+'[1]APR 2021'!P79+'[1]MAY 2021'!P79+'[1]JUN 2021'!P79+'[1]JUL 2021'!P79+'[1]AUG 2021'!P79</f>
        <v>2132.33</v>
      </c>
      <c r="Q79" s="38">
        <f>'[1]SEPT 2020'!Q79+'[1]OCT 2020'!Q79+'[1]NOV 2020'!Q79+'[1]DEC 2020'!Q79+'[1]JAN 2021'!Q79+'[1]FEB 2021'!Q79+'[1]MAR 2021'!Q79+'[1]APR 2021'!Q79+'[1]MAY 2021'!Q79+'[1]JUN 2021'!Q79+'[1]JUL 2021'!Q79+'[1]AUG 2021'!Q79</f>
        <v>0</v>
      </c>
      <c r="R79" s="38">
        <f>'[1]SEPT 2020'!R79+'[1]OCT 2020'!R79+'[1]NOV 2020'!R79+'[1]DEC 2020'!R79+'[1]JAN 2021'!R79+'[1]FEB 2021'!R79+'[1]MAR 2021'!R79+'[1]APR 2021'!R79+'[1]MAY 2021'!R79+'[1]JUN 2021'!R79+'[1]JUL 2021'!R79+'[1]AUG 2021'!R79</f>
        <v>0</v>
      </c>
      <c r="S79" s="38">
        <f>'[1]SEPT 2020'!S79+'[1]OCT 2020'!S79+'[1]NOV 2020'!S79+'[1]DEC 2020'!S79+'[1]JAN 2021'!S79+'[1]FEB 2021'!S79+'[1]MAR 2021'!S79+'[1]APR 2021'!S79+'[1]MAY 2021'!S79+'[1]JUN 2021'!S79+'[1]JUL 2021'!S79+'[1]AUG 2021'!S79</f>
        <v>0</v>
      </c>
      <c r="T79" s="38">
        <f>'[1]SEPT 2020'!T79+'[1]OCT 2020'!T79+'[1]NOV 2020'!T79+'[1]DEC 2020'!T79+'[1]JAN 2021'!T79+'[1]FEB 2021'!T79+'[1]MAR 2021'!T79+'[1]APR 2021'!T79+'[1]MAY 2021'!T79+'[1]JUN 2021'!T79+'[1]JUL 2021'!T79+'[1]AUG 2021'!T79</f>
        <v>2132.33</v>
      </c>
      <c r="U79" s="38">
        <f>'[1]SEPT 2020'!U79+'[1]OCT 2020'!U79+'[1]NOV 2020'!U79+'[1]DEC 2020'!U79+'[1]JAN 2021'!U79+'[1]FEB 2021'!U79+'[1]MAR 2021'!U79+'[1]APR 2021'!U79+'[1]MAY 2021'!U79+'[1]JUN 2021'!U79+'[1]JUL 2021'!U79+'[1]AUG 2021'!U79</f>
        <v>0</v>
      </c>
      <c r="V79" s="38">
        <f>'[1]SEPT 2020'!V79+'[1]OCT 2020'!V79+'[1]NOV 2020'!V79+'[1]DEC 2020'!V79+'[1]JAN 2021'!V79+'[1]FEB 2021'!V79+'[1]MAR 2021'!V79+'[1]APR 2021'!V79+'[1]MAY 2021'!V79+'[1]JUN 2021'!V79+'[1]JUL 2021'!V79+'[1]AUG 2021'!V79</f>
        <v>0</v>
      </c>
      <c r="W79" s="38">
        <f>'[1]SEPT 2020'!W79+'[1]OCT 2020'!W79+'[1]NOV 2020'!W79+'[1]DEC 2020'!W79+'[1]JAN 2021'!W79+'[1]FEB 2021'!W79+'[1]MAR 2021'!W79+'[1]APR 2021'!W79+'[1]MAY 2021'!W79+'[1]JUN 2021'!W79+'[1]JUL 2021'!W79+'[1]AUG 2021'!W79</f>
        <v>0</v>
      </c>
      <c r="X79" s="38">
        <f>'[1]SEPT 2020'!X79+'[1]OCT 2020'!X79+'[1]NOV 2020'!X79+'[1]DEC 2020'!X79+'[1]JAN 2021'!X79+'[1]FEB 2021'!X79+'[1]MAR 2021'!X79+'[1]APR 2021'!X79+'[1]MAY 2021'!X79+'[1]JUN 2021'!X79+'[1]JUL 2021'!X79+'[1]AUG 2021'!X79</f>
        <v>0</v>
      </c>
      <c r="Y79" s="38">
        <f>'[1]SEPT 2020'!Y79+'[1]OCT 2020'!Y79+'[1]NOV 2020'!Y79+'[1]DEC 2020'!Y79+'[1]JAN 2021'!Y79+'[1]FEB 2021'!Y79+'[1]MAR 2021'!Y79+'[1]APR 2021'!Y79+'[1]MAY 2021'!Y79+'[1]JUN 2021'!Y79+'[1]JUL 2021'!Y79+'[1]AUG 2021'!Y79</f>
        <v>0</v>
      </c>
      <c r="Z79" s="38">
        <f>'[1]SEPT 2020'!Z79+'[1]OCT 2020'!Z79+'[1]NOV 2020'!Z79+'[1]DEC 2020'!Z79+'[1]JAN 2021'!Z79+'[1]FEB 2021'!Z79+'[1]MAR 2021'!Z79+'[1]APR 2021'!Z79+'[1]MAY 2021'!Z79+'[1]JUN 2021'!Z79+'[1]JUL 2021'!Z79+'[1]AUG 2021'!Z79</f>
        <v>0</v>
      </c>
      <c r="AA79" s="38">
        <f>'[1]SEPT 2020'!AA79+'[1]OCT 2020'!AA79+'[1]NOV 2020'!AA79+'[1]DEC 2020'!AA79+'[1]JAN 2021'!AA79+'[1]FEB 2021'!AA79+'[1]MAR 2021'!AA79+'[1]APR 2021'!AA79+'[1]MAY 2021'!AA79+'[1]JUN 2021'!AA79+'[1]JUL 2021'!AA79+'[1]AUG 2021'!AA79</f>
        <v>0</v>
      </c>
      <c r="AB79" s="38">
        <f>'[1]SEPT 2020'!AB79+'[1]OCT 2020'!AB79+'[1]NOV 2020'!AB79+'[1]DEC 2020'!AB79+'[1]JAN 2021'!AB79+'[1]FEB 2021'!AB79+'[1]MAR 2021'!AB79+'[1]APR 2021'!AB79+'[1]MAY 2021'!AB79+'[1]JUN 2021'!AB79+'[1]JUL 2021'!AB79+'[1]AUG 2021'!AB79</f>
        <v>0</v>
      </c>
      <c r="AC79" s="38">
        <f>'[1]SEPT 2020'!AC79+'[1]OCT 2020'!AC79+'[1]NOV 2020'!AC79+'[1]DEC 2020'!AC79+'[1]JAN 2021'!AC79+'[1]FEB 2021'!AC79+'[1]MAR 2021'!AC79+'[1]APR 2021'!AC79+'[1]MAY 2021'!AC79+'[1]JUN 2021'!AC79+'[1]JUL 2021'!AC79+'[1]AUG 2021'!AC79</f>
        <v>0</v>
      </c>
      <c r="AD79" s="24">
        <f t="shared" si="1"/>
        <v>214274.33</v>
      </c>
    </row>
    <row r="80" spans="1:30" x14ac:dyDescent="0.25">
      <c r="A80" s="16" t="s">
        <v>406</v>
      </c>
      <c r="B80" s="17" t="s">
        <v>407</v>
      </c>
      <c r="C80" s="28" t="s">
        <v>45</v>
      </c>
      <c r="D80" s="90">
        <f>'[1]SEPT 2020'!D80+'[1]OCT 2020'!D80+'[1]NOV 2020'!D80+'[1]DEC 2020'!D80+'[1]JAN 2021'!D80+'[1]FEB 2021'!D80+'[1]MAR 2021'!D80+'[1]APR 2021'!D80+'[1]MAY 2021'!D80+'[1]JUN 2021'!D80+'[1]JUL 2021'!D80+'[1]AUG 2021'!D80</f>
        <v>36672</v>
      </c>
      <c r="E80" s="90">
        <f>'[1]SEPT 2020'!E80+'[1]OCT 2020'!E80+'[1]NOV 2020'!E80+'[1]DEC 2020'!E80+'[1]JAN 2021'!E80+'[1]FEB 2021'!E80+'[1]MAR 2021'!E80+'[1]APR 2021'!E80+'[1]MAY 2021'!E80+'[1]JUN 2021'!E80+'[1]JUL 2021'!E80+'[1]AUG 2021'!E80</f>
        <v>38657</v>
      </c>
      <c r="F80" s="90">
        <f>'[1]SEPT 2020'!F80+'[1]OCT 2020'!F80+'[1]NOV 2020'!F80+'[1]DEC 2020'!F80+'[1]JAN 2021'!F80+'[1]FEB 2021'!F80+'[1]MAR 2021'!F80+'[1]APR 2021'!F80+'[1]MAY 2021'!F80+'[1]JUN 2021'!F80+'[1]JUL 2021'!F80+'[1]AUG 2021'!F80</f>
        <v>21406</v>
      </c>
      <c r="G80" s="90">
        <f>'[1]SEPT 2020'!G80+'[1]OCT 2020'!G80+'[1]NOV 2020'!G80+'[1]DEC 2020'!G80+'[1]JAN 2021'!G80+'[1]FEB 2021'!G80+'[1]MAR 2021'!G80+'[1]APR 2021'!G80+'[1]MAY 2021'!G80+'[1]JUN 2021'!G80+'[1]JUL 2021'!G80+'[1]AUG 2021'!G80</f>
        <v>25186</v>
      </c>
      <c r="H80" s="90">
        <f>'[1]SEPT 2020'!H80+'[1]OCT 2020'!H80+'[1]NOV 2020'!H80+'[1]DEC 2020'!H80+'[1]JAN 2021'!H80+'[1]FEB 2021'!H80+'[1]MAR 2021'!H80+'[1]APR 2021'!H80+'[1]MAY 2021'!H80+'[1]JUN 2021'!H80+'[1]JUL 2021'!H80+'[1]AUG 2021'!H80</f>
        <v>7500</v>
      </c>
      <c r="I80" s="108">
        <f>'[1]SEPT 2020'!I80+'[1]OCT 2020'!I80+'[1]NOV 2020'!I80+'[1]DEC 2020'!I80+'[1]JAN 2021'!I80+'[1]FEB 2021'!I80+'[1]MAR 2021'!I80+'[1]APR 2021'!I80+'[1]MAY 2021'!I80+'[1]JUN 2021'!I80+'[1]JUL 2021'!I80+'[1]AUG 2021'!I80</f>
        <v>129421</v>
      </c>
      <c r="J80" s="38">
        <f>'[1]SEPT 2020'!J80+'[1]OCT 2020'!J80+'[1]NOV 2020'!J80+'[1]DEC 2020'!J80+'[1]JAN 2021'!J80+'[1]FEB 2021'!J80+'[1]MAR 2021'!J80+'[1]APR 2021'!J80+'[1]MAY 2021'!J80+'[1]JUN 2021'!J80+'[1]JUL 2021'!J80+'[1]AUG 2021'!J80</f>
        <v>0</v>
      </c>
      <c r="K80" s="109">
        <f>'[1]SEPT 2020'!K80+'[1]OCT 2020'!K80+'[1]NOV 2020'!K80+'[1]DEC 2020'!K80+'[1]JAN 2021'!K80+'[1]FEB 2021'!K80+'[1]MAR 2021'!K80+'[1]APR 2021'!K80+'[1]MAY 2021'!K80+'[1]JUN 2021'!K80+'[1]JUL 2021'!K80+'[1]AUG 2021'!K80</f>
        <v>0</v>
      </c>
      <c r="L80" s="38">
        <f>'[1]SEPT 2020'!L80+'[1]OCT 2020'!L80+'[1]NOV 2020'!L80+'[1]DEC 2020'!L80+'[1]JAN 2021'!L80+'[1]FEB 2021'!L80+'[1]MAR 2021'!L80+'[1]APR 2021'!L80+'[1]MAY 2021'!L80+'[1]JUN 2021'!L80+'[1]JUL 2021'!L80+'[1]AUG 2021'!L80</f>
        <v>0</v>
      </c>
      <c r="M80" s="38">
        <f>'[1]SEPT 2020'!M80+'[1]OCT 2020'!M80+'[1]NOV 2020'!M80+'[1]DEC 2020'!M80+'[1]JAN 2021'!M80+'[1]FEB 2021'!M80+'[1]MAR 2021'!M80+'[1]APR 2021'!M80+'[1]MAY 2021'!M80+'[1]JUN 2021'!M80+'[1]JUL 2021'!M80+'[1]AUG 2021'!M80</f>
        <v>0</v>
      </c>
      <c r="N80" s="38">
        <f>'[1]SEPT 2020'!N80+'[1]OCT 2020'!N80+'[1]NOV 2020'!N80+'[1]DEC 2020'!N80+'[1]JAN 2021'!N80+'[1]FEB 2021'!N80+'[1]MAR 2021'!N80+'[1]APR 2021'!N80+'[1]MAY 2021'!N80+'[1]JUN 2021'!N80+'[1]JUL 2021'!N80+'[1]AUG 2021'!N80</f>
        <v>0</v>
      </c>
      <c r="O80" s="38">
        <f>'[1]SEPT 2020'!O80+'[1]OCT 2020'!O80+'[1]NOV 2020'!O80+'[1]DEC 2020'!O80+'[1]JAN 2021'!O80+'[1]FEB 2021'!O80+'[1]MAR 2021'!O80+'[1]APR 2021'!O80+'[1]MAY 2021'!O80+'[1]JUN 2021'!O80+'[1]JUL 2021'!O80+'[1]AUG 2021'!O80</f>
        <v>0</v>
      </c>
      <c r="P80" s="108">
        <f>'[1]SEPT 2020'!P80+'[1]OCT 2020'!P80+'[1]NOV 2020'!P80+'[1]DEC 2020'!P80+'[1]JAN 2021'!P80+'[1]FEB 2021'!P80+'[1]MAR 2021'!P80+'[1]APR 2021'!P80+'[1]MAY 2021'!P80+'[1]JUN 2021'!P80+'[1]JUL 2021'!P80+'[1]AUG 2021'!P80</f>
        <v>1277.2</v>
      </c>
      <c r="Q80" s="38">
        <f>'[1]SEPT 2020'!Q80+'[1]OCT 2020'!Q80+'[1]NOV 2020'!Q80+'[1]DEC 2020'!Q80+'[1]JAN 2021'!Q80+'[1]FEB 2021'!Q80+'[1]MAR 2021'!Q80+'[1]APR 2021'!Q80+'[1]MAY 2021'!Q80+'[1]JUN 2021'!Q80+'[1]JUL 2021'!Q80+'[1]AUG 2021'!Q80</f>
        <v>0</v>
      </c>
      <c r="R80" s="38">
        <f>'[1]SEPT 2020'!R80+'[1]OCT 2020'!R80+'[1]NOV 2020'!R80+'[1]DEC 2020'!R80+'[1]JAN 2021'!R80+'[1]FEB 2021'!R80+'[1]MAR 2021'!R80+'[1]APR 2021'!R80+'[1]MAY 2021'!R80+'[1]JUN 2021'!R80+'[1]JUL 2021'!R80+'[1]AUG 2021'!R80</f>
        <v>0</v>
      </c>
      <c r="S80" s="38">
        <f>'[1]SEPT 2020'!S80+'[1]OCT 2020'!S80+'[1]NOV 2020'!S80+'[1]DEC 2020'!S80+'[1]JAN 2021'!S80+'[1]FEB 2021'!S80+'[1]MAR 2021'!S80+'[1]APR 2021'!S80+'[1]MAY 2021'!S80+'[1]JUN 2021'!S80+'[1]JUL 2021'!S80+'[1]AUG 2021'!S80</f>
        <v>0</v>
      </c>
      <c r="T80" s="38">
        <f>'[1]SEPT 2020'!T80+'[1]OCT 2020'!T80+'[1]NOV 2020'!T80+'[1]DEC 2020'!T80+'[1]JAN 2021'!T80+'[1]FEB 2021'!T80+'[1]MAR 2021'!T80+'[1]APR 2021'!T80+'[1]MAY 2021'!T80+'[1]JUN 2021'!T80+'[1]JUL 2021'!T80+'[1]AUG 2021'!T80</f>
        <v>1277.2</v>
      </c>
      <c r="U80" s="38">
        <f>'[1]SEPT 2020'!U80+'[1]OCT 2020'!U80+'[1]NOV 2020'!U80+'[1]DEC 2020'!U80+'[1]JAN 2021'!U80+'[1]FEB 2021'!U80+'[1]MAR 2021'!U80+'[1]APR 2021'!U80+'[1]MAY 2021'!U80+'[1]JUN 2021'!U80+'[1]JUL 2021'!U80+'[1]AUG 2021'!U80</f>
        <v>0</v>
      </c>
      <c r="V80" s="38">
        <f>'[1]SEPT 2020'!V80+'[1]OCT 2020'!V80+'[1]NOV 2020'!V80+'[1]DEC 2020'!V80+'[1]JAN 2021'!V80+'[1]FEB 2021'!V80+'[1]MAR 2021'!V80+'[1]APR 2021'!V80+'[1]MAY 2021'!V80+'[1]JUN 2021'!V80+'[1]JUL 2021'!V80+'[1]AUG 2021'!V80</f>
        <v>0</v>
      </c>
      <c r="W80" s="38">
        <f>'[1]SEPT 2020'!W80+'[1]OCT 2020'!W80+'[1]NOV 2020'!W80+'[1]DEC 2020'!W80+'[1]JAN 2021'!W80+'[1]FEB 2021'!W80+'[1]MAR 2021'!W80+'[1]APR 2021'!W80+'[1]MAY 2021'!W80+'[1]JUN 2021'!W80+'[1]JUL 2021'!W80+'[1]AUG 2021'!W80</f>
        <v>0</v>
      </c>
      <c r="X80" s="38">
        <f>'[1]SEPT 2020'!X80+'[1]OCT 2020'!X80+'[1]NOV 2020'!X80+'[1]DEC 2020'!X80+'[1]JAN 2021'!X80+'[1]FEB 2021'!X80+'[1]MAR 2021'!X80+'[1]APR 2021'!X80+'[1]MAY 2021'!X80+'[1]JUN 2021'!X80+'[1]JUL 2021'!X80+'[1]AUG 2021'!X80</f>
        <v>0</v>
      </c>
      <c r="Y80" s="38">
        <f>'[1]SEPT 2020'!Y80+'[1]OCT 2020'!Y80+'[1]NOV 2020'!Y80+'[1]DEC 2020'!Y80+'[1]JAN 2021'!Y80+'[1]FEB 2021'!Y80+'[1]MAR 2021'!Y80+'[1]APR 2021'!Y80+'[1]MAY 2021'!Y80+'[1]JUN 2021'!Y80+'[1]JUL 2021'!Y80+'[1]AUG 2021'!Y80</f>
        <v>0</v>
      </c>
      <c r="Z80" s="38">
        <f>'[1]SEPT 2020'!Z80+'[1]OCT 2020'!Z80+'[1]NOV 2020'!Z80+'[1]DEC 2020'!Z80+'[1]JAN 2021'!Z80+'[1]FEB 2021'!Z80+'[1]MAR 2021'!Z80+'[1]APR 2021'!Z80+'[1]MAY 2021'!Z80+'[1]JUN 2021'!Z80+'[1]JUL 2021'!Z80+'[1]AUG 2021'!Z80</f>
        <v>0</v>
      </c>
      <c r="AA80" s="38">
        <f>'[1]SEPT 2020'!AA80+'[1]OCT 2020'!AA80+'[1]NOV 2020'!AA80+'[1]DEC 2020'!AA80+'[1]JAN 2021'!AA80+'[1]FEB 2021'!AA80+'[1]MAR 2021'!AA80+'[1]APR 2021'!AA80+'[1]MAY 2021'!AA80+'[1]JUN 2021'!AA80+'[1]JUL 2021'!AA80+'[1]AUG 2021'!AA80</f>
        <v>0</v>
      </c>
      <c r="AB80" s="38">
        <f>'[1]SEPT 2020'!AB80+'[1]OCT 2020'!AB80+'[1]NOV 2020'!AB80+'[1]DEC 2020'!AB80+'[1]JAN 2021'!AB80+'[1]FEB 2021'!AB80+'[1]MAR 2021'!AB80+'[1]APR 2021'!AB80+'[1]MAY 2021'!AB80+'[1]JUN 2021'!AB80+'[1]JUL 2021'!AB80+'[1]AUG 2021'!AB80</f>
        <v>0</v>
      </c>
      <c r="AC80" s="38">
        <f>'[1]SEPT 2020'!AC80+'[1]OCT 2020'!AC80+'[1]NOV 2020'!AC80+'[1]DEC 2020'!AC80+'[1]JAN 2021'!AC80+'[1]FEB 2021'!AC80+'[1]MAR 2021'!AC80+'[1]APR 2021'!AC80+'[1]MAY 2021'!AC80+'[1]JUN 2021'!AC80+'[1]JUL 2021'!AC80+'[1]AUG 2021'!AC80</f>
        <v>0</v>
      </c>
      <c r="AD80" s="24">
        <f t="shared" si="1"/>
        <v>130698.2</v>
      </c>
    </row>
    <row r="81" spans="1:30" x14ac:dyDescent="0.25">
      <c r="A81" s="16" t="s">
        <v>197</v>
      </c>
      <c r="B81" s="17" t="s">
        <v>198</v>
      </c>
      <c r="C81" s="26" t="s">
        <v>42</v>
      </c>
      <c r="D81" s="90">
        <f>'[1]SEPT 2020'!D81+'[1]OCT 2020'!D81+'[1]NOV 2020'!D81+'[1]DEC 2020'!D81+'[1]JAN 2021'!D81+'[1]FEB 2021'!D81+'[1]MAR 2021'!D81+'[1]APR 2021'!D81+'[1]MAY 2021'!D81+'[1]JUN 2021'!D81+'[1]JUL 2021'!D81+'[1]AUG 2021'!D81</f>
        <v>249017</v>
      </c>
      <c r="E81" s="90">
        <f>'[1]SEPT 2020'!E81+'[1]OCT 2020'!E81+'[1]NOV 2020'!E81+'[1]DEC 2020'!E81+'[1]JAN 2021'!E81+'[1]FEB 2021'!E81+'[1]MAR 2021'!E81+'[1]APR 2021'!E81+'[1]MAY 2021'!E81+'[1]JUN 2021'!E81+'[1]JUL 2021'!E81+'[1]AUG 2021'!E81</f>
        <v>97301</v>
      </c>
      <c r="F81" s="90">
        <f>'[1]SEPT 2020'!F81+'[1]OCT 2020'!F81+'[1]NOV 2020'!F81+'[1]DEC 2020'!F81+'[1]JAN 2021'!F81+'[1]FEB 2021'!F81+'[1]MAR 2021'!F81+'[1]APR 2021'!F81+'[1]MAY 2021'!F81+'[1]JUN 2021'!F81+'[1]JUL 2021'!F81+'[1]AUG 2021'!F81</f>
        <v>48250</v>
      </c>
      <c r="G81" s="90">
        <f>'[1]SEPT 2020'!G81+'[1]OCT 2020'!G81+'[1]NOV 2020'!G81+'[1]DEC 2020'!G81+'[1]JAN 2021'!G81+'[1]FEB 2021'!G81+'[1]MAR 2021'!G81+'[1]APR 2021'!G81+'[1]MAY 2021'!G81+'[1]JUN 2021'!G81+'[1]JUL 2021'!G81+'[1]AUG 2021'!G81</f>
        <v>49461</v>
      </c>
      <c r="H81" s="90">
        <f>'[1]SEPT 2020'!H81+'[1]OCT 2020'!H81+'[1]NOV 2020'!H81+'[1]DEC 2020'!H81+'[1]JAN 2021'!H81+'[1]FEB 2021'!H81+'[1]MAR 2021'!H81+'[1]APR 2021'!H81+'[1]MAY 2021'!H81+'[1]JUN 2021'!H81+'[1]JUL 2021'!H81+'[1]AUG 2021'!H81</f>
        <v>39001</v>
      </c>
      <c r="I81" s="108">
        <f>'[1]SEPT 2020'!I81+'[1]OCT 2020'!I81+'[1]NOV 2020'!I81+'[1]DEC 2020'!I81+'[1]JAN 2021'!I81+'[1]FEB 2021'!I81+'[1]MAR 2021'!I81+'[1]APR 2021'!I81+'[1]MAY 2021'!I81+'[1]JUN 2021'!I81+'[1]JUL 2021'!I81+'[1]AUG 2021'!I81</f>
        <v>483030</v>
      </c>
      <c r="J81" s="38">
        <f>'[1]SEPT 2020'!J81+'[1]OCT 2020'!J81+'[1]NOV 2020'!J81+'[1]DEC 2020'!J81+'[1]JAN 2021'!J81+'[1]FEB 2021'!J81+'[1]MAR 2021'!J81+'[1]APR 2021'!J81+'[1]MAY 2021'!J81+'[1]JUN 2021'!J81+'[1]JUL 2021'!J81+'[1]AUG 2021'!J81</f>
        <v>0</v>
      </c>
      <c r="K81" s="109">
        <f>'[1]SEPT 2020'!K81+'[1]OCT 2020'!K81+'[1]NOV 2020'!K81+'[1]DEC 2020'!K81+'[1]JAN 2021'!K81+'[1]FEB 2021'!K81+'[1]MAR 2021'!K81+'[1]APR 2021'!K81+'[1]MAY 2021'!K81+'[1]JUN 2021'!K81+'[1]JUL 2021'!K81+'[1]AUG 2021'!K81</f>
        <v>0</v>
      </c>
      <c r="L81" s="38">
        <f>'[1]SEPT 2020'!L81+'[1]OCT 2020'!L81+'[1]NOV 2020'!L81+'[1]DEC 2020'!L81+'[1]JAN 2021'!L81+'[1]FEB 2021'!L81+'[1]MAR 2021'!L81+'[1]APR 2021'!L81+'[1]MAY 2021'!L81+'[1]JUN 2021'!L81+'[1]JUL 2021'!L81+'[1]AUG 2021'!L81</f>
        <v>0</v>
      </c>
      <c r="M81" s="38">
        <f>'[1]SEPT 2020'!M81+'[1]OCT 2020'!M81+'[1]NOV 2020'!M81+'[1]DEC 2020'!M81+'[1]JAN 2021'!M81+'[1]FEB 2021'!M81+'[1]MAR 2021'!M81+'[1]APR 2021'!M81+'[1]MAY 2021'!M81+'[1]JUN 2021'!M81+'[1]JUL 2021'!M81+'[1]AUG 2021'!M81</f>
        <v>0</v>
      </c>
      <c r="N81" s="38">
        <f>'[1]SEPT 2020'!N81+'[1]OCT 2020'!N81+'[1]NOV 2020'!N81+'[1]DEC 2020'!N81+'[1]JAN 2021'!N81+'[1]FEB 2021'!N81+'[1]MAR 2021'!N81+'[1]APR 2021'!N81+'[1]MAY 2021'!N81+'[1]JUN 2021'!N81+'[1]JUL 2021'!N81+'[1]AUG 2021'!N81</f>
        <v>0</v>
      </c>
      <c r="O81" s="38">
        <f>'[1]SEPT 2020'!O81+'[1]OCT 2020'!O81+'[1]NOV 2020'!O81+'[1]DEC 2020'!O81+'[1]JAN 2021'!O81+'[1]FEB 2021'!O81+'[1]MAR 2021'!O81+'[1]APR 2021'!O81+'[1]MAY 2021'!O81+'[1]JUN 2021'!O81+'[1]JUL 2021'!O81+'[1]AUG 2021'!O81</f>
        <v>0</v>
      </c>
      <c r="P81" s="108">
        <f>'[1]SEPT 2020'!P81+'[1]OCT 2020'!P81+'[1]NOV 2020'!P81+'[1]DEC 2020'!P81+'[1]JAN 2021'!P81+'[1]FEB 2021'!P81+'[1]MAR 2021'!P81+'[1]APR 2021'!P81+'[1]MAY 2021'!P81+'[1]JUN 2021'!P81+'[1]JUL 2021'!P81+'[1]AUG 2021'!P81</f>
        <v>0</v>
      </c>
      <c r="Q81" s="38">
        <f>'[1]SEPT 2020'!Q81+'[1]OCT 2020'!Q81+'[1]NOV 2020'!Q81+'[1]DEC 2020'!Q81+'[1]JAN 2021'!Q81+'[1]FEB 2021'!Q81+'[1]MAR 2021'!Q81+'[1]APR 2021'!Q81+'[1]MAY 2021'!Q81+'[1]JUN 2021'!Q81+'[1]JUL 2021'!Q81+'[1]AUG 2021'!Q81</f>
        <v>0</v>
      </c>
      <c r="R81" s="38">
        <f>'[1]SEPT 2020'!R81+'[1]OCT 2020'!R81+'[1]NOV 2020'!R81+'[1]DEC 2020'!R81+'[1]JAN 2021'!R81+'[1]FEB 2021'!R81+'[1]MAR 2021'!R81+'[1]APR 2021'!R81+'[1]MAY 2021'!R81+'[1]JUN 2021'!R81+'[1]JUL 2021'!R81+'[1]AUG 2021'!R81</f>
        <v>0</v>
      </c>
      <c r="S81" s="38">
        <f>'[1]SEPT 2020'!S81+'[1]OCT 2020'!S81+'[1]NOV 2020'!S81+'[1]DEC 2020'!S81+'[1]JAN 2021'!S81+'[1]FEB 2021'!S81+'[1]MAR 2021'!S81+'[1]APR 2021'!S81+'[1]MAY 2021'!S81+'[1]JUN 2021'!S81+'[1]JUL 2021'!S81+'[1]AUG 2021'!S81</f>
        <v>0</v>
      </c>
      <c r="T81" s="38">
        <f>'[1]SEPT 2020'!T81+'[1]OCT 2020'!T81+'[1]NOV 2020'!T81+'[1]DEC 2020'!T81+'[1]JAN 2021'!T81+'[1]FEB 2021'!T81+'[1]MAR 2021'!T81+'[1]APR 2021'!T81+'[1]MAY 2021'!T81+'[1]JUN 2021'!T81+'[1]JUL 2021'!T81+'[1]AUG 2021'!T81</f>
        <v>0</v>
      </c>
      <c r="U81" s="38">
        <f>'[1]SEPT 2020'!U81+'[1]OCT 2020'!U81+'[1]NOV 2020'!U81+'[1]DEC 2020'!U81+'[1]JAN 2021'!U81+'[1]FEB 2021'!U81+'[1]MAR 2021'!U81+'[1]APR 2021'!U81+'[1]MAY 2021'!U81+'[1]JUN 2021'!U81+'[1]JUL 2021'!U81+'[1]AUG 2021'!U81</f>
        <v>0</v>
      </c>
      <c r="V81" s="38">
        <f>'[1]SEPT 2020'!V81+'[1]OCT 2020'!V81+'[1]NOV 2020'!V81+'[1]DEC 2020'!V81+'[1]JAN 2021'!V81+'[1]FEB 2021'!V81+'[1]MAR 2021'!V81+'[1]APR 2021'!V81+'[1]MAY 2021'!V81+'[1]JUN 2021'!V81+'[1]JUL 2021'!V81+'[1]AUG 2021'!V81</f>
        <v>0</v>
      </c>
      <c r="W81" s="38">
        <f>'[1]SEPT 2020'!W81+'[1]OCT 2020'!W81+'[1]NOV 2020'!W81+'[1]DEC 2020'!W81+'[1]JAN 2021'!W81+'[1]FEB 2021'!W81+'[1]MAR 2021'!W81+'[1]APR 2021'!W81+'[1]MAY 2021'!W81+'[1]JUN 2021'!W81+'[1]JUL 2021'!W81+'[1]AUG 2021'!W81</f>
        <v>0</v>
      </c>
      <c r="X81" s="38">
        <f>'[1]SEPT 2020'!X81+'[1]OCT 2020'!X81+'[1]NOV 2020'!X81+'[1]DEC 2020'!X81+'[1]JAN 2021'!X81+'[1]FEB 2021'!X81+'[1]MAR 2021'!X81+'[1]APR 2021'!X81+'[1]MAY 2021'!X81+'[1]JUN 2021'!X81+'[1]JUL 2021'!X81+'[1]AUG 2021'!X81</f>
        <v>0</v>
      </c>
      <c r="Y81" s="38">
        <f>'[1]SEPT 2020'!Y81+'[1]OCT 2020'!Y81+'[1]NOV 2020'!Y81+'[1]DEC 2020'!Y81+'[1]JAN 2021'!Y81+'[1]FEB 2021'!Y81+'[1]MAR 2021'!Y81+'[1]APR 2021'!Y81+'[1]MAY 2021'!Y81+'[1]JUN 2021'!Y81+'[1]JUL 2021'!Y81+'[1]AUG 2021'!Y81</f>
        <v>0</v>
      </c>
      <c r="Z81" s="38">
        <f>'[1]SEPT 2020'!Z81+'[1]OCT 2020'!Z81+'[1]NOV 2020'!Z81+'[1]DEC 2020'!Z81+'[1]JAN 2021'!Z81+'[1]FEB 2021'!Z81+'[1]MAR 2021'!Z81+'[1]APR 2021'!Z81+'[1]MAY 2021'!Z81+'[1]JUN 2021'!Z81+'[1]JUL 2021'!Z81+'[1]AUG 2021'!Z81</f>
        <v>0</v>
      </c>
      <c r="AA81" s="38">
        <f>'[1]SEPT 2020'!AA81+'[1]OCT 2020'!AA81+'[1]NOV 2020'!AA81+'[1]DEC 2020'!AA81+'[1]JAN 2021'!AA81+'[1]FEB 2021'!AA81+'[1]MAR 2021'!AA81+'[1]APR 2021'!AA81+'[1]MAY 2021'!AA81+'[1]JUN 2021'!AA81+'[1]JUL 2021'!AA81+'[1]AUG 2021'!AA81</f>
        <v>0</v>
      </c>
      <c r="AB81" s="38">
        <f>'[1]SEPT 2020'!AB81+'[1]OCT 2020'!AB81+'[1]NOV 2020'!AB81+'[1]DEC 2020'!AB81+'[1]JAN 2021'!AB81+'[1]FEB 2021'!AB81+'[1]MAR 2021'!AB81+'[1]APR 2021'!AB81+'[1]MAY 2021'!AB81+'[1]JUN 2021'!AB81+'[1]JUL 2021'!AB81+'[1]AUG 2021'!AB81</f>
        <v>0</v>
      </c>
      <c r="AC81" s="38">
        <f>'[1]SEPT 2020'!AC81+'[1]OCT 2020'!AC81+'[1]NOV 2020'!AC81+'[1]DEC 2020'!AC81+'[1]JAN 2021'!AC81+'[1]FEB 2021'!AC81+'[1]MAR 2021'!AC81+'[1]APR 2021'!AC81+'[1]MAY 2021'!AC81+'[1]JUN 2021'!AC81+'[1]JUL 2021'!AC81+'[1]AUG 2021'!AC81</f>
        <v>0</v>
      </c>
      <c r="AD81" s="24">
        <f t="shared" si="1"/>
        <v>483030</v>
      </c>
    </row>
    <row r="82" spans="1:30" x14ac:dyDescent="0.25">
      <c r="A82" s="16" t="s">
        <v>199</v>
      </c>
      <c r="B82" s="17" t="s">
        <v>200</v>
      </c>
      <c r="C82" s="26" t="s">
        <v>42</v>
      </c>
      <c r="D82" s="90">
        <f>'[1]SEPT 2020'!D82+'[1]OCT 2020'!D82+'[1]NOV 2020'!D82+'[1]DEC 2020'!D82+'[1]JAN 2021'!D82+'[1]FEB 2021'!D82+'[1]MAR 2021'!D82+'[1]APR 2021'!D82+'[1]MAY 2021'!D82+'[1]JUN 2021'!D82+'[1]JUL 2021'!D82+'[1]AUG 2021'!D82</f>
        <v>359744</v>
      </c>
      <c r="E82" s="90">
        <f>'[1]SEPT 2020'!E82+'[1]OCT 2020'!E82+'[1]NOV 2020'!E82+'[1]DEC 2020'!E82+'[1]JAN 2021'!E82+'[1]FEB 2021'!E82+'[1]MAR 2021'!E82+'[1]APR 2021'!E82+'[1]MAY 2021'!E82+'[1]JUN 2021'!E82+'[1]JUL 2021'!E82+'[1]AUG 2021'!E82</f>
        <v>458934</v>
      </c>
      <c r="F82" s="90">
        <f>'[1]SEPT 2020'!F82+'[1]OCT 2020'!F82+'[1]NOV 2020'!F82+'[1]DEC 2020'!F82+'[1]JAN 2021'!F82+'[1]FEB 2021'!F82+'[1]MAR 2021'!F82+'[1]APR 2021'!F82+'[1]MAY 2021'!F82+'[1]JUN 2021'!F82+'[1]JUL 2021'!F82+'[1]AUG 2021'!F82</f>
        <v>261300</v>
      </c>
      <c r="G82" s="90">
        <f>'[1]SEPT 2020'!G82+'[1]OCT 2020'!G82+'[1]NOV 2020'!G82+'[1]DEC 2020'!G82+'[1]JAN 2021'!G82+'[1]FEB 2021'!G82+'[1]MAR 2021'!G82+'[1]APR 2021'!G82+'[1]MAY 2021'!G82+'[1]JUN 2021'!G82+'[1]JUL 2021'!G82+'[1]AUG 2021'!G82</f>
        <v>150186</v>
      </c>
      <c r="H82" s="90">
        <f>'[1]SEPT 2020'!H82+'[1]OCT 2020'!H82+'[1]NOV 2020'!H82+'[1]DEC 2020'!H82+'[1]JAN 2021'!H82+'[1]FEB 2021'!H82+'[1]MAR 2021'!H82+'[1]APR 2021'!H82+'[1]MAY 2021'!H82+'[1]JUN 2021'!H82+'[1]JUL 2021'!H82+'[1]AUG 2021'!H82</f>
        <v>142000</v>
      </c>
      <c r="I82" s="108">
        <f>'[1]SEPT 2020'!I82+'[1]OCT 2020'!I82+'[1]NOV 2020'!I82+'[1]DEC 2020'!I82+'[1]JAN 2021'!I82+'[1]FEB 2021'!I82+'[1]MAR 2021'!I82+'[1]APR 2021'!I82+'[1]MAY 2021'!I82+'[1]JUN 2021'!I82+'[1]JUL 2021'!I82+'[1]AUG 2021'!I82</f>
        <v>1372164</v>
      </c>
      <c r="J82" s="38">
        <f>'[1]SEPT 2020'!J82+'[1]OCT 2020'!J82+'[1]NOV 2020'!J82+'[1]DEC 2020'!J82+'[1]JAN 2021'!J82+'[1]FEB 2021'!J82+'[1]MAR 2021'!J82+'[1]APR 2021'!J82+'[1]MAY 2021'!J82+'[1]JUN 2021'!J82+'[1]JUL 2021'!J82+'[1]AUG 2021'!J82</f>
        <v>0</v>
      </c>
      <c r="K82" s="109">
        <f>'[1]SEPT 2020'!K82+'[1]OCT 2020'!K82+'[1]NOV 2020'!K82+'[1]DEC 2020'!K82+'[1]JAN 2021'!K82+'[1]FEB 2021'!K82+'[1]MAR 2021'!K82+'[1]APR 2021'!K82+'[1]MAY 2021'!K82+'[1]JUN 2021'!K82+'[1]JUL 2021'!K82+'[1]AUG 2021'!K82</f>
        <v>0</v>
      </c>
      <c r="L82" s="38">
        <f>'[1]SEPT 2020'!L82+'[1]OCT 2020'!L82+'[1]NOV 2020'!L82+'[1]DEC 2020'!L82+'[1]JAN 2021'!L82+'[1]FEB 2021'!L82+'[1]MAR 2021'!L82+'[1]APR 2021'!L82+'[1]MAY 2021'!L82+'[1]JUN 2021'!L82+'[1]JUL 2021'!L82+'[1]AUG 2021'!L82</f>
        <v>0</v>
      </c>
      <c r="M82" s="38">
        <f>'[1]SEPT 2020'!M82+'[1]OCT 2020'!M82+'[1]NOV 2020'!M82+'[1]DEC 2020'!M82+'[1]JAN 2021'!M82+'[1]FEB 2021'!M82+'[1]MAR 2021'!M82+'[1]APR 2021'!M82+'[1]MAY 2021'!M82+'[1]JUN 2021'!M82+'[1]JUL 2021'!M82+'[1]AUG 2021'!M82</f>
        <v>0</v>
      </c>
      <c r="N82" s="38">
        <f>'[1]SEPT 2020'!N82+'[1]OCT 2020'!N82+'[1]NOV 2020'!N82+'[1]DEC 2020'!N82+'[1]JAN 2021'!N82+'[1]FEB 2021'!N82+'[1]MAR 2021'!N82+'[1]APR 2021'!N82+'[1]MAY 2021'!N82+'[1]JUN 2021'!N82+'[1]JUL 2021'!N82+'[1]AUG 2021'!N82</f>
        <v>54703</v>
      </c>
      <c r="O82" s="38">
        <f>'[1]SEPT 2020'!O82+'[1]OCT 2020'!O82+'[1]NOV 2020'!O82+'[1]DEC 2020'!O82+'[1]JAN 2021'!O82+'[1]FEB 2021'!O82+'[1]MAR 2021'!O82+'[1]APR 2021'!O82+'[1]MAY 2021'!O82+'[1]JUN 2021'!O82+'[1]JUL 2021'!O82+'[1]AUG 2021'!O82</f>
        <v>31720</v>
      </c>
      <c r="P82" s="108">
        <f>'[1]SEPT 2020'!P82+'[1]OCT 2020'!P82+'[1]NOV 2020'!P82+'[1]DEC 2020'!P82+'[1]JAN 2021'!P82+'[1]FEB 2021'!P82+'[1]MAR 2021'!P82+'[1]APR 2021'!P82+'[1]MAY 2021'!P82+'[1]JUN 2021'!P82+'[1]JUL 2021'!P82+'[1]AUG 2021'!P82</f>
        <v>0</v>
      </c>
      <c r="Q82" s="38">
        <f>'[1]SEPT 2020'!Q82+'[1]OCT 2020'!Q82+'[1]NOV 2020'!Q82+'[1]DEC 2020'!Q82+'[1]JAN 2021'!Q82+'[1]FEB 2021'!Q82+'[1]MAR 2021'!Q82+'[1]APR 2021'!Q82+'[1]MAY 2021'!Q82+'[1]JUN 2021'!Q82+'[1]JUL 2021'!Q82+'[1]AUG 2021'!Q82</f>
        <v>0</v>
      </c>
      <c r="R82" s="38">
        <f>'[1]SEPT 2020'!R82+'[1]OCT 2020'!R82+'[1]NOV 2020'!R82+'[1]DEC 2020'!R82+'[1]JAN 2021'!R82+'[1]FEB 2021'!R82+'[1]MAR 2021'!R82+'[1]APR 2021'!R82+'[1]MAY 2021'!R82+'[1]JUN 2021'!R82+'[1]JUL 2021'!R82+'[1]AUG 2021'!R82</f>
        <v>0</v>
      </c>
      <c r="S82" s="38">
        <f>'[1]SEPT 2020'!S82+'[1]OCT 2020'!S82+'[1]NOV 2020'!S82+'[1]DEC 2020'!S82+'[1]JAN 2021'!S82+'[1]FEB 2021'!S82+'[1]MAR 2021'!S82+'[1]APR 2021'!S82+'[1]MAY 2021'!S82+'[1]JUN 2021'!S82+'[1]JUL 2021'!S82+'[1]AUG 2021'!S82</f>
        <v>0</v>
      </c>
      <c r="T82" s="38">
        <f>'[1]SEPT 2020'!T82+'[1]OCT 2020'!T82+'[1]NOV 2020'!T82+'[1]DEC 2020'!T82+'[1]JAN 2021'!T82+'[1]FEB 2021'!T82+'[1]MAR 2021'!T82+'[1]APR 2021'!T82+'[1]MAY 2021'!T82+'[1]JUN 2021'!T82+'[1]JUL 2021'!T82+'[1]AUG 2021'!T82</f>
        <v>0</v>
      </c>
      <c r="U82" s="38">
        <f>'[1]SEPT 2020'!U82+'[1]OCT 2020'!U82+'[1]NOV 2020'!U82+'[1]DEC 2020'!U82+'[1]JAN 2021'!U82+'[1]FEB 2021'!U82+'[1]MAR 2021'!U82+'[1]APR 2021'!U82+'[1]MAY 2021'!U82+'[1]JUN 2021'!U82+'[1]JUL 2021'!U82+'[1]AUG 2021'!U82</f>
        <v>0</v>
      </c>
      <c r="V82" s="38">
        <f>'[1]SEPT 2020'!V82+'[1]OCT 2020'!V82+'[1]NOV 2020'!V82+'[1]DEC 2020'!V82+'[1]JAN 2021'!V82+'[1]FEB 2021'!V82+'[1]MAR 2021'!V82+'[1]APR 2021'!V82+'[1]MAY 2021'!V82+'[1]JUN 2021'!V82+'[1]JUL 2021'!V82+'[1]AUG 2021'!V82</f>
        <v>0</v>
      </c>
      <c r="W82" s="38">
        <f>'[1]SEPT 2020'!W82+'[1]OCT 2020'!W82+'[1]NOV 2020'!W82+'[1]DEC 2020'!W82+'[1]JAN 2021'!W82+'[1]FEB 2021'!W82+'[1]MAR 2021'!W82+'[1]APR 2021'!W82+'[1]MAY 2021'!W82+'[1]JUN 2021'!W82+'[1]JUL 2021'!W82+'[1]AUG 2021'!W82</f>
        <v>0</v>
      </c>
      <c r="X82" s="38">
        <f>'[1]SEPT 2020'!X82+'[1]OCT 2020'!X82+'[1]NOV 2020'!X82+'[1]DEC 2020'!X82+'[1]JAN 2021'!X82+'[1]FEB 2021'!X82+'[1]MAR 2021'!X82+'[1]APR 2021'!X82+'[1]MAY 2021'!X82+'[1]JUN 2021'!X82+'[1]JUL 2021'!X82+'[1]AUG 2021'!X82</f>
        <v>0</v>
      </c>
      <c r="Y82" s="38">
        <f>'[1]SEPT 2020'!Y82+'[1]OCT 2020'!Y82+'[1]NOV 2020'!Y82+'[1]DEC 2020'!Y82+'[1]JAN 2021'!Y82+'[1]FEB 2021'!Y82+'[1]MAR 2021'!Y82+'[1]APR 2021'!Y82+'[1]MAY 2021'!Y82+'[1]JUN 2021'!Y82+'[1]JUL 2021'!Y82+'[1]AUG 2021'!Y82</f>
        <v>0</v>
      </c>
      <c r="Z82" s="38">
        <f>'[1]SEPT 2020'!Z82+'[1]OCT 2020'!Z82+'[1]NOV 2020'!Z82+'[1]DEC 2020'!Z82+'[1]JAN 2021'!Z82+'[1]FEB 2021'!Z82+'[1]MAR 2021'!Z82+'[1]APR 2021'!Z82+'[1]MAY 2021'!Z82+'[1]JUN 2021'!Z82+'[1]JUL 2021'!Z82+'[1]AUG 2021'!Z82</f>
        <v>0</v>
      </c>
      <c r="AA82" s="38">
        <f>'[1]SEPT 2020'!AA82+'[1]OCT 2020'!AA82+'[1]NOV 2020'!AA82+'[1]DEC 2020'!AA82+'[1]JAN 2021'!AA82+'[1]FEB 2021'!AA82+'[1]MAR 2021'!AA82+'[1]APR 2021'!AA82+'[1]MAY 2021'!AA82+'[1]JUN 2021'!AA82+'[1]JUL 2021'!AA82+'[1]AUG 2021'!AA82</f>
        <v>0</v>
      </c>
      <c r="AB82" s="38">
        <f>'[1]SEPT 2020'!AB82+'[1]OCT 2020'!AB82+'[1]NOV 2020'!AB82+'[1]DEC 2020'!AB82+'[1]JAN 2021'!AB82+'[1]FEB 2021'!AB82+'[1]MAR 2021'!AB82+'[1]APR 2021'!AB82+'[1]MAY 2021'!AB82+'[1]JUN 2021'!AB82+'[1]JUL 2021'!AB82+'[1]AUG 2021'!AB82</f>
        <v>0</v>
      </c>
      <c r="AC82" s="38">
        <f>'[1]SEPT 2020'!AC82+'[1]OCT 2020'!AC82+'[1]NOV 2020'!AC82+'[1]DEC 2020'!AC82+'[1]JAN 2021'!AC82+'[1]FEB 2021'!AC82+'[1]MAR 2021'!AC82+'[1]APR 2021'!AC82+'[1]MAY 2021'!AC82+'[1]JUN 2021'!AC82+'[1]JUL 2021'!AC82+'[1]AUG 2021'!AC82</f>
        <v>2178</v>
      </c>
      <c r="AD82" s="24">
        <f t="shared" si="1"/>
        <v>1460765</v>
      </c>
    </row>
    <row r="83" spans="1:30" x14ac:dyDescent="0.25">
      <c r="A83" s="16" t="s">
        <v>201</v>
      </c>
      <c r="B83" s="17" t="s">
        <v>202</v>
      </c>
      <c r="C83" s="30" t="s">
        <v>71</v>
      </c>
      <c r="D83" s="90">
        <f>'[1]SEPT 2020'!D83+'[1]OCT 2020'!D83+'[1]NOV 2020'!D83+'[1]DEC 2020'!D83+'[1]JAN 2021'!D83+'[1]FEB 2021'!D83+'[1]MAR 2021'!D83+'[1]APR 2021'!D83+'[1]MAY 2021'!D83+'[1]JUN 2021'!D83+'[1]JUL 2021'!D83+'[1]AUG 2021'!D83</f>
        <v>321614</v>
      </c>
      <c r="E83" s="90">
        <f>'[1]SEPT 2020'!E83+'[1]OCT 2020'!E83+'[1]NOV 2020'!E83+'[1]DEC 2020'!E83+'[1]JAN 2021'!E83+'[1]FEB 2021'!E83+'[1]MAR 2021'!E83+'[1]APR 2021'!E83+'[1]MAY 2021'!E83+'[1]JUN 2021'!E83+'[1]JUL 2021'!E83+'[1]AUG 2021'!E83</f>
        <v>107214</v>
      </c>
      <c r="F83" s="90">
        <f>'[1]SEPT 2020'!F83+'[1]OCT 2020'!F83+'[1]NOV 2020'!F83+'[1]DEC 2020'!F83+'[1]JAN 2021'!F83+'[1]FEB 2021'!F83+'[1]MAR 2021'!F83+'[1]APR 2021'!F83+'[1]MAY 2021'!F83+'[1]JUN 2021'!F83+'[1]JUL 2021'!F83+'[1]AUG 2021'!F83</f>
        <v>24011</v>
      </c>
      <c r="G83" s="90">
        <f>'[1]SEPT 2020'!G83+'[1]OCT 2020'!G83+'[1]NOV 2020'!G83+'[1]DEC 2020'!G83+'[1]JAN 2021'!G83+'[1]FEB 2021'!G83+'[1]MAR 2021'!G83+'[1]APR 2021'!G83+'[1]MAY 2021'!G83+'[1]JUN 2021'!G83+'[1]JUL 2021'!G83+'[1]AUG 2021'!G83</f>
        <v>45837</v>
      </c>
      <c r="H83" s="90">
        <f>'[1]SEPT 2020'!H83+'[1]OCT 2020'!H83+'[1]NOV 2020'!H83+'[1]DEC 2020'!H83+'[1]JAN 2021'!H83+'[1]FEB 2021'!H83+'[1]MAR 2021'!H83+'[1]APR 2021'!H83+'[1]MAY 2021'!H83+'[1]JUN 2021'!H83+'[1]JUL 2021'!H83+'[1]AUG 2021'!H83</f>
        <v>28443</v>
      </c>
      <c r="I83" s="108">
        <f>'[1]SEPT 2020'!I83+'[1]OCT 2020'!I83+'[1]NOV 2020'!I83+'[1]DEC 2020'!I83+'[1]JAN 2021'!I83+'[1]FEB 2021'!I83+'[1]MAR 2021'!I83+'[1]APR 2021'!I83+'[1]MAY 2021'!I83+'[1]JUN 2021'!I83+'[1]JUL 2021'!I83+'[1]AUG 2021'!I83</f>
        <v>527119</v>
      </c>
      <c r="J83" s="38">
        <f>'[1]SEPT 2020'!J83+'[1]OCT 2020'!J83+'[1]NOV 2020'!J83+'[1]DEC 2020'!J83+'[1]JAN 2021'!J83+'[1]FEB 2021'!J83+'[1]MAR 2021'!J83+'[1]APR 2021'!J83+'[1]MAY 2021'!J83+'[1]JUN 2021'!J83+'[1]JUL 2021'!J83+'[1]AUG 2021'!J83</f>
        <v>0</v>
      </c>
      <c r="K83" s="109">
        <f>'[1]SEPT 2020'!K83+'[1]OCT 2020'!K83+'[1]NOV 2020'!K83+'[1]DEC 2020'!K83+'[1]JAN 2021'!K83+'[1]FEB 2021'!K83+'[1]MAR 2021'!K83+'[1]APR 2021'!K83+'[1]MAY 2021'!K83+'[1]JUN 2021'!K83+'[1]JUL 2021'!K83+'[1]AUG 2021'!K83</f>
        <v>0</v>
      </c>
      <c r="L83" s="38">
        <f>'[1]SEPT 2020'!L83+'[1]OCT 2020'!L83+'[1]NOV 2020'!L83+'[1]DEC 2020'!L83+'[1]JAN 2021'!L83+'[1]FEB 2021'!L83+'[1]MAR 2021'!L83+'[1]APR 2021'!L83+'[1]MAY 2021'!L83+'[1]JUN 2021'!L83+'[1]JUL 2021'!L83+'[1]AUG 2021'!L83</f>
        <v>0</v>
      </c>
      <c r="M83" s="38">
        <f>'[1]SEPT 2020'!M83+'[1]OCT 2020'!M83+'[1]NOV 2020'!M83+'[1]DEC 2020'!M83+'[1]JAN 2021'!M83+'[1]FEB 2021'!M83+'[1]MAR 2021'!M83+'[1]APR 2021'!M83+'[1]MAY 2021'!M83+'[1]JUN 2021'!M83+'[1]JUL 2021'!M83+'[1]AUG 2021'!M83</f>
        <v>0</v>
      </c>
      <c r="N83" s="38">
        <f>'[1]SEPT 2020'!N83+'[1]OCT 2020'!N83+'[1]NOV 2020'!N83+'[1]DEC 2020'!N83+'[1]JAN 2021'!N83+'[1]FEB 2021'!N83+'[1]MAR 2021'!N83+'[1]APR 2021'!N83+'[1]MAY 2021'!N83+'[1]JUN 2021'!N83+'[1]JUL 2021'!N83+'[1]AUG 2021'!N83</f>
        <v>0</v>
      </c>
      <c r="O83" s="38">
        <f>'[1]SEPT 2020'!O83+'[1]OCT 2020'!O83+'[1]NOV 2020'!O83+'[1]DEC 2020'!O83+'[1]JAN 2021'!O83+'[1]FEB 2021'!O83+'[1]MAR 2021'!O83+'[1]APR 2021'!O83+'[1]MAY 2021'!O83+'[1]JUN 2021'!O83+'[1]JUL 2021'!O83+'[1]AUG 2021'!O83</f>
        <v>0</v>
      </c>
      <c r="P83" s="108">
        <f>'[1]SEPT 2020'!P83+'[1]OCT 2020'!P83+'[1]NOV 2020'!P83+'[1]DEC 2020'!P83+'[1]JAN 2021'!P83+'[1]FEB 2021'!P83+'[1]MAR 2021'!P83+'[1]APR 2021'!P83+'[1]MAY 2021'!P83+'[1]JUN 2021'!P83+'[1]JUL 2021'!P83+'[1]AUG 2021'!P83</f>
        <v>2722.6</v>
      </c>
      <c r="Q83" s="38">
        <f>'[1]SEPT 2020'!Q83+'[1]OCT 2020'!Q83+'[1]NOV 2020'!Q83+'[1]DEC 2020'!Q83+'[1]JAN 2021'!Q83+'[1]FEB 2021'!Q83+'[1]MAR 2021'!Q83+'[1]APR 2021'!Q83+'[1]MAY 2021'!Q83+'[1]JUN 2021'!Q83+'[1]JUL 2021'!Q83+'[1]AUG 2021'!Q83</f>
        <v>0</v>
      </c>
      <c r="R83" s="38">
        <f>'[1]SEPT 2020'!R83+'[1]OCT 2020'!R83+'[1]NOV 2020'!R83+'[1]DEC 2020'!R83+'[1]JAN 2021'!R83+'[1]FEB 2021'!R83+'[1]MAR 2021'!R83+'[1]APR 2021'!R83+'[1]MAY 2021'!R83+'[1]JUN 2021'!R83+'[1]JUL 2021'!R83+'[1]AUG 2021'!R83</f>
        <v>0</v>
      </c>
      <c r="S83" s="38">
        <f>'[1]SEPT 2020'!S83+'[1]OCT 2020'!S83+'[1]NOV 2020'!S83+'[1]DEC 2020'!S83+'[1]JAN 2021'!S83+'[1]FEB 2021'!S83+'[1]MAR 2021'!S83+'[1]APR 2021'!S83+'[1]MAY 2021'!S83+'[1]JUN 2021'!S83+'[1]JUL 2021'!S83+'[1]AUG 2021'!S83</f>
        <v>0</v>
      </c>
      <c r="T83" s="38">
        <f>'[1]SEPT 2020'!T83+'[1]OCT 2020'!T83+'[1]NOV 2020'!T83+'[1]DEC 2020'!T83+'[1]JAN 2021'!T83+'[1]FEB 2021'!T83+'[1]MAR 2021'!T83+'[1]APR 2021'!T83+'[1]MAY 2021'!T83+'[1]JUN 2021'!T83+'[1]JUL 2021'!T83+'[1]AUG 2021'!T83</f>
        <v>2722.6</v>
      </c>
      <c r="U83" s="38">
        <f>'[1]SEPT 2020'!U83+'[1]OCT 2020'!U83+'[1]NOV 2020'!U83+'[1]DEC 2020'!U83+'[1]JAN 2021'!U83+'[1]FEB 2021'!U83+'[1]MAR 2021'!U83+'[1]APR 2021'!U83+'[1]MAY 2021'!U83+'[1]JUN 2021'!U83+'[1]JUL 2021'!U83+'[1]AUG 2021'!U83</f>
        <v>0</v>
      </c>
      <c r="V83" s="38">
        <f>'[1]SEPT 2020'!V83+'[1]OCT 2020'!V83+'[1]NOV 2020'!V83+'[1]DEC 2020'!V83+'[1]JAN 2021'!V83+'[1]FEB 2021'!V83+'[1]MAR 2021'!V83+'[1]APR 2021'!V83+'[1]MAY 2021'!V83+'[1]JUN 2021'!V83+'[1]JUL 2021'!V83+'[1]AUG 2021'!V83</f>
        <v>0</v>
      </c>
      <c r="W83" s="38">
        <f>'[1]SEPT 2020'!W83+'[1]OCT 2020'!W83+'[1]NOV 2020'!W83+'[1]DEC 2020'!W83+'[1]JAN 2021'!W83+'[1]FEB 2021'!W83+'[1]MAR 2021'!W83+'[1]APR 2021'!W83+'[1]MAY 2021'!W83+'[1]JUN 2021'!W83+'[1]JUL 2021'!W83+'[1]AUG 2021'!W83</f>
        <v>0</v>
      </c>
      <c r="X83" s="38">
        <f>'[1]SEPT 2020'!X83+'[1]OCT 2020'!X83+'[1]NOV 2020'!X83+'[1]DEC 2020'!X83+'[1]JAN 2021'!X83+'[1]FEB 2021'!X83+'[1]MAR 2021'!X83+'[1]APR 2021'!X83+'[1]MAY 2021'!X83+'[1]JUN 2021'!X83+'[1]JUL 2021'!X83+'[1]AUG 2021'!X83</f>
        <v>0</v>
      </c>
      <c r="Y83" s="38">
        <f>'[1]SEPT 2020'!Y83+'[1]OCT 2020'!Y83+'[1]NOV 2020'!Y83+'[1]DEC 2020'!Y83+'[1]JAN 2021'!Y83+'[1]FEB 2021'!Y83+'[1]MAR 2021'!Y83+'[1]APR 2021'!Y83+'[1]MAY 2021'!Y83+'[1]JUN 2021'!Y83+'[1]JUL 2021'!Y83+'[1]AUG 2021'!Y83</f>
        <v>0</v>
      </c>
      <c r="Z83" s="38">
        <f>'[1]SEPT 2020'!Z83+'[1]OCT 2020'!Z83+'[1]NOV 2020'!Z83+'[1]DEC 2020'!Z83+'[1]JAN 2021'!Z83+'[1]FEB 2021'!Z83+'[1]MAR 2021'!Z83+'[1]APR 2021'!Z83+'[1]MAY 2021'!Z83+'[1]JUN 2021'!Z83+'[1]JUL 2021'!Z83+'[1]AUG 2021'!Z83</f>
        <v>0</v>
      </c>
      <c r="AA83" s="38">
        <f>'[1]SEPT 2020'!AA83+'[1]OCT 2020'!AA83+'[1]NOV 2020'!AA83+'[1]DEC 2020'!AA83+'[1]JAN 2021'!AA83+'[1]FEB 2021'!AA83+'[1]MAR 2021'!AA83+'[1]APR 2021'!AA83+'[1]MAY 2021'!AA83+'[1]JUN 2021'!AA83+'[1]JUL 2021'!AA83+'[1]AUG 2021'!AA83</f>
        <v>0</v>
      </c>
      <c r="AB83" s="38">
        <f>'[1]SEPT 2020'!AB83+'[1]OCT 2020'!AB83+'[1]NOV 2020'!AB83+'[1]DEC 2020'!AB83+'[1]JAN 2021'!AB83+'[1]FEB 2021'!AB83+'[1]MAR 2021'!AB83+'[1]APR 2021'!AB83+'[1]MAY 2021'!AB83+'[1]JUN 2021'!AB83+'[1]JUL 2021'!AB83+'[1]AUG 2021'!AB83</f>
        <v>0</v>
      </c>
      <c r="AC83" s="38">
        <f>'[1]SEPT 2020'!AC83+'[1]OCT 2020'!AC83+'[1]NOV 2020'!AC83+'[1]DEC 2020'!AC83+'[1]JAN 2021'!AC83+'[1]FEB 2021'!AC83+'[1]MAR 2021'!AC83+'[1]APR 2021'!AC83+'[1]MAY 2021'!AC83+'[1]JUN 2021'!AC83+'[1]JUL 2021'!AC83+'[1]AUG 2021'!AC83</f>
        <v>0</v>
      </c>
      <c r="AD83" s="24">
        <f t="shared" si="1"/>
        <v>529841.6</v>
      </c>
    </row>
    <row r="84" spans="1:30" x14ac:dyDescent="0.25">
      <c r="A84" s="16" t="s">
        <v>203</v>
      </c>
      <c r="B84" s="17" t="s">
        <v>204</v>
      </c>
      <c r="C84" s="31" t="s">
        <v>100</v>
      </c>
      <c r="D84" s="90">
        <f>'[1]SEPT 2020'!D84+'[1]OCT 2020'!D84+'[1]NOV 2020'!D84+'[1]DEC 2020'!D84+'[1]JAN 2021'!D84+'[1]FEB 2021'!D84+'[1]MAR 2021'!D84+'[1]APR 2021'!D84+'[1]MAY 2021'!D84+'[1]JUN 2021'!D84+'[1]JUL 2021'!D84+'[1]AUG 2021'!D84</f>
        <v>173732</v>
      </c>
      <c r="E84" s="90">
        <f>'[1]SEPT 2020'!E84+'[1]OCT 2020'!E84+'[1]NOV 2020'!E84+'[1]DEC 2020'!E84+'[1]JAN 2021'!E84+'[1]FEB 2021'!E84+'[1]MAR 2021'!E84+'[1]APR 2021'!E84+'[1]MAY 2021'!E84+'[1]JUN 2021'!E84+'[1]JUL 2021'!E84+'[1]AUG 2021'!E84</f>
        <v>231161</v>
      </c>
      <c r="F84" s="90">
        <f>'[1]SEPT 2020'!F84+'[1]OCT 2020'!F84+'[1]NOV 2020'!F84+'[1]DEC 2020'!F84+'[1]JAN 2021'!F84+'[1]FEB 2021'!F84+'[1]MAR 2021'!F84+'[1]APR 2021'!F84+'[1]MAY 2021'!F84+'[1]JUN 2021'!F84+'[1]JUL 2021'!F84+'[1]AUG 2021'!F84</f>
        <v>129642</v>
      </c>
      <c r="G84" s="90">
        <f>'[1]SEPT 2020'!G84+'[1]OCT 2020'!G84+'[1]NOV 2020'!G84+'[1]DEC 2020'!G84+'[1]JAN 2021'!G84+'[1]FEB 2021'!G84+'[1]MAR 2021'!G84+'[1]APR 2021'!G84+'[1]MAY 2021'!G84+'[1]JUN 2021'!G84+'[1]JUL 2021'!G84+'[1]AUG 2021'!G84</f>
        <v>66667</v>
      </c>
      <c r="H84" s="90">
        <f>'[1]SEPT 2020'!H84+'[1]OCT 2020'!H84+'[1]NOV 2020'!H84+'[1]DEC 2020'!H84+'[1]JAN 2021'!H84+'[1]FEB 2021'!H84+'[1]MAR 2021'!H84+'[1]APR 2021'!H84+'[1]MAY 2021'!H84+'[1]JUN 2021'!H84+'[1]JUL 2021'!H84+'[1]AUG 2021'!H84</f>
        <v>155676</v>
      </c>
      <c r="I84" s="108">
        <f>'[1]SEPT 2020'!I84+'[1]OCT 2020'!I84+'[1]NOV 2020'!I84+'[1]DEC 2020'!I84+'[1]JAN 2021'!I84+'[1]FEB 2021'!I84+'[1]MAR 2021'!I84+'[1]APR 2021'!I84+'[1]MAY 2021'!I84+'[1]JUN 2021'!I84+'[1]JUL 2021'!I84+'[1]AUG 2021'!I84</f>
        <v>756878</v>
      </c>
      <c r="J84" s="38">
        <f>'[1]SEPT 2020'!J84+'[1]OCT 2020'!J84+'[1]NOV 2020'!J84+'[1]DEC 2020'!J84+'[1]JAN 2021'!J84+'[1]FEB 2021'!J84+'[1]MAR 2021'!J84+'[1]APR 2021'!J84+'[1]MAY 2021'!J84+'[1]JUN 2021'!J84+'[1]JUL 2021'!J84+'[1]AUG 2021'!J84</f>
        <v>0</v>
      </c>
      <c r="K84" s="109">
        <f>'[1]SEPT 2020'!K84+'[1]OCT 2020'!K84+'[1]NOV 2020'!K84+'[1]DEC 2020'!K84+'[1]JAN 2021'!K84+'[1]FEB 2021'!K84+'[1]MAR 2021'!K84+'[1]APR 2021'!K84+'[1]MAY 2021'!K84+'[1]JUN 2021'!K84+'[1]JUL 2021'!K84+'[1]AUG 2021'!K84</f>
        <v>0</v>
      </c>
      <c r="L84" s="38">
        <f>'[1]SEPT 2020'!L84+'[1]OCT 2020'!L84+'[1]NOV 2020'!L84+'[1]DEC 2020'!L84+'[1]JAN 2021'!L84+'[1]FEB 2021'!L84+'[1]MAR 2021'!L84+'[1]APR 2021'!L84+'[1]MAY 2021'!L84+'[1]JUN 2021'!L84+'[1]JUL 2021'!L84+'[1]AUG 2021'!L84</f>
        <v>0</v>
      </c>
      <c r="M84" s="38">
        <f>'[1]SEPT 2020'!M84+'[1]OCT 2020'!M84+'[1]NOV 2020'!M84+'[1]DEC 2020'!M84+'[1]JAN 2021'!M84+'[1]FEB 2021'!M84+'[1]MAR 2021'!M84+'[1]APR 2021'!M84+'[1]MAY 2021'!M84+'[1]JUN 2021'!M84+'[1]JUL 2021'!M84+'[1]AUG 2021'!M84</f>
        <v>0</v>
      </c>
      <c r="N84" s="38">
        <f>'[1]SEPT 2020'!N84+'[1]OCT 2020'!N84+'[1]NOV 2020'!N84+'[1]DEC 2020'!N84+'[1]JAN 2021'!N84+'[1]FEB 2021'!N84+'[1]MAR 2021'!N84+'[1]APR 2021'!N84+'[1]MAY 2021'!N84+'[1]JUN 2021'!N84+'[1]JUL 2021'!N84+'[1]AUG 2021'!N84</f>
        <v>0</v>
      </c>
      <c r="O84" s="38">
        <f>'[1]SEPT 2020'!O84+'[1]OCT 2020'!O84+'[1]NOV 2020'!O84+'[1]DEC 2020'!O84+'[1]JAN 2021'!O84+'[1]FEB 2021'!O84+'[1]MAR 2021'!O84+'[1]APR 2021'!O84+'[1]MAY 2021'!O84+'[1]JUN 2021'!O84+'[1]JUL 2021'!O84+'[1]AUG 2021'!O84</f>
        <v>79392</v>
      </c>
      <c r="P84" s="108">
        <f>'[1]SEPT 2020'!P84+'[1]OCT 2020'!P84+'[1]NOV 2020'!P84+'[1]DEC 2020'!P84+'[1]JAN 2021'!P84+'[1]FEB 2021'!P84+'[1]MAR 2021'!P84+'[1]APR 2021'!P84+'[1]MAY 2021'!P84+'[1]JUN 2021'!P84+'[1]JUL 2021'!P84+'[1]AUG 2021'!P84</f>
        <v>9994.09</v>
      </c>
      <c r="Q84" s="38">
        <f>'[1]SEPT 2020'!Q84+'[1]OCT 2020'!Q84+'[1]NOV 2020'!Q84+'[1]DEC 2020'!Q84+'[1]JAN 2021'!Q84+'[1]FEB 2021'!Q84+'[1]MAR 2021'!Q84+'[1]APR 2021'!Q84+'[1]MAY 2021'!Q84+'[1]JUN 2021'!Q84+'[1]JUL 2021'!Q84+'[1]AUG 2021'!Q84</f>
        <v>0</v>
      </c>
      <c r="R84" s="38">
        <f>'[1]SEPT 2020'!R84+'[1]OCT 2020'!R84+'[1]NOV 2020'!R84+'[1]DEC 2020'!R84+'[1]JAN 2021'!R84+'[1]FEB 2021'!R84+'[1]MAR 2021'!R84+'[1]APR 2021'!R84+'[1]MAY 2021'!R84+'[1]JUN 2021'!R84+'[1]JUL 2021'!R84+'[1]AUG 2021'!R84</f>
        <v>0</v>
      </c>
      <c r="S84" s="38">
        <f>'[1]SEPT 2020'!S84+'[1]OCT 2020'!S84+'[1]NOV 2020'!S84+'[1]DEC 2020'!S84+'[1]JAN 2021'!S84+'[1]FEB 2021'!S84+'[1]MAR 2021'!S84+'[1]APR 2021'!S84+'[1]MAY 2021'!S84+'[1]JUN 2021'!S84+'[1]JUL 2021'!S84+'[1]AUG 2021'!S84</f>
        <v>0</v>
      </c>
      <c r="T84" s="38">
        <f>'[1]SEPT 2020'!T84+'[1]OCT 2020'!T84+'[1]NOV 2020'!T84+'[1]DEC 2020'!T84+'[1]JAN 2021'!T84+'[1]FEB 2021'!T84+'[1]MAR 2021'!T84+'[1]APR 2021'!T84+'[1]MAY 2021'!T84+'[1]JUN 2021'!T84+'[1]JUL 2021'!T84+'[1]AUG 2021'!T84</f>
        <v>9994.09</v>
      </c>
      <c r="U84" s="38">
        <f>'[1]SEPT 2020'!U84+'[1]OCT 2020'!U84+'[1]NOV 2020'!U84+'[1]DEC 2020'!U84+'[1]JAN 2021'!U84+'[1]FEB 2021'!U84+'[1]MAR 2021'!U84+'[1]APR 2021'!U84+'[1]MAY 2021'!U84+'[1]JUN 2021'!U84+'[1]JUL 2021'!U84+'[1]AUG 2021'!U84</f>
        <v>0</v>
      </c>
      <c r="V84" s="38">
        <f>'[1]SEPT 2020'!V84+'[1]OCT 2020'!V84+'[1]NOV 2020'!V84+'[1]DEC 2020'!V84+'[1]JAN 2021'!V84+'[1]FEB 2021'!V84+'[1]MAR 2021'!V84+'[1]APR 2021'!V84+'[1]MAY 2021'!V84+'[1]JUN 2021'!V84+'[1]JUL 2021'!V84+'[1]AUG 2021'!V84</f>
        <v>0</v>
      </c>
      <c r="W84" s="38">
        <f>'[1]SEPT 2020'!W84+'[1]OCT 2020'!W84+'[1]NOV 2020'!W84+'[1]DEC 2020'!W84+'[1]JAN 2021'!W84+'[1]FEB 2021'!W84+'[1]MAR 2021'!W84+'[1]APR 2021'!W84+'[1]MAY 2021'!W84+'[1]JUN 2021'!W84+'[1]JUL 2021'!W84+'[1]AUG 2021'!W84</f>
        <v>0</v>
      </c>
      <c r="X84" s="38">
        <f>'[1]SEPT 2020'!X84+'[1]OCT 2020'!X84+'[1]NOV 2020'!X84+'[1]DEC 2020'!X84+'[1]JAN 2021'!X84+'[1]FEB 2021'!X84+'[1]MAR 2021'!X84+'[1]APR 2021'!X84+'[1]MAY 2021'!X84+'[1]JUN 2021'!X84+'[1]JUL 2021'!X84+'[1]AUG 2021'!X84</f>
        <v>0</v>
      </c>
      <c r="Y84" s="38">
        <f>'[1]SEPT 2020'!Y84+'[1]OCT 2020'!Y84+'[1]NOV 2020'!Y84+'[1]DEC 2020'!Y84+'[1]JAN 2021'!Y84+'[1]FEB 2021'!Y84+'[1]MAR 2021'!Y84+'[1]APR 2021'!Y84+'[1]MAY 2021'!Y84+'[1]JUN 2021'!Y84+'[1]JUL 2021'!Y84+'[1]AUG 2021'!Y84</f>
        <v>0</v>
      </c>
      <c r="Z84" s="38">
        <f>'[1]SEPT 2020'!Z84+'[1]OCT 2020'!Z84+'[1]NOV 2020'!Z84+'[1]DEC 2020'!Z84+'[1]JAN 2021'!Z84+'[1]FEB 2021'!Z84+'[1]MAR 2021'!Z84+'[1]APR 2021'!Z84+'[1]MAY 2021'!Z84+'[1]JUN 2021'!Z84+'[1]JUL 2021'!Z84+'[1]AUG 2021'!Z84</f>
        <v>0</v>
      </c>
      <c r="AA84" s="38">
        <f>'[1]SEPT 2020'!AA84+'[1]OCT 2020'!AA84+'[1]NOV 2020'!AA84+'[1]DEC 2020'!AA84+'[1]JAN 2021'!AA84+'[1]FEB 2021'!AA84+'[1]MAR 2021'!AA84+'[1]APR 2021'!AA84+'[1]MAY 2021'!AA84+'[1]JUN 2021'!AA84+'[1]JUL 2021'!AA84+'[1]AUG 2021'!AA84</f>
        <v>0</v>
      </c>
      <c r="AB84" s="38">
        <f>'[1]SEPT 2020'!AB84+'[1]OCT 2020'!AB84+'[1]NOV 2020'!AB84+'[1]DEC 2020'!AB84+'[1]JAN 2021'!AB84+'[1]FEB 2021'!AB84+'[1]MAR 2021'!AB84+'[1]APR 2021'!AB84+'[1]MAY 2021'!AB84+'[1]JUN 2021'!AB84+'[1]JUL 2021'!AB84+'[1]AUG 2021'!AB84</f>
        <v>0</v>
      </c>
      <c r="AC84" s="38">
        <f>'[1]SEPT 2020'!AC84+'[1]OCT 2020'!AC84+'[1]NOV 2020'!AC84+'[1]DEC 2020'!AC84+'[1]JAN 2021'!AC84+'[1]FEB 2021'!AC84+'[1]MAR 2021'!AC84+'[1]APR 2021'!AC84+'[1]MAY 2021'!AC84+'[1]JUN 2021'!AC84+'[1]JUL 2021'!AC84+'[1]AUG 2021'!AC84</f>
        <v>1573</v>
      </c>
      <c r="AD84" s="24">
        <f t="shared" si="1"/>
        <v>847837.09</v>
      </c>
    </row>
    <row r="85" spans="1:30" x14ac:dyDescent="0.25">
      <c r="A85" s="16" t="s">
        <v>205</v>
      </c>
      <c r="B85" s="17" t="s">
        <v>206</v>
      </c>
      <c r="C85" s="25" t="s">
        <v>39</v>
      </c>
      <c r="D85" s="90">
        <f>'[1]SEPT 2020'!D85+'[1]OCT 2020'!D85+'[1]NOV 2020'!D85+'[1]DEC 2020'!D85+'[1]JAN 2021'!D85+'[1]FEB 2021'!D85+'[1]MAR 2021'!D85+'[1]APR 2021'!D85+'[1]MAY 2021'!D85+'[1]JUN 2021'!D85+'[1]JUL 2021'!D85+'[1]AUG 2021'!D85</f>
        <v>64725</v>
      </c>
      <c r="E85" s="90">
        <f>'[1]SEPT 2020'!E85+'[1]OCT 2020'!E85+'[1]NOV 2020'!E85+'[1]DEC 2020'!E85+'[1]JAN 2021'!E85+'[1]FEB 2021'!E85+'[1]MAR 2021'!E85+'[1]APR 2021'!E85+'[1]MAY 2021'!E85+'[1]JUN 2021'!E85+'[1]JUL 2021'!E85+'[1]AUG 2021'!E85</f>
        <v>59720</v>
      </c>
      <c r="F85" s="90">
        <f>'[1]SEPT 2020'!F85+'[1]OCT 2020'!F85+'[1]NOV 2020'!F85+'[1]DEC 2020'!F85+'[1]JAN 2021'!F85+'[1]FEB 2021'!F85+'[1]MAR 2021'!F85+'[1]APR 2021'!F85+'[1]MAY 2021'!F85+'[1]JUN 2021'!F85+'[1]JUL 2021'!F85+'[1]AUG 2021'!F85</f>
        <v>58710</v>
      </c>
      <c r="G85" s="90">
        <f>'[1]SEPT 2020'!G85+'[1]OCT 2020'!G85+'[1]NOV 2020'!G85+'[1]DEC 2020'!G85+'[1]JAN 2021'!G85+'[1]FEB 2021'!G85+'[1]MAR 2021'!G85+'[1]APR 2021'!G85+'[1]MAY 2021'!G85+'[1]JUN 2021'!G85+'[1]JUL 2021'!G85+'[1]AUG 2021'!G85</f>
        <v>3035</v>
      </c>
      <c r="H85" s="90">
        <f>'[1]SEPT 2020'!H85+'[1]OCT 2020'!H85+'[1]NOV 2020'!H85+'[1]DEC 2020'!H85+'[1]JAN 2021'!H85+'[1]FEB 2021'!H85+'[1]MAR 2021'!H85+'[1]APR 2021'!H85+'[1]MAY 2021'!H85+'[1]JUN 2021'!H85+'[1]JUL 2021'!H85+'[1]AUG 2021'!H85</f>
        <v>3135</v>
      </c>
      <c r="I85" s="108">
        <f>'[1]SEPT 2020'!I85+'[1]OCT 2020'!I85+'[1]NOV 2020'!I85+'[1]DEC 2020'!I85+'[1]JAN 2021'!I85+'[1]FEB 2021'!I85+'[1]MAR 2021'!I85+'[1]APR 2021'!I85+'[1]MAY 2021'!I85+'[1]JUN 2021'!I85+'[1]JUL 2021'!I85+'[1]AUG 2021'!I85</f>
        <v>189325</v>
      </c>
      <c r="J85" s="38">
        <f>'[1]SEPT 2020'!J85+'[1]OCT 2020'!J85+'[1]NOV 2020'!J85+'[1]DEC 2020'!J85+'[1]JAN 2021'!J85+'[1]FEB 2021'!J85+'[1]MAR 2021'!J85+'[1]APR 2021'!J85+'[1]MAY 2021'!J85+'[1]JUN 2021'!J85+'[1]JUL 2021'!J85+'[1]AUG 2021'!J85</f>
        <v>0</v>
      </c>
      <c r="K85" s="109">
        <f>'[1]SEPT 2020'!K85+'[1]OCT 2020'!K85+'[1]NOV 2020'!K85+'[1]DEC 2020'!K85+'[1]JAN 2021'!K85+'[1]FEB 2021'!K85+'[1]MAR 2021'!K85+'[1]APR 2021'!K85+'[1]MAY 2021'!K85+'[1]JUN 2021'!K85+'[1]JUL 2021'!K85+'[1]AUG 2021'!K85</f>
        <v>0</v>
      </c>
      <c r="L85" s="38">
        <f>'[1]SEPT 2020'!L85+'[1]OCT 2020'!L85+'[1]NOV 2020'!L85+'[1]DEC 2020'!L85+'[1]JAN 2021'!L85+'[1]FEB 2021'!L85+'[1]MAR 2021'!L85+'[1]APR 2021'!L85+'[1]MAY 2021'!L85+'[1]JUN 2021'!L85+'[1]JUL 2021'!L85+'[1]AUG 2021'!L85</f>
        <v>0</v>
      </c>
      <c r="M85" s="38">
        <f>'[1]SEPT 2020'!M85+'[1]OCT 2020'!M85+'[1]NOV 2020'!M85+'[1]DEC 2020'!M85+'[1]JAN 2021'!M85+'[1]FEB 2021'!M85+'[1]MAR 2021'!M85+'[1]APR 2021'!M85+'[1]MAY 2021'!M85+'[1]JUN 2021'!M85+'[1]JUL 2021'!M85+'[1]AUG 2021'!M85</f>
        <v>0</v>
      </c>
      <c r="N85" s="38">
        <f>'[1]SEPT 2020'!N85+'[1]OCT 2020'!N85+'[1]NOV 2020'!N85+'[1]DEC 2020'!N85+'[1]JAN 2021'!N85+'[1]FEB 2021'!N85+'[1]MAR 2021'!N85+'[1]APR 2021'!N85+'[1]MAY 2021'!N85+'[1]JUN 2021'!N85+'[1]JUL 2021'!N85+'[1]AUG 2021'!N85</f>
        <v>0</v>
      </c>
      <c r="O85" s="38">
        <f>'[1]SEPT 2020'!O85+'[1]OCT 2020'!O85+'[1]NOV 2020'!O85+'[1]DEC 2020'!O85+'[1]JAN 2021'!O85+'[1]FEB 2021'!O85+'[1]MAR 2021'!O85+'[1]APR 2021'!O85+'[1]MAY 2021'!O85+'[1]JUN 2021'!O85+'[1]JUL 2021'!O85+'[1]AUG 2021'!O85</f>
        <v>0</v>
      </c>
      <c r="P85" s="108">
        <f>'[1]SEPT 2020'!P85+'[1]OCT 2020'!P85+'[1]NOV 2020'!P85+'[1]DEC 2020'!P85+'[1]JAN 2021'!P85+'[1]FEB 2021'!P85+'[1]MAR 2021'!P85+'[1]APR 2021'!P85+'[1]MAY 2021'!P85+'[1]JUN 2021'!P85+'[1]JUL 2021'!P85+'[1]AUG 2021'!P85</f>
        <v>852.93</v>
      </c>
      <c r="Q85" s="38">
        <f>'[1]SEPT 2020'!Q85+'[1]OCT 2020'!Q85+'[1]NOV 2020'!Q85+'[1]DEC 2020'!Q85+'[1]JAN 2021'!Q85+'[1]FEB 2021'!Q85+'[1]MAR 2021'!Q85+'[1]APR 2021'!Q85+'[1]MAY 2021'!Q85+'[1]JUN 2021'!Q85+'[1]JUL 2021'!Q85+'[1]AUG 2021'!Q85</f>
        <v>0</v>
      </c>
      <c r="R85" s="38">
        <f>'[1]SEPT 2020'!R85+'[1]OCT 2020'!R85+'[1]NOV 2020'!R85+'[1]DEC 2020'!R85+'[1]JAN 2021'!R85+'[1]FEB 2021'!R85+'[1]MAR 2021'!R85+'[1]APR 2021'!R85+'[1]MAY 2021'!R85+'[1]JUN 2021'!R85+'[1]JUL 2021'!R85+'[1]AUG 2021'!R85</f>
        <v>0</v>
      </c>
      <c r="S85" s="38">
        <f>'[1]SEPT 2020'!S85+'[1]OCT 2020'!S85+'[1]NOV 2020'!S85+'[1]DEC 2020'!S85+'[1]JAN 2021'!S85+'[1]FEB 2021'!S85+'[1]MAR 2021'!S85+'[1]APR 2021'!S85+'[1]MAY 2021'!S85+'[1]JUN 2021'!S85+'[1]JUL 2021'!S85+'[1]AUG 2021'!S85</f>
        <v>0</v>
      </c>
      <c r="T85" s="38">
        <f>'[1]SEPT 2020'!T85+'[1]OCT 2020'!T85+'[1]NOV 2020'!T85+'[1]DEC 2020'!T85+'[1]JAN 2021'!T85+'[1]FEB 2021'!T85+'[1]MAR 2021'!T85+'[1]APR 2021'!T85+'[1]MAY 2021'!T85+'[1]JUN 2021'!T85+'[1]JUL 2021'!T85+'[1]AUG 2021'!T85</f>
        <v>852.93</v>
      </c>
      <c r="U85" s="38">
        <f>'[1]SEPT 2020'!U85+'[1]OCT 2020'!U85+'[1]NOV 2020'!U85+'[1]DEC 2020'!U85+'[1]JAN 2021'!U85+'[1]FEB 2021'!U85+'[1]MAR 2021'!U85+'[1]APR 2021'!U85+'[1]MAY 2021'!U85+'[1]JUN 2021'!U85+'[1]JUL 2021'!U85+'[1]AUG 2021'!U85</f>
        <v>0</v>
      </c>
      <c r="V85" s="38">
        <f>'[1]SEPT 2020'!V85+'[1]OCT 2020'!V85+'[1]NOV 2020'!V85+'[1]DEC 2020'!V85+'[1]JAN 2021'!V85+'[1]FEB 2021'!V85+'[1]MAR 2021'!V85+'[1]APR 2021'!V85+'[1]MAY 2021'!V85+'[1]JUN 2021'!V85+'[1]JUL 2021'!V85+'[1]AUG 2021'!V85</f>
        <v>0</v>
      </c>
      <c r="W85" s="38">
        <f>'[1]SEPT 2020'!W85+'[1]OCT 2020'!W85+'[1]NOV 2020'!W85+'[1]DEC 2020'!W85+'[1]JAN 2021'!W85+'[1]FEB 2021'!W85+'[1]MAR 2021'!W85+'[1]APR 2021'!W85+'[1]MAY 2021'!W85+'[1]JUN 2021'!W85+'[1]JUL 2021'!W85+'[1]AUG 2021'!W85</f>
        <v>0</v>
      </c>
      <c r="X85" s="38">
        <f>'[1]SEPT 2020'!X85+'[1]OCT 2020'!X85+'[1]NOV 2020'!X85+'[1]DEC 2020'!X85+'[1]JAN 2021'!X85+'[1]FEB 2021'!X85+'[1]MAR 2021'!X85+'[1]APR 2021'!X85+'[1]MAY 2021'!X85+'[1]JUN 2021'!X85+'[1]JUL 2021'!X85+'[1]AUG 2021'!X85</f>
        <v>0</v>
      </c>
      <c r="Y85" s="38">
        <f>'[1]SEPT 2020'!Y85+'[1]OCT 2020'!Y85+'[1]NOV 2020'!Y85+'[1]DEC 2020'!Y85+'[1]JAN 2021'!Y85+'[1]FEB 2021'!Y85+'[1]MAR 2021'!Y85+'[1]APR 2021'!Y85+'[1]MAY 2021'!Y85+'[1]JUN 2021'!Y85+'[1]JUL 2021'!Y85+'[1]AUG 2021'!Y85</f>
        <v>0</v>
      </c>
      <c r="Z85" s="38">
        <f>'[1]SEPT 2020'!Z85+'[1]OCT 2020'!Z85+'[1]NOV 2020'!Z85+'[1]DEC 2020'!Z85+'[1]JAN 2021'!Z85+'[1]FEB 2021'!Z85+'[1]MAR 2021'!Z85+'[1]APR 2021'!Z85+'[1]MAY 2021'!Z85+'[1]JUN 2021'!Z85+'[1]JUL 2021'!Z85+'[1]AUG 2021'!Z85</f>
        <v>0</v>
      </c>
      <c r="AA85" s="38">
        <f>'[1]SEPT 2020'!AA85+'[1]OCT 2020'!AA85+'[1]NOV 2020'!AA85+'[1]DEC 2020'!AA85+'[1]JAN 2021'!AA85+'[1]FEB 2021'!AA85+'[1]MAR 2021'!AA85+'[1]APR 2021'!AA85+'[1]MAY 2021'!AA85+'[1]JUN 2021'!AA85+'[1]JUL 2021'!AA85+'[1]AUG 2021'!AA85</f>
        <v>0</v>
      </c>
      <c r="AB85" s="38">
        <f>'[1]SEPT 2020'!AB85+'[1]OCT 2020'!AB85+'[1]NOV 2020'!AB85+'[1]DEC 2020'!AB85+'[1]JAN 2021'!AB85+'[1]FEB 2021'!AB85+'[1]MAR 2021'!AB85+'[1]APR 2021'!AB85+'[1]MAY 2021'!AB85+'[1]JUN 2021'!AB85+'[1]JUL 2021'!AB85+'[1]AUG 2021'!AB85</f>
        <v>0</v>
      </c>
      <c r="AC85" s="38">
        <f>'[1]SEPT 2020'!AC85+'[1]OCT 2020'!AC85+'[1]NOV 2020'!AC85+'[1]DEC 2020'!AC85+'[1]JAN 2021'!AC85+'[1]FEB 2021'!AC85+'[1]MAR 2021'!AC85+'[1]APR 2021'!AC85+'[1]MAY 2021'!AC85+'[1]JUN 2021'!AC85+'[1]JUL 2021'!AC85+'[1]AUG 2021'!AC85</f>
        <v>0</v>
      </c>
      <c r="AD85" s="24">
        <f t="shared" si="1"/>
        <v>190177.93</v>
      </c>
    </row>
    <row r="86" spans="1:30" x14ac:dyDescent="0.25">
      <c r="A86" s="16" t="s">
        <v>207</v>
      </c>
      <c r="B86" s="17" t="s">
        <v>208</v>
      </c>
      <c r="C86" s="28" t="s">
        <v>45</v>
      </c>
      <c r="D86" s="90">
        <f>'[1]SEPT 2020'!D86+'[1]OCT 2020'!D86+'[1]NOV 2020'!D86+'[1]DEC 2020'!D86+'[1]JAN 2021'!D86+'[1]FEB 2021'!D86+'[1]MAR 2021'!D86+'[1]APR 2021'!D86+'[1]MAY 2021'!D86+'[1]JUN 2021'!D86+'[1]JUL 2021'!D86+'[1]AUG 2021'!D86</f>
        <v>162860</v>
      </c>
      <c r="E86" s="90">
        <f>'[1]SEPT 2020'!E86+'[1]OCT 2020'!E86+'[1]NOV 2020'!E86+'[1]DEC 2020'!E86+'[1]JAN 2021'!E86+'[1]FEB 2021'!E86+'[1]MAR 2021'!E86+'[1]APR 2021'!E86+'[1]MAY 2021'!E86+'[1]JUN 2021'!E86+'[1]JUL 2021'!E86+'[1]AUG 2021'!E86</f>
        <v>259638</v>
      </c>
      <c r="F86" s="90">
        <f>'[1]SEPT 2020'!F86+'[1]OCT 2020'!F86+'[1]NOV 2020'!F86+'[1]DEC 2020'!F86+'[1]JAN 2021'!F86+'[1]FEB 2021'!F86+'[1]MAR 2021'!F86+'[1]APR 2021'!F86+'[1]MAY 2021'!F86+'[1]JUN 2021'!F86+'[1]JUL 2021'!F86+'[1]AUG 2021'!F86</f>
        <v>0</v>
      </c>
      <c r="G86" s="90">
        <f>'[1]SEPT 2020'!G86+'[1]OCT 2020'!G86+'[1]NOV 2020'!G86+'[1]DEC 2020'!G86+'[1]JAN 2021'!G86+'[1]FEB 2021'!G86+'[1]MAR 2021'!G86+'[1]APR 2021'!G86+'[1]MAY 2021'!G86+'[1]JUN 2021'!G86+'[1]JUL 2021'!G86+'[1]AUG 2021'!G86</f>
        <v>22254</v>
      </c>
      <c r="H86" s="90">
        <f>'[1]SEPT 2020'!H86+'[1]OCT 2020'!H86+'[1]NOV 2020'!H86+'[1]DEC 2020'!H86+'[1]JAN 2021'!H86+'[1]FEB 2021'!H86+'[1]MAR 2021'!H86+'[1]APR 2021'!H86+'[1]MAY 2021'!H86+'[1]JUN 2021'!H86+'[1]JUL 2021'!H86+'[1]AUG 2021'!H86</f>
        <v>44988</v>
      </c>
      <c r="I86" s="108">
        <f>'[1]SEPT 2020'!I86+'[1]OCT 2020'!I86+'[1]NOV 2020'!I86+'[1]DEC 2020'!I86+'[1]JAN 2021'!I86+'[1]FEB 2021'!I86+'[1]MAR 2021'!I86+'[1]APR 2021'!I86+'[1]MAY 2021'!I86+'[1]JUN 2021'!I86+'[1]JUL 2021'!I86+'[1]AUG 2021'!I86</f>
        <v>489740</v>
      </c>
      <c r="J86" s="38">
        <f>'[1]SEPT 2020'!J86+'[1]OCT 2020'!J86+'[1]NOV 2020'!J86+'[1]DEC 2020'!J86+'[1]JAN 2021'!J86+'[1]FEB 2021'!J86+'[1]MAR 2021'!J86+'[1]APR 2021'!J86+'[1]MAY 2021'!J86+'[1]JUN 2021'!J86+'[1]JUL 2021'!J86+'[1]AUG 2021'!J86</f>
        <v>0</v>
      </c>
      <c r="K86" s="109">
        <f>'[1]SEPT 2020'!K86+'[1]OCT 2020'!K86+'[1]NOV 2020'!K86+'[1]DEC 2020'!K86+'[1]JAN 2021'!K86+'[1]FEB 2021'!K86+'[1]MAR 2021'!K86+'[1]APR 2021'!K86+'[1]MAY 2021'!K86+'[1]JUN 2021'!K86+'[1]JUL 2021'!K86+'[1]AUG 2021'!K86</f>
        <v>0</v>
      </c>
      <c r="L86" s="38">
        <f>'[1]SEPT 2020'!L86+'[1]OCT 2020'!L86+'[1]NOV 2020'!L86+'[1]DEC 2020'!L86+'[1]JAN 2021'!L86+'[1]FEB 2021'!L86+'[1]MAR 2021'!L86+'[1]APR 2021'!L86+'[1]MAY 2021'!L86+'[1]JUN 2021'!L86+'[1]JUL 2021'!L86+'[1]AUG 2021'!L86</f>
        <v>0</v>
      </c>
      <c r="M86" s="38">
        <f>'[1]SEPT 2020'!M86+'[1]OCT 2020'!M86+'[1]NOV 2020'!M86+'[1]DEC 2020'!M86+'[1]JAN 2021'!M86+'[1]FEB 2021'!M86+'[1]MAR 2021'!M86+'[1]APR 2021'!M86+'[1]MAY 2021'!M86+'[1]JUN 2021'!M86+'[1]JUL 2021'!M86+'[1]AUG 2021'!M86</f>
        <v>0</v>
      </c>
      <c r="N86" s="38">
        <f>'[1]SEPT 2020'!N86+'[1]OCT 2020'!N86+'[1]NOV 2020'!N86+'[1]DEC 2020'!N86+'[1]JAN 2021'!N86+'[1]FEB 2021'!N86+'[1]MAR 2021'!N86+'[1]APR 2021'!N86+'[1]MAY 2021'!N86+'[1]JUN 2021'!N86+'[1]JUL 2021'!N86+'[1]AUG 2021'!N86</f>
        <v>0</v>
      </c>
      <c r="O86" s="38">
        <f>'[1]SEPT 2020'!O86+'[1]OCT 2020'!O86+'[1]NOV 2020'!O86+'[1]DEC 2020'!O86+'[1]JAN 2021'!O86+'[1]FEB 2021'!O86+'[1]MAR 2021'!O86+'[1]APR 2021'!O86+'[1]MAY 2021'!O86+'[1]JUN 2021'!O86+'[1]JUL 2021'!O86+'[1]AUG 2021'!O86</f>
        <v>0</v>
      </c>
      <c r="P86" s="108">
        <f>'[1]SEPT 2020'!P86+'[1]OCT 2020'!P86+'[1]NOV 2020'!P86+'[1]DEC 2020'!P86+'[1]JAN 2021'!P86+'[1]FEB 2021'!P86+'[1]MAR 2021'!P86+'[1]APR 2021'!P86+'[1]MAY 2021'!P86+'[1]JUN 2021'!P86+'[1]JUL 2021'!P86+'[1]AUG 2021'!P86</f>
        <v>3831.6</v>
      </c>
      <c r="Q86" s="38">
        <f>'[1]SEPT 2020'!Q86+'[1]OCT 2020'!Q86+'[1]NOV 2020'!Q86+'[1]DEC 2020'!Q86+'[1]JAN 2021'!Q86+'[1]FEB 2021'!Q86+'[1]MAR 2021'!Q86+'[1]APR 2021'!Q86+'[1]MAY 2021'!Q86+'[1]JUN 2021'!Q86+'[1]JUL 2021'!Q86+'[1]AUG 2021'!Q86</f>
        <v>0</v>
      </c>
      <c r="R86" s="38">
        <f>'[1]SEPT 2020'!R86+'[1]OCT 2020'!R86+'[1]NOV 2020'!R86+'[1]DEC 2020'!R86+'[1]JAN 2021'!R86+'[1]FEB 2021'!R86+'[1]MAR 2021'!R86+'[1]APR 2021'!R86+'[1]MAY 2021'!R86+'[1]JUN 2021'!R86+'[1]JUL 2021'!R86+'[1]AUG 2021'!R86</f>
        <v>0</v>
      </c>
      <c r="S86" s="38">
        <f>'[1]SEPT 2020'!S86+'[1]OCT 2020'!S86+'[1]NOV 2020'!S86+'[1]DEC 2020'!S86+'[1]JAN 2021'!S86+'[1]FEB 2021'!S86+'[1]MAR 2021'!S86+'[1]APR 2021'!S86+'[1]MAY 2021'!S86+'[1]JUN 2021'!S86+'[1]JUL 2021'!S86+'[1]AUG 2021'!S86</f>
        <v>0</v>
      </c>
      <c r="T86" s="38">
        <f>'[1]SEPT 2020'!T86+'[1]OCT 2020'!T86+'[1]NOV 2020'!T86+'[1]DEC 2020'!T86+'[1]JAN 2021'!T86+'[1]FEB 2021'!T86+'[1]MAR 2021'!T86+'[1]APR 2021'!T86+'[1]MAY 2021'!T86+'[1]JUN 2021'!T86+'[1]JUL 2021'!T86+'[1]AUG 2021'!T86</f>
        <v>3831.6</v>
      </c>
      <c r="U86" s="38">
        <f>'[1]SEPT 2020'!U86+'[1]OCT 2020'!U86+'[1]NOV 2020'!U86+'[1]DEC 2020'!U86+'[1]JAN 2021'!U86+'[1]FEB 2021'!U86+'[1]MAR 2021'!U86+'[1]APR 2021'!U86+'[1]MAY 2021'!U86+'[1]JUN 2021'!U86+'[1]JUL 2021'!U86+'[1]AUG 2021'!U86</f>
        <v>0</v>
      </c>
      <c r="V86" s="38">
        <f>'[1]SEPT 2020'!V86+'[1]OCT 2020'!V86+'[1]NOV 2020'!V86+'[1]DEC 2020'!V86+'[1]JAN 2021'!V86+'[1]FEB 2021'!V86+'[1]MAR 2021'!V86+'[1]APR 2021'!V86+'[1]MAY 2021'!V86+'[1]JUN 2021'!V86+'[1]JUL 2021'!V86+'[1]AUG 2021'!V86</f>
        <v>0</v>
      </c>
      <c r="W86" s="38">
        <f>'[1]SEPT 2020'!W86+'[1]OCT 2020'!W86+'[1]NOV 2020'!W86+'[1]DEC 2020'!W86+'[1]JAN 2021'!W86+'[1]FEB 2021'!W86+'[1]MAR 2021'!W86+'[1]APR 2021'!W86+'[1]MAY 2021'!W86+'[1]JUN 2021'!W86+'[1]JUL 2021'!W86+'[1]AUG 2021'!W86</f>
        <v>0</v>
      </c>
      <c r="X86" s="38">
        <f>'[1]SEPT 2020'!X86+'[1]OCT 2020'!X86+'[1]NOV 2020'!X86+'[1]DEC 2020'!X86+'[1]JAN 2021'!X86+'[1]FEB 2021'!X86+'[1]MAR 2021'!X86+'[1]APR 2021'!X86+'[1]MAY 2021'!X86+'[1]JUN 2021'!X86+'[1]JUL 2021'!X86+'[1]AUG 2021'!X86</f>
        <v>0</v>
      </c>
      <c r="Y86" s="38">
        <f>'[1]SEPT 2020'!Y86+'[1]OCT 2020'!Y86+'[1]NOV 2020'!Y86+'[1]DEC 2020'!Y86+'[1]JAN 2021'!Y86+'[1]FEB 2021'!Y86+'[1]MAR 2021'!Y86+'[1]APR 2021'!Y86+'[1]MAY 2021'!Y86+'[1]JUN 2021'!Y86+'[1]JUL 2021'!Y86+'[1]AUG 2021'!Y86</f>
        <v>0</v>
      </c>
      <c r="Z86" s="38">
        <f>'[1]SEPT 2020'!Z86+'[1]OCT 2020'!Z86+'[1]NOV 2020'!Z86+'[1]DEC 2020'!Z86+'[1]JAN 2021'!Z86+'[1]FEB 2021'!Z86+'[1]MAR 2021'!Z86+'[1]APR 2021'!Z86+'[1]MAY 2021'!Z86+'[1]JUN 2021'!Z86+'[1]JUL 2021'!Z86+'[1]AUG 2021'!Z86</f>
        <v>0</v>
      </c>
      <c r="AA86" s="38">
        <f>'[1]SEPT 2020'!AA86+'[1]OCT 2020'!AA86+'[1]NOV 2020'!AA86+'[1]DEC 2020'!AA86+'[1]JAN 2021'!AA86+'[1]FEB 2021'!AA86+'[1]MAR 2021'!AA86+'[1]APR 2021'!AA86+'[1]MAY 2021'!AA86+'[1]JUN 2021'!AA86+'[1]JUL 2021'!AA86+'[1]AUG 2021'!AA86</f>
        <v>0</v>
      </c>
      <c r="AB86" s="38">
        <f>'[1]SEPT 2020'!AB86+'[1]OCT 2020'!AB86+'[1]NOV 2020'!AB86+'[1]DEC 2020'!AB86+'[1]JAN 2021'!AB86+'[1]FEB 2021'!AB86+'[1]MAR 2021'!AB86+'[1]APR 2021'!AB86+'[1]MAY 2021'!AB86+'[1]JUN 2021'!AB86+'[1]JUL 2021'!AB86+'[1]AUG 2021'!AB86</f>
        <v>0</v>
      </c>
      <c r="AC86" s="38">
        <f>'[1]SEPT 2020'!AC86+'[1]OCT 2020'!AC86+'[1]NOV 2020'!AC86+'[1]DEC 2020'!AC86+'[1]JAN 2021'!AC86+'[1]FEB 2021'!AC86+'[1]MAR 2021'!AC86+'[1]APR 2021'!AC86+'[1]MAY 2021'!AC86+'[1]JUN 2021'!AC86+'[1]JUL 2021'!AC86+'[1]AUG 2021'!AC86</f>
        <v>50524</v>
      </c>
      <c r="AD86" s="24">
        <f t="shared" si="1"/>
        <v>544095.6</v>
      </c>
    </row>
    <row r="87" spans="1:30" x14ac:dyDescent="0.25">
      <c r="A87" s="16" t="s">
        <v>209</v>
      </c>
      <c r="B87" s="17" t="s">
        <v>210</v>
      </c>
      <c r="C87" s="31" t="s">
        <v>100</v>
      </c>
      <c r="D87" s="90">
        <f>'[1]SEPT 2020'!D87+'[1]OCT 2020'!D87+'[1]NOV 2020'!D87+'[1]DEC 2020'!D87+'[1]JAN 2021'!D87+'[1]FEB 2021'!D87+'[1]MAR 2021'!D87+'[1]APR 2021'!D87+'[1]MAY 2021'!D87+'[1]JUN 2021'!D87+'[1]JUL 2021'!D87+'[1]AUG 2021'!D87</f>
        <v>311907</v>
      </c>
      <c r="E87" s="90">
        <f>'[1]SEPT 2020'!E87+'[1]OCT 2020'!E87+'[1]NOV 2020'!E87+'[1]DEC 2020'!E87+'[1]JAN 2021'!E87+'[1]FEB 2021'!E87+'[1]MAR 2021'!E87+'[1]APR 2021'!E87+'[1]MAY 2021'!E87+'[1]JUN 2021'!E87+'[1]JUL 2021'!E87+'[1]AUG 2021'!E87</f>
        <v>102577</v>
      </c>
      <c r="F87" s="90">
        <f>'[1]SEPT 2020'!F87+'[1]OCT 2020'!F87+'[1]NOV 2020'!F87+'[1]DEC 2020'!F87+'[1]JAN 2021'!F87+'[1]FEB 2021'!F87+'[1]MAR 2021'!F87+'[1]APR 2021'!F87+'[1]MAY 2021'!F87+'[1]JUN 2021'!F87+'[1]JUL 2021'!F87+'[1]AUG 2021'!F87</f>
        <v>0</v>
      </c>
      <c r="G87" s="90">
        <f>'[1]SEPT 2020'!G87+'[1]OCT 2020'!G87+'[1]NOV 2020'!G87+'[1]DEC 2020'!G87+'[1]JAN 2021'!G87+'[1]FEB 2021'!G87+'[1]MAR 2021'!G87+'[1]APR 2021'!G87+'[1]MAY 2021'!G87+'[1]JUN 2021'!G87+'[1]JUL 2021'!G87+'[1]AUG 2021'!G87</f>
        <v>75972</v>
      </c>
      <c r="H87" s="90">
        <f>'[1]SEPT 2020'!H87+'[1]OCT 2020'!H87+'[1]NOV 2020'!H87+'[1]DEC 2020'!H87+'[1]JAN 2021'!H87+'[1]FEB 2021'!H87+'[1]MAR 2021'!H87+'[1]APR 2021'!H87+'[1]MAY 2021'!H87+'[1]JUN 2021'!H87+'[1]JUL 2021'!H87+'[1]AUG 2021'!H87</f>
        <v>48961</v>
      </c>
      <c r="I87" s="108">
        <f>'[1]SEPT 2020'!I87+'[1]OCT 2020'!I87+'[1]NOV 2020'!I87+'[1]DEC 2020'!I87+'[1]JAN 2021'!I87+'[1]FEB 2021'!I87+'[1]MAR 2021'!I87+'[1]APR 2021'!I87+'[1]MAY 2021'!I87+'[1]JUN 2021'!I87+'[1]JUL 2021'!I87+'[1]AUG 2021'!I87</f>
        <v>539417</v>
      </c>
      <c r="J87" s="38">
        <f>'[1]SEPT 2020'!J87+'[1]OCT 2020'!J87+'[1]NOV 2020'!J87+'[1]DEC 2020'!J87+'[1]JAN 2021'!J87+'[1]FEB 2021'!J87+'[1]MAR 2021'!J87+'[1]APR 2021'!J87+'[1]MAY 2021'!J87+'[1]JUN 2021'!J87+'[1]JUL 2021'!J87+'[1]AUG 2021'!J87</f>
        <v>0</v>
      </c>
      <c r="K87" s="109">
        <f>'[1]SEPT 2020'!K87+'[1]OCT 2020'!K87+'[1]NOV 2020'!K87+'[1]DEC 2020'!K87+'[1]JAN 2021'!K87+'[1]FEB 2021'!K87+'[1]MAR 2021'!K87+'[1]APR 2021'!K87+'[1]MAY 2021'!K87+'[1]JUN 2021'!K87+'[1]JUL 2021'!K87+'[1]AUG 2021'!K87</f>
        <v>0</v>
      </c>
      <c r="L87" s="38">
        <f>'[1]SEPT 2020'!L87+'[1]OCT 2020'!L87+'[1]NOV 2020'!L87+'[1]DEC 2020'!L87+'[1]JAN 2021'!L87+'[1]FEB 2021'!L87+'[1]MAR 2021'!L87+'[1]APR 2021'!L87+'[1]MAY 2021'!L87+'[1]JUN 2021'!L87+'[1]JUL 2021'!L87+'[1]AUG 2021'!L87</f>
        <v>0</v>
      </c>
      <c r="M87" s="38">
        <f>'[1]SEPT 2020'!M87+'[1]OCT 2020'!M87+'[1]NOV 2020'!M87+'[1]DEC 2020'!M87+'[1]JAN 2021'!M87+'[1]FEB 2021'!M87+'[1]MAR 2021'!M87+'[1]APR 2021'!M87+'[1]MAY 2021'!M87+'[1]JUN 2021'!M87+'[1]JUL 2021'!M87+'[1]AUG 2021'!M87</f>
        <v>0</v>
      </c>
      <c r="N87" s="38">
        <f>'[1]SEPT 2020'!N87+'[1]OCT 2020'!N87+'[1]NOV 2020'!N87+'[1]DEC 2020'!N87+'[1]JAN 2021'!N87+'[1]FEB 2021'!N87+'[1]MAR 2021'!N87+'[1]APR 2021'!N87+'[1]MAY 2021'!N87+'[1]JUN 2021'!N87+'[1]JUL 2021'!N87+'[1]AUG 2021'!N87</f>
        <v>0</v>
      </c>
      <c r="O87" s="38">
        <f>'[1]SEPT 2020'!O87+'[1]OCT 2020'!O87+'[1]NOV 2020'!O87+'[1]DEC 2020'!O87+'[1]JAN 2021'!O87+'[1]FEB 2021'!O87+'[1]MAR 2021'!O87+'[1]APR 2021'!O87+'[1]MAY 2021'!O87+'[1]JUN 2021'!O87+'[1]JUL 2021'!O87+'[1]AUG 2021'!O87</f>
        <v>0</v>
      </c>
      <c r="P87" s="108">
        <f>'[1]SEPT 2020'!P87+'[1]OCT 2020'!P87+'[1]NOV 2020'!P87+'[1]DEC 2020'!P87+'[1]JAN 2021'!P87+'[1]FEB 2021'!P87+'[1]MAR 2021'!P87+'[1]APR 2021'!P87+'[1]MAY 2021'!P87+'[1]JUN 2021'!P87+'[1]JUL 2021'!P87+'[1]AUG 2021'!P87</f>
        <v>5108.8</v>
      </c>
      <c r="Q87" s="38">
        <f>'[1]SEPT 2020'!Q87+'[1]OCT 2020'!Q87+'[1]NOV 2020'!Q87+'[1]DEC 2020'!Q87+'[1]JAN 2021'!Q87+'[1]FEB 2021'!Q87+'[1]MAR 2021'!Q87+'[1]APR 2021'!Q87+'[1]MAY 2021'!Q87+'[1]JUN 2021'!Q87+'[1]JUL 2021'!Q87+'[1]AUG 2021'!Q87</f>
        <v>0</v>
      </c>
      <c r="R87" s="38">
        <f>'[1]SEPT 2020'!R87+'[1]OCT 2020'!R87+'[1]NOV 2020'!R87+'[1]DEC 2020'!R87+'[1]JAN 2021'!R87+'[1]FEB 2021'!R87+'[1]MAR 2021'!R87+'[1]APR 2021'!R87+'[1]MAY 2021'!R87+'[1]JUN 2021'!R87+'[1]JUL 2021'!R87+'[1]AUG 2021'!R87</f>
        <v>0</v>
      </c>
      <c r="S87" s="38">
        <f>'[1]SEPT 2020'!S87+'[1]OCT 2020'!S87+'[1]NOV 2020'!S87+'[1]DEC 2020'!S87+'[1]JAN 2021'!S87+'[1]FEB 2021'!S87+'[1]MAR 2021'!S87+'[1]APR 2021'!S87+'[1]MAY 2021'!S87+'[1]JUN 2021'!S87+'[1]JUL 2021'!S87+'[1]AUG 2021'!S87</f>
        <v>0</v>
      </c>
      <c r="T87" s="38">
        <f>'[1]SEPT 2020'!T87+'[1]OCT 2020'!T87+'[1]NOV 2020'!T87+'[1]DEC 2020'!T87+'[1]JAN 2021'!T87+'[1]FEB 2021'!T87+'[1]MAR 2021'!T87+'[1]APR 2021'!T87+'[1]MAY 2021'!T87+'[1]JUN 2021'!T87+'[1]JUL 2021'!T87+'[1]AUG 2021'!T87</f>
        <v>5108.8</v>
      </c>
      <c r="U87" s="38">
        <f>'[1]SEPT 2020'!U87+'[1]OCT 2020'!U87+'[1]NOV 2020'!U87+'[1]DEC 2020'!U87+'[1]JAN 2021'!U87+'[1]FEB 2021'!U87+'[1]MAR 2021'!U87+'[1]APR 2021'!U87+'[1]MAY 2021'!U87+'[1]JUN 2021'!U87+'[1]JUL 2021'!U87+'[1]AUG 2021'!U87</f>
        <v>0</v>
      </c>
      <c r="V87" s="38">
        <f>'[1]SEPT 2020'!V87+'[1]OCT 2020'!V87+'[1]NOV 2020'!V87+'[1]DEC 2020'!V87+'[1]JAN 2021'!V87+'[1]FEB 2021'!V87+'[1]MAR 2021'!V87+'[1]APR 2021'!V87+'[1]MAY 2021'!V87+'[1]JUN 2021'!V87+'[1]JUL 2021'!V87+'[1]AUG 2021'!V87</f>
        <v>0</v>
      </c>
      <c r="W87" s="38">
        <f>'[1]SEPT 2020'!W87+'[1]OCT 2020'!W87+'[1]NOV 2020'!W87+'[1]DEC 2020'!W87+'[1]JAN 2021'!W87+'[1]FEB 2021'!W87+'[1]MAR 2021'!W87+'[1]APR 2021'!W87+'[1]MAY 2021'!W87+'[1]JUN 2021'!W87+'[1]JUL 2021'!W87+'[1]AUG 2021'!W87</f>
        <v>0</v>
      </c>
      <c r="X87" s="38">
        <f>'[1]SEPT 2020'!X87+'[1]OCT 2020'!X87+'[1]NOV 2020'!X87+'[1]DEC 2020'!X87+'[1]JAN 2021'!X87+'[1]FEB 2021'!X87+'[1]MAR 2021'!X87+'[1]APR 2021'!X87+'[1]MAY 2021'!X87+'[1]JUN 2021'!X87+'[1]JUL 2021'!X87+'[1]AUG 2021'!X87</f>
        <v>0</v>
      </c>
      <c r="Y87" s="38">
        <f>'[1]SEPT 2020'!Y87+'[1]OCT 2020'!Y87+'[1]NOV 2020'!Y87+'[1]DEC 2020'!Y87+'[1]JAN 2021'!Y87+'[1]FEB 2021'!Y87+'[1]MAR 2021'!Y87+'[1]APR 2021'!Y87+'[1]MAY 2021'!Y87+'[1]JUN 2021'!Y87+'[1]JUL 2021'!Y87+'[1]AUG 2021'!Y87</f>
        <v>0</v>
      </c>
      <c r="Z87" s="38">
        <f>'[1]SEPT 2020'!Z87+'[1]OCT 2020'!Z87+'[1]NOV 2020'!Z87+'[1]DEC 2020'!Z87+'[1]JAN 2021'!Z87+'[1]FEB 2021'!Z87+'[1]MAR 2021'!Z87+'[1]APR 2021'!Z87+'[1]MAY 2021'!Z87+'[1]JUN 2021'!Z87+'[1]JUL 2021'!Z87+'[1]AUG 2021'!Z87</f>
        <v>0</v>
      </c>
      <c r="AA87" s="38">
        <f>'[1]SEPT 2020'!AA87+'[1]OCT 2020'!AA87+'[1]NOV 2020'!AA87+'[1]DEC 2020'!AA87+'[1]JAN 2021'!AA87+'[1]FEB 2021'!AA87+'[1]MAR 2021'!AA87+'[1]APR 2021'!AA87+'[1]MAY 2021'!AA87+'[1]JUN 2021'!AA87+'[1]JUL 2021'!AA87+'[1]AUG 2021'!AA87</f>
        <v>0</v>
      </c>
      <c r="AB87" s="38">
        <f>'[1]SEPT 2020'!AB87+'[1]OCT 2020'!AB87+'[1]NOV 2020'!AB87+'[1]DEC 2020'!AB87+'[1]JAN 2021'!AB87+'[1]FEB 2021'!AB87+'[1]MAR 2021'!AB87+'[1]APR 2021'!AB87+'[1]MAY 2021'!AB87+'[1]JUN 2021'!AB87+'[1]JUL 2021'!AB87+'[1]AUG 2021'!AB87</f>
        <v>0</v>
      </c>
      <c r="AC87" s="38">
        <f>'[1]SEPT 2020'!AC87+'[1]OCT 2020'!AC87+'[1]NOV 2020'!AC87+'[1]DEC 2020'!AC87+'[1]JAN 2021'!AC87+'[1]FEB 2021'!AC87+'[1]MAR 2021'!AC87+'[1]APR 2021'!AC87+'[1]MAY 2021'!AC87+'[1]JUN 2021'!AC87+'[1]JUL 2021'!AC87+'[1]AUG 2021'!AC87</f>
        <v>0</v>
      </c>
      <c r="AD87" s="24">
        <f t="shared" si="1"/>
        <v>544525.80000000005</v>
      </c>
    </row>
    <row r="88" spans="1:30" x14ac:dyDescent="0.25">
      <c r="A88" s="16" t="s">
        <v>211</v>
      </c>
      <c r="B88" s="17" t="s">
        <v>212</v>
      </c>
      <c r="C88" s="28" t="s">
        <v>45</v>
      </c>
      <c r="D88" s="90">
        <f>'[1]SEPT 2020'!D88+'[1]OCT 2020'!D88+'[1]NOV 2020'!D88+'[1]DEC 2020'!D88+'[1]JAN 2021'!D88+'[1]FEB 2021'!D88+'[1]MAR 2021'!D88+'[1]APR 2021'!D88+'[1]MAY 2021'!D88+'[1]JUN 2021'!D88+'[1]JUL 2021'!D88+'[1]AUG 2021'!D88</f>
        <v>60948</v>
      </c>
      <c r="E88" s="90">
        <f>'[1]SEPT 2020'!E88+'[1]OCT 2020'!E88+'[1]NOV 2020'!E88+'[1]DEC 2020'!E88+'[1]JAN 2021'!E88+'[1]FEB 2021'!E88+'[1]MAR 2021'!E88+'[1]APR 2021'!E88+'[1]MAY 2021'!E88+'[1]JUN 2021'!E88+'[1]JUL 2021'!E88+'[1]AUG 2021'!E88</f>
        <v>60948</v>
      </c>
      <c r="F88" s="90">
        <f>'[1]SEPT 2020'!F88+'[1]OCT 2020'!F88+'[1]NOV 2020'!F88+'[1]DEC 2020'!F88+'[1]JAN 2021'!F88+'[1]FEB 2021'!F88+'[1]MAR 2021'!F88+'[1]APR 2021'!F88+'[1]MAY 2021'!F88+'[1]JUN 2021'!F88+'[1]JUL 2021'!F88+'[1]AUG 2021'!F88</f>
        <v>31595</v>
      </c>
      <c r="G88" s="90">
        <f>'[1]SEPT 2020'!G88+'[1]OCT 2020'!G88+'[1]NOV 2020'!G88+'[1]DEC 2020'!G88+'[1]JAN 2021'!G88+'[1]FEB 2021'!G88+'[1]MAR 2021'!G88+'[1]APR 2021'!G88+'[1]MAY 2021'!G88+'[1]JUN 2021'!G88+'[1]JUL 2021'!G88+'[1]AUG 2021'!G88</f>
        <v>46766</v>
      </c>
      <c r="H88" s="90">
        <f>'[1]SEPT 2020'!H88+'[1]OCT 2020'!H88+'[1]NOV 2020'!H88+'[1]DEC 2020'!H88+'[1]JAN 2021'!H88+'[1]FEB 2021'!H88+'[1]MAR 2021'!H88+'[1]APR 2021'!H88+'[1]MAY 2021'!H88+'[1]JUN 2021'!H88+'[1]JUL 2021'!H88+'[1]AUG 2021'!H88</f>
        <v>15000</v>
      </c>
      <c r="I88" s="108">
        <f>'[1]SEPT 2020'!I88+'[1]OCT 2020'!I88+'[1]NOV 2020'!I88+'[1]DEC 2020'!I88+'[1]JAN 2021'!I88+'[1]FEB 2021'!I88+'[1]MAR 2021'!I88+'[1]APR 2021'!I88+'[1]MAY 2021'!I88+'[1]JUN 2021'!I88+'[1]JUL 2021'!I88+'[1]AUG 2021'!I88</f>
        <v>215257</v>
      </c>
      <c r="J88" s="38">
        <f>'[1]SEPT 2020'!J88+'[1]OCT 2020'!J88+'[1]NOV 2020'!J88+'[1]DEC 2020'!J88+'[1]JAN 2021'!J88+'[1]FEB 2021'!J88+'[1]MAR 2021'!J88+'[1]APR 2021'!J88+'[1]MAY 2021'!J88+'[1]JUN 2021'!J88+'[1]JUL 2021'!J88+'[1]AUG 2021'!J88</f>
        <v>0</v>
      </c>
      <c r="K88" s="109">
        <f>'[1]SEPT 2020'!K88+'[1]OCT 2020'!K88+'[1]NOV 2020'!K88+'[1]DEC 2020'!K88+'[1]JAN 2021'!K88+'[1]FEB 2021'!K88+'[1]MAR 2021'!K88+'[1]APR 2021'!K88+'[1]MAY 2021'!K88+'[1]JUN 2021'!K88+'[1]JUL 2021'!K88+'[1]AUG 2021'!K88</f>
        <v>0</v>
      </c>
      <c r="L88" s="38">
        <f>'[1]SEPT 2020'!L88+'[1]OCT 2020'!L88+'[1]NOV 2020'!L88+'[1]DEC 2020'!L88+'[1]JAN 2021'!L88+'[1]FEB 2021'!L88+'[1]MAR 2021'!L88+'[1]APR 2021'!L88+'[1]MAY 2021'!L88+'[1]JUN 2021'!L88+'[1]JUL 2021'!L88+'[1]AUG 2021'!L88</f>
        <v>0</v>
      </c>
      <c r="M88" s="38">
        <f>'[1]SEPT 2020'!M88+'[1]OCT 2020'!M88+'[1]NOV 2020'!M88+'[1]DEC 2020'!M88+'[1]JAN 2021'!M88+'[1]FEB 2021'!M88+'[1]MAR 2021'!M88+'[1]APR 2021'!M88+'[1]MAY 2021'!M88+'[1]JUN 2021'!M88+'[1]JUL 2021'!M88+'[1]AUG 2021'!M88</f>
        <v>0</v>
      </c>
      <c r="N88" s="38">
        <f>'[1]SEPT 2020'!N88+'[1]OCT 2020'!N88+'[1]NOV 2020'!N88+'[1]DEC 2020'!N88+'[1]JAN 2021'!N88+'[1]FEB 2021'!N88+'[1]MAR 2021'!N88+'[1]APR 2021'!N88+'[1]MAY 2021'!N88+'[1]JUN 2021'!N88+'[1]JUL 2021'!N88+'[1]AUG 2021'!N88</f>
        <v>0</v>
      </c>
      <c r="O88" s="38">
        <f>'[1]SEPT 2020'!O88+'[1]OCT 2020'!O88+'[1]NOV 2020'!O88+'[1]DEC 2020'!O88+'[1]JAN 2021'!O88+'[1]FEB 2021'!O88+'[1]MAR 2021'!O88+'[1]APR 2021'!O88+'[1]MAY 2021'!O88+'[1]JUN 2021'!O88+'[1]JUL 2021'!O88+'[1]AUG 2021'!O88</f>
        <v>0</v>
      </c>
      <c r="P88" s="108">
        <f>'[1]SEPT 2020'!P88+'[1]OCT 2020'!P88+'[1]NOV 2020'!P88+'[1]DEC 2020'!P88+'[1]JAN 2021'!P88+'[1]FEB 2021'!P88+'[1]MAR 2021'!P88+'[1]APR 2021'!P88+'[1]MAY 2021'!P88+'[1]JUN 2021'!P88+'[1]JUL 2021'!P88+'[1]AUG 2021'!P88</f>
        <v>2060</v>
      </c>
      <c r="Q88" s="38">
        <f>'[1]SEPT 2020'!Q88+'[1]OCT 2020'!Q88+'[1]NOV 2020'!Q88+'[1]DEC 2020'!Q88+'[1]JAN 2021'!Q88+'[1]FEB 2021'!Q88+'[1]MAR 2021'!Q88+'[1]APR 2021'!Q88+'[1]MAY 2021'!Q88+'[1]JUN 2021'!Q88+'[1]JUL 2021'!Q88+'[1]AUG 2021'!Q88</f>
        <v>0</v>
      </c>
      <c r="R88" s="38">
        <f>'[1]SEPT 2020'!R88+'[1]OCT 2020'!R88+'[1]NOV 2020'!R88+'[1]DEC 2020'!R88+'[1]JAN 2021'!R88+'[1]FEB 2021'!R88+'[1]MAR 2021'!R88+'[1]APR 2021'!R88+'[1]MAY 2021'!R88+'[1]JUN 2021'!R88+'[1]JUL 2021'!R88+'[1]AUG 2021'!R88</f>
        <v>0</v>
      </c>
      <c r="S88" s="38">
        <f>'[1]SEPT 2020'!S88+'[1]OCT 2020'!S88+'[1]NOV 2020'!S88+'[1]DEC 2020'!S88+'[1]JAN 2021'!S88+'[1]FEB 2021'!S88+'[1]MAR 2021'!S88+'[1]APR 2021'!S88+'[1]MAY 2021'!S88+'[1]JUN 2021'!S88+'[1]JUL 2021'!S88+'[1]AUG 2021'!S88</f>
        <v>0</v>
      </c>
      <c r="T88" s="38">
        <f>'[1]SEPT 2020'!T88+'[1]OCT 2020'!T88+'[1]NOV 2020'!T88+'[1]DEC 2020'!T88+'[1]JAN 2021'!T88+'[1]FEB 2021'!T88+'[1]MAR 2021'!T88+'[1]APR 2021'!T88+'[1]MAY 2021'!T88+'[1]JUN 2021'!T88+'[1]JUL 2021'!T88+'[1]AUG 2021'!T88</f>
        <v>2060</v>
      </c>
      <c r="U88" s="38">
        <f>'[1]SEPT 2020'!U88+'[1]OCT 2020'!U88+'[1]NOV 2020'!U88+'[1]DEC 2020'!U88+'[1]JAN 2021'!U88+'[1]FEB 2021'!U88+'[1]MAR 2021'!U88+'[1]APR 2021'!U88+'[1]MAY 2021'!U88+'[1]JUN 2021'!U88+'[1]JUL 2021'!U88+'[1]AUG 2021'!U88</f>
        <v>0</v>
      </c>
      <c r="V88" s="38">
        <f>'[1]SEPT 2020'!V88+'[1]OCT 2020'!V88+'[1]NOV 2020'!V88+'[1]DEC 2020'!V88+'[1]JAN 2021'!V88+'[1]FEB 2021'!V88+'[1]MAR 2021'!V88+'[1]APR 2021'!V88+'[1]MAY 2021'!V88+'[1]JUN 2021'!V88+'[1]JUL 2021'!V88+'[1]AUG 2021'!V88</f>
        <v>0</v>
      </c>
      <c r="W88" s="38">
        <f>'[1]SEPT 2020'!W88+'[1]OCT 2020'!W88+'[1]NOV 2020'!W88+'[1]DEC 2020'!W88+'[1]JAN 2021'!W88+'[1]FEB 2021'!W88+'[1]MAR 2021'!W88+'[1]APR 2021'!W88+'[1]MAY 2021'!W88+'[1]JUN 2021'!W88+'[1]JUL 2021'!W88+'[1]AUG 2021'!W88</f>
        <v>0</v>
      </c>
      <c r="X88" s="38">
        <f>'[1]SEPT 2020'!X88+'[1]OCT 2020'!X88+'[1]NOV 2020'!X88+'[1]DEC 2020'!X88+'[1]JAN 2021'!X88+'[1]FEB 2021'!X88+'[1]MAR 2021'!X88+'[1]APR 2021'!X88+'[1]MAY 2021'!X88+'[1]JUN 2021'!X88+'[1]JUL 2021'!X88+'[1]AUG 2021'!X88</f>
        <v>0</v>
      </c>
      <c r="Y88" s="38">
        <f>'[1]SEPT 2020'!Y88+'[1]OCT 2020'!Y88+'[1]NOV 2020'!Y88+'[1]DEC 2020'!Y88+'[1]JAN 2021'!Y88+'[1]FEB 2021'!Y88+'[1]MAR 2021'!Y88+'[1]APR 2021'!Y88+'[1]MAY 2021'!Y88+'[1]JUN 2021'!Y88+'[1]JUL 2021'!Y88+'[1]AUG 2021'!Y88</f>
        <v>0</v>
      </c>
      <c r="Z88" s="38">
        <f>'[1]SEPT 2020'!Z88+'[1]OCT 2020'!Z88+'[1]NOV 2020'!Z88+'[1]DEC 2020'!Z88+'[1]JAN 2021'!Z88+'[1]FEB 2021'!Z88+'[1]MAR 2021'!Z88+'[1]APR 2021'!Z88+'[1]MAY 2021'!Z88+'[1]JUN 2021'!Z88+'[1]JUL 2021'!Z88+'[1]AUG 2021'!Z88</f>
        <v>0</v>
      </c>
      <c r="AA88" s="38">
        <f>'[1]SEPT 2020'!AA88+'[1]OCT 2020'!AA88+'[1]NOV 2020'!AA88+'[1]DEC 2020'!AA88+'[1]JAN 2021'!AA88+'[1]FEB 2021'!AA88+'[1]MAR 2021'!AA88+'[1]APR 2021'!AA88+'[1]MAY 2021'!AA88+'[1]JUN 2021'!AA88+'[1]JUL 2021'!AA88+'[1]AUG 2021'!AA88</f>
        <v>0</v>
      </c>
      <c r="AB88" s="38">
        <f>'[1]SEPT 2020'!AB88+'[1]OCT 2020'!AB88+'[1]NOV 2020'!AB88+'[1]DEC 2020'!AB88+'[1]JAN 2021'!AB88+'[1]FEB 2021'!AB88+'[1]MAR 2021'!AB88+'[1]APR 2021'!AB88+'[1]MAY 2021'!AB88+'[1]JUN 2021'!AB88+'[1]JUL 2021'!AB88+'[1]AUG 2021'!AB88</f>
        <v>0</v>
      </c>
      <c r="AC88" s="38">
        <f>'[1]SEPT 2020'!AC88+'[1]OCT 2020'!AC88+'[1]NOV 2020'!AC88+'[1]DEC 2020'!AC88+'[1]JAN 2021'!AC88+'[1]FEB 2021'!AC88+'[1]MAR 2021'!AC88+'[1]APR 2021'!AC88+'[1]MAY 2021'!AC88+'[1]JUN 2021'!AC88+'[1]JUL 2021'!AC88+'[1]AUG 2021'!AC88</f>
        <v>0</v>
      </c>
      <c r="AD88" s="24">
        <f t="shared" si="1"/>
        <v>217317</v>
      </c>
    </row>
    <row r="89" spans="1:30" x14ac:dyDescent="0.25">
      <c r="A89" s="16" t="s">
        <v>213</v>
      </c>
      <c r="B89" s="17" t="s">
        <v>214</v>
      </c>
      <c r="C89" s="28" t="s">
        <v>45</v>
      </c>
      <c r="D89" s="90">
        <f>'[1]SEPT 2020'!D89+'[1]OCT 2020'!D89+'[1]NOV 2020'!D89+'[1]DEC 2020'!D89+'[1]JAN 2021'!D89+'[1]FEB 2021'!D89+'[1]MAR 2021'!D89+'[1]APR 2021'!D89+'[1]MAY 2021'!D89+'[1]JUN 2021'!D89+'[1]JUL 2021'!D89+'[1]AUG 2021'!D89</f>
        <v>30066</v>
      </c>
      <c r="E89" s="90">
        <f>'[1]SEPT 2020'!E89+'[1]OCT 2020'!E89+'[1]NOV 2020'!E89+'[1]DEC 2020'!E89+'[1]JAN 2021'!E89+'[1]FEB 2021'!E89+'[1]MAR 2021'!E89+'[1]APR 2021'!E89+'[1]MAY 2021'!E89+'[1]JUN 2021'!E89+'[1]JUL 2021'!E89+'[1]AUG 2021'!E89</f>
        <v>28500</v>
      </c>
      <c r="F89" s="90">
        <f>'[1]SEPT 2020'!F89+'[1]OCT 2020'!F89+'[1]NOV 2020'!F89+'[1]DEC 2020'!F89+'[1]JAN 2021'!F89+'[1]FEB 2021'!F89+'[1]MAR 2021'!F89+'[1]APR 2021'!F89+'[1]MAY 2021'!F89+'[1]JUN 2021'!F89+'[1]JUL 2021'!F89+'[1]AUG 2021'!F89</f>
        <v>285000</v>
      </c>
      <c r="G89" s="90">
        <f>'[1]SEPT 2020'!G89+'[1]OCT 2020'!G89+'[1]NOV 2020'!G89+'[1]DEC 2020'!G89+'[1]JAN 2021'!G89+'[1]FEB 2021'!G89+'[1]MAR 2021'!G89+'[1]APR 2021'!G89+'[1]MAY 2021'!G89+'[1]JUN 2021'!G89+'[1]JUL 2021'!G89+'[1]AUG 2021'!G89</f>
        <v>13186</v>
      </c>
      <c r="H89" s="90">
        <f>'[1]SEPT 2020'!H89+'[1]OCT 2020'!H89+'[1]NOV 2020'!H89+'[1]DEC 2020'!H89+'[1]JAN 2021'!H89+'[1]FEB 2021'!H89+'[1]MAR 2021'!H89+'[1]APR 2021'!H89+'[1]MAY 2021'!H89+'[1]JUN 2021'!H89+'[1]JUL 2021'!H89+'[1]AUG 2021'!H89</f>
        <v>25203</v>
      </c>
      <c r="I89" s="108">
        <f>'[1]SEPT 2020'!I89+'[1]OCT 2020'!I89+'[1]NOV 2020'!I89+'[1]DEC 2020'!I89+'[1]JAN 2021'!I89+'[1]FEB 2021'!I89+'[1]MAR 2021'!I89+'[1]APR 2021'!I89+'[1]MAY 2021'!I89+'[1]JUN 2021'!I89+'[1]JUL 2021'!I89+'[1]AUG 2021'!I89</f>
        <v>381955</v>
      </c>
      <c r="J89" s="38">
        <f>'[1]SEPT 2020'!J89+'[1]OCT 2020'!J89+'[1]NOV 2020'!J89+'[1]DEC 2020'!J89+'[1]JAN 2021'!J89+'[1]FEB 2021'!J89+'[1]MAR 2021'!J89+'[1]APR 2021'!J89+'[1]MAY 2021'!J89+'[1]JUN 2021'!J89+'[1]JUL 2021'!J89+'[1]AUG 2021'!J89</f>
        <v>0</v>
      </c>
      <c r="K89" s="109">
        <f>'[1]SEPT 2020'!K89+'[1]OCT 2020'!K89+'[1]NOV 2020'!K89+'[1]DEC 2020'!K89+'[1]JAN 2021'!K89+'[1]FEB 2021'!K89+'[1]MAR 2021'!K89+'[1]APR 2021'!K89+'[1]MAY 2021'!K89+'[1]JUN 2021'!K89+'[1]JUL 2021'!K89+'[1]AUG 2021'!K89</f>
        <v>0</v>
      </c>
      <c r="L89" s="38">
        <f>'[1]SEPT 2020'!L89+'[1]OCT 2020'!L89+'[1]NOV 2020'!L89+'[1]DEC 2020'!L89+'[1]JAN 2021'!L89+'[1]FEB 2021'!L89+'[1]MAR 2021'!L89+'[1]APR 2021'!L89+'[1]MAY 2021'!L89+'[1]JUN 2021'!L89+'[1]JUL 2021'!L89+'[1]AUG 2021'!L89</f>
        <v>0</v>
      </c>
      <c r="M89" s="38">
        <f>'[1]SEPT 2020'!M89+'[1]OCT 2020'!M89+'[1]NOV 2020'!M89+'[1]DEC 2020'!M89+'[1]JAN 2021'!M89+'[1]FEB 2021'!M89+'[1]MAR 2021'!M89+'[1]APR 2021'!M89+'[1]MAY 2021'!M89+'[1]JUN 2021'!M89+'[1]JUL 2021'!M89+'[1]AUG 2021'!M89</f>
        <v>0</v>
      </c>
      <c r="N89" s="38">
        <f>'[1]SEPT 2020'!N89+'[1]OCT 2020'!N89+'[1]NOV 2020'!N89+'[1]DEC 2020'!N89+'[1]JAN 2021'!N89+'[1]FEB 2021'!N89+'[1]MAR 2021'!N89+'[1]APR 2021'!N89+'[1]MAY 2021'!N89+'[1]JUN 2021'!N89+'[1]JUL 2021'!N89+'[1]AUG 2021'!N89</f>
        <v>0</v>
      </c>
      <c r="O89" s="38">
        <f>'[1]SEPT 2020'!O89+'[1]OCT 2020'!O89+'[1]NOV 2020'!O89+'[1]DEC 2020'!O89+'[1]JAN 2021'!O89+'[1]FEB 2021'!O89+'[1]MAR 2021'!O89+'[1]APR 2021'!O89+'[1]MAY 2021'!O89+'[1]JUN 2021'!O89+'[1]JUL 2021'!O89+'[1]AUG 2021'!O89</f>
        <v>0</v>
      </c>
      <c r="P89" s="108">
        <f>'[1]SEPT 2020'!P89+'[1]OCT 2020'!P89+'[1]NOV 2020'!P89+'[1]DEC 2020'!P89+'[1]JAN 2021'!P89+'[1]FEB 2021'!P89+'[1]MAR 2021'!P89+'[1]APR 2021'!P89+'[1]MAY 2021'!P89+'[1]JUN 2021'!P89+'[1]JUL 2021'!P89+'[1]AUG 2021'!P89</f>
        <v>3100</v>
      </c>
      <c r="Q89" s="38">
        <f>'[1]SEPT 2020'!Q89+'[1]OCT 2020'!Q89+'[1]NOV 2020'!Q89+'[1]DEC 2020'!Q89+'[1]JAN 2021'!Q89+'[1]FEB 2021'!Q89+'[1]MAR 2021'!Q89+'[1]APR 2021'!Q89+'[1]MAY 2021'!Q89+'[1]JUN 2021'!Q89+'[1]JUL 2021'!Q89+'[1]AUG 2021'!Q89</f>
        <v>0</v>
      </c>
      <c r="R89" s="38">
        <f>'[1]SEPT 2020'!R89+'[1]OCT 2020'!R89+'[1]NOV 2020'!R89+'[1]DEC 2020'!R89+'[1]JAN 2021'!R89+'[1]FEB 2021'!R89+'[1]MAR 2021'!R89+'[1]APR 2021'!R89+'[1]MAY 2021'!R89+'[1]JUN 2021'!R89+'[1]JUL 2021'!R89+'[1]AUG 2021'!R89</f>
        <v>0</v>
      </c>
      <c r="S89" s="38">
        <f>'[1]SEPT 2020'!S89+'[1]OCT 2020'!S89+'[1]NOV 2020'!S89+'[1]DEC 2020'!S89+'[1]JAN 2021'!S89+'[1]FEB 2021'!S89+'[1]MAR 2021'!S89+'[1]APR 2021'!S89+'[1]MAY 2021'!S89+'[1]JUN 2021'!S89+'[1]JUL 2021'!S89+'[1]AUG 2021'!S89</f>
        <v>0</v>
      </c>
      <c r="T89" s="38">
        <f>'[1]SEPT 2020'!T89+'[1]OCT 2020'!T89+'[1]NOV 2020'!T89+'[1]DEC 2020'!T89+'[1]JAN 2021'!T89+'[1]FEB 2021'!T89+'[1]MAR 2021'!T89+'[1]APR 2021'!T89+'[1]MAY 2021'!T89+'[1]JUN 2021'!T89+'[1]JUL 2021'!T89+'[1]AUG 2021'!T89</f>
        <v>3100</v>
      </c>
      <c r="U89" s="38">
        <f>'[1]SEPT 2020'!U89+'[1]OCT 2020'!U89+'[1]NOV 2020'!U89+'[1]DEC 2020'!U89+'[1]JAN 2021'!U89+'[1]FEB 2021'!U89+'[1]MAR 2021'!U89+'[1]APR 2021'!U89+'[1]MAY 2021'!U89+'[1]JUN 2021'!U89+'[1]JUL 2021'!U89+'[1]AUG 2021'!U89</f>
        <v>0</v>
      </c>
      <c r="V89" s="38">
        <f>'[1]SEPT 2020'!V89+'[1]OCT 2020'!V89+'[1]NOV 2020'!V89+'[1]DEC 2020'!V89+'[1]JAN 2021'!V89+'[1]FEB 2021'!V89+'[1]MAR 2021'!V89+'[1]APR 2021'!V89+'[1]MAY 2021'!V89+'[1]JUN 2021'!V89+'[1]JUL 2021'!V89+'[1]AUG 2021'!V89</f>
        <v>0</v>
      </c>
      <c r="W89" s="38">
        <f>'[1]SEPT 2020'!W89+'[1]OCT 2020'!W89+'[1]NOV 2020'!W89+'[1]DEC 2020'!W89+'[1]JAN 2021'!W89+'[1]FEB 2021'!W89+'[1]MAR 2021'!W89+'[1]APR 2021'!W89+'[1]MAY 2021'!W89+'[1]JUN 2021'!W89+'[1]JUL 2021'!W89+'[1]AUG 2021'!W89</f>
        <v>0</v>
      </c>
      <c r="X89" s="38">
        <f>'[1]SEPT 2020'!X89+'[1]OCT 2020'!X89+'[1]NOV 2020'!X89+'[1]DEC 2020'!X89+'[1]JAN 2021'!X89+'[1]FEB 2021'!X89+'[1]MAR 2021'!X89+'[1]APR 2021'!X89+'[1]MAY 2021'!X89+'[1]JUN 2021'!X89+'[1]JUL 2021'!X89+'[1]AUG 2021'!X89</f>
        <v>0</v>
      </c>
      <c r="Y89" s="38">
        <f>'[1]SEPT 2020'!Y89+'[1]OCT 2020'!Y89+'[1]NOV 2020'!Y89+'[1]DEC 2020'!Y89+'[1]JAN 2021'!Y89+'[1]FEB 2021'!Y89+'[1]MAR 2021'!Y89+'[1]APR 2021'!Y89+'[1]MAY 2021'!Y89+'[1]JUN 2021'!Y89+'[1]JUL 2021'!Y89+'[1]AUG 2021'!Y89</f>
        <v>0</v>
      </c>
      <c r="Z89" s="38">
        <f>'[1]SEPT 2020'!Z89+'[1]OCT 2020'!Z89+'[1]NOV 2020'!Z89+'[1]DEC 2020'!Z89+'[1]JAN 2021'!Z89+'[1]FEB 2021'!Z89+'[1]MAR 2021'!Z89+'[1]APR 2021'!Z89+'[1]MAY 2021'!Z89+'[1]JUN 2021'!Z89+'[1]JUL 2021'!Z89+'[1]AUG 2021'!Z89</f>
        <v>0</v>
      </c>
      <c r="AA89" s="38">
        <f>'[1]SEPT 2020'!AA89+'[1]OCT 2020'!AA89+'[1]NOV 2020'!AA89+'[1]DEC 2020'!AA89+'[1]JAN 2021'!AA89+'[1]FEB 2021'!AA89+'[1]MAR 2021'!AA89+'[1]APR 2021'!AA89+'[1]MAY 2021'!AA89+'[1]JUN 2021'!AA89+'[1]JUL 2021'!AA89+'[1]AUG 2021'!AA89</f>
        <v>0</v>
      </c>
      <c r="AB89" s="38">
        <f>'[1]SEPT 2020'!AB89+'[1]OCT 2020'!AB89+'[1]NOV 2020'!AB89+'[1]DEC 2020'!AB89+'[1]JAN 2021'!AB89+'[1]FEB 2021'!AB89+'[1]MAR 2021'!AB89+'[1]APR 2021'!AB89+'[1]MAY 2021'!AB89+'[1]JUN 2021'!AB89+'[1]JUL 2021'!AB89+'[1]AUG 2021'!AB89</f>
        <v>0</v>
      </c>
      <c r="AC89" s="38">
        <f>'[1]SEPT 2020'!AC89+'[1]OCT 2020'!AC89+'[1]NOV 2020'!AC89+'[1]DEC 2020'!AC89+'[1]JAN 2021'!AC89+'[1]FEB 2021'!AC89+'[1]MAR 2021'!AC89+'[1]APR 2021'!AC89+'[1]MAY 2021'!AC89+'[1]JUN 2021'!AC89+'[1]JUL 2021'!AC89+'[1]AUG 2021'!AC89</f>
        <v>0</v>
      </c>
      <c r="AD89" s="24">
        <f t="shared" si="1"/>
        <v>385055</v>
      </c>
    </row>
    <row r="90" spans="1:30" x14ac:dyDescent="0.25">
      <c r="A90" s="16" t="s">
        <v>215</v>
      </c>
      <c r="B90" s="17" t="s">
        <v>216</v>
      </c>
      <c r="C90" s="30" t="s">
        <v>71</v>
      </c>
      <c r="D90" s="90">
        <f>'[1]SEPT 2020'!D90+'[1]OCT 2020'!D90+'[1]NOV 2020'!D90+'[1]DEC 2020'!D90+'[1]JAN 2021'!D90+'[1]FEB 2021'!D90+'[1]MAR 2021'!D90+'[1]APR 2021'!D90+'[1]MAY 2021'!D90+'[1]JUN 2021'!D90+'[1]JUL 2021'!D90+'[1]AUG 2021'!D90</f>
        <v>82211</v>
      </c>
      <c r="E90" s="90">
        <f>'[1]SEPT 2020'!E90+'[1]OCT 2020'!E90+'[1]NOV 2020'!E90+'[1]DEC 2020'!E90+'[1]JAN 2021'!E90+'[1]FEB 2021'!E90+'[1]MAR 2021'!E90+'[1]APR 2021'!E90+'[1]MAY 2021'!E90+'[1]JUN 2021'!E90+'[1]JUL 2021'!E90+'[1]AUG 2021'!E90</f>
        <v>78770</v>
      </c>
      <c r="F90" s="90">
        <f>'[1]SEPT 2020'!F90+'[1]OCT 2020'!F90+'[1]NOV 2020'!F90+'[1]DEC 2020'!F90+'[1]JAN 2021'!F90+'[1]FEB 2021'!F90+'[1]MAR 2021'!F90+'[1]APR 2021'!F90+'[1]MAY 2021'!F90+'[1]JUN 2021'!F90+'[1]JUL 2021'!F90+'[1]AUG 2021'!F90</f>
        <v>38538</v>
      </c>
      <c r="G90" s="90">
        <f>'[1]SEPT 2020'!G90+'[1]OCT 2020'!G90+'[1]NOV 2020'!G90+'[1]DEC 2020'!G90+'[1]JAN 2021'!G90+'[1]FEB 2021'!G90+'[1]MAR 2021'!G90+'[1]APR 2021'!G90+'[1]MAY 2021'!G90+'[1]JUN 2021'!G90+'[1]JUL 2021'!G90+'[1]AUG 2021'!G90</f>
        <v>42345</v>
      </c>
      <c r="H90" s="90">
        <f>'[1]SEPT 2020'!H90+'[1]OCT 2020'!H90+'[1]NOV 2020'!H90+'[1]DEC 2020'!H90+'[1]JAN 2021'!H90+'[1]FEB 2021'!H90+'[1]MAR 2021'!H90+'[1]APR 2021'!H90+'[1]MAY 2021'!H90+'[1]JUN 2021'!H90+'[1]JUL 2021'!H90+'[1]AUG 2021'!H90</f>
        <v>11000</v>
      </c>
      <c r="I90" s="108">
        <f>'[1]SEPT 2020'!I90+'[1]OCT 2020'!I90+'[1]NOV 2020'!I90+'[1]DEC 2020'!I90+'[1]JAN 2021'!I90+'[1]FEB 2021'!I90+'[1]MAR 2021'!I90+'[1]APR 2021'!I90+'[1]MAY 2021'!I90+'[1]JUN 2021'!I90+'[1]JUL 2021'!I90+'[1]AUG 2021'!I90</f>
        <v>252864</v>
      </c>
      <c r="J90" s="38">
        <f>'[1]SEPT 2020'!J90+'[1]OCT 2020'!J90+'[1]NOV 2020'!J90+'[1]DEC 2020'!J90+'[1]JAN 2021'!J90+'[1]FEB 2021'!J90+'[1]MAR 2021'!J90+'[1]APR 2021'!J90+'[1]MAY 2021'!J90+'[1]JUN 2021'!J90+'[1]JUL 2021'!J90+'[1]AUG 2021'!J90</f>
        <v>0</v>
      </c>
      <c r="K90" s="109">
        <f>'[1]SEPT 2020'!K90+'[1]OCT 2020'!K90+'[1]NOV 2020'!K90+'[1]DEC 2020'!K90+'[1]JAN 2021'!K90+'[1]FEB 2021'!K90+'[1]MAR 2021'!K90+'[1]APR 2021'!K90+'[1]MAY 2021'!K90+'[1]JUN 2021'!K90+'[1]JUL 2021'!K90+'[1]AUG 2021'!K90</f>
        <v>0</v>
      </c>
      <c r="L90" s="38">
        <f>'[1]SEPT 2020'!L90+'[1]OCT 2020'!L90+'[1]NOV 2020'!L90+'[1]DEC 2020'!L90+'[1]JAN 2021'!L90+'[1]FEB 2021'!L90+'[1]MAR 2021'!L90+'[1]APR 2021'!L90+'[1]MAY 2021'!L90+'[1]JUN 2021'!L90+'[1]JUL 2021'!L90+'[1]AUG 2021'!L90</f>
        <v>0</v>
      </c>
      <c r="M90" s="38">
        <f>'[1]SEPT 2020'!M90+'[1]OCT 2020'!M90+'[1]NOV 2020'!M90+'[1]DEC 2020'!M90+'[1]JAN 2021'!M90+'[1]FEB 2021'!M90+'[1]MAR 2021'!M90+'[1]APR 2021'!M90+'[1]MAY 2021'!M90+'[1]JUN 2021'!M90+'[1]JUL 2021'!M90+'[1]AUG 2021'!M90</f>
        <v>0</v>
      </c>
      <c r="N90" s="38">
        <f>'[1]SEPT 2020'!N90+'[1]OCT 2020'!N90+'[1]NOV 2020'!N90+'[1]DEC 2020'!N90+'[1]JAN 2021'!N90+'[1]FEB 2021'!N90+'[1]MAR 2021'!N90+'[1]APR 2021'!N90+'[1]MAY 2021'!N90+'[1]JUN 2021'!N90+'[1]JUL 2021'!N90+'[1]AUG 2021'!N90</f>
        <v>0</v>
      </c>
      <c r="O90" s="38">
        <f>'[1]SEPT 2020'!O90+'[1]OCT 2020'!O90+'[1]NOV 2020'!O90+'[1]DEC 2020'!O90+'[1]JAN 2021'!O90+'[1]FEB 2021'!O90+'[1]MAR 2021'!O90+'[1]APR 2021'!O90+'[1]MAY 2021'!O90+'[1]JUN 2021'!O90+'[1]JUL 2021'!O90+'[1]AUG 2021'!O90</f>
        <v>0</v>
      </c>
      <c r="P90" s="108">
        <f>'[1]SEPT 2020'!P90+'[1]OCT 2020'!P90+'[1]NOV 2020'!P90+'[1]DEC 2020'!P90+'[1]JAN 2021'!P90+'[1]FEB 2021'!P90+'[1]MAR 2021'!P90+'[1]APR 2021'!P90+'[1]MAY 2021'!P90+'[1]JUN 2021'!P90+'[1]JUL 2021'!P90+'[1]AUG 2021'!P90</f>
        <v>1361.3</v>
      </c>
      <c r="Q90" s="38">
        <f>'[1]SEPT 2020'!Q90+'[1]OCT 2020'!Q90+'[1]NOV 2020'!Q90+'[1]DEC 2020'!Q90+'[1]JAN 2021'!Q90+'[1]FEB 2021'!Q90+'[1]MAR 2021'!Q90+'[1]APR 2021'!Q90+'[1]MAY 2021'!Q90+'[1]JUN 2021'!Q90+'[1]JUL 2021'!Q90+'[1]AUG 2021'!Q90</f>
        <v>0</v>
      </c>
      <c r="R90" s="38">
        <f>'[1]SEPT 2020'!R90+'[1]OCT 2020'!R90+'[1]NOV 2020'!R90+'[1]DEC 2020'!R90+'[1]JAN 2021'!R90+'[1]FEB 2021'!R90+'[1]MAR 2021'!R90+'[1]APR 2021'!R90+'[1]MAY 2021'!R90+'[1]JUN 2021'!R90+'[1]JUL 2021'!R90+'[1]AUG 2021'!R90</f>
        <v>0</v>
      </c>
      <c r="S90" s="38">
        <f>'[1]SEPT 2020'!S90+'[1]OCT 2020'!S90+'[1]NOV 2020'!S90+'[1]DEC 2020'!S90+'[1]JAN 2021'!S90+'[1]FEB 2021'!S90+'[1]MAR 2021'!S90+'[1]APR 2021'!S90+'[1]MAY 2021'!S90+'[1]JUN 2021'!S90+'[1]JUL 2021'!S90+'[1]AUG 2021'!S90</f>
        <v>0</v>
      </c>
      <c r="T90" s="38">
        <f>'[1]SEPT 2020'!T90+'[1]OCT 2020'!T90+'[1]NOV 2020'!T90+'[1]DEC 2020'!T90+'[1]JAN 2021'!T90+'[1]FEB 2021'!T90+'[1]MAR 2021'!T90+'[1]APR 2021'!T90+'[1]MAY 2021'!T90+'[1]JUN 2021'!T90+'[1]JUL 2021'!T90+'[1]AUG 2021'!T90</f>
        <v>1361.3</v>
      </c>
      <c r="U90" s="38">
        <f>'[1]SEPT 2020'!U90+'[1]OCT 2020'!U90+'[1]NOV 2020'!U90+'[1]DEC 2020'!U90+'[1]JAN 2021'!U90+'[1]FEB 2021'!U90+'[1]MAR 2021'!U90+'[1]APR 2021'!U90+'[1]MAY 2021'!U90+'[1]JUN 2021'!U90+'[1]JUL 2021'!U90+'[1]AUG 2021'!U90</f>
        <v>0</v>
      </c>
      <c r="V90" s="38">
        <f>'[1]SEPT 2020'!V90+'[1]OCT 2020'!V90+'[1]NOV 2020'!V90+'[1]DEC 2020'!V90+'[1]JAN 2021'!V90+'[1]FEB 2021'!V90+'[1]MAR 2021'!V90+'[1]APR 2021'!V90+'[1]MAY 2021'!V90+'[1]JUN 2021'!V90+'[1]JUL 2021'!V90+'[1]AUG 2021'!V90</f>
        <v>0</v>
      </c>
      <c r="W90" s="38">
        <f>'[1]SEPT 2020'!W90+'[1]OCT 2020'!W90+'[1]NOV 2020'!W90+'[1]DEC 2020'!W90+'[1]JAN 2021'!W90+'[1]FEB 2021'!W90+'[1]MAR 2021'!W90+'[1]APR 2021'!W90+'[1]MAY 2021'!W90+'[1]JUN 2021'!W90+'[1]JUL 2021'!W90+'[1]AUG 2021'!W90</f>
        <v>0</v>
      </c>
      <c r="X90" s="38">
        <f>'[1]SEPT 2020'!X90+'[1]OCT 2020'!X90+'[1]NOV 2020'!X90+'[1]DEC 2020'!X90+'[1]JAN 2021'!X90+'[1]FEB 2021'!X90+'[1]MAR 2021'!X90+'[1]APR 2021'!X90+'[1]MAY 2021'!X90+'[1]JUN 2021'!X90+'[1]JUL 2021'!X90+'[1]AUG 2021'!X90</f>
        <v>0</v>
      </c>
      <c r="Y90" s="38">
        <f>'[1]SEPT 2020'!Y90+'[1]OCT 2020'!Y90+'[1]NOV 2020'!Y90+'[1]DEC 2020'!Y90+'[1]JAN 2021'!Y90+'[1]FEB 2021'!Y90+'[1]MAR 2021'!Y90+'[1]APR 2021'!Y90+'[1]MAY 2021'!Y90+'[1]JUN 2021'!Y90+'[1]JUL 2021'!Y90+'[1]AUG 2021'!Y90</f>
        <v>0</v>
      </c>
      <c r="Z90" s="38">
        <f>'[1]SEPT 2020'!Z90+'[1]OCT 2020'!Z90+'[1]NOV 2020'!Z90+'[1]DEC 2020'!Z90+'[1]JAN 2021'!Z90+'[1]FEB 2021'!Z90+'[1]MAR 2021'!Z90+'[1]APR 2021'!Z90+'[1]MAY 2021'!Z90+'[1]JUN 2021'!Z90+'[1]JUL 2021'!Z90+'[1]AUG 2021'!Z90</f>
        <v>0</v>
      </c>
      <c r="AA90" s="38">
        <f>'[1]SEPT 2020'!AA90+'[1]OCT 2020'!AA90+'[1]NOV 2020'!AA90+'[1]DEC 2020'!AA90+'[1]JAN 2021'!AA90+'[1]FEB 2021'!AA90+'[1]MAR 2021'!AA90+'[1]APR 2021'!AA90+'[1]MAY 2021'!AA90+'[1]JUN 2021'!AA90+'[1]JUL 2021'!AA90+'[1]AUG 2021'!AA90</f>
        <v>0</v>
      </c>
      <c r="AB90" s="38">
        <f>'[1]SEPT 2020'!AB90+'[1]OCT 2020'!AB90+'[1]NOV 2020'!AB90+'[1]DEC 2020'!AB90+'[1]JAN 2021'!AB90+'[1]FEB 2021'!AB90+'[1]MAR 2021'!AB90+'[1]APR 2021'!AB90+'[1]MAY 2021'!AB90+'[1]JUN 2021'!AB90+'[1]JUL 2021'!AB90+'[1]AUG 2021'!AB90</f>
        <v>0</v>
      </c>
      <c r="AC90" s="38">
        <f>'[1]SEPT 2020'!AC90+'[1]OCT 2020'!AC90+'[1]NOV 2020'!AC90+'[1]DEC 2020'!AC90+'[1]JAN 2021'!AC90+'[1]FEB 2021'!AC90+'[1]MAR 2021'!AC90+'[1]APR 2021'!AC90+'[1]MAY 2021'!AC90+'[1]JUN 2021'!AC90+'[1]JUL 2021'!AC90+'[1]AUG 2021'!AC90</f>
        <v>0</v>
      </c>
      <c r="AD90" s="24">
        <f t="shared" si="1"/>
        <v>254225.3</v>
      </c>
    </row>
    <row r="91" spans="1:30" x14ac:dyDescent="0.25">
      <c r="A91" s="16" t="s">
        <v>217</v>
      </c>
      <c r="B91" s="17" t="s">
        <v>218</v>
      </c>
      <c r="C91" s="18" t="s">
        <v>36</v>
      </c>
      <c r="D91" s="90">
        <f>'[1]SEPT 2020'!D91+'[1]OCT 2020'!D91+'[1]NOV 2020'!D91+'[1]DEC 2020'!D91+'[1]JAN 2021'!D91+'[1]FEB 2021'!D91+'[1]MAR 2021'!D91+'[1]APR 2021'!D91+'[1]MAY 2021'!D91+'[1]JUN 2021'!D91+'[1]JUL 2021'!D91+'[1]AUG 2021'!D91</f>
        <v>182544</v>
      </c>
      <c r="E91" s="90">
        <f>'[1]SEPT 2020'!E91+'[1]OCT 2020'!E91+'[1]NOV 2020'!E91+'[1]DEC 2020'!E91+'[1]JAN 2021'!E91+'[1]FEB 2021'!E91+'[1]MAR 2021'!E91+'[1]APR 2021'!E91+'[1]MAY 2021'!E91+'[1]JUN 2021'!E91+'[1]JUL 2021'!E91+'[1]AUG 2021'!E91</f>
        <v>52052</v>
      </c>
      <c r="F91" s="90">
        <f>'[1]SEPT 2020'!F91+'[1]OCT 2020'!F91+'[1]NOV 2020'!F91+'[1]DEC 2020'!F91+'[1]JAN 2021'!F91+'[1]FEB 2021'!F91+'[1]MAR 2021'!F91+'[1]APR 2021'!F91+'[1]MAY 2021'!F91+'[1]JUN 2021'!F91+'[1]JUL 2021'!F91+'[1]AUG 2021'!F91</f>
        <v>0</v>
      </c>
      <c r="G91" s="90">
        <f>'[1]SEPT 2020'!G91+'[1]OCT 2020'!G91+'[1]NOV 2020'!G91+'[1]DEC 2020'!G91+'[1]JAN 2021'!G91+'[1]FEB 2021'!G91+'[1]MAR 2021'!G91+'[1]APR 2021'!G91+'[1]MAY 2021'!G91+'[1]JUN 2021'!G91+'[1]JUL 2021'!G91+'[1]AUG 2021'!G91</f>
        <v>113834</v>
      </c>
      <c r="H91" s="90">
        <f>'[1]SEPT 2020'!H91+'[1]OCT 2020'!H91+'[1]NOV 2020'!H91+'[1]DEC 2020'!H91+'[1]JAN 2021'!H91+'[1]FEB 2021'!H91+'[1]MAR 2021'!H91+'[1]APR 2021'!H91+'[1]MAY 2021'!H91+'[1]JUN 2021'!H91+'[1]JUL 2021'!H91+'[1]AUG 2021'!H91</f>
        <v>27605</v>
      </c>
      <c r="I91" s="108">
        <f>'[1]SEPT 2020'!I91+'[1]OCT 2020'!I91+'[1]NOV 2020'!I91+'[1]DEC 2020'!I91+'[1]JAN 2021'!I91+'[1]FEB 2021'!I91+'[1]MAR 2021'!I91+'[1]APR 2021'!I91+'[1]MAY 2021'!I91+'[1]JUN 2021'!I91+'[1]JUL 2021'!I91+'[1]AUG 2021'!I91</f>
        <v>376035</v>
      </c>
      <c r="J91" s="38">
        <f>'[1]SEPT 2020'!J91+'[1]OCT 2020'!J91+'[1]NOV 2020'!J91+'[1]DEC 2020'!J91+'[1]JAN 2021'!J91+'[1]FEB 2021'!J91+'[1]MAR 2021'!J91+'[1]APR 2021'!J91+'[1]MAY 2021'!J91+'[1]JUN 2021'!J91+'[1]JUL 2021'!J91+'[1]AUG 2021'!J91</f>
        <v>0</v>
      </c>
      <c r="K91" s="109">
        <f>'[1]SEPT 2020'!K91+'[1]OCT 2020'!K91+'[1]NOV 2020'!K91+'[1]DEC 2020'!K91+'[1]JAN 2021'!K91+'[1]FEB 2021'!K91+'[1]MAR 2021'!K91+'[1]APR 2021'!K91+'[1]MAY 2021'!K91+'[1]JUN 2021'!K91+'[1]JUL 2021'!K91+'[1]AUG 2021'!K91</f>
        <v>0</v>
      </c>
      <c r="L91" s="38">
        <f>'[1]SEPT 2020'!L91+'[1]OCT 2020'!L91+'[1]NOV 2020'!L91+'[1]DEC 2020'!L91+'[1]JAN 2021'!L91+'[1]FEB 2021'!L91+'[1]MAR 2021'!L91+'[1]APR 2021'!L91+'[1]MAY 2021'!L91+'[1]JUN 2021'!L91+'[1]JUL 2021'!L91+'[1]AUG 2021'!L91</f>
        <v>0</v>
      </c>
      <c r="M91" s="38">
        <f>'[1]SEPT 2020'!M91+'[1]OCT 2020'!M91+'[1]NOV 2020'!M91+'[1]DEC 2020'!M91+'[1]JAN 2021'!M91+'[1]FEB 2021'!M91+'[1]MAR 2021'!M91+'[1]APR 2021'!M91+'[1]MAY 2021'!M91+'[1]JUN 2021'!M91+'[1]JUL 2021'!M91+'[1]AUG 2021'!M91</f>
        <v>0</v>
      </c>
      <c r="N91" s="38">
        <f>'[1]SEPT 2020'!N91+'[1]OCT 2020'!N91+'[1]NOV 2020'!N91+'[1]DEC 2020'!N91+'[1]JAN 2021'!N91+'[1]FEB 2021'!N91+'[1]MAR 2021'!N91+'[1]APR 2021'!N91+'[1]MAY 2021'!N91+'[1]JUN 2021'!N91+'[1]JUL 2021'!N91+'[1]AUG 2021'!N91</f>
        <v>0</v>
      </c>
      <c r="O91" s="38">
        <f>'[1]SEPT 2020'!O91+'[1]OCT 2020'!O91+'[1]NOV 2020'!O91+'[1]DEC 2020'!O91+'[1]JAN 2021'!O91+'[1]FEB 2021'!O91+'[1]MAR 2021'!O91+'[1]APR 2021'!O91+'[1]MAY 2021'!O91+'[1]JUN 2021'!O91+'[1]JUL 2021'!O91+'[1]AUG 2021'!O91</f>
        <v>0</v>
      </c>
      <c r="P91" s="108">
        <f>'[1]SEPT 2020'!P91+'[1]OCT 2020'!P91+'[1]NOV 2020'!P91+'[1]DEC 2020'!P91+'[1]JAN 2021'!P91+'[1]FEB 2021'!P91+'[1]MAR 2021'!P91+'[1]APR 2021'!P91+'[1]MAY 2021'!P91+'[1]JUN 2021'!P91+'[1]JUL 2021'!P91+'[1]AUG 2021'!P91</f>
        <v>1277.2</v>
      </c>
      <c r="Q91" s="38">
        <f>'[1]SEPT 2020'!Q91+'[1]OCT 2020'!Q91+'[1]NOV 2020'!Q91+'[1]DEC 2020'!Q91+'[1]JAN 2021'!Q91+'[1]FEB 2021'!Q91+'[1]MAR 2021'!Q91+'[1]APR 2021'!Q91+'[1]MAY 2021'!Q91+'[1]JUN 2021'!Q91+'[1]JUL 2021'!Q91+'[1]AUG 2021'!Q91</f>
        <v>0</v>
      </c>
      <c r="R91" s="38">
        <f>'[1]SEPT 2020'!R91+'[1]OCT 2020'!R91+'[1]NOV 2020'!R91+'[1]DEC 2020'!R91+'[1]JAN 2021'!R91+'[1]FEB 2021'!R91+'[1]MAR 2021'!R91+'[1]APR 2021'!R91+'[1]MAY 2021'!R91+'[1]JUN 2021'!R91+'[1]JUL 2021'!R91+'[1]AUG 2021'!R91</f>
        <v>0</v>
      </c>
      <c r="S91" s="38">
        <f>'[1]SEPT 2020'!S91+'[1]OCT 2020'!S91+'[1]NOV 2020'!S91+'[1]DEC 2020'!S91+'[1]JAN 2021'!S91+'[1]FEB 2021'!S91+'[1]MAR 2021'!S91+'[1]APR 2021'!S91+'[1]MAY 2021'!S91+'[1]JUN 2021'!S91+'[1]JUL 2021'!S91+'[1]AUG 2021'!S91</f>
        <v>0</v>
      </c>
      <c r="T91" s="38">
        <f>'[1]SEPT 2020'!T91+'[1]OCT 2020'!T91+'[1]NOV 2020'!T91+'[1]DEC 2020'!T91+'[1]JAN 2021'!T91+'[1]FEB 2021'!T91+'[1]MAR 2021'!T91+'[1]APR 2021'!T91+'[1]MAY 2021'!T91+'[1]JUN 2021'!T91+'[1]JUL 2021'!T91+'[1]AUG 2021'!T91</f>
        <v>1277.2</v>
      </c>
      <c r="U91" s="38">
        <f>'[1]SEPT 2020'!U91+'[1]OCT 2020'!U91+'[1]NOV 2020'!U91+'[1]DEC 2020'!U91+'[1]JAN 2021'!U91+'[1]FEB 2021'!U91+'[1]MAR 2021'!U91+'[1]APR 2021'!U91+'[1]MAY 2021'!U91+'[1]JUN 2021'!U91+'[1]JUL 2021'!U91+'[1]AUG 2021'!U91</f>
        <v>0</v>
      </c>
      <c r="V91" s="38">
        <f>'[1]SEPT 2020'!V91+'[1]OCT 2020'!V91+'[1]NOV 2020'!V91+'[1]DEC 2020'!V91+'[1]JAN 2021'!V91+'[1]FEB 2021'!V91+'[1]MAR 2021'!V91+'[1]APR 2021'!V91+'[1]MAY 2021'!V91+'[1]JUN 2021'!V91+'[1]JUL 2021'!V91+'[1]AUG 2021'!V91</f>
        <v>0</v>
      </c>
      <c r="W91" s="38">
        <f>'[1]SEPT 2020'!W91+'[1]OCT 2020'!W91+'[1]NOV 2020'!W91+'[1]DEC 2020'!W91+'[1]JAN 2021'!W91+'[1]FEB 2021'!W91+'[1]MAR 2021'!W91+'[1]APR 2021'!W91+'[1]MAY 2021'!W91+'[1]JUN 2021'!W91+'[1]JUL 2021'!W91+'[1]AUG 2021'!W91</f>
        <v>0</v>
      </c>
      <c r="X91" s="38">
        <f>'[1]SEPT 2020'!X91+'[1]OCT 2020'!X91+'[1]NOV 2020'!X91+'[1]DEC 2020'!X91+'[1]JAN 2021'!X91+'[1]FEB 2021'!X91+'[1]MAR 2021'!X91+'[1]APR 2021'!X91+'[1]MAY 2021'!X91+'[1]JUN 2021'!X91+'[1]JUL 2021'!X91+'[1]AUG 2021'!X91</f>
        <v>0</v>
      </c>
      <c r="Y91" s="38">
        <f>'[1]SEPT 2020'!Y91+'[1]OCT 2020'!Y91+'[1]NOV 2020'!Y91+'[1]DEC 2020'!Y91+'[1]JAN 2021'!Y91+'[1]FEB 2021'!Y91+'[1]MAR 2021'!Y91+'[1]APR 2021'!Y91+'[1]MAY 2021'!Y91+'[1]JUN 2021'!Y91+'[1]JUL 2021'!Y91+'[1]AUG 2021'!Y91</f>
        <v>0</v>
      </c>
      <c r="Z91" s="38">
        <f>'[1]SEPT 2020'!Z91+'[1]OCT 2020'!Z91+'[1]NOV 2020'!Z91+'[1]DEC 2020'!Z91+'[1]JAN 2021'!Z91+'[1]FEB 2021'!Z91+'[1]MAR 2021'!Z91+'[1]APR 2021'!Z91+'[1]MAY 2021'!Z91+'[1]JUN 2021'!Z91+'[1]JUL 2021'!Z91+'[1]AUG 2021'!Z91</f>
        <v>0</v>
      </c>
      <c r="AA91" s="38">
        <f>'[1]SEPT 2020'!AA91+'[1]OCT 2020'!AA91+'[1]NOV 2020'!AA91+'[1]DEC 2020'!AA91+'[1]JAN 2021'!AA91+'[1]FEB 2021'!AA91+'[1]MAR 2021'!AA91+'[1]APR 2021'!AA91+'[1]MAY 2021'!AA91+'[1]JUN 2021'!AA91+'[1]JUL 2021'!AA91+'[1]AUG 2021'!AA91</f>
        <v>0</v>
      </c>
      <c r="AB91" s="38">
        <f>'[1]SEPT 2020'!AB91+'[1]OCT 2020'!AB91+'[1]NOV 2020'!AB91+'[1]DEC 2020'!AB91+'[1]JAN 2021'!AB91+'[1]FEB 2021'!AB91+'[1]MAR 2021'!AB91+'[1]APR 2021'!AB91+'[1]MAY 2021'!AB91+'[1]JUN 2021'!AB91+'[1]JUL 2021'!AB91+'[1]AUG 2021'!AB91</f>
        <v>0</v>
      </c>
      <c r="AC91" s="38">
        <f>'[1]SEPT 2020'!AC91+'[1]OCT 2020'!AC91+'[1]NOV 2020'!AC91+'[1]DEC 2020'!AC91+'[1]JAN 2021'!AC91+'[1]FEB 2021'!AC91+'[1]MAR 2021'!AC91+'[1]APR 2021'!AC91+'[1]MAY 2021'!AC91+'[1]JUN 2021'!AC91+'[1]JUL 2021'!AC91+'[1]AUG 2021'!AC91</f>
        <v>0</v>
      </c>
      <c r="AD91" s="24">
        <f t="shared" si="1"/>
        <v>377312.2</v>
      </c>
    </row>
    <row r="92" spans="1:30" x14ac:dyDescent="0.25">
      <c r="A92" s="16" t="s">
        <v>219</v>
      </c>
      <c r="B92" s="17" t="s">
        <v>220</v>
      </c>
      <c r="C92" s="29" t="s">
        <v>50</v>
      </c>
      <c r="D92" s="90">
        <f>'[1]SEPT 2020'!D92+'[1]OCT 2020'!D92+'[1]NOV 2020'!D92+'[1]DEC 2020'!D92+'[1]JAN 2021'!D92+'[1]FEB 2021'!D92+'[1]MAR 2021'!D92+'[1]APR 2021'!D92+'[1]MAY 2021'!D92+'[1]JUN 2021'!D92+'[1]JUL 2021'!D92+'[1]AUG 2021'!D92</f>
        <v>64600</v>
      </c>
      <c r="E92" s="90">
        <f>'[1]SEPT 2020'!E92+'[1]OCT 2020'!E92+'[1]NOV 2020'!E92+'[1]DEC 2020'!E92+'[1]JAN 2021'!E92+'[1]FEB 2021'!E92+'[1]MAR 2021'!E92+'[1]APR 2021'!E92+'[1]MAY 2021'!E92+'[1]JUN 2021'!E92+'[1]JUL 2021'!E92+'[1]AUG 2021'!E92</f>
        <v>48406</v>
      </c>
      <c r="F92" s="90">
        <f>'[1]SEPT 2020'!F92+'[1]OCT 2020'!F92+'[1]NOV 2020'!F92+'[1]DEC 2020'!F92+'[1]JAN 2021'!F92+'[1]FEB 2021'!F92+'[1]MAR 2021'!F92+'[1]APR 2021'!F92+'[1]MAY 2021'!F92+'[1]JUN 2021'!F92+'[1]JUL 2021'!F92+'[1]AUG 2021'!F92</f>
        <v>8814</v>
      </c>
      <c r="G92" s="90">
        <f>'[1]SEPT 2020'!G92+'[1]OCT 2020'!G92+'[1]NOV 2020'!G92+'[1]DEC 2020'!G92+'[1]JAN 2021'!G92+'[1]FEB 2021'!G92+'[1]MAR 2021'!G92+'[1]APR 2021'!G92+'[1]MAY 2021'!G92+'[1]JUN 2021'!G92+'[1]JUL 2021'!G92+'[1]AUG 2021'!G92</f>
        <v>14500</v>
      </c>
      <c r="H92" s="90">
        <f>'[1]SEPT 2020'!H92+'[1]OCT 2020'!H92+'[1]NOV 2020'!H92+'[1]DEC 2020'!H92+'[1]JAN 2021'!H92+'[1]FEB 2021'!H92+'[1]MAR 2021'!H92+'[1]APR 2021'!H92+'[1]MAY 2021'!H92+'[1]JUN 2021'!H92+'[1]JUL 2021'!H92+'[1]AUG 2021'!H92</f>
        <v>11200</v>
      </c>
      <c r="I92" s="108">
        <f>'[1]SEPT 2020'!I92+'[1]OCT 2020'!I92+'[1]NOV 2020'!I92+'[1]DEC 2020'!I92+'[1]JAN 2021'!I92+'[1]FEB 2021'!I92+'[1]MAR 2021'!I92+'[1]APR 2021'!I92+'[1]MAY 2021'!I92+'[1]JUN 2021'!I92+'[1]JUL 2021'!I92+'[1]AUG 2021'!I92</f>
        <v>147520</v>
      </c>
      <c r="J92" s="38">
        <f>'[1]SEPT 2020'!J92+'[1]OCT 2020'!J92+'[1]NOV 2020'!J92+'[1]DEC 2020'!J92+'[1]JAN 2021'!J92+'[1]FEB 2021'!J92+'[1]MAR 2021'!J92+'[1]APR 2021'!J92+'[1]MAY 2021'!J92+'[1]JUN 2021'!J92+'[1]JUL 2021'!J92+'[1]AUG 2021'!J92</f>
        <v>0</v>
      </c>
      <c r="K92" s="109">
        <f>'[1]SEPT 2020'!K92+'[1]OCT 2020'!K92+'[1]NOV 2020'!K92+'[1]DEC 2020'!K92+'[1]JAN 2021'!K92+'[1]FEB 2021'!K92+'[1]MAR 2021'!K92+'[1]APR 2021'!K92+'[1]MAY 2021'!K92+'[1]JUN 2021'!K92+'[1]JUL 2021'!K92+'[1]AUG 2021'!K92</f>
        <v>0</v>
      </c>
      <c r="L92" s="38">
        <f>'[1]SEPT 2020'!L92+'[1]OCT 2020'!L92+'[1]NOV 2020'!L92+'[1]DEC 2020'!L92+'[1]JAN 2021'!L92+'[1]FEB 2021'!L92+'[1]MAR 2021'!L92+'[1]APR 2021'!L92+'[1]MAY 2021'!L92+'[1]JUN 2021'!L92+'[1]JUL 2021'!L92+'[1]AUG 2021'!L92</f>
        <v>0</v>
      </c>
      <c r="M92" s="38">
        <f>'[1]SEPT 2020'!M92+'[1]OCT 2020'!M92+'[1]NOV 2020'!M92+'[1]DEC 2020'!M92+'[1]JAN 2021'!M92+'[1]FEB 2021'!M92+'[1]MAR 2021'!M92+'[1]APR 2021'!M92+'[1]MAY 2021'!M92+'[1]JUN 2021'!M92+'[1]JUL 2021'!M92+'[1]AUG 2021'!M92</f>
        <v>0</v>
      </c>
      <c r="N92" s="38">
        <f>'[1]SEPT 2020'!N92+'[1]OCT 2020'!N92+'[1]NOV 2020'!N92+'[1]DEC 2020'!N92+'[1]JAN 2021'!N92+'[1]FEB 2021'!N92+'[1]MAR 2021'!N92+'[1]APR 2021'!N92+'[1]MAY 2021'!N92+'[1]JUN 2021'!N92+'[1]JUL 2021'!N92+'[1]AUG 2021'!N92</f>
        <v>0</v>
      </c>
      <c r="O92" s="38">
        <f>'[1]SEPT 2020'!O92+'[1]OCT 2020'!O92+'[1]NOV 2020'!O92+'[1]DEC 2020'!O92+'[1]JAN 2021'!O92+'[1]FEB 2021'!O92+'[1]MAR 2021'!O92+'[1]APR 2021'!O92+'[1]MAY 2021'!O92+'[1]JUN 2021'!O92+'[1]JUL 2021'!O92+'[1]AUG 2021'!O92</f>
        <v>0</v>
      </c>
      <c r="P92" s="108">
        <f>'[1]SEPT 2020'!P92+'[1]OCT 2020'!P92+'[1]NOV 2020'!P92+'[1]DEC 2020'!P92+'[1]JAN 2021'!P92+'[1]FEB 2021'!P92+'[1]MAR 2021'!P92+'[1]APR 2021'!P92+'[1]MAY 2021'!P92+'[1]JUN 2021'!P92+'[1]JUL 2021'!P92+'[1]AUG 2021'!P92</f>
        <v>1279.3900000000001</v>
      </c>
      <c r="Q92" s="38">
        <f>'[1]SEPT 2020'!Q92+'[1]OCT 2020'!Q92+'[1]NOV 2020'!Q92+'[1]DEC 2020'!Q92+'[1]JAN 2021'!Q92+'[1]FEB 2021'!Q92+'[1]MAR 2021'!Q92+'[1]APR 2021'!Q92+'[1]MAY 2021'!Q92+'[1]JUN 2021'!Q92+'[1]JUL 2021'!Q92+'[1]AUG 2021'!Q92</f>
        <v>0</v>
      </c>
      <c r="R92" s="38">
        <f>'[1]SEPT 2020'!R92+'[1]OCT 2020'!R92+'[1]NOV 2020'!R92+'[1]DEC 2020'!R92+'[1]JAN 2021'!R92+'[1]FEB 2021'!R92+'[1]MAR 2021'!R92+'[1]APR 2021'!R92+'[1]MAY 2021'!R92+'[1]JUN 2021'!R92+'[1]JUL 2021'!R92+'[1]AUG 2021'!R92</f>
        <v>0</v>
      </c>
      <c r="S92" s="38">
        <f>'[1]SEPT 2020'!S92+'[1]OCT 2020'!S92+'[1]NOV 2020'!S92+'[1]DEC 2020'!S92+'[1]JAN 2021'!S92+'[1]FEB 2021'!S92+'[1]MAR 2021'!S92+'[1]APR 2021'!S92+'[1]MAY 2021'!S92+'[1]JUN 2021'!S92+'[1]JUL 2021'!S92+'[1]AUG 2021'!S92</f>
        <v>0</v>
      </c>
      <c r="T92" s="38">
        <f>'[1]SEPT 2020'!T92+'[1]OCT 2020'!T92+'[1]NOV 2020'!T92+'[1]DEC 2020'!T92+'[1]JAN 2021'!T92+'[1]FEB 2021'!T92+'[1]MAR 2021'!T92+'[1]APR 2021'!T92+'[1]MAY 2021'!T92+'[1]JUN 2021'!T92+'[1]JUL 2021'!T92+'[1]AUG 2021'!T92</f>
        <v>1279.3900000000001</v>
      </c>
      <c r="U92" s="38">
        <f>'[1]SEPT 2020'!U92+'[1]OCT 2020'!U92+'[1]NOV 2020'!U92+'[1]DEC 2020'!U92+'[1]JAN 2021'!U92+'[1]FEB 2021'!U92+'[1]MAR 2021'!U92+'[1]APR 2021'!U92+'[1]MAY 2021'!U92+'[1]JUN 2021'!U92+'[1]JUL 2021'!U92+'[1]AUG 2021'!U92</f>
        <v>0</v>
      </c>
      <c r="V92" s="38">
        <f>'[1]SEPT 2020'!V92+'[1]OCT 2020'!V92+'[1]NOV 2020'!V92+'[1]DEC 2020'!V92+'[1]JAN 2021'!V92+'[1]FEB 2021'!V92+'[1]MAR 2021'!V92+'[1]APR 2021'!V92+'[1]MAY 2021'!V92+'[1]JUN 2021'!V92+'[1]JUL 2021'!V92+'[1]AUG 2021'!V92</f>
        <v>0</v>
      </c>
      <c r="W92" s="38">
        <f>'[1]SEPT 2020'!W92+'[1]OCT 2020'!W92+'[1]NOV 2020'!W92+'[1]DEC 2020'!W92+'[1]JAN 2021'!W92+'[1]FEB 2021'!W92+'[1]MAR 2021'!W92+'[1]APR 2021'!W92+'[1]MAY 2021'!W92+'[1]JUN 2021'!W92+'[1]JUL 2021'!W92+'[1]AUG 2021'!W92</f>
        <v>0</v>
      </c>
      <c r="X92" s="38">
        <f>'[1]SEPT 2020'!X92+'[1]OCT 2020'!X92+'[1]NOV 2020'!X92+'[1]DEC 2020'!X92+'[1]JAN 2021'!X92+'[1]FEB 2021'!X92+'[1]MAR 2021'!X92+'[1]APR 2021'!X92+'[1]MAY 2021'!X92+'[1]JUN 2021'!X92+'[1]JUL 2021'!X92+'[1]AUG 2021'!X92</f>
        <v>0</v>
      </c>
      <c r="Y92" s="38">
        <f>'[1]SEPT 2020'!Y92+'[1]OCT 2020'!Y92+'[1]NOV 2020'!Y92+'[1]DEC 2020'!Y92+'[1]JAN 2021'!Y92+'[1]FEB 2021'!Y92+'[1]MAR 2021'!Y92+'[1]APR 2021'!Y92+'[1]MAY 2021'!Y92+'[1]JUN 2021'!Y92+'[1]JUL 2021'!Y92+'[1]AUG 2021'!Y92</f>
        <v>0</v>
      </c>
      <c r="Z92" s="38">
        <f>'[1]SEPT 2020'!Z92+'[1]OCT 2020'!Z92+'[1]NOV 2020'!Z92+'[1]DEC 2020'!Z92+'[1]JAN 2021'!Z92+'[1]FEB 2021'!Z92+'[1]MAR 2021'!Z92+'[1]APR 2021'!Z92+'[1]MAY 2021'!Z92+'[1]JUN 2021'!Z92+'[1]JUL 2021'!Z92+'[1]AUG 2021'!Z92</f>
        <v>0</v>
      </c>
      <c r="AA92" s="38">
        <f>'[1]SEPT 2020'!AA92+'[1]OCT 2020'!AA92+'[1]NOV 2020'!AA92+'[1]DEC 2020'!AA92+'[1]JAN 2021'!AA92+'[1]FEB 2021'!AA92+'[1]MAR 2021'!AA92+'[1]APR 2021'!AA92+'[1]MAY 2021'!AA92+'[1]JUN 2021'!AA92+'[1]JUL 2021'!AA92+'[1]AUG 2021'!AA92</f>
        <v>0</v>
      </c>
      <c r="AB92" s="38">
        <f>'[1]SEPT 2020'!AB92+'[1]OCT 2020'!AB92+'[1]NOV 2020'!AB92+'[1]DEC 2020'!AB92+'[1]JAN 2021'!AB92+'[1]FEB 2021'!AB92+'[1]MAR 2021'!AB92+'[1]APR 2021'!AB92+'[1]MAY 2021'!AB92+'[1]JUN 2021'!AB92+'[1]JUL 2021'!AB92+'[1]AUG 2021'!AB92</f>
        <v>0</v>
      </c>
      <c r="AC92" s="38">
        <f>'[1]SEPT 2020'!AC92+'[1]OCT 2020'!AC92+'[1]NOV 2020'!AC92+'[1]DEC 2020'!AC92+'[1]JAN 2021'!AC92+'[1]FEB 2021'!AC92+'[1]MAR 2021'!AC92+'[1]APR 2021'!AC92+'[1]MAY 2021'!AC92+'[1]JUN 2021'!AC92+'[1]JUL 2021'!AC92+'[1]AUG 2021'!AC92</f>
        <v>0</v>
      </c>
      <c r="AD92" s="24">
        <f t="shared" si="1"/>
        <v>148799.39000000001</v>
      </c>
    </row>
    <row r="93" spans="1:30" x14ac:dyDescent="0.25">
      <c r="A93" s="16" t="s">
        <v>221</v>
      </c>
      <c r="B93" s="17" t="s">
        <v>222</v>
      </c>
      <c r="C93" s="28" t="s">
        <v>45</v>
      </c>
      <c r="D93" s="90">
        <f>'[1]SEPT 2020'!D93+'[1]OCT 2020'!D93+'[1]NOV 2020'!D93+'[1]DEC 2020'!D93+'[1]JAN 2021'!D93+'[1]FEB 2021'!D93+'[1]MAR 2021'!D93+'[1]APR 2021'!D93+'[1]MAY 2021'!D93+'[1]JUN 2021'!D93+'[1]JUL 2021'!D93+'[1]AUG 2021'!D93</f>
        <v>28691</v>
      </c>
      <c r="E93" s="90">
        <f>'[1]SEPT 2020'!E93+'[1]OCT 2020'!E93+'[1]NOV 2020'!E93+'[1]DEC 2020'!E93+'[1]JAN 2021'!E93+'[1]FEB 2021'!E93+'[1]MAR 2021'!E93+'[1]APR 2021'!E93+'[1]MAY 2021'!E93+'[1]JUN 2021'!E93+'[1]JUL 2021'!E93+'[1]AUG 2021'!E93</f>
        <v>92285</v>
      </c>
      <c r="F93" s="90">
        <f>'[1]SEPT 2020'!F93+'[1]OCT 2020'!F93+'[1]NOV 2020'!F93+'[1]DEC 2020'!F93+'[1]JAN 2021'!F93+'[1]FEB 2021'!F93+'[1]MAR 2021'!F93+'[1]APR 2021'!F93+'[1]MAY 2021'!F93+'[1]JUN 2021'!F93+'[1]JUL 2021'!F93+'[1]AUG 2021'!F93</f>
        <v>25653</v>
      </c>
      <c r="G93" s="90">
        <f>'[1]SEPT 2020'!G93+'[1]OCT 2020'!G93+'[1]NOV 2020'!G93+'[1]DEC 2020'!G93+'[1]JAN 2021'!G93+'[1]FEB 2021'!G93+'[1]MAR 2021'!G93+'[1]APR 2021'!G93+'[1]MAY 2021'!G93+'[1]JUN 2021'!G93+'[1]JUL 2021'!G93+'[1]AUG 2021'!G93</f>
        <v>8859</v>
      </c>
      <c r="H93" s="90">
        <f>'[1]SEPT 2020'!H93+'[1]OCT 2020'!H93+'[1]NOV 2020'!H93+'[1]DEC 2020'!H93+'[1]JAN 2021'!H93+'[1]FEB 2021'!H93+'[1]MAR 2021'!H93+'[1]APR 2021'!H93+'[1]MAY 2021'!H93+'[1]JUN 2021'!H93+'[1]JUL 2021'!H93+'[1]AUG 2021'!H93</f>
        <v>11394</v>
      </c>
      <c r="I93" s="108">
        <f>'[1]SEPT 2020'!I93+'[1]OCT 2020'!I93+'[1]NOV 2020'!I93+'[1]DEC 2020'!I93+'[1]JAN 2021'!I93+'[1]FEB 2021'!I93+'[1]MAR 2021'!I93+'[1]APR 2021'!I93+'[1]MAY 2021'!I93+'[1]JUN 2021'!I93+'[1]JUL 2021'!I93+'[1]AUG 2021'!I93</f>
        <v>166882</v>
      </c>
      <c r="J93" s="38">
        <f>'[1]SEPT 2020'!J93+'[1]OCT 2020'!J93+'[1]NOV 2020'!J93+'[1]DEC 2020'!J93+'[1]JAN 2021'!J93+'[1]FEB 2021'!J93+'[1]MAR 2021'!J93+'[1]APR 2021'!J93+'[1]MAY 2021'!J93+'[1]JUN 2021'!J93+'[1]JUL 2021'!J93+'[1]AUG 2021'!J93</f>
        <v>0</v>
      </c>
      <c r="K93" s="109">
        <f>'[1]SEPT 2020'!K93+'[1]OCT 2020'!K93+'[1]NOV 2020'!K93+'[1]DEC 2020'!K93+'[1]JAN 2021'!K93+'[1]FEB 2021'!K93+'[1]MAR 2021'!K93+'[1]APR 2021'!K93+'[1]MAY 2021'!K93+'[1]JUN 2021'!K93+'[1]JUL 2021'!K93+'[1]AUG 2021'!K93</f>
        <v>0</v>
      </c>
      <c r="L93" s="38">
        <f>'[1]SEPT 2020'!L93+'[1]OCT 2020'!L93+'[1]NOV 2020'!L93+'[1]DEC 2020'!L93+'[1]JAN 2021'!L93+'[1]FEB 2021'!L93+'[1]MAR 2021'!L93+'[1]APR 2021'!L93+'[1]MAY 2021'!L93+'[1]JUN 2021'!L93+'[1]JUL 2021'!L93+'[1]AUG 2021'!L93</f>
        <v>0</v>
      </c>
      <c r="M93" s="38">
        <f>'[1]SEPT 2020'!M93+'[1]OCT 2020'!M93+'[1]NOV 2020'!M93+'[1]DEC 2020'!M93+'[1]JAN 2021'!M93+'[1]FEB 2021'!M93+'[1]MAR 2021'!M93+'[1]APR 2021'!M93+'[1]MAY 2021'!M93+'[1]JUN 2021'!M93+'[1]JUL 2021'!M93+'[1]AUG 2021'!M93</f>
        <v>0</v>
      </c>
      <c r="N93" s="38">
        <f>'[1]SEPT 2020'!N93+'[1]OCT 2020'!N93+'[1]NOV 2020'!N93+'[1]DEC 2020'!N93+'[1]JAN 2021'!N93+'[1]FEB 2021'!N93+'[1]MAR 2021'!N93+'[1]APR 2021'!N93+'[1]MAY 2021'!N93+'[1]JUN 2021'!N93+'[1]JUL 2021'!N93+'[1]AUG 2021'!N93</f>
        <v>0</v>
      </c>
      <c r="O93" s="38">
        <f>'[1]SEPT 2020'!O93+'[1]OCT 2020'!O93+'[1]NOV 2020'!O93+'[1]DEC 2020'!O93+'[1]JAN 2021'!O93+'[1]FEB 2021'!O93+'[1]MAR 2021'!O93+'[1]APR 2021'!O93+'[1]MAY 2021'!O93+'[1]JUN 2021'!O93+'[1]JUL 2021'!O93+'[1]AUG 2021'!O93</f>
        <v>0</v>
      </c>
      <c r="P93" s="108">
        <f>'[1]SEPT 2020'!P93+'[1]OCT 2020'!P93+'[1]NOV 2020'!P93+'[1]DEC 2020'!P93+'[1]JAN 2021'!P93+'[1]FEB 2021'!P93+'[1]MAR 2021'!P93+'[1]APR 2021'!P93+'[1]MAY 2021'!P93+'[1]JUN 2021'!P93+'[1]JUL 2021'!P93+'[1]AUG 2021'!P93</f>
        <v>2554.4</v>
      </c>
      <c r="Q93" s="38">
        <f>'[1]SEPT 2020'!Q93+'[1]OCT 2020'!Q93+'[1]NOV 2020'!Q93+'[1]DEC 2020'!Q93+'[1]JAN 2021'!Q93+'[1]FEB 2021'!Q93+'[1]MAR 2021'!Q93+'[1]APR 2021'!Q93+'[1]MAY 2021'!Q93+'[1]JUN 2021'!Q93+'[1]JUL 2021'!Q93+'[1]AUG 2021'!Q93</f>
        <v>0</v>
      </c>
      <c r="R93" s="38">
        <f>'[1]SEPT 2020'!R93+'[1]OCT 2020'!R93+'[1]NOV 2020'!R93+'[1]DEC 2020'!R93+'[1]JAN 2021'!R93+'[1]FEB 2021'!R93+'[1]MAR 2021'!R93+'[1]APR 2021'!R93+'[1]MAY 2021'!R93+'[1]JUN 2021'!R93+'[1]JUL 2021'!R93+'[1]AUG 2021'!R93</f>
        <v>0</v>
      </c>
      <c r="S93" s="38">
        <f>'[1]SEPT 2020'!S93+'[1]OCT 2020'!S93+'[1]NOV 2020'!S93+'[1]DEC 2020'!S93+'[1]JAN 2021'!S93+'[1]FEB 2021'!S93+'[1]MAR 2021'!S93+'[1]APR 2021'!S93+'[1]MAY 2021'!S93+'[1]JUN 2021'!S93+'[1]JUL 2021'!S93+'[1]AUG 2021'!S93</f>
        <v>0</v>
      </c>
      <c r="T93" s="38">
        <f>'[1]SEPT 2020'!T93+'[1]OCT 2020'!T93+'[1]NOV 2020'!T93+'[1]DEC 2020'!T93+'[1]JAN 2021'!T93+'[1]FEB 2021'!T93+'[1]MAR 2021'!T93+'[1]APR 2021'!T93+'[1]MAY 2021'!T93+'[1]JUN 2021'!T93+'[1]JUL 2021'!T93+'[1]AUG 2021'!T93</f>
        <v>2554.4</v>
      </c>
      <c r="U93" s="38">
        <f>'[1]SEPT 2020'!U93+'[1]OCT 2020'!U93+'[1]NOV 2020'!U93+'[1]DEC 2020'!U93+'[1]JAN 2021'!U93+'[1]FEB 2021'!U93+'[1]MAR 2021'!U93+'[1]APR 2021'!U93+'[1]MAY 2021'!U93+'[1]JUN 2021'!U93+'[1]JUL 2021'!U93+'[1]AUG 2021'!U93</f>
        <v>0</v>
      </c>
      <c r="V93" s="38">
        <f>'[1]SEPT 2020'!V93+'[1]OCT 2020'!V93+'[1]NOV 2020'!V93+'[1]DEC 2020'!V93+'[1]JAN 2021'!V93+'[1]FEB 2021'!V93+'[1]MAR 2021'!V93+'[1]APR 2021'!V93+'[1]MAY 2021'!V93+'[1]JUN 2021'!V93+'[1]JUL 2021'!V93+'[1]AUG 2021'!V93</f>
        <v>0</v>
      </c>
      <c r="W93" s="38">
        <f>'[1]SEPT 2020'!W93+'[1]OCT 2020'!W93+'[1]NOV 2020'!W93+'[1]DEC 2020'!W93+'[1]JAN 2021'!W93+'[1]FEB 2021'!W93+'[1]MAR 2021'!W93+'[1]APR 2021'!W93+'[1]MAY 2021'!W93+'[1]JUN 2021'!W93+'[1]JUL 2021'!W93+'[1]AUG 2021'!W93</f>
        <v>0</v>
      </c>
      <c r="X93" s="38">
        <f>'[1]SEPT 2020'!X93+'[1]OCT 2020'!X93+'[1]NOV 2020'!X93+'[1]DEC 2020'!X93+'[1]JAN 2021'!X93+'[1]FEB 2021'!X93+'[1]MAR 2021'!X93+'[1]APR 2021'!X93+'[1]MAY 2021'!X93+'[1]JUN 2021'!X93+'[1]JUL 2021'!X93+'[1]AUG 2021'!X93</f>
        <v>0</v>
      </c>
      <c r="Y93" s="38">
        <f>'[1]SEPT 2020'!Y93+'[1]OCT 2020'!Y93+'[1]NOV 2020'!Y93+'[1]DEC 2020'!Y93+'[1]JAN 2021'!Y93+'[1]FEB 2021'!Y93+'[1]MAR 2021'!Y93+'[1]APR 2021'!Y93+'[1]MAY 2021'!Y93+'[1]JUN 2021'!Y93+'[1]JUL 2021'!Y93+'[1]AUG 2021'!Y93</f>
        <v>0</v>
      </c>
      <c r="Z93" s="38">
        <f>'[1]SEPT 2020'!Z93+'[1]OCT 2020'!Z93+'[1]NOV 2020'!Z93+'[1]DEC 2020'!Z93+'[1]JAN 2021'!Z93+'[1]FEB 2021'!Z93+'[1]MAR 2021'!Z93+'[1]APR 2021'!Z93+'[1]MAY 2021'!Z93+'[1]JUN 2021'!Z93+'[1]JUL 2021'!Z93+'[1]AUG 2021'!Z93</f>
        <v>0</v>
      </c>
      <c r="AA93" s="38">
        <f>'[1]SEPT 2020'!AA93+'[1]OCT 2020'!AA93+'[1]NOV 2020'!AA93+'[1]DEC 2020'!AA93+'[1]JAN 2021'!AA93+'[1]FEB 2021'!AA93+'[1]MAR 2021'!AA93+'[1]APR 2021'!AA93+'[1]MAY 2021'!AA93+'[1]JUN 2021'!AA93+'[1]JUL 2021'!AA93+'[1]AUG 2021'!AA93</f>
        <v>0</v>
      </c>
      <c r="AB93" s="38">
        <f>'[1]SEPT 2020'!AB93+'[1]OCT 2020'!AB93+'[1]NOV 2020'!AB93+'[1]DEC 2020'!AB93+'[1]JAN 2021'!AB93+'[1]FEB 2021'!AB93+'[1]MAR 2021'!AB93+'[1]APR 2021'!AB93+'[1]MAY 2021'!AB93+'[1]JUN 2021'!AB93+'[1]JUL 2021'!AB93+'[1]AUG 2021'!AB93</f>
        <v>0</v>
      </c>
      <c r="AC93" s="38">
        <f>'[1]SEPT 2020'!AC93+'[1]OCT 2020'!AC93+'[1]NOV 2020'!AC93+'[1]DEC 2020'!AC93+'[1]JAN 2021'!AC93+'[1]FEB 2021'!AC93+'[1]MAR 2021'!AC93+'[1]APR 2021'!AC93+'[1]MAY 2021'!AC93+'[1]JUN 2021'!AC93+'[1]JUL 2021'!AC93+'[1]AUG 2021'!AC93</f>
        <v>0</v>
      </c>
      <c r="AD93" s="24">
        <f t="shared" si="1"/>
        <v>169436.4</v>
      </c>
    </row>
    <row r="94" spans="1:30" x14ac:dyDescent="0.25">
      <c r="A94" s="16" t="s">
        <v>223</v>
      </c>
      <c r="B94" s="17" t="s">
        <v>224</v>
      </c>
      <c r="C94" s="28" t="s">
        <v>45</v>
      </c>
      <c r="D94" s="90">
        <f>'[1]SEPT 2020'!D94+'[1]OCT 2020'!D94+'[1]NOV 2020'!D94+'[1]DEC 2020'!D94+'[1]JAN 2021'!D94+'[1]FEB 2021'!D94+'[1]MAR 2021'!D94+'[1]APR 2021'!D94+'[1]MAY 2021'!D94+'[1]JUN 2021'!D94+'[1]JUL 2021'!D94+'[1]AUG 2021'!D94</f>
        <v>47132</v>
      </c>
      <c r="E94" s="90">
        <f>'[1]SEPT 2020'!E94+'[1]OCT 2020'!E94+'[1]NOV 2020'!E94+'[1]DEC 2020'!E94+'[1]JAN 2021'!E94+'[1]FEB 2021'!E94+'[1]MAR 2021'!E94+'[1]APR 2021'!E94+'[1]MAY 2021'!E94+'[1]JUN 2021'!E94+'[1]JUL 2021'!E94+'[1]AUG 2021'!E94</f>
        <v>31657</v>
      </c>
      <c r="F94" s="90">
        <f>'[1]SEPT 2020'!F94+'[1]OCT 2020'!F94+'[1]NOV 2020'!F94+'[1]DEC 2020'!F94+'[1]JAN 2021'!F94+'[1]FEB 2021'!F94+'[1]MAR 2021'!F94+'[1]APR 2021'!F94+'[1]MAY 2021'!F94+'[1]JUN 2021'!F94+'[1]JUL 2021'!F94+'[1]AUG 2021'!F94</f>
        <v>0</v>
      </c>
      <c r="G94" s="90">
        <f>'[1]SEPT 2020'!G94+'[1]OCT 2020'!G94+'[1]NOV 2020'!G94+'[1]DEC 2020'!G94+'[1]JAN 2021'!G94+'[1]FEB 2021'!G94+'[1]MAR 2021'!G94+'[1]APR 2021'!G94+'[1]MAY 2021'!G94+'[1]JUN 2021'!G94+'[1]JUL 2021'!G94+'[1]AUG 2021'!G94</f>
        <v>11078</v>
      </c>
      <c r="H94" s="90">
        <f>'[1]SEPT 2020'!H94+'[1]OCT 2020'!H94+'[1]NOV 2020'!H94+'[1]DEC 2020'!H94+'[1]JAN 2021'!H94+'[1]FEB 2021'!H94+'[1]MAR 2021'!H94+'[1]APR 2021'!H94+'[1]MAY 2021'!H94+'[1]JUN 2021'!H94+'[1]JUL 2021'!H94+'[1]AUG 2021'!H94</f>
        <v>1847</v>
      </c>
      <c r="I94" s="108">
        <f>'[1]SEPT 2020'!I94+'[1]OCT 2020'!I94+'[1]NOV 2020'!I94+'[1]DEC 2020'!I94+'[1]JAN 2021'!I94+'[1]FEB 2021'!I94+'[1]MAR 2021'!I94+'[1]APR 2021'!I94+'[1]MAY 2021'!I94+'[1]JUN 2021'!I94+'[1]JUL 2021'!I94+'[1]AUG 2021'!I94</f>
        <v>91714</v>
      </c>
      <c r="J94" s="38">
        <f>'[1]SEPT 2020'!J94+'[1]OCT 2020'!J94+'[1]NOV 2020'!J94+'[1]DEC 2020'!J94+'[1]JAN 2021'!J94+'[1]FEB 2021'!J94+'[1]MAR 2021'!J94+'[1]APR 2021'!J94+'[1]MAY 2021'!J94+'[1]JUN 2021'!J94+'[1]JUL 2021'!J94+'[1]AUG 2021'!J94</f>
        <v>0</v>
      </c>
      <c r="K94" s="109">
        <f>'[1]SEPT 2020'!K94+'[1]OCT 2020'!K94+'[1]NOV 2020'!K94+'[1]DEC 2020'!K94+'[1]JAN 2021'!K94+'[1]FEB 2021'!K94+'[1]MAR 2021'!K94+'[1]APR 2021'!K94+'[1]MAY 2021'!K94+'[1]JUN 2021'!K94+'[1]JUL 2021'!K94+'[1]AUG 2021'!K94</f>
        <v>0</v>
      </c>
      <c r="L94" s="38">
        <f>'[1]SEPT 2020'!L94+'[1]OCT 2020'!L94+'[1]NOV 2020'!L94+'[1]DEC 2020'!L94+'[1]JAN 2021'!L94+'[1]FEB 2021'!L94+'[1]MAR 2021'!L94+'[1]APR 2021'!L94+'[1]MAY 2021'!L94+'[1]JUN 2021'!L94+'[1]JUL 2021'!L94+'[1]AUG 2021'!L94</f>
        <v>0</v>
      </c>
      <c r="M94" s="38">
        <f>'[1]SEPT 2020'!M94+'[1]OCT 2020'!M94+'[1]NOV 2020'!M94+'[1]DEC 2020'!M94+'[1]JAN 2021'!M94+'[1]FEB 2021'!M94+'[1]MAR 2021'!M94+'[1]APR 2021'!M94+'[1]MAY 2021'!M94+'[1]JUN 2021'!M94+'[1]JUL 2021'!M94+'[1]AUG 2021'!M94</f>
        <v>0</v>
      </c>
      <c r="N94" s="38">
        <f>'[1]SEPT 2020'!N94+'[1]OCT 2020'!N94+'[1]NOV 2020'!N94+'[1]DEC 2020'!N94+'[1]JAN 2021'!N94+'[1]FEB 2021'!N94+'[1]MAR 2021'!N94+'[1]APR 2021'!N94+'[1]MAY 2021'!N94+'[1]JUN 2021'!N94+'[1]JUL 2021'!N94+'[1]AUG 2021'!N94</f>
        <v>0</v>
      </c>
      <c r="O94" s="38">
        <f>'[1]SEPT 2020'!O94+'[1]OCT 2020'!O94+'[1]NOV 2020'!O94+'[1]DEC 2020'!O94+'[1]JAN 2021'!O94+'[1]FEB 2021'!O94+'[1]MAR 2021'!O94+'[1]APR 2021'!O94+'[1]MAY 2021'!O94+'[1]JUN 2021'!O94+'[1]JUL 2021'!O94+'[1]AUG 2021'!O94</f>
        <v>0</v>
      </c>
      <c r="P94" s="108">
        <f>'[1]SEPT 2020'!P94+'[1]OCT 2020'!P94+'[1]NOV 2020'!P94+'[1]DEC 2020'!P94+'[1]JAN 2021'!P94+'[1]FEB 2021'!P94+'[1]MAR 2021'!P94+'[1]APR 2021'!P94+'[1]MAY 2021'!P94+'[1]JUN 2021'!P94+'[1]JUL 2021'!P94+'[1]AUG 2021'!P94</f>
        <v>0</v>
      </c>
      <c r="Q94" s="38">
        <f>'[1]SEPT 2020'!Q94+'[1]OCT 2020'!Q94+'[1]NOV 2020'!Q94+'[1]DEC 2020'!Q94+'[1]JAN 2021'!Q94+'[1]FEB 2021'!Q94+'[1]MAR 2021'!Q94+'[1]APR 2021'!Q94+'[1]MAY 2021'!Q94+'[1]JUN 2021'!Q94+'[1]JUL 2021'!Q94+'[1]AUG 2021'!Q94</f>
        <v>0</v>
      </c>
      <c r="R94" s="38">
        <f>'[1]SEPT 2020'!R94+'[1]OCT 2020'!R94+'[1]NOV 2020'!R94+'[1]DEC 2020'!R94+'[1]JAN 2021'!R94+'[1]FEB 2021'!R94+'[1]MAR 2021'!R94+'[1]APR 2021'!R94+'[1]MAY 2021'!R94+'[1]JUN 2021'!R94+'[1]JUL 2021'!R94+'[1]AUG 2021'!R94</f>
        <v>0</v>
      </c>
      <c r="S94" s="38">
        <f>'[1]SEPT 2020'!S94+'[1]OCT 2020'!S94+'[1]NOV 2020'!S94+'[1]DEC 2020'!S94+'[1]JAN 2021'!S94+'[1]FEB 2021'!S94+'[1]MAR 2021'!S94+'[1]APR 2021'!S94+'[1]MAY 2021'!S94+'[1]JUN 2021'!S94+'[1]JUL 2021'!S94+'[1]AUG 2021'!S94</f>
        <v>0</v>
      </c>
      <c r="T94" s="38">
        <f>'[1]SEPT 2020'!T94+'[1]OCT 2020'!T94+'[1]NOV 2020'!T94+'[1]DEC 2020'!T94+'[1]JAN 2021'!T94+'[1]FEB 2021'!T94+'[1]MAR 2021'!T94+'[1]APR 2021'!T94+'[1]MAY 2021'!T94+'[1]JUN 2021'!T94+'[1]JUL 2021'!T94+'[1]AUG 2021'!T94</f>
        <v>0</v>
      </c>
      <c r="U94" s="38">
        <f>'[1]SEPT 2020'!U94+'[1]OCT 2020'!U94+'[1]NOV 2020'!U94+'[1]DEC 2020'!U94+'[1]JAN 2021'!U94+'[1]FEB 2021'!U94+'[1]MAR 2021'!U94+'[1]APR 2021'!U94+'[1]MAY 2021'!U94+'[1]JUN 2021'!U94+'[1]JUL 2021'!U94+'[1]AUG 2021'!U94</f>
        <v>0</v>
      </c>
      <c r="V94" s="38">
        <f>'[1]SEPT 2020'!V94+'[1]OCT 2020'!V94+'[1]NOV 2020'!V94+'[1]DEC 2020'!V94+'[1]JAN 2021'!V94+'[1]FEB 2021'!V94+'[1]MAR 2021'!V94+'[1]APR 2021'!V94+'[1]MAY 2021'!V94+'[1]JUN 2021'!V94+'[1]JUL 2021'!V94+'[1]AUG 2021'!V94</f>
        <v>0</v>
      </c>
      <c r="W94" s="38">
        <f>'[1]SEPT 2020'!W94+'[1]OCT 2020'!W94+'[1]NOV 2020'!W94+'[1]DEC 2020'!W94+'[1]JAN 2021'!W94+'[1]FEB 2021'!W94+'[1]MAR 2021'!W94+'[1]APR 2021'!W94+'[1]MAY 2021'!W94+'[1]JUN 2021'!W94+'[1]JUL 2021'!W94+'[1]AUG 2021'!W94</f>
        <v>0</v>
      </c>
      <c r="X94" s="38">
        <f>'[1]SEPT 2020'!X94+'[1]OCT 2020'!X94+'[1]NOV 2020'!X94+'[1]DEC 2020'!X94+'[1]JAN 2021'!X94+'[1]FEB 2021'!X94+'[1]MAR 2021'!X94+'[1]APR 2021'!X94+'[1]MAY 2021'!X94+'[1]JUN 2021'!X94+'[1]JUL 2021'!X94+'[1]AUG 2021'!X94</f>
        <v>0</v>
      </c>
      <c r="Y94" s="38">
        <f>'[1]SEPT 2020'!Y94+'[1]OCT 2020'!Y94+'[1]NOV 2020'!Y94+'[1]DEC 2020'!Y94+'[1]JAN 2021'!Y94+'[1]FEB 2021'!Y94+'[1]MAR 2021'!Y94+'[1]APR 2021'!Y94+'[1]MAY 2021'!Y94+'[1]JUN 2021'!Y94+'[1]JUL 2021'!Y94+'[1]AUG 2021'!Y94</f>
        <v>0</v>
      </c>
      <c r="Z94" s="38">
        <f>'[1]SEPT 2020'!Z94+'[1]OCT 2020'!Z94+'[1]NOV 2020'!Z94+'[1]DEC 2020'!Z94+'[1]JAN 2021'!Z94+'[1]FEB 2021'!Z94+'[1]MAR 2021'!Z94+'[1]APR 2021'!Z94+'[1]MAY 2021'!Z94+'[1]JUN 2021'!Z94+'[1]JUL 2021'!Z94+'[1]AUG 2021'!Z94</f>
        <v>0</v>
      </c>
      <c r="AA94" s="38">
        <f>'[1]SEPT 2020'!AA94+'[1]OCT 2020'!AA94+'[1]NOV 2020'!AA94+'[1]DEC 2020'!AA94+'[1]JAN 2021'!AA94+'[1]FEB 2021'!AA94+'[1]MAR 2021'!AA94+'[1]APR 2021'!AA94+'[1]MAY 2021'!AA94+'[1]JUN 2021'!AA94+'[1]JUL 2021'!AA94+'[1]AUG 2021'!AA94</f>
        <v>0</v>
      </c>
      <c r="AB94" s="38">
        <f>'[1]SEPT 2020'!AB94+'[1]OCT 2020'!AB94+'[1]NOV 2020'!AB94+'[1]DEC 2020'!AB94+'[1]JAN 2021'!AB94+'[1]FEB 2021'!AB94+'[1]MAR 2021'!AB94+'[1]APR 2021'!AB94+'[1]MAY 2021'!AB94+'[1]JUN 2021'!AB94+'[1]JUL 2021'!AB94+'[1]AUG 2021'!AB94</f>
        <v>0</v>
      </c>
      <c r="AC94" s="38">
        <f>'[1]SEPT 2020'!AC94+'[1]OCT 2020'!AC94+'[1]NOV 2020'!AC94+'[1]DEC 2020'!AC94+'[1]JAN 2021'!AC94+'[1]FEB 2021'!AC94+'[1]MAR 2021'!AC94+'[1]APR 2021'!AC94+'[1]MAY 2021'!AC94+'[1]JUN 2021'!AC94+'[1]JUL 2021'!AC94+'[1]AUG 2021'!AC94</f>
        <v>0</v>
      </c>
      <c r="AD94" s="24">
        <f t="shared" si="1"/>
        <v>91714</v>
      </c>
    </row>
    <row r="95" spans="1:30" x14ac:dyDescent="0.25">
      <c r="A95" s="16" t="s">
        <v>225</v>
      </c>
      <c r="B95" s="17" t="s">
        <v>226</v>
      </c>
      <c r="C95" s="28" t="s">
        <v>45</v>
      </c>
      <c r="D95" s="90">
        <f>'[1]SEPT 2020'!D95+'[1]OCT 2020'!D95+'[1]NOV 2020'!D95+'[1]DEC 2020'!D95+'[1]JAN 2021'!D95+'[1]FEB 2021'!D95+'[1]MAR 2021'!D95+'[1]APR 2021'!D95+'[1]MAY 2021'!D95+'[1]JUN 2021'!D95+'[1]JUL 2021'!D95+'[1]AUG 2021'!D95</f>
        <v>232529</v>
      </c>
      <c r="E95" s="90">
        <f>'[1]SEPT 2020'!E95+'[1]OCT 2020'!E95+'[1]NOV 2020'!E95+'[1]DEC 2020'!E95+'[1]JAN 2021'!E95+'[1]FEB 2021'!E95+'[1]MAR 2021'!E95+'[1]APR 2021'!E95+'[1]MAY 2021'!E95+'[1]JUN 2021'!E95+'[1]JUL 2021'!E95+'[1]AUG 2021'!E95</f>
        <v>143144</v>
      </c>
      <c r="F95" s="90">
        <f>'[1]SEPT 2020'!F95+'[1]OCT 2020'!F95+'[1]NOV 2020'!F95+'[1]DEC 2020'!F95+'[1]JAN 2021'!F95+'[1]FEB 2021'!F95+'[1]MAR 2021'!F95+'[1]APR 2021'!F95+'[1]MAY 2021'!F95+'[1]JUN 2021'!F95+'[1]JUL 2021'!F95+'[1]AUG 2021'!F95</f>
        <v>25785</v>
      </c>
      <c r="G95" s="90">
        <f>'[1]SEPT 2020'!G95+'[1]OCT 2020'!G95+'[1]NOV 2020'!G95+'[1]DEC 2020'!G95+'[1]JAN 2021'!G95+'[1]FEB 2021'!G95+'[1]MAR 2021'!G95+'[1]APR 2021'!G95+'[1]MAY 2021'!G95+'[1]JUN 2021'!G95+'[1]JUL 2021'!G95+'[1]AUG 2021'!G95</f>
        <v>34817</v>
      </c>
      <c r="H95" s="90">
        <f>'[1]SEPT 2020'!H95+'[1]OCT 2020'!H95+'[1]NOV 2020'!H95+'[1]DEC 2020'!H95+'[1]JAN 2021'!H95+'[1]FEB 2021'!H95+'[1]MAR 2021'!H95+'[1]APR 2021'!H95+'[1]MAY 2021'!H95+'[1]JUN 2021'!H95+'[1]JUL 2021'!H95+'[1]AUG 2021'!H95</f>
        <v>21255</v>
      </c>
      <c r="I95" s="108">
        <f>'[1]SEPT 2020'!I95+'[1]OCT 2020'!I95+'[1]NOV 2020'!I95+'[1]DEC 2020'!I95+'[1]JAN 2021'!I95+'[1]FEB 2021'!I95+'[1]MAR 2021'!I95+'[1]APR 2021'!I95+'[1]MAY 2021'!I95+'[1]JUN 2021'!I95+'[1]JUL 2021'!I95+'[1]AUG 2021'!I95</f>
        <v>457530</v>
      </c>
      <c r="J95" s="38">
        <f>'[1]SEPT 2020'!J95+'[1]OCT 2020'!J95+'[1]NOV 2020'!J95+'[1]DEC 2020'!J95+'[1]JAN 2021'!J95+'[1]FEB 2021'!J95+'[1]MAR 2021'!J95+'[1]APR 2021'!J95+'[1]MAY 2021'!J95+'[1]JUN 2021'!J95+'[1]JUL 2021'!J95+'[1]AUG 2021'!J95</f>
        <v>0</v>
      </c>
      <c r="K95" s="109">
        <f>'[1]SEPT 2020'!K95+'[1]OCT 2020'!K95+'[1]NOV 2020'!K95+'[1]DEC 2020'!K95+'[1]JAN 2021'!K95+'[1]FEB 2021'!K95+'[1]MAR 2021'!K95+'[1]APR 2021'!K95+'[1]MAY 2021'!K95+'[1]JUN 2021'!K95+'[1]JUL 2021'!K95+'[1]AUG 2021'!K95</f>
        <v>0</v>
      </c>
      <c r="L95" s="38">
        <f>'[1]SEPT 2020'!L95+'[1]OCT 2020'!L95+'[1]NOV 2020'!L95+'[1]DEC 2020'!L95+'[1]JAN 2021'!L95+'[1]FEB 2021'!L95+'[1]MAR 2021'!L95+'[1]APR 2021'!L95+'[1]MAY 2021'!L95+'[1]JUN 2021'!L95+'[1]JUL 2021'!L95+'[1]AUG 2021'!L95</f>
        <v>0</v>
      </c>
      <c r="M95" s="38">
        <f>'[1]SEPT 2020'!M95+'[1]OCT 2020'!M95+'[1]NOV 2020'!M95+'[1]DEC 2020'!M95+'[1]JAN 2021'!M95+'[1]FEB 2021'!M95+'[1]MAR 2021'!M95+'[1]APR 2021'!M95+'[1]MAY 2021'!M95+'[1]JUN 2021'!M95+'[1]JUL 2021'!M95+'[1]AUG 2021'!M95</f>
        <v>0</v>
      </c>
      <c r="N95" s="38">
        <f>'[1]SEPT 2020'!N95+'[1]OCT 2020'!N95+'[1]NOV 2020'!N95+'[1]DEC 2020'!N95+'[1]JAN 2021'!N95+'[1]FEB 2021'!N95+'[1]MAR 2021'!N95+'[1]APR 2021'!N95+'[1]MAY 2021'!N95+'[1]JUN 2021'!N95+'[1]JUL 2021'!N95+'[1]AUG 2021'!N95</f>
        <v>0</v>
      </c>
      <c r="O95" s="38">
        <f>'[1]SEPT 2020'!O95+'[1]OCT 2020'!O95+'[1]NOV 2020'!O95+'[1]DEC 2020'!O95+'[1]JAN 2021'!O95+'[1]FEB 2021'!O95+'[1]MAR 2021'!O95+'[1]APR 2021'!O95+'[1]MAY 2021'!O95+'[1]JUN 2021'!O95+'[1]JUL 2021'!O95+'[1]AUG 2021'!O95</f>
        <v>0</v>
      </c>
      <c r="P95" s="108">
        <f>'[1]SEPT 2020'!P95+'[1]OCT 2020'!P95+'[1]NOV 2020'!P95+'[1]DEC 2020'!P95+'[1]JAN 2021'!P95+'[1]FEB 2021'!P95+'[1]MAR 2021'!P95+'[1]APR 2021'!P95+'[1]MAY 2021'!P95+'[1]JUN 2021'!P95+'[1]JUL 2021'!P95+'[1]AUG 2021'!P95</f>
        <v>3831</v>
      </c>
      <c r="Q95" s="38">
        <f>'[1]SEPT 2020'!Q95+'[1]OCT 2020'!Q95+'[1]NOV 2020'!Q95+'[1]DEC 2020'!Q95+'[1]JAN 2021'!Q95+'[1]FEB 2021'!Q95+'[1]MAR 2021'!Q95+'[1]APR 2021'!Q95+'[1]MAY 2021'!Q95+'[1]JUN 2021'!Q95+'[1]JUL 2021'!Q95+'[1]AUG 2021'!Q95</f>
        <v>0</v>
      </c>
      <c r="R95" s="38">
        <f>'[1]SEPT 2020'!R95+'[1]OCT 2020'!R95+'[1]NOV 2020'!R95+'[1]DEC 2020'!R95+'[1]JAN 2021'!R95+'[1]FEB 2021'!R95+'[1]MAR 2021'!R95+'[1]APR 2021'!R95+'[1]MAY 2021'!R95+'[1]JUN 2021'!R95+'[1]JUL 2021'!R95+'[1]AUG 2021'!R95</f>
        <v>0</v>
      </c>
      <c r="S95" s="38">
        <f>'[1]SEPT 2020'!S95+'[1]OCT 2020'!S95+'[1]NOV 2020'!S95+'[1]DEC 2020'!S95+'[1]JAN 2021'!S95+'[1]FEB 2021'!S95+'[1]MAR 2021'!S95+'[1]APR 2021'!S95+'[1]MAY 2021'!S95+'[1]JUN 2021'!S95+'[1]JUL 2021'!S95+'[1]AUG 2021'!S95</f>
        <v>0</v>
      </c>
      <c r="T95" s="38">
        <f>'[1]SEPT 2020'!T95+'[1]OCT 2020'!T95+'[1]NOV 2020'!T95+'[1]DEC 2020'!T95+'[1]JAN 2021'!T95+'[1]FEB 2021'!T95+'[1]MAR 2021'!T95+'[1]APR 2021'!T95+'[1]MAY 2021'!T95+'[1]JUN 2021'!T95+'[1]JUL 2021'!T95+'[1]AUG 2021'!T95</f>
        <v>3831</v>
      </c>
      <c r="U95" s="38">
        <f>'[1]SEPT 2020'!U95+'[1]OCT 2020'!U95+'[1]NOV 2020'!U95+'[1]DEC 2020'!U95+'[1]JAN 2021'!U95+'[1]FEB 2021'!U95+'[1]MAR 2021'!U95+'[1]APR 2021'!U95+'[1]MAY 2021'!U95+'[1]JUN 2021'!U95+'[1]JUL 2021'!U95+'[1]AUG 2021'!U95</f>
        <v>0</v>
      </c>
      <c r="V95" s="38">
        <f>'[1]SEPT 2020'!V95+'[1]OCT 2020'!V95+'[1]NOV 2020'!V95+'[1]DEC 2020'!V95+'[1]JAN 2021'!V95+'[1]FEB 2021'!V95+'[1]MAR 2021'!V95+'[1]APR 2021'!V95+'[1]MAY 2021'!V95+'[1]JUN 2021'!V95+'[1]JUL 2021'!V95+'[1]AUG 2021'!V95</f>
        <v>0</v>
      </c>
      <c r="W95" s="38">
        <f>'[1]SEPT 2020'!W95+'[1]OCT 2020'!W95+'[1]NOV 2020'!W95+'[1]DEC 2020'!W95+'[1]JAN 2021'!W95+'[1]FEB 2021'!W95+'[1]MAR 2021'!W95+'[1]APR 2021'!W95+'[1]MAY 2021'!W95+'[1]JUN 2021'!W95+'[1]JUL 2021'!W95+'[1]AUG 2021'!W95</f>
        <v>0</v>
      </c>
      <c r="X95" s="38">
        <f>'[1]SEPT 2020'!X95+'[1]OCT 2020'!X95+'[1]NOV 2020'!X95+'[1]DEC 2020'!X95+'[1]JAN 2021'!X95+'[1]FEB 2021'!X95+'[1]MAR 2021'!X95+'[1]APR 2021'!X95+'[1]MAY 2021'!X95+'[1]JUN 2021'!X95+'[1]JUL 2021'!X95+'[1]AUG 2021'!X95</f>
        <v>0</v>
      </c>
      <c r="Y95" s="38">
        <f>'[1]SEPT 2020'!Y95+'[1]OCT 2020'!Y95+'[1]NOV 2020'!Y95+'[1]DEC 2020'!Y95+'[1]JAN 2021'!Y95+'[1]FEB 2021'!Y95+'[1]MAR 2021'!Y95+'[1]APR 2021'!Y95+'[1]MAY 2021'!Y95+'[1]JUN 2021'!Y95+'[1]JUL 2021'!Y95+'[1]AUG 2021'!Y95</f>
        <v>0</v>
      </c>
      <c r="Z95" s="38">
        <f>'[1]SEPT 2020'!Z95+'[1]OCT 2020'!Z95+'[1]NOV 2020'!Z95+'[1]DEC 2020'!Z95+'[1]JAN 2021'!Z95+'[1]FEB 2021'!Z95+'[1]MAR 2021'!Z95+'[1]APR 2021'!Z95+'[1]MAY 2021'!Z95+'[1]JUN 2021'!Z95+'[1]JUL 2021'!Z95+'[1]AUG 2021'!Z95</f>
        <v>0</v>
      </c>
      <c r="AA95" s="38">
        <f>'[1]SEPT 2020'!AA95+'[1]OCT 2020'!AA95+'[1]NOV 2020'!AA95+'[1]DEC 2020'!AA95+'[1]JAN 2021'!AA95+'[1]FEB 2021'!AA95+'[1]MAR 2021'!AA95+'[1]APR 2021'!AA95+'[1]MAY 2021'!AA95+'[1]JUN 2021'!AA95+'[1]JUL 2021'!AA95+'[1]AUG 2021'!AA95</f>
        <v>0</v>
      </c>
      <c r="AB95" s="38">
        <f>'[1]SEPT 2020'!AB95+'[1]OCT 2020'!AB95+'[1]NOV 2020'!AB95+'[1]DEC 2020'!AB95+'[1]JAN 2021'!AB95+'[1]FEB 2021'!AB95+'[1]MAR 2021'!AB95+'[1]APR 2021'!AB95+'[1]MAY 2021'!AB95+'[1]JUN 2021'!AB95+'[1]JUL 2021'!AB95+'[1]AUG 2021'!AB95</f>
        <v>0</v>
      </c>
      <c r="AC95" s="38">
        <f>'[1]SEPT 2020'!AC95+'[1]OCT 2020'!AC95+'[1]NOV 2020'!AC95+'[1]DEC 2020'!AC95+'[1]JAN 2021'!AC95+'[1]FEB 2021'!AC95+'[1]MAR 2021'!AC95+'[1]APR 2021'!AC95+'[1]MAY 2021'!AC95+'[1]JUN 2021'!AC95+'[1]JUL 2021'!AC95+'[1]AUG 2021'!AC95</f>
        <v>0</v>
      </c>
      <c r="AD95" s="24">
        <f t="shared" si="1"/>
        <v>461361</v>
      </c>
    </row>
    <row r="96" spans="1:30" x14ac:dyDescent="0.25">
      <c r="A96" s="16" t="s">
        <v>227</v>
      </c>
      <c r="B96" s="17" t="s">
        <v>228</v>
      </c>
      <c r="C96" s="26" t="s">
        <v>42</v>
      </c>
      <c r="D96" s="90">
        <f>'[1]SEPT 2020'!D96+'[1]OCT 2020'!D96+'[1]NOV 2020'!D96+'[1]DEC 2020'!D96+'[1]JAN 2021'!D96+'[1]FEB 2021'!D96+'[1]MAR 2021'!D96+'[1]APR 2021'!D96+'[1]MAY 2021'!D96+'[1]JUN 2021'!D96+'[1]JUL 2021'!D96+'[1]AUG 2021'!D96</f>
        <v>47120</v>
      </c>
      <c r="E96" s="90">
        <f>'[1]SEPT 2020'!E96+'[1]OCT 2020'!E96+'[1]NOV 2020'!E96+'[1]DEC 2020'!E96+'[1]JAN 2021'!E96+'[1]FEB 2021'!E96+'[1]MAR 2021'!E96+'[1]APR 2021'!E96+'[1]MAY 2021'!E96+'[1]JUN 2021'!E96+'[1]JUL 2021'!E96+'[1]AUG 2021'!E96</f>
        <v>7606</v>
      </c>
      <c r="F96" s="90">
        <f>'[1]SEPT 2020'!F96+'[1]OCT 2020'!F96+'[1]NOV 2020'!F96+'[1]DEC 2020'!F96+'[1]JAN 2021'!F96+'[1]FEB 2021'!F96+'[1]MAR 2021'!F96+'[1]APR 2021'!F96+'[1]MAY 2021'!F96+'[1]JUN 2021'!F96+'[1]JUL 2021'!F96+'[1]AUG 2021'!F96</f>
        <v>19545</v>
      </c>
      <c r="G96" s="90">
        <f>'[1]SEPT 2020'!G96+'[1]OCT 2020'!G96+'[1]NOV 2020'!G96+'[1]DEC 2020'!G96+'[1]JAN 2021'!G96+'[1]FEB 2021'!G96+'[1]MAR 2021'!G96+'[1]APR 2021'!G96+'[1]MAY 2021'!G96+'[1]JUN 2021'!G96+'[1]JUL 2021'!G96+'[1]AUG 2021'!G96</f>
        <v>16717</v>
      </c>
      <c r="H96" s="90">
        <f>'[1]SEPT 2020'!H96+'[1]OCT 2020'!H96+'[1]NOV 2020'!H96+'[1]DEC 2020'!H96+'[1]JAN 2021'!H96+'[1]FEB 2021'!H96+'[1]MAR 2021'!H96+'[1]APR 2021'!H96+'[1]MAY 2021'!H96+'[1]JUN 2021'!H96+'[1]JUL 2021'!H96+'[1]AUG 2021'!H96</f>
        <v>1575</v>
      </c>
      <c r="I96" s="108">
        <f>'[1]SEPT 2020'!I96+'[1]OCT 2020'!I96+'[1]NOV 2020'!I96+'[1]DEC 2020'!I96+'[1]JAN 2021'!I96+'[1]FEB 2021'!I96+'[1]MAR 2021'!I96+'[1]APR 2021'!I96+'[1]MAY 2021'!I96+'[1]JUN 2021'!I96+'[1]JUL 2021'!I96+'[1]AUG 2021'!I96</f>
        <v>92563</v>
      </c>
      <c r="J96" s="38">
        <f>'[1]SEPT 2020'!J96+'[1]OCT 2020'!J96+'[1]NOV 2020'!J96+'[1]DEC 2020'!J96+'[1]JAN 2021'!J96+'[1]FEB 2021'!J96+'[1]MAR 2021'!J96+'[1]APR 2021'!J96+'[1]MAY 2021'!J96+'[1]JUN 2021'!J96+'[1]JUL 2021'!J96+'[1]AUG 2021'!J96</f>
        <v>0</v>
      </c>
      <c r="K96" s="109">
        <f>'[1]SEPT 2020'!K96+'[1]OCT 2020'!K96+'[1]NOV 2020'!K96+'[1]DEC 2020'!K96+'[1]JAN 2021'!K96+'[1]FEB 2021'!K96+'[1]MAR 2021'!K96+'[1]APR 2021'!K96+'[1]MAY 2021'!K96+'[1]JUN 2021'!K96+'[1]JUL 2021'!K96+'[1]AUG 2021'!K96</f>
        <v>0</v>
      </c>
      <c r="L96" s="38">
        <f>'[1]SEPT 2020'!L96+'[1]OCT 2020'!L96+'[1]NOV 2020'!L96+'[1]DEC 2020'!L96+'[1]JAN 2021'!L96+'[1]FEB 2021'!L96+'[1]MAR 2021'!L96+'[1]APR 2021'!L96+'[1]MAY 2021'!L96+'[1]JUN 2021'!L96+'[1]JUL 2021'!L96+'[1]AUG 2021'!L96</f>
        <v>0</v>
      </c>
      <c r="M96" s="38">
        <f>'[1]SEPT 2020'!M96+'[1]OCT 2020'!M96+'[1]NOV 2020'!M96+'[1]DEC 2020'!M96+'[1]JAN 2021'!M96+'[1]FEB 2021'!M96+'[1]MAR 2021'!M96+'[1]APR 2021'!M96+'[1]MAY 2021'!M96+'[1]JUN 2021'!M96+'[1]JUL 2021'!M96+'[1]AUG 2021'!M96</f>
        <v>0</v>
      </c>
      <c r="N96" s="38">
        <f>'[1]SEPT 2020'!N96+'[1]OCT 2020'!N96+'[1]NOV 2020'!N96+'[1]DEC 2020'!N96+'[1]JAN 2021'!N96+'[1]FEB 2021'!N96+'[1]MAR 2021'!N96+'[1]APR 2021'!N96+'[1]MAY 2021'!N96+'[1]JUN 2021'!N96+'[1]JUL 2021'!N96+'[1]AUG 2021'!N96</f>
        <v>0</v>
      </c>
      <c r="O96" s="38">
        <f>'[1]SEPT 2020'!O96+'[1]OCT 2020'!O96+'[1]NOV 2020'!O96+'[1]DEC 2020'!O96+'[1]JAN 2021'!O96+'[1]FEB 2021'!O96+'[1]MAR 2021'!O96+'[1]APR 2021'!O96+'[1]MAY 2021'!O96+'[1]JUN 2021'!O96+'[1]JUL 2021'!O96+'[1]AUG 2021'!O96</f>
        <v>0</v>
      </c>
      <c r="P96" s="108">
        <f>'[1]SEPT 2020'!P96+'[1]OCT 2020'!P96+'[1]NOV 2020'!P96+'[1]DEC 2020'!P96+'[1]JAN 2021'!P96+'[1]FEB 2021'!P96+'[1]MAR 2021'!P96+'[1]APR 2021'!P96+'[1]MAY 2021'!P96+'[1]JUN 2021'!P96+'[1]JUL 2021'!P96+'[1]AUG 2021'!P96</f>
        <v>0</v>
      </c>
      <c r="Q96" s="38">
        <f>'[1]SEPT 2020'!Q96+'[1]OCT 2020'!Q96+'[1]NOV 2020'!Q96+'[1]DEC 2020'!Q96+'[1]JAN 2021'!Q96+'[1]FEB 2021'!Q96+'[1]MAR 2021'!Q96+'[1]APR 2021'!Q96+'[1]MAY 2021'!Q96+'[1]JUN 2021'!Q96+'[1]JUL 2021'!Q96+'[1]AUG 2021'!Q96</f>
        <v>0</v>
      </c>
      <c r="R96" s="38">
        <f>'[1]SEPT 2020'!R96+'[1]OCT 2020'!R96+'[1]NOV 2020'!R96+'[1]DEC 2020'!R96+'[1]JAN 2021'!R96+'[1]FEB 2021'!R96+'[1]MAR 2021'!R96+'[1]APR 2021'!R96+'[1]MAY 2021'!R96+'[1]JUN 2021'!R96+'[1]JUL 2021'!R96+'[1]AUG 2021'!R96</f>
        <v>0</v>
      </c>
      <c r="S96" s="38">
        <f>'[1]SEPT 2020'!S96+'[1]OCT 2020'!S96+'[1]NOV 2020'!S96+'[1]DEC 2020'!S96+'[1]JAN 2021'!S96+'[1]FEB 2021'!S96+'[1]MAR 2021'!S96+'[1]APR 2021'!S96+'[1]MAY 2021'!S96+'[1]JUN 2021'!S96+'[1]JUL 2021'!S96+'[1]AUG 2021'!S96</f>
        <v>0</v>
      </c>
      <c r="T96" s="38">
        <f>'[1]SEPT 2020'!T96+'[1]OCT 2020'!T96+'[1]NOV 2020'!T96+'[1]DEC 2020'!T96+'[1]JAN 2021'!T96+'[1]FEB 2021'!T96+'[1]MAR 2021'!T96+'[1]APR 2021'!T96+'[1]MAY 2021'!T96+'[1]JUN 2021'!T96+'[1]JUL 2021'!T96+'[1]AUG 2021'!T96</f>
        <v>0</v>
      </c>
      <c r="U96" s="38">
        <f>'[1]SEPT 2020'!U96+'[1]OCT 2020'!U96+'[1]NOV 2020'!U96+'[1]DEC 2020'!U96+'[1]JAN 2021'!U96+'[1]FEB 2021'!U96+'[1]MAR 2021'!U96+'[1]APR 2021'!U96+'[1]MAY 2021'!U96+'[1]JUN 2021'!U96+'[1]JUL 2021'!U96+'[1]AUG 2021'!U96</f>
        <v>0</v>
      </c>
      <c r="V96" s="38">
        <f>'[1]SEPT 2020'!V96+'[1]OCT 2020'!V96+'[1]NOV 2020'!V96+'[1]DEC 2020'!V96+'[1]JAN 2021'!V96+'[1]FEB 2021'!V96+'[1]MAR 2021'!V96+'[1]APR 2021'!V96+'[1]MAY 2021'!V96+'[1]JUN 2021'!V96+'[1]JUL 2021'!V96+'[1]AUG 2021'!V96</f>
        <v>0</v>
      </c>
      <c r="W96" s="38">
        <f>'[1]SEPT 2020'!W96+'[1]OCT 2020'!W96+'[1]NOV 2020'!W96+'[1]DEC 2020'!W96+'[1]JAN 2021'!W96+'[1]FEB 2021'!W96+'[1]MAR 2021'!W96+'[1]APR 2021'!W96+'[1]MAY 2021'!W96+'[1]JUN 2021'!W96+'[1]JUL 2021'!W96+'[1]AUG 2021'!W96</f>
        <v>0</v>
      </c>
      <c r="X96" s="38">
        <f>'[1]SEPT 2020'!X96+'[1]OCT 2020'!X96+'[1]NOV 2020'!X96+'[1]DEC 2020'!X96+'[1]JAN 2021'!X96+'[1]FEB 2021'!X96+'[1]MAR 2021'!X96+'[1]APR 2021'!X96+'[1]MAY 2021'!X96+'[1]JUN 2021'!X96+'[1]JUL 2021'!X96+'[1]AUG 2021'!X96</f>
        <v>0</v>
      </c>
      <c r="Y96" s="38">
        <f>'[1]SEPT 2020'!Y96+'[1]OCT 2020'!Y96+'[1]NOV 2020'!Y96+'[1]DEC 2020'!Y96+'[1]JAN 2021'!Y96+'[1]FEB 2021'!Y96+'[1]MAR 2021'!Y96+'[1]APR 2021'!Y96+'[1]MAY 2021'!Y96+'[1]JUN 2021'!Y96+'[1]JUL 2021'!Y96+'[1]AUG 2021'!Y96</f>
        <v>0</v>
      </c>
      <c r="Z96" s="38">
        <f>'[1]SEPT 2020'!Z96+'[1]OCT 2020'!Z96+'[1]NOV 2020'!Z96+'[1]DEC 2020'!Z96+'[1]JAN 2021'!Z96+'[1]FEB 2021'!Z96+'[1]MAR 2021'!Z96+'[1]APR 2021'!Z96+'[1]MAY 2021'!Z96+'[1]JUN 2021'!Z96+'[1]JUL 2021'!Z96+'[1]AUG 2021'!Z96</f>
        <v>0</v>
      </c>
      <c r="AA96" s="38">
        <f>'[1]SEPT 2020'!AA96+'[1]OCT 2020'!AA96+'[1]NOV 2020'!AA96+'[1]DEC 2020'!AA96+'[1]JAN 2021'!AA96+'[1]FEB 2021'!AA96+'[1]MAR 2021'!AA96+'[1]APR 2021'!AA96+'[1]MAY 2021'!AA96+'[1]JUN 2021'!AA96+'[1]JUL 2021'!AA96+'[1]AUG 2021'!AA96</f>
        <v>0</v>
      </c>
      <c r="AB96" s="38">
        <f>'[1]SEPT 2020'!AB96+'[1]OCT 2020'!AB96+'[1]NOV 2020'!AB96+'[1]DEC 2020'!AB96+'[1]JAN 2021'!AB96+'[1]FEB 2021'!AB96+'[1]MAR 2021'!AB96+'[1]APR 2021'!AB96+'[1]MAY 2021'!AB96+'[1]JUN 2021'!AB96+'[1]JUL 2021'!AB96+'[1]AUG 2021'!AB96</f>
        <v>0</v>
      </c>
      <c r="AC96" s="38">
        <f>'[1]SEPT 2020'!AC96+'[1]OCT 2020'!AC96+'[1]NOV 2020'!AC96+'[1]DEC 2020'!AC96+'[1]JAN 2021'!AC96+'[1]FEB 2021'!AC96+'[1]MAR 2021'!AC96+'[1]APR 2021'!AC96+'[1]MAY 2021'!AC96+'[1]JUN 2021'!AC96+'[1]JUL 2021'!AC96+'[1]AUG 2021'!AC96</f>
        <v>0</v>
      </c>
      <c r="AD96" s="24">
        <f t="shared" si="1"/>
        <v>92563</v>
      </c>
    </row>
    <row r="97" spans="1:30" x14ac:dyDescent="0.25">
      <c r="A97" s="16" t="s">
        <v>229</v>
      </c>
      <c r="B97" s="17" t="s">
        <v>230</v>
      </c>
      <c r="C97" s="26" t="s">
        <v>42</v>
      </c>
      <c r="D97" s="90">
        <f>'[1]SEPT 2020'!D97+'[1]OCT 2020'!D97+'[1]NOV 2020'!D97+'[1]DEC 2020'!D97+'[1]JAN 2021'!D97+'[1]FEB 2021'!D97+'[1]MAR 2021'!D97+'[1]APR 2021'!D97+'[1]MAY 2021'!D97+'[1]JUN 2021'!D97+'[1]JUL 2021'!D97+'[1]AUG 2021'!D97</f>
        <v>212130</v>
      </c>
      <c r="E97" s="90">
        <f>'[1]SEPT 2020'!E97+'[1]OCT 2020'!E97+'[1]NOV 2020'!E97+'[1]DEC 2020'!E97+'[1]JAN 2021'!E97+'[1]FEB 2021'!E97+'[1]MAR 2021'!E97+'[1]APR 2021'!E97+'[1]MAY 2021'!E97+'[1]JUN 2021'!E97+'[1]JUL 2021'!E97+'[1]AUG 2021'!E97</f>
        <v>115905</v>
      </c>
      <c r="F97" s="90">
        <f>'[1]SEPT 2020'!F97+'[1]OCT 2020'!F97+'[1]NOV 2020'!F97+'[1]DEC 2020'!F97+'[1]JAN 2021'!F97+'[1]FEB 2021'!F97+'[1]MAR 2021'!F97+'[1]APR 2021'!F97+'[1]MAY 2021'!F97+'[1]JUN 2021'!F97+'[1]JUL 2021'!F97+'[1]AUG 2021'!F97</f>
        <v>0</v>
      </c>
      <c r="G97" s="90">
        <f>'[1]SEPT 2020'!G97+'[1]OCT 2020'!G97+'[1]NOV 2020'!G97+'[1]DEC 2020'!G97+'[1]JAN 2021'!G97+'[1]FEB 2021'!G97+'[1]MAR 2021'!G97+'[1]APR 2021'!G97+'[1]MAY 2021'!G97+'[1]JUN 2021'!G97+'[1]JUL 2021'!G97+'[1]AUG 2021'!G97</f>
        <v>46207</v>
      </c>
      <c r="H97" s="90">
        <f>'[1]SEPT 2020'!H97+'[1]OCT 2020'!H97+'[1]NOV 2020'!H97+'[1]DEC 2020'!H97+'[1]JAN 2021'!H97+'[1]FEB 2021'!H97+'[1]MAR 2021'!H97+'[1]APR 2021'!H97+'[1]MAY 2021'!H97+'[1]JUN 2021'!H97+'[1]JUL 2021'!H97+'[1]AUG 2021'!H97</f>
        <v>20368</v>
      </c>
      <c r="I97" s="108">
        <f>'[1]SEPT 2020'!I97+'[1]OCT 2020'!I97+'[1]NOV 2020'!I97+'[1]DEC 2020'!I97+'[1]JAN 2021'!I97+'[1]FEB 2021'!I97+'[1]MAR 2021'!I97+'[1]APR 2021'!I97+'[1]MAY 2021'!I97+'[1]JUN 2021'!I97+'[1]JUL 2021'!I97+'[1]AUG 2021'!I97</f>
        <v>394610</v>
      </c>
      <c r="J97" s="38">
        <f>'[1]SEPT 2020'!J97+'[1]OCT 2020'!J97+'[1]NOV 2020'!J97+'[1]DEC 2020'!J97+'[1]JAN 2021'!J97+'[1]FEB 2021'!J97+'[1]MAR 2021'!J97+'[1]APR 2021'!J97+'[1]MAY 2021'!J97+'[1]JUN 2021'!J97+'[1]JUL 2021'!J97+'[1]AUG 2021'!J97</f>
        <v>0</v>
      </c>
      <c r="K97" s="109">
        <f>'[1]SEPT 2020'!K97+'[1]OCT 2020'!K97+'[1]NOV 2020'!K97+'[1]DEC 2020'!K97+'[1]JAN 2021'!K97+'[1]FEB 2021'!K97+'[1]MAR 2021'!K97+'[1]APR 2021'!K97+'[1]MAY 2021'!K97+'[1]JUN 2021'!K97+'[1]JUL 2021'!K97+'[1]AUG 2021'!K97</f>
        <v>0</v>
      </c>
      <c r="L97" s="38">
        <f>'[1]SEPT 2020'!L97+'[1]OCT 2020'!L97+'[1]NOV 2020'!L97+'[1]DEC 2020'!L97+'[1]JAN 2021'!L97+'[1]FEB 2021'!L97+'[1]MAR 2021'!L97+'[1]APR 2021'!L97+'[1]MAY 2021'!L97+'[1]JUN 2021'!L97+'[1]JUL 2021'!L97+'[1]AUG 2021'!L97</f>
        <v>0</v>
      </c>
      <c r="M97" s="38">
        <f>'[1]SEPT 2020'!M97+'[1]OCT 2020'!M97+'[1]NOV 2020'!M97+'[1]DEC 2020'!M97+'[1]JAN 2021'!M97+'[1]FEB 2021'!M97+'[1]MAR 2021'!M97+'[1]APR 2021'!M97+'[1]MAY 2021'!M97+'[1]JUN 2021'!M97+'[1]JUL 2021'!M97+'[1]AUG 2021'!M97</f>
        <v>0</v>
      </c>
      <c r="N97" s="38">
        <f>'[1]SEPT 2020'!N97+'[1]OCT 2020'!N97+'[1]NOV 2020'!N97+'[1]DEC 2020'!N97+'[1]JAN 2021'!N97+'[1]FEB 2021'!N97+'[1]MAR 2021'!N97+'[1]APR 2021'!N97+'[1]MAY 2021'!N97+'[1]JUN 2021'!N97+'[1]JUL 2021'!N97+'[1]AUG 2021'!N97</f>
        <v>0</v>
      </c>
      <c r="O97" s="38">
        <f>'[1]SEPT 2020'!O97+'[1]OCT 2020'!O97+'[1]NOV 2020'!O97+'[1]DEC 2020'!O97+'[1]JAN 2021'!O97+'[1]FEB 2021'!O97+'[1]MAR 2021'!O97+'[1]APR 2021'!O97+'[1]MAY 2021'!O97+'[1]JUN 2021'!O97+'[1]JUL 2021'!O97+'[1]AUG 2021'!O97</f>
        <v>0</v>
      </c>
      <c r="P97" s="108">
        <f>'[1]SEPT 2020'!P97+'[1]OCT 2020'!P97+'[1]NOV 2020'!P97+'[1]DEC 2020'!P97+'[1]JAN 2021'!P97+'[1]FEB 2021'!P97+'[1]MAR 2021'!P97+'[1]APR 2021'!P97+'[1]MAY 2021'!P97+'[1]JUN 2021'!P97+'[1]JUL 2021'!P97+'[1]AUG 2021'!P97</f>
        <v>0</v>
      </c>
      <c r="Q97" s="38">
        <f>'[1]SEPT 2020'!Q97+'[1]OCT 2020'!Q97+'[1]NOV 2020'!Q97+'[1]DEC 2020'!Q97+'[1]JAN 2021'!Q97+'[1]FEB 2021'!Q97+'[1]MAR 2021'!Q97+'[1]APR 2021'!Q97+'[1]MAY 2021'!Q97+'[1]JUN 2021'!Q97+'[1]JUL 2021'!Q97+'[1]AUG 2021'!Q97</f>
        <v>0</v>
      </c>
      <c r="R97" s="38">
        <f>'[1]SEPT 2020'!R97+'[1]OCT 2020'!R97+'[1]NOV 2020'!R97+'[1]DEC 2020'!R97+'[1]JAN 2021'!R97+'[1]FEB 2021'!R97+'[1]MAR 2021'!R97+'[1]APR 2021'!R97+'[1]MAY 2021'!R97+'[1]JUN 2021'!R97+'[1]JUL 2021'!R97+'[1]AUG 2021'!R97</f>
        <v>0</v>
      </c>
      <c r="S97" s="38">
        <f>'[1]SEPT 2020'!S97+'[1]OCT 2020'!S97+'[1]NOV 2020'!S97+'[1]DEC 2020'!S97+'[1]JAN 2021'!S97+'[1]FEB 2021'!S97+'[1]MAR 2021'!S97+'[1]APR 2021'!S97+'[1]MAY 2021'!S97+'[1]JUN 2021'!S97+'[1]JUL 2021'!S97+'[1]AUG 2021'!S97</f>
        <v>0</v>
      </c>
      <c r="T97" s="38">
        <f>'[1]SEPT 2020'!T97+'[1]OCT 2020'!T97+'[1]NOV 2020'!T97+'[1]DEC 2020'!T97+'[1]JAN 2021'!T97+'[1]FEB 2021'!T97+'[1]MAR 2021'!T97+'[1]APR 2021'!T97+'[1]MAY 2021'!T97+'[1]JUN 2021'!T97+'[1]JUL 2021'!T97+'[1]AUG 2021'!T97</f>
        <v>0</v>
      </c>
      <c r="U97" s="38">
        <f>'[1]SEPT 2020'!U97+'[1]OCT 2020'!U97+'[1]NOV 2020'!U97+'[1]DEC 2020'!U97+'[1]JAN 2021'!U97+'[1]FEB 2021'!U97+'[1]MAR 2021'!U97+'[1]APR 2021'!U97+'[1]MAY 2021'!U97+'[1]JUN 2021'!U97+'[1]JUL 2021'!U97+'[1]AUG 2021'!U97</f>
        <v>0</v>
      </c>
      <c r="V97" s="38">
        <f>'[1]SEPT 2020'!V97+'[1]OCT 2020'!V97+'[1]NOV 2020'!V97+'[1]DEC 2020'!V97+'[1]JAN 2021'!V97+'[1]FEB 2021'!V97+'[1]MAR 2021'!V97+'[1]APR 2021'!V97+'[1]MAY 2021'!V97+'[1]JUN 2021'!V97+'[1]JUL 2021'!V97+'[1]AUG 2021'!V97</f>
        <v>0</v>
      </c>
      <c r="W97" s="38">
        <f>'[1]SEPT 2020'!W97+'[1]OCT 2020'!W97+'[1]NOV 2020'!W97+'[1]DEC 2020'!W97+'[1]JAN 2021'!W97+'[1]FEB 2021'!W97+'[1]MAR 2021'!W97+'[1]APR 2021'!W97+'[1]MAY 2021'!W97+'[1]JUN 2021'!W97+'[1]JUL 2021'!W97+'[1]AUG 2021'!W97</f>
        <v>0</v>
      </c>
      <c r="X97" s="38">
        <f>'[1]SEPT 2020'!X97+'[1]OCT 2020'!X97+'[1]NOV 2020'!X97+'[1]DEC 2020'!X97+'[1]JAN 2021'!X97+'[1]FEB 2021'!X97+'[1]MAR 2021'!X97+'[1]APR 2021'!X97+'[1]MAY 2021'!X97+'[1]JUN 2021'!X97+'[1]JUL 2021'!X97+'[1]AUG 2021'!X97</f>
        <v>0</v>
      </c>
      <c r="Y97" s="38">
        <f>'[1]SEPT 2020'!Y97+'[1]OCT 2020'!Y97+'[1]NOV 2020'!Y97+'[1]DEC 2020'!Y97+'[1]JAN 2021'!Y97+'[1]FEB 2021'!Y97+'[1]MAR 2021'!Y97+'[1]APR 2021'!Y97+'[1]MAY 2021'!Y97+'[1]JUN 2021'!Y97+'[1]JUL 2021'!Y97+'[1]AUG 2021'!Y97</f>
        <v>0</v>
      </c>
      <c r="Z97" s="38">
        <f>'[1]SEPT 2020'!Z97+'[1]OCT 2020'!Z97+'[1]NOV 2020'!Z97+'[1]DEC 2020'!Z97+'[1]JAN 2021'!Z97+'[1]FEB 2021'!Z97+'[1]MAR 2021'!Z97+'[1]APR 2021'!Z97+'[1]MAY 2021'!Z97+'[1]JUN 2021'!Z97+'[1]JUL 2021'!Z97+'[1]AUG 2021'!Z97</f>
        <v>0</v>
      </c>
      <c r="AA97" s="38">
        <f>'[1]SEPT 2020'!AA97+'[1]OCT 2020'!AA97+'[1]NOV 2020'!AA97+'[1]DEC 2020'!AA97+'[1]JAN 2021'!AA97+'[1]FEB 2021'!AA97+'[1]MAR 2021'!AA97+'[1]APR 2021'!AA97+'[1]MAY 2021'!AA97+'[1]JUN 2021'!AA97+'[1]JUL 2021'!AA97+'[1]AUG 2021'!AA97</f>
        <v>0</v>
      </c>
      <c r="AB97" s="38">
        <f>'[1]SEPT 2020'!AB97+'[1]OCT 2020'!AB97+'[1]NOV 2020'!AB97+'[1]DEC 2020'!AB97+'[1]JAN 2021'!AB97+'[1]FEB 2021'!AB97+'[1]MAR 2021'!AB97+'[1]APR 2021'!AB97+'[1]MAY 2021'!AB97+'[1]JUN 2021'!AB97+'[1]JUL 2021'!AB97+'[1]AUG 2021'!AB97</f>
        <v>0</v>
      </c>
      <c r="AC97" s="38">
        <f>'[1]SEPT 2020'!AC97+'[1]OCT 2020'!AC97+'[1]NOV 2020'!AC97+'[1]DEC 2020'!AC97+'[1]JAN 2021'!AC97+'[1]FEB 2021'!AC97+'[1]MAR 2021'!AC97+'[1]APR 2021'!AC97+'[1]MAY 2021'!AC97+'[1]JUN 2021'!AC97+'[1]JUL 2021'!AC97+'[1]AUG 2021'!AC97</f>
        <v>0</v>
      </c>
      <c r="AD97" s="24">
        <f t="shared" si="1"/>
        <v>394610</v>
      </c>
    </row>
    <row r="98" spans="1:30" x14ac:dyDescent="0.25">
      <c r="A98" s="16" t="s">
        <v>231</v>
      </c>
      <c r="B98" s="17" t="s">
        <v>232</v>
      </c>
      <c r="C98" s="18" t="s">
        <v>36</v>
      </c>
      <c r="D98" s="90">
        <f>'[1]SEPT 2020'!D98+'[1]OCT 2020'!D98+'[1]NOV 2020'!D98+'[1]DEC 2020'!D98+'[1]JAN 2021'!D98+'[1]FEB 2021'!D98+'[1]MAR 2021'!D98+'[1]APR 2021'!D98+'[1]MAY 2021'!D98+'[1]JUN 2021'!D98+'[1]JUL 2021'!D98+'[1]AUG 2021'!D98</f>
        <v>134683</v>
      </c>
      <c r="E98" s="90">
        <f>'[1]SEPT 2020'!E98+'[1]OCT 2020'!E98+'[1]NOV 2020'!E98+'[1]DEC 2020'!E98+'[1]JAN 2021'!E98+'[1]FEB 2021'!E98+'[1]MAR 2021'!E98+'[1]APR 2021'!E98+'[1]MAY 2021'!E98+'[1]JUN 2021'!E98+'[1]JUL 2021'!E98+'[1]AUG 2021'!E98</f>
        <v>55264</v>
      </c>
      <c r="F98" s="90">
        <f>'[1]SEPT 2020'!F98+'[1]OCT 2020'!F98+'[1]NOV 2020'!F98+'[1]DEC 2020'!F98+'[1]JAN 2021'!F98+'[1]FEB 2021'!F98+'[1]MAR 2021'!F98+'[1]APR 2021'!F98+'[1]MAY 2021'!F98+'[1]JUN 2021'!F98+'[1]JUL 2021'!F98+'[1]AUG 2021'!F98</f>
        <v>150234</v>
      </c>
      <c r="G98" s="90">
        <f>'[1]SEPT 2020'!G98+'[1]OCT 2020'!G98+'[1]NOV 2020'!G98+'[1]DEC 2020'!G98+'[1]JAN 2021'!G98+'[1]FEB 2021'!G98+'[1]MAR 2021'!G98+'[1]APR 2021'!G98+'[1]MAY 2021'!G98+'[1]JUN 2021'!G98+'[1]JUL 2021'!G98+'[1]AUG 2021'!G98</f>
        <v>12610</v>
      </c>
      <c r="H98" s="90">
        <f>'[1]SEPT 2020'!H98+'[1]OCT 2020'!H98+'[1]NOV 2020'!H98+'[1]DEC 2020'!H98+'[1]JAN 2021'!H98+'[1]FEB 2021'!H98+'[1]MAR 2021'!H98+'[1]APR 2021'!H98+'[1]MAY 2021'!H98+'[1]JUN 2021'!H98+'[1]JUL 2021'!H98+'[1]AUG 2021'!H98</f>
        <v>16846</v>
      </c>
      <c r="I98" s="108">
        <f>'[1]SEPT 2020'!I98+'[1]OCT 2020'!I98+'[1]NOV 2020'!I98+'[1]DEC 2020'!I98+'[1]JAN 2021'!I98+'[1]FEB 2021'!I98+'[1]MAR 2021'!I98+'[1]APR 2021'!I98+'[1]MAY 2021'!I98+'[1]JUN 2021'!I98+'[1]JUL 2021'!I98+'[1]AUG 2021'!I98</f>
        <v>369637</v>
      </c>
      <c r="J98" s="38">
        <f>'[1]SEPT 2020'!J98+'[1]OCT 2020'!J98+'[1]NOV 2020'!J98+'[1]DEC 2020'!J98+'[1]JAN 2021'!J98+'[1]FEB 2021'!J98+'[1]MAR 2021'!J98+'[1]APR 2021'!J98+'[1]MAY 2021'!J98+'[1]JUN 2021'!J98+'[1]JUL 2021'!J98+'[1]AUG 2021'!J98</f>
        <v>0</v>
      </c>
      <c r="K98" s="109">
        <f>'[1]SEPT 2020'!K98+'[1]OCT 2020'!K98+'[1]NOV 2020'!K98+'[1]DEC 2020'!K98+'[1]JAN 2021'!K98+'[1]FEB 2021'!K98+'[1]MAR 2021'!K98+'[1]APR 2021'!K98+'[1]MAY 2021'!K98+'[1]JUN 2021'!K98+'[1]JUL 2021'!K98+'[1]AUG 2021'!K98</f>
        <v>0</v>
      </c>
      <c r="L98" s="38">
        <f>'[1]SEPT 2020'!L98+'[1]OCT 2020'!L98+'[1]NOV 2020'!L98+'[1]DEC 2020'!L98+'[1]JAN 2021'!L98+'[1]FEB 2021'!L98+'[1]MAR 2021'!L98+'[1]APR 2021'!L98+'[1]MAY 2021'!L98+'[1]JUN 2021'!L98+'[1]JUL 2021'!L98+'[1]AUG 2021'!L98</f>
        <v>0</v>
      </c>
      <c r="M98" s="38">
        <f>'[1]SEPT 2020'!M98+'[1]OCT 2020'!M98+'[1]NOV 2020'!M98+'[1]DEC 2020'!M98+'[1]JAN 2021'!M98+'[1]FEB 2021'!M98+'[1]MAR 2021'!M98+'[1]APR 2021'!M98+'[1]MAY 2021'!M98+'[1]JUN 2021'!M98+'[1]JUL 2021'!M98+'[1]AUG 2021'!M98</f>
        <v>0</v>
      </c>
      <c r="N98" s="38">
        <f>'[1]SEPT 2020'!N98+'[1]OCT 2020'!N98+'[1]NOV 2020'!N98+'[1]DEC 2020'!N98+'[1]JAN 2021'!N98+'[1]FEB 2021'!N98+'[1]MAR 2021'!N98+'[1]APR 2021'!N98+'[1]MAY 2021'!N98+'[1]JUN 2021'!N98+'[1]JUL 2021'!N98+'[1]AUG 2021'!N98</f>
        <v>0</v>
      </c>
      <c r="O98" s="38">
        <f>'[1]SEPT 2020'!O98+'[1]OCT 2020'!O98+'[1]NOV 2020'!O98+'[1]DEC 2020'!O98+'[1]JAN 2021'!O98+'[1]FEB 2021'!O98+'[1]MAR 2021'!O98+'[1]APR 2021'!O98+'[1]MAY 2021'!O98+'[1]JUN 2021'!O98+'[1]JUL 2021'!O98+'[1]AUG 2021'!O98</f>
        <v>0</v>
      </c>
      <c r="P98" s="108">
        <f>'[1]SEPT 2020'!P98+'[1]OCT 2020'!P98+'[1]NOV 2020'!P98+'[1]DEC 2020'!P98+'[1]JAN 2021'!P98+'[1]FEB 2021'!P98+'[1]MAR 2021'!P98+'[1]APR 2021'!P98+'[1]MAY 2021'!P98+'[1]JUN 2021'!P98+'[1]JUL 2021'!P98+'[1]AUG 2021'!P98</f>
        <v>3831.6</v>
      </c>
      <c r="Q98" s="38">
        <f>'[1]SEPT 2020'!Q98+'[1]OCT 2020'!Q98+'[1]NOV 2020'!Q98+'[1]DEC 2020'!Q98+'[1]JAN 2021'!Q98+'[1]FEB 2021'!Q98+'[1]MAR 2021'!Q98+'[1]APR 2021'!Q98+'[1]MAY 2021'!Q98+'[1]JUN 2021'!Q98+'[1]JUL 2021'!Q98+'[1]AUG 2021'!Q98</f>
        <v>0</v>
      </c>
      <c r="R98" s="38">
        <f>'[1]SEPT 2020'!R98+'[1]OCT 2020'!R98+'[1]NOV 2020'!R98+'[1]DEC 2020'!R98+'[1]JAN 2021'!R98+'[1]FEB 2021'!R98+'[1]MAR 2021'!R98+'[1]APR 2021'!R98+'[1]MAY 2021'!R98+'[1]JUN 2021'!R98+'[1]JUL 2021'!R98+'[1]AUG 2021'!R98</f>
        <v>0</v>
      </c>
      <c r="S98" s="38">
        <f>'[1]SEPT 2020'!S98+'[1]OCT 2020'!S98+'[1]NOV 2020'!S98+'[1]DEC 2020'!S98+'[1]JAN 2021'!S98+'[1]FEB 2021'!S98+'[1]MAR 2021'!S98+'[1]APR 2021'!S98+'[1]MAY 2021'!S98+'[1]JUN 2021'!S98+'[1]JUL 2021'!S98+'[1]AUG 2021'!S98</f>
        <v>0</v>
      </c>
      <c r="T98" s="38">
        <f>'[1]SEPT 2020'!T98+'[1]OCT 2020'!T98+'[1]NOV 2020'!T98+'[1]DEC 2020'!T98+'[1]JAN 2021'!T98+'[1]FEB 2021'!T98+'[1]MAR 2021'!T98+'[1]APR 2021'!T98+'[1]MAY 2021'!T98+'[1]JUN 2021'!T98+'[1]JUL 2021'!T98+'[1]AUG 2021'!T98</f>
        <v>3831.6</v>
      </c>
      <c r="U98" s="38">
        <f>'[1]SEPT 2020'!U98+'[1]OCT 2020'!U98+'[1]NOV 2020'!U98+'[1]DEC 2020'!U98+'[1]JAN 2021'!U98+'[1]FEB 2021'!U98+'[1]MAR 2021'!U98+'[1]APR 2021'!U98+'[1]MAY 2021'!U98+'[1]JUN 2021'!U98+'[1]JUL 2021'!U98+'[1]AUG 2021'!U98</f>
        <v>0</v>
      </c>
      <c r="V98" s="38">
        <f>'[1]SEPT 2020'!V98+'[1]OCT 2020'!V98+'[1]NOV 2020'!V98+'[1]DEC 2020'!V98+'[1]JAN 2021'!V98+'[1]FEB 2021'!V98+'[1]MAR 2021'!V98+'[1]APR 2021'!V98+'[1]MAY 2021'!V98+'[1]JUN 2021'!V98+'[1]JUL 2021'!V98+'[1]AUG 2021'!V98</f>
        <v>0</v>
      </c>
      <c r="W98" s="38">
        <f>'[1]SEPT 2020'!W98+'[1]OCT 2020'!W98+'[1]NOV 2020'!W98+'[1]DEC 2020'!W98+'[1]JAN 2021'!W98+'[1]FEB 2021'!W98+'[1]MAR 2021'!W98+'[1]APR 2021'!W98+'[1]MAY 2021'!W98+'[1]JUN 2021'!W98+'[1]JUL 2021'!W98+'[1]AUG 2021'!W98</f>
        <v>0</v>
      </c>
      <c r="X98" s="38">
        <f>'[1]SEPT 2020'!X98+'[1]OCT 2020'!X98+'[1]NOV 2020'!X98+'[1]DEC 2020'!X98+'[1]JAN 2021'!X98+'[1]FEB 2021'!X98+'[1]MAR 2021'!X98+'[1]APR 2021'!X98+'[1]MAY 2021'!X98+'[1]JUN 2021'!X98+'[1]JUL 2021'!X98+'[1]AUG 2021'!X98</f>
        <v>0</v>
      </c>
      <c r="Y98" s="38">
        <f>'[1]SEPT 2020'!Y98+'[1]OCT 2020'!Y98+'[1]NOV 2020'!Y98+'[1]DEC 2020'!Y98+'[1]JAN 2021'!Y98+'[1]FEB 2021'!Y98+'[1]MAR 2021'!Y98+'[1]APR 2021'!Y98+'[1]MAY 2021'!Y98+'[1]JUN 2021'!Y98+'[1]JUL 2021'!Y98+'[1]AUG 2021'!Y98</f>
        <v>0</v>
      </c>
      <c r="Z98" s="38">
        <f>'[1]SEPT 2020'!Z98+'[1]OCT 2020'!Z98+'[1]NOV 2020'!Z98+'[1]DEC 2020'!Z98+'[1]JAN 2021'!Z98+'[1]FEB 2021'!Z98+'[1]MAR 2021'!Z98+'[1]APR 2021'!Z98+'[1]MAY 2021'!Z98+'[1]JUN 2021'!Z98+'[1]JUL 2021'!Z98+'[1]AUG 2021'!Z98</f>
        <v>0</v>
      </c>
      <c r="AA98" s="38">
        <f>'[1]SEPT 2020'!AA98+'[1]OCT 2020'!AA98+'[1]NOV 2020'!AA98+'[1]DEC 2020'!AA98+'[1]JAN 2021'!AA98+'[1]FEB 2021'!AA98+'[1]MAR 2021'!AA98+'[1]APR 2021'!AA98+'[1]MAY 2021'!AA98+'[1]JUN 2021'!AA98+'[1]JUL 2021'!AA98+'[1]AUG 2021'!AA98</f>
        <v>0</v>
      </c>
      <c r="AB98" s="38">
        <f>'[1]SEPT 2020'!AB98+'[1]OCT 2020'!AB98+'[1]NOV 2020'!AB98+'[1]DEC 2020'!AB98+'[1]JAN 2021'!AB98+'[1]FEB 2021'!AB98+'[1]MAR 2021'!AB98+'[1]APR 2021'!AB98+'[1]MAY 2021'!AB98+'[1]JUN 2021'!AB98+'[1]JUL 2021'!AB98+'[1]AUG 2021'!AB98</f>
        <v>0</v>
      </c>
      <c r="AC98" s="38">
        <f>'[1]SEPT 2020'!AC98+'[1]OCT 2020'!AC98+'[1]NOV 2020'!AC98+'[1]DEC 2020'!AC98+'[1]JAN 2021'!AC98+'[1]FEB 2021'!AC98+'[1]MAR 2021'!AC98+'[1]APR 2021'!AC98+'[1]MAY 2021'!AC98+'[1]JUN 2021'!AC98+'[1]JUL 2021'!AC98+'[1]AUG 2021'!AC98</f>
        <v>0</v>
      </c>
      <c r="AD98" s="24">
        <f t="shared" si="1"/>
        <v>373468.6</v>
      </c>
    </row>
    <row r="99" spans="1:30" x14ac:dyDescent="0.25">
      <c r="A99" s="16" t="s">
        <v>233</v>
      </c>
      <c r="B99" s="17" t="s">
        <v>234</v>
      </c>
      <c r="C99" s="29" t="s">
        <v>50</v>
      </c>
      <c r="D99" s="90">
        <f>'[1]SEPT 2020'!D99+'[1]OCT 2020'!D99+'[1]NOV 2020'!D99+'[1]DEC 2020'!D99+'[1]JAN 2021'!D99+'[1]FEB 2021'!D99+'[1]MAR 2021'!D99+'[1]APR 2021'!D99+'[1]MAY 2021'!D99+'[1]JUN 2021'!D99+'[1]JUL 2021'!D99+'[1]AUG 2021'!D99</f>
        <v>90214</v>
      </c>
      <c r="E99" s="90">
        <f>'[1]SEPT 2020'!E99+'[1]OCT 2020'!E99+'[1]NOV 2020'!E99+'[1]DEC 2020'!E99+'[1]JAN 2021'!E99+'[1]FEB 2021'!E99+'[1]MAR 2021'!E99+'[1]APR 2021'!E99+'[1]MAY 2021'!E99+'[1]JUN 2021'!E99+'[1]JUL 2021'!E99+'[1]AUG 2021'!E99</f>
        <v>322862</v>
      </c>
      <c r="F99" s="90">
        <f>'[1]SEPT 2020'!F99+'[1]OCT 2020'!F99+'[1]NOV 2020'!F99+'[1]DEC 2020'!F99+'[1]JAN 2021'!F99+'[1]FEB 2021'!F99+'[1]MAR 2021'!F99+'[1]APR 2021'!F99+'[1]MAY 2021'!F99+'[1]JUN 2021'!F99+'[1]JUL 2021'!F99+'[1]AUG 2021'!F99</f>
        <v>651282</v>
      </c>
      <c r="G99" s="90">
        <f>'[1]SEPT 2020'!G99+'[1]OCT 2020'!G99+'[1]NOV 2020'!G99+'[1]DEC 2020'!G99+'[1]JAN 2021'!G99+'[1]FEB 2021'!G99+'[1]MAR 2021'!G99+'[1]APR 2021'!G99+'[1]MAY 2021'!G99+'[1]JUN 2021'!G99+'[1]JUL 2021'!G99+'[1]AUG 2021'!G99</f>
        <v>337323</v>
      </c>
      <c r="H99" s="90">
        <f>'[1]SEPT 2020'!H99+'[1]OCT 2020'!H99+'[1]NOV 2020'!H99+'[1]DEC 2020'!H99+'[1]JAN 2021'!H99+'[1]FEB 2021'!H99+'[1]MAR 2021'!H99+'[1]APR 2021'!H99+'[1]MAY 2021'!H99+'[1]JUN 2021'!H99+'[1]JUL 2021'!H99+'[1]AUG 2021'!H99</f>
        <v>245000</v>
      </c>
      <c r="I99" s="108">
        <f>'[1]SEPT 2020'!I99+'[1]OCT 2020'!I99+'[1]NOV 2020'!I99+'[1]DEC 2020'!I99+'[1]JAN 2021'!I99+'[1]FEB 2021'!I99+'[1]MAR 2021'!I99+'[1]APR 2021'!I99+'[1]MAY 2021'!I99+'[1]JUN 2021'!I99+'[1]JUL 2021'!I99+'[1]AUG 2021'!I99</f>
        <v>1646681</v>
      </c>
      <c r="J99" s="38">
        <f>'[1]SEPT 2020'!J99+'[1]OCT 2020'!J99+'[1]NOV 2020'!J99+'[1]DEC 2020'!J99+'[1]JAN 2021'!J99+'[1]FEB 2021'!J99+'[1]MAR 2021'!J99+'[1]APR 2021'!J99+'[1]MAY 2021'!J99+'[1]JUN 2021'!J99+'[1]JUL 2021'!J99+'[1]AUG 2021'!J99</f>
        <v>0</v>
      </c>
      <c r="K99" s="109">
        <f>'[1]SEPT 2020'!K99+'[1]OCT 2020'!K99+'[1]NOV 2020'!K99+'[1]DEC 2020'!K99+'[1]JAN 2021'!K99+'[1]FEB 2021'!K99+'[1]MAR 2021'!K99+'[1]APR 2021'!K99+'[1]MAY 2021'!K99+'[1]JUN 2021'!K99+'[1]JUL 2021'!K99+'[1]AUG 2021'!K99</f>
        <v>0</v>
      </c>
      <c r="L99" s="38">
        <f>'[1]SEPT 2020'!L99+'[1]OCT 2020'!L99+'[1]NOV 2020'!L99+'[1]DEC 2020'!L99+'[1]JAN 2021'!L99+'[1]FEB 2021'!L99+'[1]MAR 2021'!L99+'[1]APR 2021'!L99+'[1]MAY 2021'!L99+'[1]JUN 2021'!L99+'[1]JUL 2021'!L99+'[1]AUG 2021'!L99</f>
        <v>0</v>
      </c>
      <c r="M99" s="38">
        <f>'[1]SEPT 2020'!M99+'[1]OCT 2020'!M99+'[1]NOV 2020'!M99+'[1]DEC 2020'!M99+'[1]JAN 2021'!M99+'[1]FEB 2021'!M99+'[1]MAR 2021'!M99+'[1]APR 2021'!M99+'[1]MAY 2021'!M99+'[1]JUN 2021'!M99+'[1]JUL 2021'!M99+'[1]AUG 2021'!M99</f>
        <v>0</v>
      </c>
      <c r="N99" s="38">
        <f>'[1]SEPT 2020'!N99+'[1]OCT 2020'!N99+'[1]NOV 2020'!N99+'[1]DEC 2020'!N99+'[1]JAN 2021'!N99+'[1]FEB 2021'!N99+'[1]MAR 2021'!N99+'[1]APR 2021'!N99+'[1]MAY 2021'!N99+'[1]JUN 2021'!N99+'[1]JUL 2021'!N99+'[1]AUG 2021'!N99</f>
        <v>0</v>
      </c>
      <c r="O99" s="38">
        <f>'[1]SEPT 2020'!O99+'[1]OCT 2020'!O99+'[1]NOV 2020'!O99+'[1]DEC 2020'!O99+'[1]JAN 2021'!O99+'[1]FEB 2021'!O99+'[1]MAR 2021'!O99+'[1]APR 2021'!O99+'[1]MAY 2021'!O99+'[1]JUN 2021'!O99+'[1]JUL 2021'!O99+'[1]AUG 2021'!O99</f>
        <v>33600</v>
      </c>
      <c r="P99" s="108">
        <f>'[1]SEPT 2020'!P99+'[1]OCT 2020'!P99+'[1]NOV 2020'!P99+'[1]DEC 2020'!P99+'[1]JAN 2021'!P99+'[1]FEB 2021'!P99+'[1]MAR 2021'!P99+'[1]APR 2021'!P99+'[1]MAY 2021'!P99+'[1]JUN 2021'!P99+'[1]JUL 2021'!P99+'[1]AUG 2021'!P99</f>
        <v>12793.98</v>
      </c>
      <c r="Q99" s="38">
        <f>'[1]SEPT 2020'!Q99+'[1]OCT 2020'!Q99+'[1]NOV 2020'!Q99+'[1]DEC 2020'!Q99+'[1]JAN 2021'!Q99+'[1]FEB 2021'!Q99+'[1]MAR 2021'!Q99+'[1]APR 2021'!Q99+'[1]MAY 2021'!Q99+'[1]JUN 2021'!Q99+'[1]JUL 2021'!Q99+'[1]AUG 2021'!Q99</f>
        <v>0</v>
      </c>
      <c r="R99" s="38">
        <f>'[1]SEPT 2020'!R99+'[1]OCT 2020'!R99+'[1]NOV 2020'!R99+'[1]DEC 2020'!R99+'[1]JAN 2021'!R99+'[1]FEB 2021'!R99+'[1]MAR 2021'!R99+'[1]APR 2021'!R99+'[1]MAY 2021'!R99+'[1]JUN 2021'!R99+'[1]JUL 2021'!R99+'[1]AUG 2021'!R99</f>
        <v>0</v>
      </c>
      <c r="S99" s="38">
        <f>'[1]SEPT 2020'!S99+'[1]OCT 2020'!S99+'[1]NOV 2020'!S99+'[1]DEC 2020'!S99+'[1]JAN 2021'!S99+'[1]FEB 2021'!S99+'[1]MAR 2021'!S99+'[1]APR 2021'!S99+'[1]MAY 2021'!S99+'[1]JUN 2021'!S99+'[1]JUL 2021'!S99+'[1]AUG 2021'!S99</f>
        <v>0</v>
      </c>
      <c r="T99" s="38">
        <f>'[1]SEPT 2020'!T99+'[1]OCT 2020'!T99+'[1]NOV 2020'!T99+'[1]DEC 2020'!T99+'[1]JAN 2021'!T99+'[1]FEB 2021'!T99+'[1]MAR 2021'!T99+'[1]APR 2021'!T99+'[1]MAY 2021'!T99+'[1]JUN 2021'!T99+'[1]JUL 2021'!T99+'[1]AUG 2021'!T99</f>
        <v>12793.98</v>
      </c>
      <c r="U99" s="38">
        <f>'[1]SEPT 2020'!U99+'[1]OCT 2020'!U99+'[1]NOV 2020'!U99+'[1]DEC 2020'!U99+'[1]JAN 2021'!U99+'[1]FEB 2021'!U99+'[1]MAR 2021'!U99+'[1]APR 2021'!U99+'[1]MAY 2021'!U99+'[1]JUN 2021'!U99+'[1]JUL 2021'!U99+'[1]AUG 2021'!U99</f>
        <v>0</v>
      </c>
      <c r="V99" s="38">
        <f>'[1]SEPT 2020'!V99+'[1]OCT 2020'!V99+'[1]NOV 2020'!V99+'[1]DEC 2020'!V99+'[1]JAN 2021'!V99+'[1]FEB 2021'!V99+'[1]MAR 2021'!V99+'[1]APR 2021'!V99+'[1]MAY 2021'!V99+'[1]JUN 2021'!V99+'[1]JUL 2021'!V99+'[1]AUG 2021'!V99</f>
        <v>0</v>
      </c>
      <c r="W99" s="38">
        <f>'[1]SEPT 2020'!W99+'[1]OCT 2020'!W99+'[1]NOV 2020'!W99+'[1]DEC 2020'!W99+'[1]JAN 2021'!W99+'[1]FEB 2021'!W99+'[1]MAR 2021'!W99+'[1]APR 2021'!W99+'[1]MAY 2021'!W99+'[1]JUN 2021'!W99+'[1]JUL 2021'!W99+'[1]AUG 2021'!W99</f>
        <v>0</v>
      </c>
      <c r="X99" s="38">
        <f>'[1]SEPT 2020'!X99+'[1]OCT 2020'!X99+'[1]NOV 2020'!X99+'[1]DEC 2020'!X99+'[1]JAN 2021'!X99+'[1]FEB 2021'!X99+'[1]MAR 2021'!X99+'[1]APR 2021'!X99+'[1]MAY 2021'!X99+'[1]JUN 2021'!X99+'[1]JUL 2021'!X99+'[1]AUG 2021'!X99</f>
        <v>0</v>
      </c>
      <c r="Y99" s="38">
        <f>'[1]SEPT 2020'!Y99+'[1]OCT 2020'!Y99+'[1]NOV 2020'!Y99+'[1]DEC 2020'!Y99+'[1]JAN 2021'!Y99+'[1]FEB 2021'!Y99+'[1]MAR 2021'!Y99+'[1]APR 2021'!Y99+'[1]MAY 2021'!Y99+'[1]JUN 2021'!Y99+'[1]JUL 2021'!Y99+'[1]AUG 2021'!Y99</f>
        <v>0</v>
      </c>
      <c r="Z99" s="38">
        <f>'[1]SEPT 2020'!Z99+'[1]OCT 2020'!Z99+'[1]NOV 2020'!Z99+'[1]DEC 2020'!Z99+'[1]JAN 2021'!Z99+'[1]FEB 2021'!Z99+'[1]MAR 2021'!Z99+'[1]APR 2021'!Z99+'[1]MAY 2021'!Z99+'[1]JUN 2021'!Z99+'[1]JUL 2021'!Z99+'[1]AUG 2021'!Z99</f>
        <v>0</v>
      </c>
      <c r="AA99" s="38">
        <f>'[1]SEPT 2020'!AA99+'[1]OCT 2020'!AA99+'[1]NOV 2020'!AA99+'[1]DEC 2020'!AA99+'[1]JAN 2021'!AA99+'[1]FEB 2021'!AA99+'[1]MAR 2021'!AA99+'[1]APR 2021'!AA99+'[1]MAY 2021'!AA99+'[1]JUN 2021'!AA99+'[1]JUL 2021'!AA99+'[1]AUG 2021'!AA99</f>
        <v>0</v>
      </c>
      <c r="AB99" s="38">
        <f>'[1]SEPT 2020'!AB99+'[1]OCT 2020'!AB99+'[1]NOV 2020'!AB99+'[1]DEC 2020'!AB99+'[1]JAN 2021'!AB99+'[1]FEB 2021'!AB99+'[1]MAR 2021'!AB99+'[1]APR 2021'!AB99+'[1]MAY 2021'!AB99+'[1]JUN 2021'!AB99+'[1]JUL 2021'!AB99+'[1]AUG 2021'!AB99</f>
        <v>0</v>
      </c>
      <c r="AC99" s="38">
        <f>'[1]SEPT 2020'!AC99+'[1]OCT 2020'!AC99+'[1]NOV 2020'!AC99+'[1]DEC 2020'!AC99+'[1]JAN 2021'!AC99+'[1]FEB 2021'!AC99+'[1]MAR 2021'!AC99+'[1]APR 2021'!AC99+'[1]MAY 2021'!AC99+'[1]JUN 2021'!AC99+'[1]JUL 2021'!AC99+'[1]AUG 2021'!AC99</f>
        <v>2561</v>
      </c>
      <c r="AD99" s="24">
        <f t="shared" si="1"/>
        <v>1695635.98</v>
      </c>
    </row>
    <row r="100" spans="1:30" x14ac:dyDescent="0.25">
      <c r="A100" s="16" t="s">
        <v>235</v>
      </c>
      <c r="B100" s="17" t="s">
        <v>236</v>
      </c>
      <c r="C100" s="29" t="s">
        <v>50</v>
      </c>
      <c r="D100" s="90">
        <f>'[1]SEPT 2020'!D100+'[1]OCT 2020'!D100+'[1]NOV 2020'!D100+'[1]DEC 2020'!D100+'[1]JAN 2021'!D100+'[1]FEB 2021'!D100+'[1]MAR 2021'!D100+'[1]APR 2021'!D100+'[1]MAY 2021'!D100+'[1]JUN 2021'!D100+'[1]JUL 2021'!D100+'[1]AUG 2021'!D100</f>
        <v>43748</v>
      </c>
      <c r="E100" s="90">
        <f>'[1]SEPT 2020'!E100+'[1]OCT 2020'!E100+'[1]NOV 2020'!E100+'[1]DEC 2020'!E100+'[1]JAN 2021'!E100+'[1]FEB 2021'!E100+'[1]MAR 2021'!E100+'[1]APR 2021'!E100+'[1]MAY 2021'!E100+'[1]JUN 2021'!E100+'[1]JUL 2021'!E100+'[1]AUG 2021'!E100</f>
        <v>8354</v>
      </c>
      <c r="F100" s="90">
        <f>'[1]SEPT 2020'!F100+'[1]OCT 2020'!F100+'[1]NOV 2020'!F100+'[1]DEC 2020'!F100+'[1]JAN 2021'!F100+'[1]FEB 2021'!F100+'[1]MAR 2021'!F100+'[1]APR 2021'!F100+'[1]MAY 2021'!F100+'[1]JUN 2021'!F100+'[1]JUL 2021'!F100+'[1]AUG 2021'!F100</f>
        <v>7529</v>
      </c>
      <c r="G100" s="90">
        <f>'[1]SEPT 2020'!G100+'[1]OCT 2020'!G100+'[1]NOV 2020'!G100+'[1]DEC 2020'!G100+'[1]JAN 2021'!G100+'[1]FEB 2021'!G100+'[1]MAR 2021'!G100+'[1]APR 2021'!G100+'[1]MAY 2021'!G100+'[1]JUN 2021'!G100+'[1]JUL 2021'!G100+'[1]AUG 2021'!G100</f>
        <v>8090</v>
      </c>
      <c r="H100" s="90">
        <f>'[1]SEPT 2020'!H100+'[1]OCT 2020'!H100+'[1]NOV 2020'!H100+'[1]DEC 2020'!H100+'[1]JAN 2021'!H100+'[1]FEB 2021'!H100+'[1]MAR 2021'!H100+'[1]APR 2021'!H100+'[1]MAY 2021'!H100+'[1]JUN 2021'!H100+'[1]JUL 2021'!H100+'[1]AUG 2021'!H100</f>
        <v>9158</v>
      </c>
      <c r="I100" s="108">
        <f>'[1]SEPT 2020'!I100+'[1]OCT 2020'!I100+'[1]NOV 2020'!I100+'[1]DEC 2020'!I100+'[1]JAN 2021'!I100+'[1]FEB 2021'!I100+'[1]MAR 2021'!I100+'[1]APR 2021'!I100+'[1]MAY 2021'!I100+'[1]JUN 2021'!I100+'[1]JUL 2021'!I100+'[1]AUG 2021'!I100</f>
        <v>76879</v>
      </c>
      <c r="J100" s="38">
        <f>'[1]SEPT 2020'!J100+'[1]OCT 2020'!J100+'[1]NOV 2020'!J100+'[1]DEC 2020'!J100+'[1]JAN 2021'!J100+'[1]FEB 2021'!J100+'[1]MAR 2021'!J100+'[1]APR 2021'!J100+'[1]MAY 2021'!J100+'[1]JUN 2021'!J100+'[1]JUL 2021'!J100+'[1]AUG 2021'!J100</f>
        <v>0</v>
      </c>
      <c r="K100" s="109">
        <f>'[1]SEPT 2020'!K100+'[1]OCT 2020'!K100+'[1]NOV 2020'!K100+'[1]DEC 2020'!K100+'[1]JAN 2021'!K100+'[1]FEB 2021'!K100+'[1]MAR 2021'!K100+'[1]APR 2021'!K100+'[1]MAY 2021'!K100+'[1]JUN 2021'!K100+'[1]JUL 2021'!K100+'[1]AUG 2021'!K100</f>
        <v>0</v>
      </c>
      <c r="L100" s="38">
        <f>'[1]SEPT 2020'!L100+'[1]OCT 2020'!L100+'[1]NOV 2020'!L100+'[1]DEC 2020'!L100+'[1]JAN 2021'!L100+'[1]FEB 2021'!L100+'[1]MAR 2021'!L100+'[1]APR 2021'!L100+'[1]MAY 2021'!L100+'[1]JUN 2021'!L100+'[1]JUL 2021'!L100+'[1]AUG 2021'!L100</f>
        <v>0</v>
      </c>
      <c r="M100" s="38">
        <f>'[1]SEPT 2020'!M100+'[1]OCT 2020'!M100+'[1]NOV 2020'!M100+'[1]DEC 2020'!M100+'[1]JAN 2021'!M100+'[1]FEB 2021'!M100+'[1]MAR 2021'!M100+'[1]APR 2021'!M100+'[1]MAY 2021'!M100+'[1]JUN 2021'!M100+'[1]JUL 2021'!M100+'[1]AUG 2021'!M100</f>
        <v>0</v>
      </c>
      <c r="N100" s="38">
        <f>'[1]SEPT 2020'!N100+'[1]OCT 2020'!N100+'[1]NOV 2020'!N100+'[1]DEC 2020'!N100+'[1]JAN 2021'!N100+'[1]FEB 2021'!N100+'[1]MAR 2021'!N100+'[1]APR 2021'!N100+'[1]MAY 2021'!N100+'[1]JUN 2021'!N100+'[1]JUL 2021'!N100+'[1]AUG 2021'!N100</f>
        <v>0</v>
      </c>
      <c r="O100" s="38">
        <f>'[1]SEPT 2020'!O100+'[1]OCT 2020'!O100+'[1]NOV 2020'!O100+'[1]DEC 2020'!O100+'[1]JAN 2021'!O100+'[1]FEB 2021'!O100+'[1]MAR 2021'!O100+'[1]APR 2021'!O100+'[1]MAY 2021'!O100+'[1]JUN 2021'!O100+'[1]JUL 2021'!O100+'[1]AUG 2021'!O100</f>
        <v>0</v>
      </c>
      <c r="P100" s="108">
        <f>'[1]SEPT 2020'!P100+'[1]OCT 2020'!P100+'[1]NOV 2020'!P100+'[1]DEC 2020'!P100+'[1]JAN 2021'!P100+'[1]FEB 2021'!P100+'[1]MAR 2021'!P100+'[1]APR 2021'!P100+'[1]MAY 2021'!P100+'[1]JUN 2021'!P100+'[1]JUL 2021'!P100+'[1]AUG 2021'!P100</f>
        <v>852.93</v>
      </c>
      <c r="Q100" s="38">
        <f>'[1]SEPT 2020'!Q100+'[1]OCT 2020'!Q100+'[1]NOV 2020'!Q100+'[1]DEC 2020'!Q100+'[1]JAN 2021'!Q100+'[1]FEB 2021'!Q100+'[1]MAR 2021'!Q100+'[1]APR 2021'!Q100+'[1]MAY 2021'!Q100+'[1]JUN 2021'!Q100+'[1]JUL 2021'!Q100+'[1]AUG 2021'!Q100</f>
        <v>0</v>
      </c>
      <c r="R100" s="38">
        <f>'[1]SEPT 2020'!R100+'[1]OCT 2020'!R100+'[1]NOV 2020'!R100+'[1]DEC 2020'!R100+'[1]JAN 2021'!R100+'[1]FEB 2021'!R100+'[1]MAR 2021'!R100+'[1]APR 2021'!R100+'[1]MAY 2021'!R100+'[1]JUN 2021'!R100+'[1]JUL 2021'!R100+'[1]AUG 2021'!R100</f>
        <v>0</v>
      </c>
      <c r="S100" s="38">
        <f>'[1]SEPT 2020'!S100+'[1]OCT 2020'!S100+'[1]NOV 2020'!S100+'[1]DEC 2020'!S100+'[1]JAN 2021'!S100+'[1]FEB 2021'!S100+'[1]MAR 2021'!S100+'[1]APR 2021'!S100+'[1]MAY 2021'!S100+'[1]JUN 2021'!S100+'[1]JUL 2021'!S100+'[1]AUG 2021'!S100</f>
        <v>0</v>
      </c>
      <c r="T100" s="38">
        <f>'[1]SEPT 2020'!T100+'[1]OCT 2020'!T100+'[1]NOV 2020'!T100+'[1]DEC 2020'!T100+'[1]JAN 2021'!T100+'[1]FEB 2021'!T100+'[1]MAR 2021'!T100+'[1]APR 2021'!T100+'[1]MAY 2021'!T100+'[1]JUN 2021'!T100+'[1]JUL 2021'!T100+'[1]AUG 2021'!T100</f>
        <v>852.93</v>
      </c>
      <c r="U100" s="38">
        <f>'[1]SEPT 2020'!U100+'[1]OCT 2020'!U100+'[1]NOV 2020'!U100+'[1]DEC 2020'!U100+'[1]JAN 2021'!U100+'[1]FEB 2021'!U100+'[1]MAR 2021'!U100+'[1]APR 2021'!U100+'[1]MAY 2021'!U100+'[1]JUN 2021'!U100+'[1]JUL 2021'!U100+'[1]AUG 2021'!U100</f>
        <v>0</v>
      </c>
      <c r="V100" s="38">
        <f>'[1]SEPT 2020'!V100+'[1]OCT 2020'!V100+'[1]NOV 2020'!V100+'[1]DEC 2020'!V100+'[1]JAN 2021'!V100+'[1]FEB 2021'!V100+'[1]MAR 2021'!V100+'[1]APR 2021'!V100+'[1]MAY 2021'!V100+'[1]JUN 2021'!V100+'[1]JUL 2021'!V100+'[1]AUG 2021'!V100</f>
        <v>0</v>
      </c>
      <c r="W100" s="38">
        <f>'[1]SEPT 2020'!W100+'[1]OCT 2020'!W100+'[1]NOV 2020'!W100+'[1]DEC 2020'!W100+'[1]JAN 2021'!W100+'[1]FEB 2021'!W100+'[1]MAR 2021'!W100+'[1]APR 2021'!W100+'[1]MAY 2021'!W100+'[1]JUN 2021'!W100+'[1]JUL 2021'!W100+'[1]AUG 2021'!W100</f>
        <v>0</v>
      </c>
      <c r="X100" s="38">
        <f>'[1]SEPT 2020'!X100+'[1]OCT 2020'!X100+'[1]NOV 2020'!X100+'[1]DEC 2020'!X100+'[1]JAN 2021'!X100+'[1]FEB 2021'!X100+'[1]MAR 2021'!X100+'[1]APR 2021'!X100+'[1]MAY 2021'!X100+'[1]JUN 2021'!X100+'[1]JUL 2021'!X100+'[1]AUG 2021'!X100</f>
        <v>0</v>
      </c>
      <c r="Y100" s="38">
        <f>'[1]SEPT 2020'!Y100+'[1]OCT 2020'!Y100+'[1]NOV 2020'!Y100+'[1]DEC 2020'!Y100+'[1]JAN 2021'!Y100+'[1]FEB 2021'!Y100+'[1]MAR 2021'!Y100+'[1]APR 2021'!Y100+'[1]MAY 2021'!Y100+'[1]JUN 2021'!Y100+'[1]JUL 2021'!Y100+'[1]AUG 2021'!Y100</f>
        <v>0</v>
      </c>
      <c r="Z100" s="38">
        <f>'[1]SEPT 2020'!Z100+'[1]OCT 2020'!Z100+'[1]NOV 2020'!Z100+'[1]DEC 2020'!Z100+'[1]JAN 2021'!Z100+'[1]FEB 2021'!Z100+'[1]MAR 2021'!Z100+'[1]APR 2021'!Z100+'[1]MAY 2021'!Z100+'[1]JUN 2021'!Z100+'[1]JUL 2021'!Z100+'[1]AUG 2021'!Z100</f>
        <v>0</v>
      </c>
      <c r="AA100" s="38">
        <f>'[1]SEPT 2020'!AA100+'[1]OCT 2020'!AA100+'[1]NOV 2020'!AA100+'[1]DEC 2020'!AA100+'[1]JAN 2021'!AA100+'[1]FEB 2021'!AA100+'[1]MAR 2021'!AA100+'[1]APR 2021'!AA100+'[1]MAY 2021'!AA100+'[1]JUN 2021'!AA100+'[1]JUL 2021'!AA100+'[1]AUG 2021'!AA100</f>
        <v>0</v>
      </c>
      <c r="AB100" s="38">
        <f>'[1]SEPT 2020'!AB100+'[1]OCT 2020'!AB100+'[1]NOV 2020'!AB100+'[1]DEC 2020'!AB100+'[1]JAN 2021'!AB100+'[1]FEB 2021'!AB100+'[1]MAR 2021'!AB100+'[1]APR 2021'!AB100+'[1]MAY 2021'!AB100+'[1]JUN 2021'!AB100+'[1]JUL 2021'!AB100+'[1]AUG 2021'!AB100</f>
        <v>0</v>
      </c>
      <c r="AC100" s="38">
        <f>'[1]SEPT 2020'!AC100+'[1]OCT 2020'!AC100+'[1]NOV 2020'!AC100+'[1]DEC 2020'!AC100+'[1]JAN 2021'!AC100+'[1]FEB 2021'!AC100+'[1]MAR 2021'!AC100+'[1]APR 2021'!AC100+'[1]MAY 2021'!AC100+'[1]JUN 2021'!AC100+'[1]JUL 2021'!AC100+'[1]AUG 2021'!AC100</f>
        <v>0</v>
      </c>
      <c r="AD100" s="24">
        <f t="shared" si="1"/>
        <v>77731.929999999993</v>
      </c>
    </row>
    <row r="101" spans="1:30" x14ac:dyDescent="0.25">
      <c r="A101" s="16" t="s">
        <v>237</v>
      </c>
      <c r="B101" s="17" t="s">
        <v>238</v>
      </c>
      <c r="C101" s="25" t="s">
        <v>39</v>
      </c>
      <c r="D101" s="90">
        <f>'[1]SEPT 2020'!D101+'[1]OCT 2020'!D101+'[1]NOV 2020'!D101+'[1]DEC 2020'!D101+'[1]JAN 2021'!D101+'[1]FEB 2021'!D101+'[1]MAR 2021'!D101+'[1]APR 2021'!D101+'[1]MAY 2021'!D101+'[1]JUN 2021'!D101+'[1]JUL 2021'!D101+'[1]AUG 2021'!D101</f>
        <v>38717</v>
      </c>
      <c r="E101" s="90">
        <f>'[1]SEPT 2020'!E101+'[1]OCT 2020'!E101+'[1]NOV 2020'!E101+'[1]DEC 2020'!E101+'[1]JAN 2021'!E101+'[1]FEB 2021'!E101+'[1]MAR 2021'!E101+'[1]APR 2021'!E101+'[1]MAY 2021'!E101+'[1]JUN 2021'!E101+'[1]JUL 2021'!E101+'[1]AUG 2021'!E101</f>
        <v>76436</v>
      </c>
      <c r="F101" s="90">
        <f>'[1]SEPT 2020'!F101+'[1]OCT 2020'!F101+'[1]NOV 2020'!F101+'[1]DEC 2020'!F101+'[1]JAN 2021'!F101+'[1]FEB 2021'!F101+'[1]MAR 2021'!F101+'[1]APR 2021'!F101+'[1]MAY 2021'!F101+'[1]JUN 2021'!F101+'[1]JUL 2021'!F101+'[1]AUG 2021'!F101</f>
        <v>56303</v>
      </c>
      <c r="G101" s="90">
        <f>'[1]SEPT 2020'!G101+'[1]OCT 2020'!G101+'[1]NOV 2020'!G101+'[1]DEC 2020'!G101+'[1]JAN 2021'!G101+'[1]FEB 2021'!G101+'[1]MAR 2021'!G101+'[1]APR 2021'!G101+'[1]MAY 2021'!G101+'[1]JUN 2021'!G101+'[1]JUL 2021'!G101+'[1]AUG 2021'!G101</f>
        <v>35585</v>
      </c>
      <c r="H101" s="90">
        <f>'[1]SEPT 2020'!H101+'[1]OCT 2020'!H101+'[1]NOV 2020'!H101+'[1]DEC 2020'!H101+'[1]JAN 2021'!H101+'[1]FEB 2021'!H101+'[1]MAR 2021'!H101+'[1]APR 2021'!H101+'[1]MAY 2021'!H101+'[1]JUN 2021'!H101+'[1]JUL 2021'!H101+'[1]AUG 2021'!H101</f>
        <v>3000</v>
      </c>
      <c r="I101" s="108">
        <f>'[1]SEPT 2020'!I101+'[1]OCT 2020'!I101+'[1]NOV 2020'!I101+'[1]DEC 2020'!I101+'[1]JAN 2021'!I101+'[1]FEB 2021'!I101+'[1]MAR 2021'!I101+'[1]APR 2021'!I101+'[1]MAY 2021'!I101+'[1]JUN 2021'!I101+'[1]JUL 2021'!I101+'[1]AUG 2021'!I101</f>
        <v>210041</v>
      </c>
      <c r="J101" s="38">
        <f>'[1]SEPT 2020'!J101+'[1]OCT 2020'!J101+'[1]NOV 2020'!J101+'[1]DEC 2020'!J101+'[1]JAN 2021'!J101+'[1]FEB 2021'!J101+'[1]MAR 2021'!J101+'[1]APR 2021'!J101+'[1]MAY 2021'!J101+'[1]JUN 2021'!J101+'[1]JUL 2021'!J101+'[1]AUG 2021'!J101</f>
        <v>0</v>
      </c>
      <c r="K101" s="109">
        <f>'[1]SEPT 2020'!K101+'[1]OCT 2020'!K101+'[1]NOV 2020'!K101+'[1]DEC 2020'!K101+'[1]JAN 2021'!K101+'[1]FEB 2021'!K101+'[1]MAR 2021'!K101+'[1]APR 2021'!K101+'[1]MAY 2021'!K101+'[1]JUN 2021'!K101+'[1]JUL 2021'!K101+'[1]AUG 2021'!K101</f>
        <v>0</v>
      </c>
      <c r="L101" s="38">
        <f>'[1]SEPT 2020'!L101+'[1]OCT 2020'!L101+'[1]NOV 2020'!L101+'[1]DEC 2020'!L101+'[1]JAN 2021'!L101+'[1]FEB 2021'!L101+'[1]MAR 2021'!L101+'[1]APR 2021'!L101+'[1]MAY 2021'!L101+'[1]JUN 2021'!L101+'[1]JUL 2021'!L101+'[1]AUG 2021'!L101</f>
        <v>0</v>
      </c>
      <c r="M101" s="38">
        <f>'[1]SEPT 2020'!M101+'[1]OCT 2020'!M101+'[1]NOV 2020'!M101+'[1]DEC 2020'!M101+'[1]JAN 2021'!M101+'[1]FEB 2021'!M101+'[1]MAR 2021'!M101+'[1]APR 2021'!M101+'[1]MAY 2021'!M101+'[1]JUN 2021'!M101+'[1]JUL 2021'!M101+'[1]AUG 2021'!M101</f>
        <v>0</v>
      </c>
      <c r="N101" s="38">
        <f>'[1]SEPT 2020'!N101+'[1]OCT 2020'!N101+'[1]NOV 2020'!N101+'[1]DEC 2020'!N101+'[1]JAN 2021'!N101+'[1]FEB 2021'!N101+'[1]MAR 2021'!N101+'[1]APR 2021'!N101+'[1]MAY 2021'!N101+'[1]JUN 2021'!N101+'[1]JUL 2021'!N101+'[1]AUG 2021'!N101</f>
        <v>0</v>
      </c>
      <c r="O101" s="38">
        <f>'[1]SEPT 2020'!O101+'[1]OCT 2020'!O101+'[1]NOV 2020'!O101+'[1]DEC 2020'!O101+'[1]JAN 2021'!O101+'[1]FEB 2021'!O101+'[1]MAR 2021'!O101+'[1]APR 2021'!O101+'[1]MAY 2021'!O101+'[1]JUN 2021'!O101+'[1]JUL 2021'!O101+'[1]AUG 2021'!O101</f>
        <v>0</v>
      </c>
      <c r="P101" s="108">
        <f>'[1]SEPT 2020'!P101+'[1]OCT 2020'!P101+'[1]NOV 2020'!P101+'[1]DEC 2020'!P101+'[1]JAN 2021'!P101+'[1]FEB 2021'!P101+'[1]MAR 2021'!P101+'[1]APR 2021'!P101+'[1]MAY 2021'!P101+'[1]JUN 2021'!P101+'[1]JUL 2021'!P101+'[1]AUG 2021'!P101</f>
        <v>853.96</v>
      </c>
      <c r="Q101" s="38">
        <f>'[1]SEPT 2020'!Q101+'[1]OCT 2020'!Q101+'[1]NOV 2020'!Q101+'[1]DEC 2020'!Q101+'[1]JAN 2021'!Q101+'[1]FEB 2021'!Q101+'[1]MAR 2021'!Q101+'[1]APR 2021'!Q101+'[1]MAY 2021'!Q101+'[1]JUN 2021'!Q101+'[1]JUL 2021'!Q101+'[1]AUG 2021'!Q101</f>
        <v>0</v>
      </c>
      <c r="R101" s="38">
        <f>'[1]SEPT 2020'!R101+'[1]OCT 2020'!R101+'[1]NOV 2020'!R101+'[1]DEC 2020'!R101+'[1]JAN 2021'!R101+'[1]FEB 2021'!R101+'[1]MAR 2021'!R101+'[1]APR 2021'!R101+'[1]MAY 2021'!R101+'[1]JUN 2021'!R101+'[1]JUL 2021'!R101+'[1]AUG 2021'!R101</f>
        <v>0</v>
      </c>
      <c r="S101" s="38">
        <f>'[1]SEPT 2020'!S101+'[1]OCT 2020'!S101+'[1]NOV 2020'!S101+'[1]DEC 2020'!S101+'[1]JAN 2021'!S101+'[1]FEB 2021'!S101+'[1]MAR 2021'!S101+'[1]APR 2021'!S101+'[1]MAY 2021'!S101+'[1]JUN 2021'!S101+'[1]JUL 2021'!S101+'[1]AUG 2021'!S101</f>
        <v>0</v>
      </c>
      <c r="T101" s="38">
        <f>'[1]SEPT 2020'!T101+'[1]OCT 2020'!T101+'[1]NOV 2020'!T101+'[1]DEC 2020'!T101+'[1]JAN 2021'!T101+'[1]FEB 2021'!T101+'[1]MAR 2021'!T101+'[1]APR 2021'!T101+'[1]MAY 2021'!T101+'[1]JUN 2021'!T101+'[1]JUL 2021'!T101+'[1]AUG 2021'!T101</f>
        <v>853.96</v>
      </c>
      <c r="U101" s="38">
        <f>'[1]SEPT 2020'!U101+'[1]OCT 2020'!U101+'[1]NOV 2020'!U101+'[1]DEC 2020'!U101+'[1]JAN 2021'!U101+'[1]FEB 2021'!U101+'[1]MAR 2021'!U101+'[1]APR 2021'!U101+'[1]MAY 2021'!U101+'[1]JUN 2021'!U101+'[1]JUL 2021'!U101+'[1]AUG 2021'!U101</f>
        <v>0</v>
      </c>
      <c r="V101" s="38">
        <f>'[1]SEPT 2020'!V101+'[1]OCT 2020'!V101+'[1]NOV 2020'!V101+'[1]DEC 2020'!V101+'[1]JAN 2021'!V101+'[1]FEB 2021'!V101+'[1]MAR 2021'!V101+'[1]APR 2021'!V101+'[1]MAY 2021'!V101+'[1]JUN 2021'!V101+'[1]JUL 2021'!V101+'[1]AUG 2021'!V101</f>
        <v>0</v>
      </c>
      <c r="W101" s="38">
        <f>'[1]SEPT 2020'!W101+'[1]OCT 2020'!W101+'[1]NOV 2020'!W101+'[1]DEC 2020'!W101+'[1]JAN 2021'!W101+'[1]FEB 2021'!W101+'[1]MAR 2021'!W101+'[1]APR 2021'!W101+'[1]MAY 2021'!W101+'[1]JUN 2021'!W101+'[1]JUL 2021'!W101+'[1]AUG 2021'!W101</f>
        <v>0</v>
      </c>
      <c r="X101" s="38">
        <f>'[1]SEPT 2020'!X101+'[1]OCT 2020'!X101+'[1]NOV 2020'!X101+'[1]DEC 2020'!X101+'[1]JAN 2021'!X101+'[1]FEB 2021'!X101+'[1]MAR 2021'!X101+'[1]APR 2021'!X101+'[1]MAY 2021'!X101+'[1]JUN 2021'!X101+'[1]JUL 2021'!X101+'[1]AUG 2021'!X101</f>
        <v>0</v>
      </c>
      <c r="Y101" s="38">
        <f>'[1]SEPT 2020'!Y101+'[1]OCT 2020'!Y101+'[1]NOV 2020'!Y101+'[1]DEC 2020'!Y101+'[1]JAN 2021'!Y101+'[1]FEB 2021'!Y101+'[1]MAR 2021'!Y101+'[1]APR 2021'!Y101+'[1]MAY 2021'!Y101+'[1]JUN 2021'!Y101+'[1]JUL 2021'!Y101+'[1]AUG 2021'!Y101</f>
        <v>0</v>
      </c>
      <c r="Z101" s="38">
        <f>'[1]SEPT 2020'!Z101+'[1]OCT 2020'!Z101+'[1]NOV 2020'!Z101+'[1]DEC 2020'!Z101+'[1]JAN 2021'!Z101+'[1]FEB 2021'!Z101+'[1]MAR 2021'!Z101+'[1]APR 2021'!Z101+'[1]MAY 2021'!Z101+'[1]JUN 2021'!Z101+'[1]JUL 2021'!Z101+'[1]AUG 2021'!Z101</f>
        <v>0</v>
      </c>
      <c r="AA101" s="38">
        <f>'[1]SEPT 2020'!AA101+'[1]OCT 2020'!AA101+'[1]NOV 2020'!AA101+'[1]DEC 2020'!AA101+'[1]JAN 2021'!AA101+'[1]FEB 2021'!AA101+'[1]MAR 2021'!AA101+'[1]APR 2021'!AA101+'[1]MAY 2021'!AA101+'[1]JUN 2021'!AA101+'[1]JUL 2021'!AA101+'[1]AUG 2021'!AA101</f>
        <v>0</v>
      </c>
      <c r="AB101" s="38">
        <f>'[1]SEPT 2020'!AB101+'[1]OCT 2020'!AB101+'[1]NOV 2020'!AB101+'[1]DEC 2020'!AB101+'[1]JAN 2021'!AB101+'[1]FEB 2021'!AB101+'[1]MAR 2021'!AB101+'[1]APR 2021'!AB101+'[1]MAY 2021'!AB101+'[1]JUN 2021'!AB101+'[1]JUL 2021'!AB101+'[1]AUG 2021'!AB101</f>
        <v>0</v>
      </c>
      <c r="AC101" s="38">
        <f>'[1]SEPT 2020'!AC101+'[1]OCT 2020'!AC101+'[1]NOV 2020'!AC101+'[1]DEC 2020'!AC101+'[1]JAN 2021'!AC101+'[1]FEB 2021'!AC101+'[1]MAR 2021'!AC101+'[1]APR 2021'!AC101+'[1]MAY 2021'!AC101+'[1]JUN 2021'!AC101+'[1]JUL 2021'!AC101+'[1]AUG 2021'!AC101</f>
        <v>0</v>
      </c>
      <c r="AD101" s="24">
        <f t="shared" si="1"/>
        <v>210894.96</v>
      </c>
    </row>
    <row r="102" spans="1:30" x14ac:dyDescent="0.25">
      <c r="A102" s="16" t="s">
        <v>239</v>
      </c>
      <c r="B102" s="17" t="s">
        <v>240</v>
      </c>
      <c r="C102" s="28" t="s">
        <v>45</v>
      </c>
      <c r="D102" s="90">
        <f>'[1]SEPT 2020'!D102+'[1]OCT 2020'!D102+'[1]NOV 2020'!D102+'[1]DEC 2020'!D102+'[1]JAN 2021'!D102+'[1]FEB 2021'!D102+'[1]MAR 2021'!D102+'[1]APR 2021'!D102+'[1]MAY 2021'!D102+'[1]JUN 2021'!D102+'[1]JUL 2021'!D102+'[1]AUG 2021'!D102</f>
        <v>307750</v>
      </c>
      <c r="E102" s="90">
        <f>'[1]SEPT 2020'!E102+'[1]OCT 2020'!E102+'[1]NOV 2020'!E102+'[1]DEC 2020'!E102+'[1]JAN 2021'!E102+'[1]FEB 2021'!E102+'[1]MAR 2021'!E102+'[1]APR 2021'!E102+'[1]MAY 2021'!E102+'[1]JUN 2021'!E102+'[1]JUL 2021'!E102+'[1]AUG 2021'!E102</f>
        <v>94200</v>
      </c>
      <c r="F102" s="90">
        <f>'[1]SEPT 2020'!F102+'[1]OCT 2020'!F102+'[1]NOV 2020'!F102+'[1]DEC 2020'!F102+'[1]JAN 2021'!F102+'[1]FEB 2021'!F102+'[1]MAR 2021'!F102+'[1]APR 2021'!F102+'[1]MAY 2021'!F102+'[1]JUN 2021'!F102+'[1]JUL 2021'!F102+'[1]AUG 2021'!F102</f>
        <v>408239</v>
      </c>
      <c r="G102" s="90">
        <f>'[1]SEPT 2020'!G102+'[1]OCT 2020'!G102+'[1]NOV 2020'!G102+'[1]DEC 2020'!G102+'[1]JAN 2021'!G102+'[1]FEB 2021'!G102+'[1]MAR 2021'!G102+'[1]APR 2021'!G102+'[1]MAY 2021'!G102+'[1]JUN 2021'!G102+'[1]JUL 2021'!G102+'[1]AUG 2021'!G102</f>
        <v>430479</v>
      </c>
      <c r="H102" s="90">
        <f>'[1]SEPT 2020'!H102+'[1]OCT 2020'!H102+'[1]NOV 2020'!H102+'[1]DEC 2020'!H102+'[1]JAN 2021'!H102+'[1]FEB 2021'!H102+'[1]MAR 2021'!H102+'[1]APR 2021'!H102+'[1]MAY 2021'!H102+'[1]JUN 2021'!H102+'[1]JUL 2021'!H102+'[1]AUG 2021'!H102</f>
        <v>158400</v>
      </c>
      <c r="I102" s="108">
        <f>'[1]SEPT 2020'!I102+'[1]OCT 2020'!I102+'[1]NOV 2020'!I102+'[1]DEC 2020'!I102+'[1]JAN 2021'!I102+'[1]FEB 2021'!I102+'[1]MAR 2021'!I102+'[1]APR 2021'!I102+'[1]MAY 2021'!I102+'[1]JUN 2021'!I102+'[1]JUL 2021'!I102+'[1]AUG 2021'!I102</f>
        <v>1399068</v>
      </c>
      <c r="J102" s="38">
        <f>'[1]SEPT 2020'!J102+'[1]OCT 2020'!J102+'[1]NOV 2020'!J102+'[1]DEC 2020'!J102+'[1]JAN 2021'!J102+'[1]FEB 2021'!J102+'[1]MAR 2021'!J102+'[1]APR 2021'!J102+'[1]MAY 2021'!J102+'[1]JUN 2021'!J102+'[1]JUL 2021'!J102+'[1]AUG 2021'!J102</f>
        <v>0</v>
      </c>
      <c r="K102" s="109">
        <f>'[1]SEPT 2020'!K102+'[1]OCT 2020'!K102+'[1]NOV 2020'!K102+'[1]DEC 2020'!K102+'[1]JAN 2021'!K102+'[1]FEB 2021'!K102+'[1]MAR 2021'!K102+'[1]APR 2021'!K102+'[1]MAY 2021'!K102+'[1]JUN 2021'!K102+'[1]JUL 2021'!K102+'[1]AUG 2021'!K102</f>
        <v>0</v>
      </c>
      <c r="L102" s="38">
        <f>'[1]SEPT 2020'!L102+'[1]OCT 2020'!L102+'[1]NOV 2020'!L102+'[1]DEC 2020'!L102+'[1]JAN 2021'!L102+'[1]FEB 2021'!L102+'[1]MAR 2021'!L102+'[1]APR 2021'!L102+'[1]MAY 2021'!L102+'[1]JUN 2021'!L102+'[1]JUL 2021'!L102+'[1]AUG 2021'!L102</f>
        <v>0</v>
      </c>
      <c r="M102" s="38">
        <f>'[1]SEPT 2020'!M102+'[1]OCT 2020'!M102+'[1]NOV 2020'!M102+'[1]DEC 2020'!M102+'[1]JAN 2021'!M102+'[1]FEB 2021'!M102+'[1]MAR 2021'!M102+'[1]APR 2021'!M102+'[1]MAY 2021'!M102+'[1]JUN 2021'!M102+'[1]JUL 2021'!M102+'[1]AUG 2021'!M102</f>
        <v>0</v>
      </c>
      <c r="N102" s="38">
        <f>'[1]SEPT 2020'!N102+'[1]OCT 2020'!N102+'[1]NOV 2020'!N102+'[1]DEC 2020'!N102+'[1]JAN 2021'!N102+'[1]FEB 2021'!N102+'[1]MAR 2021'!N102+'[1]APR 2021'!N102+'[1]MAY 2021'!N102+'[1]JUN 2021'!N102+'[1]JUL 2021'!N102+'[1]AUG 2021'!N102</f>
        <v>46008</v>
      </c>
      <c r="O102" s="38">
        <f>'[1]SEPT 2020'!O102+'[1]OCT 2020'!O102+'[1]NOV 2020'!O102+'[1]DEC 2020'!O102+'[1]JAN 2021'!O102+'[1]FEB 2021'!O102+'[1]MAR 2021'!O102+'[1]APR 2021'!O102+'[1]MAY 2021'!O102+'[1]JUN 2021'!O102+'[1]JUL 2021'!O102+'[1]AUG 2021'!O102</f>
        <v>38304</v>
      </c>
      <c r="P102" s="108">
        <f>'[1]SEPT 2020'!P102+'[1]OCT 2020'!P102+'[1]NOV 2020'!P102+'[1]DEC 2020'!P102+'[1]JAN 2021'!P102+'[1]FEB 2021'!P102+'[1]MAR 2021'!P102+'[1]APR 2021'!P102+'[1]MAY 2021'!P102+'[1]JUN 2021'!P102+'[1]JUL 2021'!P102+'[1]AUG 2021'!P102</f>
        <v>18295.89</v>
      </c>
      <c r="Q102" s="38">
        <f>'[1]SEPT 2020'!Q102+'[1]OCT 2020'!Q102+'[1]NOV 2020'!Q102+'[1]DEC 2020'!Q102+'[1]JAN 2021'!Q102+'[1]FEB 2021'!Q102+'[1]MAR 2021'!Q102+'[1]APR 2021'!Q102+'[1]MAY 2021'!Q102+'[1]JUN 2021'!Q102+'[1]JUL 2021'!Q102+'[1]AUG 2021'!Q102</f>
        <v>0</v>
      </c>
      <c r="R102" s="38">
        <f>'[1]SEPT 2020'!R102+'[1]OCT 2020'!R102+'[1]NOV 2020'!R102+'[1]DEC 2020'!R102+'[1]JAN 2021'!R102+'[1]FEB 2021'!R102+'[1]MAR 2021'!R102+'[1]APR 2021'!R102+'[1]MAY 2021'!R102+'[1]JUN 2021'!R102+'[1]JUL 2021'!R102+'[1]AUG 2021'!R102</f>
        <v>0</v>
      </c>
      <c r="S102" s="38">
        <f>'[1]SEPT 2020'!S102+'[1]OCT 2020'!S102+'[1]NOV 2020'!S102+'[1]DEC 2020'!S102+'[1]JAN 2021'!S102+'[1]FEB 2021'!S102+'[1]MAR 2021'!S102+'[1]APR 2021'!S102+'[1]MAY 2021'!S102+'[1]JUN 2021'!S102+'[1]JUL 2021'!S102+'[1]AUG 2021'!S102</f>
        <v>0</v>
      </c>
      <c r="T102" s="38">
        <f>'[1]SEPT 2020'!T102+'[1]OCT 2020'!T102+'[1]NOV 2020'!T102+'[1]DEC 2020'!T102+'[1]JAN 2021'!T102+'[1]FEB 2021'!T102+'[1]MAR 2021'!T102+'[1]APR 2021'!T102+'[1]MAY 2021'!T102+'[1]JUN 2021'!T102+'[1]JUL 2021'!T102+'[1]AUG 2021'!T102</f>
        <v>18295.89</v>
      </c>
      <c r="U102" s="38">
        <f>'[1]SEPT 2020'!U102+'[1]OCT 2020'!U102+'[1]NOV 2020'!U102+'[1]DEC 2020'!U102+'[1]JAN 2021'!U102+'[1]FEB 2021'!U102+'[1]MAR 2021'!U102+'[1]APR 2021'!U102+'[1]MAY 2021'!U102+'[1]JUN 2021'!U102+'[1]JUL 2021'!U102+'[1]AUG 2021'!U102</f>
        <v>0</v>
      </c>
      <c r="V102" s="38">
        <f>'[1]SEPT 2020'!V102+'[1]OCT 2020'!V102+'[1]NOV 2020'!V102+'[1]DEC 2020'!V102+'[1]JAN 2021'!V102+'[1]FEB 2021'!V102+'[1]MAR 2021'!V102+'[1]APR 2021'!V102+'[1]MAY 2021'!V102+'[1]JUN 2021'!V102+'[1]JUL 2021'!V102+'[1]AUG 2021'!V102</f>
        <v>0</v>
      </c>
      <c r="W102" s="38">
        <f>'[1]SEPT 2020'!W102+'[1]OCT 2020'!W102+'[1]NOV 2020'!W102+'[1]DEC 2020'!W102+'[1]JAN 2021'!W102+'[1]FEB 2021'!W102+'[1]MAR 2021'!W102+'[1]APR 2021'!W102+'[1]MAY 2021'!W102+'[1]JUN 2021'!W102+'[1]JUL 2021'!W102+'[1]AUG 2021'!W102</f>
        <v>0</v>
      </c>
      <c r="X102" s="38">
        <f>'[1]SEPT 2020'!X102+'[1]OCT 2020'!X102+'[1]NOV 2020'!X102+'[1]DEC 2020'!X102+'[1]JAN 2021'!X102+'[1]FEB 2021'!X102+'[1]MAR 2021'!X102+'[1]APR 2021'!X102+'[1]MAY 2021'!X102+'[1]JUN 2021'!X102+'[1]JUL 2021'!X102+'[1]AUG 2021'!X102</f>
        <v>0</v>
      </c>
      <c r="Y102" s="38">
        <f>'[1]SEPT 2020'!Y102+'[1]OCT 2020'!Y102+'[1]NOV 2020'!Y102+'[1]DEC 2020'!Y102+'[1]JAN 2021'!Y102+'[1]FEB 2021'!Y102+'[1]MAR 2021'!Y102+'[1]APR 2021'!Y102+'[1]MAY 2021'!Y102+'[1]JUN 2021'!Y102+'[1]JUL 2021'!Y102+'[1]AUG 2021'!Y102</f>
        <v>0</v>
      </c>
      <c r="Z102" s="38">
        <f>'[1]SEPT 2020'!Z102+'[1]OCT 2020'!Z102+'[1]NOV 2020'!Z102+'[1]DEC 2020'!Z102+'[1]JAN 2021'!Z102+'[1]FEB 2021'!Z102+'[1]MAR 2021'!Z102+'[1]APR 2021'!Z102+'[1]MAY 2021'!Z102+'[1]JUN 2021'!Z102+'[1]JUL 2021'!Z102+'[1]AUG 2021'!Z102</f>
        <v>0</v>
      </c>
      <c r="AA102" s="38">
        <f>'[1]SEPT 2020'!AA102+'[1]OCT 2020'!AA102+'[1]NOV 2020'!AA102+'[1]DEC 2020'!AA102+'[1]JAN 2021'!AA102+'[1]FEB 2021'!AA102+'[1]MAR 2021'!AA102+'[1]APR 2021'!AA102+'[1]MAY 2021'!AA102+'[1]JUN 2021'!AA102+'[1]JUL 2021'!AA102+'[1]AUG 2021'!AA102</f>
        <v>0</v>
      </c>
      <c r="AB102" s="38">
        <f>'[1]SEPT 2020'!AB102+'[1]OCT 2020'!AB102+'[1]NOV 2020'!AB102+'[1]DEC 2020'!AB102+'[1]JAN 2021'!AB102+'[1]FEB 2021'!AB102+'[1]MAR 2021'!AB102+'[1]APR 2021'!AB102+'[1]MAY 2021'!AB102+'[1]JUN 2021'!AB102+'[1]JUL 2021'!AB102+'[1]AUG 2021'!AB102</f>
        <v>0</v>
      </c>
      <c r="AC102" s="38">
        <f>'[1]SEPT 2020'!AC102+'[1]OCT 2020'!AC102+'[1]NOV 2020'!AC102+'[1]DEC 2020'!AC102+'[1]JAN 2021'!AC102+'[1]FEB 2021'!AC102+'[1]MAR 2021'!AC102+'[1]APR 2021'!AC102+'[1]MAY 2021'!AC102+'[1]JUN 2021'!AC102+'[1]JUL 2021'!AC102+'[1]AUG 2021'!AC102</f>
        <v>2118</v>
      </c>
      <c r="AD102" s="24">
        <f t="shared" si="1"/>
        <v>1503793.89</v>
      </c>
    </row>
    <row r="103" spans="1:30" x14ac:dyDescent="0.25">
      <c r="A103" s="16" t="s">
        <v>241</v>
      </c>
      <c r="B103" s="17" t="s">
        <v>242</v>
      </c>
      <c r="C103" s="26" t="s">
        <v>42</v>
      </c>
      <c r="D103" s="90">
        <f>'[1]SEPT 2020'!D103+'[1]OCT 2020'!D103+'[1]NOV 2020'!D103+'[1]DEC 2020'!D103+'[1]JAN 2021'!D103+'[1]FEB 2021'!D103+'[1]MAR 2021'!D103+'[1]APR 2021'!D103+'[1]MAY 2021'!D103+'[1]JUN 2021'!D103+'[1]JUL 2021'!D103+'[1]AUG 2021'!D103</f>
        <v>25467</v>
      </c>
      <c r="E103" s="90">
        <f>'[1]SEPT 2020'!E103+'[1]OCT 2020'!E103+'[1]NOV 2020'!E103+'[1]DEC 2020'!E103+'[1]JAN 2021'!E103+'[1]FEB 2021'!E103+'[1]MAR 2021'!E103+'[1]APR 2021'!E103+'[1]MAY 2021'!E103+'[1]JUN 2021'!E103+'[1]JUL 2021'!E103+'[1]AUG 2021'!E103</f>
        <v>11560</v>
      </c>
      <c r="F103" s="90">
        <f>'[1]SEPT 2020'!F103+'[1]OCT 2020'!F103+'[1]NOV 2020'!F103+'[1]DEC 2020'!F103+'[1]JAN 2021'!F103+'[1]FEB 2021'!F103+'[1]MAR 2021'!F103+'[1]APR 2021'!F103+'[1]MAY 2021'!F103+'[1]JUN 2021'!F103+'[1]JUL 2021'!F103+'[1]AUG 2021'!F103</f>
        <v>5201</v>
      </c>
      <c r="G103" s="90">
        <f>'[1]SEPT 2020'!G103+'[1]OCT 2020'!G103+'[1]NOV 2020'!G103+'[1]DEC 2020'!G103+'[1]JAN 2021'!G103+'[1]FEB 2021'!G103+'[1]MAR 2021'!G103+'[1]APR 2021'!G103+'[1]MAY 2021'!G103+'[1]JUN 2021'!G103+'[1]JUL 2021'!G103+'[1]AUG 2021'!G103</f>
        <v>17000</v>
      </c>
      <c r="H103" s="90">
        <f>'[1]SEPT 2020'!H103+'[1]OCT 2020'!H103+'[1]NOV 2020'!H103+'[1]DEC 2020'!H103+'[1]JAN 2021'!H103+'[1]FEB 2021'!H103+'[1]MAR 2021'!H103+'[1]APR 2021'!H103+'[1]MAY 2021'!H103+'[1]JUN 2021'!H103+'[1]JUL 2021'!H103+'[1]AUG 2021'!H103</f>
        <v>1500</v>
      </c>
      <c r="I103" s="108">
        <f>'[1]SEPT 2020'!I103+'[1]OCT 2020'!I103+'[1]NOV 2020'!I103+'[1]DEC 2020'!I103+'[1]JAN 2021'!I103+'[1]FEB 2021'!I103+'[1]MAR 2021'!I103+'[1]APR 2021'!I103+'[1]MAY 2021'!I103+'[1]JUN 2021'!I103+'[1]JUL 2021'!I103+'[1]AUG 2021'!I103</f>
        <v>60728</v>
      </c>
      <c r="J103" s="38">
        <f>'[1]SEPT 2020'!J103+'[1]OCT 2020'!J103+'[1]NOV 2020'!J103+'[1]DEC 2020'!J103+'[1]JAN 2021'!J103+'[1]FEB 2021'!J103+'[1]MAR 2021'!J103+'[1]APR 2021'!J103+'[1]MAY 2021'!J103+'[1]JUN 2021'!J103+'[1]JUL 2021'!J103+'[1]AUG 2021'!J103</f>
        <v>0</v>
      </c>
      <c r="K103" s="109">
        <f>'[1]SEPT 2020'!K103+'[1]OCT 2020'!K103+'[1]NOV 2020'!K103+'[1]DEC 2020'!K103+'[1]JAN 2021'!K103+'[1]FEB 2021'!K103+'[1]MAR 2021'!K103+'[1]APR 2021'!K103+'[1]MAY 2021'!K103+'[1]JUN 2021'!K103+'[1]JUL 2021'!K103+'[1]AUG 2021'!K103</f>
        <v>0</v>
      </c>
      <c r="L103" s="38">
        <f>'[1]SEPT 2020'!L103+'[1]OCT 2020'!L103+'[1]NOV 2020'!L103+'[1]DEC 2020'!L103+'[1]JAN 2021'!L103+'[1]FEB 2021'!L103+'[1]MAR 2021'!L103+'[1]APR 2021'!L103+'[1]MAY 2021'!L103+'[1]JUN 2021'!L103+'[1]JUL 2021'!L103+'[1]AUG 2021'!L103</f>
        <v>0</v>
      </c>
      <c r="M103" s="38">
        <f>'[1]SEPT 2020'!M103+'[1]OCT 2020'!M103+'[1]NOV 2020'!M103+'[1]DEC 2020'!M103+'[1]JAN 2021'!M103+'[1]FEB 2021'!M103+'[1]MAR 2021'!M103+'[1]APR 2021'!M103+'[1]MAY 2021'!M103+'[1]JUN 2021'!M103+'[1]JUL 2021'!M103+'[1]AUG 2021'!M103</f>
        <v>0</v>
      </c>
      <c r="N103" s="38">
        <f>'[1]SEPT 2020'!N103+'[1]OCT 2020'!N103+'[1]NOV 2020'!N103+'[1]DEC 2020'!N103+'[1]JAN 2021'!N103+'[1]FEB 2021'!N103+'[1]MAR 2021'!N103+'[1]APR 2021'!N103+'[1]MAY 2021'!N103+'[1]JUN 2021'!N103+'[1]JUL 2021'!N103+'[1]AUG 2021'!N103</f>
        <v>0</v>
      </c>
      <c r="O103" s="38">
        <f>'[1]SEPT 2020'!O103+'[1]OCT 2020'!O103+'[1]NOV 2020'!O103+'[1]DEC 2020'!O103+'[1]JAN 2021'!O103+'[1]FEB 2021'!O103+'[1]MAR 2021'!O103+'[1]APR 2021'!O103+'[1]MAY 2021'!O103+'[1]JUN 2021'!O103+'[1]JUL 2021'!O103+'[1]AUG 2021'!O103</f>
        <v>0</v>
      </c>
      <c r="P103" s="108">
        <f>'[1]SEPT 2020'!P103+'[1]OCT 2020'!P103+'[1]NOV 2020'!P103+'[1]DEC 2020'!P103+'[1]JAN 2021'!P103+'[1]FEB 2021'!P103+'[1]MAR 2021'!P103+'[1]APR 2021'!P103+'[1]MAY 2021'!P103+'[1]JUN 2021'!P103+'[1]JUL 2021'!P103+'[1]AUG 2021'!P103</f>
        <v>0</v>
      </c>
      <c r="Q103" s="38">
        <f>'[1]SEPT 2020'!Q103+'[1]OCT 2020'!Q103+'[1]NOV 2020'!Q103+'[1]DEC 2020'!Q103+'[1]JAN 2021'!Q103+'[1]FEB 2021'!Q103+'[1]MAR 2021'!Q103+'[1]APR 2021'!Q103+'[1]MAY 2021'!Q103+'[1]JUN 2021'!Q103+'[1]JUL 2021'!Q103+'[1]AUG 2021'!Q103</f>
        <v>0</v>
      </c>
      <c r="R103" s="38">
        <f>'[1]SEPT 2020'!R103+'[1]OCT 2020'!R103+'[1]NOV 2020'!R103+'[1]DEC 2020'!R103+'[1]JAN 2021'!R103+'[1]FEB 2021'!R103+'[1]MAR 2021'!R103+'[1]APR 2021'!R103+'[1]MAY 2021'!R103+'[1]JUN 2021'!R103+'[1]JUL 2021'!R103+'[1]AUG 2021'!R103</f>
        <v>0</v>
      </c>
      <c r="S103" s="38">
        <f>'[1]SEPT 2020'!S103+'[1]OCT 2020'!S103+'[1]NOV 2020'!S103+'[1]DEC 2020'!S103+'[1]JAN 2021'!S103+'[1]FEB 2021'!S103+'[1]MAR 2021'!S103+'[1]APR 2021'!S103+'[1]MAY 2021'!S103+'[1]JUN 2021'!S103+'[1]JUL 2021'!S103+'[1]AUG 2021'!S103</f>
        <v>0</v>
      </c>
      <c r="T103" s="38">
        <f>'[1]SEPT 2020'!T103+'[1]OCT 2020'!T103+'[1]NOV 2020'!T103+'[1]DEC 2020'!T103+'[1]JAN 2021'!T103+'[1]FEB 2021'!T103+'[1]MAR 2021'!T103+'[1]APR 2021'!T103+'[1]MAY 2021'!T103+'[1]JUN 2021'!T103+'[1]JUL 2021'!T103+'[1]AUG 2021'!T103</f>
        <v>0</v>
      </c>
      <c r="U103" s="38">
        <f>'[1]SEPT 2020'!U103+'[1]OCT 2020'!U103+'[1]NOV 2020'!U103+'[1]DEC 2020'!U103+'[1]JAN 2021'!U103+'[1]FEB 2021'!U103+'[1]MAR 2021'!U103+'[1]APR 2021'!U103+'[1]MAY 2021'!U103+'[1]JUN 2021'!U103+'[1]JUL 2021'!U103+'[1]AUG 2021'!U103</f>
        <v>0</v>
      </c>
      <c r="V103" s="38">
        <f>'[1]SEPT 2020'!V103+'[1]OCT 2020'!V103+'[1]NOV 2020'!V103+'[1]DEC 2020'!V103+'[1]JAN 2021'!V103+'[1]FEB 2021'!V103+'[1]MAR 2021'!V103+'[1]APR 2021'!V103+'[1]MAY 2021'!V103+'[1]JUN 2021'!V103+'[1]JUL 2021'!V103+'[1]AUG 2021'!V103</f>
        <v>0</v>
      </c>
      <c r="W103" s="38">
        <f>'[1]SEPT 2020'!W103+'[1]OCT 2020'!W103+'[1]NOV 2020'!W103+'[1]DEC 2020'!W103+'[1]JAN 2021'!W103+'[1]FEB 2021'!W103+'[1]MAR 2021'!W103+'[1]APR 2021'!W103+'[1]MAY 2021'!W103+'[1]JUN 2021'!W103+'[1]JUL 2021'!W103+'[1]AUG 2021'!W103</f>
        <v>0</v>
      </c>
      <c r="X103" s="38">
        <f>'[1]SEPT 2020'!X103+'[1]OCT 2020'!X103+'[1]NOV 2020'!X103+'[1]DEC 2020'!X103+'[1]JAN 2021'!X103+'[1]FEB 2021'!X103+'[1]MAR 2021'!X103+'[1]APR 2021'!X103+'[1]MAY 2021'!X103+'[1]JUN 2021'!X103+'[1]JUL 2021'!X103+'[1]AUG 2021'!X103</f>
        <v>0</v>
      </c>
      <c r="Y103" s="38">
        <f>'[1]SEPT 2020'!Y103+'[1]OCT 2020'!Y103+'[1]NOV 2020'!Y103+'[1]DEC 2020'!Y103+'[1]JAN 2021'!Y103+'[1]FEB 2021'!Y103+'[1]MAR 2021'!Y103+'[1]APR 2021'!Y103+'[1]MAY 2021'!Y103+'[1]JUN 2021'!Y103+'[1]JUL 2021'!Y103+'[1]AUG 2021'!Y103</f>
        <v>0</v>
      </c>
      <c r="Z103" s="38">
        <f>'[1]SEPT 2020'!Z103+'[1]OCT 2020'!Z103+'[1]NOV 2020'!Z103+'[1]DEC 2020'!Z103+'[1]JAN 2021'!Z103+'[1]FEB 2021'!Z103+'[1]MAR 2021'!Z103+'[1]APR 2021'!Z103+'[1]MAY 2021'!Z103+'[1]JUN 2021'!Z103+'[1]JUL 2021'!Z103+'[1]AUG 2021'!Z103</f>
        <v>0</v>
      </c>
      <c r="AA103" s="38">
        <f>'[1]SEPT 2020'!AA103+'[1]OCT 2020'!AA103+'[1]NOV 2020'!AA103+'[1]DEC 2020'!AA103+'[1]JAN 2021'!AA103+'[1]FEB 2021'!AA103+'[1]MAR 2021'!AA103+'[1]APR 2021'!AA103+'[1]MAY 2021'!AA103+'[1]JUN 2021'!AA103+'[1]JUL 2021'!AA103+'[1]AUG 2021'!AA103</f>
        <v>0</v>
      </c>
      <c r="AB103" s="38">
        <f>'[1]SEPT 2020'!AB103+'[1]OCT 2020'!AB103+'[1]NOV 2020'!AB103+'[1]DEC 2020'!AB103+'[1]JAN 2021'!AB103+'[1]FEB 2021'!AB103+'[1]MAR 2021'!AB103+'[1]APR 2021'!AB103+'[1]MAY 2021'!AB103+'[1]JUN 2021'!AB103+'[1]JUL 2021'!AB103+'[1]AUG 2021'!AB103</f>
        <v>0</v>
      </c>
      <c r="AC103" s="38">
        <f>'[1]SEPT 2020'!AC103+'[1]OCT 2020'!AC103+'[1]NOV 2020'!AC103+'[1]DEC 2020'!AC103+'[1]JAN 2021'!AC103+'[1]FEB 2021'!AC103+'[1]MAR 2021'!AC103+'[1]APR 2021'!AC103+'[1]MAY 2021'!AC103+'[1]JUN 2021'!AC103+'[1]JUL 2021'!AC103+'[1]AUG 2021'!AC103</f>
        <v>0</v>
      </c>
      <c r="AD103" s="24">
        <f t="shared" si="1"/>
        <v>60728</v>
      </c>
    </row>
    <row r="104" spans="1:30" x14ac:dyDescent="0.25">
      <c r="A104" s="16" t="s">
        <v>243</v>
      </c>
      <c r="B104" s="17" t="s">
        <v>244</v>
      </c>
      <c r="C104" s="26" t="s">
        <v>42</v>
      </c>
      <c r="D104" s="90">
        <f>'[1]SEPT 2020'!D104+'[1]OCT 2020'!D104+'[1]NOV 2020'!D104+'[1]DEC 2020'!D104+'[1]JAN 2021'!D104+'[1]FEB 2021'!D104+'[1]MAR 2021'!D104+'[1]APR 2021'!D104+'[1]MAY 2021'!D104+'[1]JUN 2021'!D104+'[1]JUL 2021'!D104+'[1]AUG 2021'!D104</f>
        <v>150465</v>
      </c>
      <c r="E104" s="90">
        <f>'[1]SEPT 2020'!E104+'[1]OCT 2020'!E104+'[1]NOV 2020'!E104+'[1]DEC 2020'!E104+'[1]JAN 2021'!E104+'[1]FEB 2021'!E104+'[1]MAR 2021'!E104+'[1]APR 2021'!E104+'[1]MAY 2021'!E104+'[1]JUN 2021'!E104+'[1]JUL 2021'!E104+'[1]AUG 2021'!E104</f>
        <v>155235</v>
      </c>
      <c r="F104" s="90">
        <f>'[1]SEPT 2020'!F104+'[1]OCT 2020'!F104+'[1]NOV 2020'!F104+'[1]DEC 2020'!F104+'[1]JAN 2021'!F104+'[1]FEB 2021'!F104+'[1]MAR 2021'!F104+'[1]APR 2021'!F104+'[1]MAY 2021'!F104+'[1]JUN 2021'!F104+'[1]JUL 2021'!F104+'[1]AUG 2021'!F104</f>
        <v>22190.03</v>
      </c>
      <c r="G104" s="90">
        <f>'[1]SEPT 2020'!G104+'[1]OCT 2020'!G104+'[1]NOV 2020'!G104+'[1]DEC 2020'!G104+'[1]JAN 2021'!G104+'[1]FEB 2021'!G104+'[1]MAR 2021'!G104+'[1]APR 2021'!G104+'[1]MAY 2021'!G104+'[1]JUN 2021'!G104+'[1]JUL 2021'!G104+'[1]AUG 2021'!G104</f>
        <v>36709</v>
      </c>
      <c r="H104" s="90">
        <f>'[1]SEPT 2020'!H104+'[1]OCT 2020'!H104+'[1]NOV 2020'!H104+'[1]DEC 2020'!H104+'[1]JAN 2021'!H104+'[1]FEB 2021'!H104+'[1]MAR 2021'!H104+'[1]APR 2021'!H104+'[1]MAY 2021'!H104+'[1]JUN 2021'!H104+'[1]JUL 2021'!H104+'[1]AUG 2021'!H104</f>
        <v>23124</v>
      </c>
      <c r="I104" s="108">
        <f>'[1]SEPT 2020'!I104+'[1]OCT 2020'!I104+'[1]NOV 2020'!I104+'[1]DEC 2020'!I104+'[1]JAN 2021'!I104+'[1]FEB 2021'!I104+'[1]MAR 2021'!I104+'[1]APR 2021'!I104+'[1]MAY 2021'!I104+'[1]JUN 2021'!I104+'[1]JUL 2021'!I104+'[1]AUG 2021'!I104</f>
        <v>387723.03</v>
      </c>
      <c r="J104" s="38">
        <f>'[1]SEPT 2020'!J104+'[1]OCT 2020'!J104+'[1]NOV 2020'!J104+'[1]DEC 2020'!J104+'[1]JAN 2021'!J104+'[1]FEB 2021'!J104+'[1]MAR 2021'!J104+'[1]APR 2021'!J104+'[1]MAY 2021'!J104+'[1]JUN 2021'!J104+'[1]JUL 2021'!J104+'[1]AUG 2021'!J104</f>
        <v>0</v>
      </c>
      <c r="K104" s="109">
        <f>'[1]SEPT 2020'!K104+'[1]OCT 2020'!K104+'[1]NOV 2020'!K104+'[1]DEC 2020'!K104+'[1]JAN 2021'!K104+'[1]FEB 2021'!K104+'[1]MAR 2021'!K104+'[1]APR 2021'!K104+'[1]MAY 2021'!K104+'[1]JUN 2021'!K104+'[1]JUL 2021'!K104+'[1]AUG 2021'!K104</f>
        <v>0</v>
      </c>
      <c r="L104" s="38">
        <f>'[1]SEPT 2020'!L104+'[1]OCT 2020'!L104+'[1]NOV 2020'!L104+'[1]DEC 2020'!L104+'[1]JAN 2021'!L104+'[1]FEB 2021'!L104+'[1]MAR 2021'!L104+'[1]APR 2021'!L104+'[1]MAY 2021'!L104+'[1]JUN 2021'!L104+'[1]JUL 2021'!L104+'[1]AUG 2021'!L104</f>
        <v>0</v>
      </c>
      <c r="M104" s="38">
        <f>'[1]SEPT 2020'!M104+'[1]OCT 2020'!M104+'[1]NOV 2020'!M104+'[1]DEC 2020'!M104+'[1]JAN 2021'!M104+'[1]FEB 2021'!M104+'[1]MAR 2021'!M104+'[1]APR 2021'!M104+'[1]MAY 2021'!M104+'[1]JUN 2021'!M104+'[1]JUL 2021'!M104+'[1]AUG 2021'!M104</f>
        <v>0</v>
      </c>
      <c r="N104" s="38">
        <f>'[1]SEPT 2020'!N104+'[1]OCT 2020'!N104+'[1]NOV 2020'!N104+'[1]DEC 2020'!N104+'[1]JAN 2021'!N104+'[1]FEB 2021'!N104+'[1]MAR 2021'!N104+'[1]APR 2021'!N104+'[1]MAY 2021'!N104+'[1]JUN 2021'!N104+'[1]JUL 2021'!N104+'[1]AUG 2021'!N104</f>
        <v>0</v>
      </c>
      <c r="O104" s="38">
        <f>'[1]SEPT 2020'!O104+'[1]OCT 2020'!O104+'[1]NOV 2020'!O104+'[1]DEC 2020'!O104+'[1]JAN 2021'!O104+'[1]FEB 2021'!O104+'[1]MAR 2021'!O104+'[1]APR 2021'!O104+'[1]MAY 2021'!O104+'[1]JUN 2021'!O104+'[1]JUL 2021'!O104+'[1]AUG 2021'!O104</f>
        <v>0</v>
      </c>
      <c r="P104" s="108">
        <f>'[1]SEPT 2020'!P104+'[1]OCT 2020'!P104+'[1]NOV 2020'!P104+'[1]DEC 2020'!P104+'[1]JAN 2021'!P104+'[1]FEB 2021'!P104+'[1]MAR 2021'!P104+'[1]APR 2021'!P104+'[1]MAY 2021'!P104+'[1]JUN 2021'!P104+'[1]JUL 2021'!P104+'[1]AUG 2021'!P104</f>
        <v>0</v>
      </c>
      <c r="Q104" s="38">
        <f>'[1]SEPT 2020'!Q104+'[1]OCT 2020'!Q104+'[1]NOV 2020'!Q104+'[1]DEC 2020'!Q104+'[1]JAN 2021'!Q104+'[1]FEB 2021'!Q104+'[1]MAR 2021'!Q104+'[1]APR 2021'!Q104+'[1]MAY 2021'!Q104+'[1]JUN 2021'!Q104+'[1]JUL 2021'!Q104+'[1]AUG 2021'!Q104</f>
        <v>0</v>
      </c>
      <c r="R104" s="38">
        <f>'[1]SEPT 2020'!R104+'[1]OCT 2020'!R104+'[1]NOV 2020'!R104+'[1]DEC 2020'!R104+'[1]JAN 2021'!R104+'[1]FEB 2021'!R104+'[1]MAR 2021'!R104+'[1]APR 2021'!R104+'[1]MAY 2021'!R104+'[1]JUN 2021'!R104+'[1]JUL 2021'!R104+'[1]AUG 2021'!R104</f>
        <v>0</v>
      </c>
      <c r="S104" s="38">
        <f>'[1]SEPT 2020'!S104+'[1]OCT 2020'!S104+'[1]NOV 2020'!S104+'[1]DEC 2020'!S104+'[1]JAN 2021'!S104+'[1]FEB 2021'!S104+'[1]MAR 2021'!S104+'[1]APR 2021'!S104+'[1]MAY 2021'!S104+'[1]JUN 2021'!S104+'[1]JUL 2021'!S104+'[1]AUG 2021'!S104</f>
        <v>0</v>
      </c>
      <c r="T104" s="38">
        <f>'[1]SEPT 2020'!T104+'[1]OCT 2020'!T104+'[1]NOV 2020'!T104+'[1]DEC 2020'!T104+'[1]JAN 2021'!T104+'[1]FEB 2021'!T104+'[1]MAR 2021'!T104+'[1]APR 2021'!T104+'[1]MAY 2021'!T104+'[1]JUN 2021'!T104+'[1]JUL 2021'!T104+'[1]AUG 2021'!T104</f>
        <v>0</v>
      </c>
      <c r="U104" s="38">
        <f>'[1]SEPT 2020'!U104+'[1]OCT 2020'!U104+'[1]NOV 2020'!U104+'[1]DEC 2020'!U104+'[1]JAN 2021'!U104+'[1]FEB 2021'!U104+'[1]MAR 2021'!U104+'[1]APR 2021'!U104+'[1]MAY 2021'!U104+'[1]JUN 2021'!U104+'[1]JUL 2021'!U104+'[1]AUG 2021'!U104</f>
        <v>0</v>
      </c>
      <c r="V104" s="38">
        <f>'[1]SEPT 2020'!V104+'[1]OCT 2020'!V104+'[1]NOV 2020'!V104+'[1]DEC 2020'!V104+'[1]JAN 2021'!V104+'[1]FEB 2021'!V104+'[1]MAR 2021'!V104+'[1]APR 2021'!V104+'[1]MAY 2021'!V104+'[1]JUN 2021'!V104+'[1]JUL 2021'!V104+'[1]AUG 2021'!V104</f>
        <v>0</v>
      </c>
      <c r="W104" s="38">
        <f>'[1]SEPT 2020'!W104+'[1]OCT 2020'!W104+'[1]NOV 2020'!W104+'[1]DEC 2020'!W104+'[1]JAN 2021'!W104+'[1]FEB 2021'!W104+'[1]MAR 2021'!W104+'[1]APR 2021'!W104+'[1]MAY 2021'!W104+'[1]JUN 2021'!W104+'[1]JUL 2021'!W104+'[1]AUG 2021'!W104</f>
        <v>0</v>
      </c>
      <c r="X104" s="38">
        <f>'[1]SEPT 2020'!X104+'[1]OCT 2020'!X104+'[1]NOV 2020'!X104+'[1]DEC 2020'!X104+'[1]JAN 2021'!X104+'[1]FEB 2021'!X104+'[1]MAR 2021'!X104+'[1]APR 2021'!X104+'[1]MAY 2021'!X104+'[1]JUN 2021'!X104+'[1]JUL 2021'!X104+'[1]AUG 2021'!X104</f>
        <v>0</v>
      </c>
      <c r="Y104" s="38">
        <f>'[1]SEPT 2020'!Y104+'[1]OCT 2020'!Y104+'[1]NOV 2020'!Y104+'[1]DEC 2020'!Y104+'[1]JAN 2021'!Y104+'[1]FEB 2021'!Y104+'[1]MAR 2021'!Y104+'[1]APR 2021'!Y104+'[1]MAY 2021'!Y104+'[1]JUN 2021'!Y104+'[1]JUL 2021'!Y104+'[1]AUG 2021'!Y104</f>
        <v>0</v>
      </c>
      <c r="Z104" s="38">
        <f>'[1]SEPT 2020'!Z104+'[1]OCT 2020'!Z104+'[1]NOV 2020'!Z104+'[1]DEC 2020'!Z104+'[1]JAN 2021'!Z104+'[1]FEB 2021'!Z104+'[1]MAR 2021'!Z104+'[1]APR 2021'!Z104+'[1]MAY 2021'!Z104+'[1]JUN 2021'!Z104+'[1]JUL 2021'!Z104+'[1]AUG 2021'!Z104</f>
        <v>0</v>
      </c>
      <c r="AA104" s="38">
        <f>'[1]SEPT 2020'!AA104+'[1]OCT 2020'!AA104+'[1]NOV 2020'!AA104+'[1]DEC 2020'!AA104+'[1]JAN 2021'!AA104+'[1]FEB 2021'!AA104+'[1]MAR 2021'!AA104+'[1]APR 2021'!AA104+'[1]MAY 2021'!AA104+'[1]JUN 2021'!AA104+'[1]JUL 2021'!AA104+'[1]AUG 2021'!AA104</f>
        <v>0</v>
      </c>
      <c r="AB104" s="38">
        <f>'[1]SEPT 2020'!AB104+'[1]OCT 2020'!AB104+'[1]NOV 2020'!AB104+'[1]DEC 2020'!AB104+'[1]JAN 2021'!AB104+'[1]FEB 2021'!AB104+'[1]MAR 2021'!AB104+'[1]APR 2021'!AB104+'[1]MAY 2021'!AB104+'[1]JUN 2021'!AB104+'[1]JUL 2021'!AB104+'[1]AUG 2021'!AB104</f>
        <v>0</v>
      </c>
      <c r="AC104" s="38">
        <f>'[1]SEPT 2020'!AC104+'[1]OCT 2020'!AC104+'[1]NOV 2020'!AC104+'[1]DEC 2020'!AC104+'[1]JAN 2021'!AC104+'[1]FEB 2021'!AC104+'[1]MAR 2021'!AC104+'[1]APR 2021'!AC104+'[1]MAY 2021'!AC104+'[1]JUN 2021'!AC104+'[1]JUL 2021'!AC104+'[1]AUG 2021'!AC104</f>
        <v>0</v>
      </c>
      <c r="AD104" s="24">
        <f t="shared" si="1"/>
        <v>387723.03</v>
      </c>
    </row>
    <row r="105" spans="1:30" x14ac:dyDescent="0.25">
      <c r="A105" s="16" t="s">
        <v>245</v>
      </c>
      <c r="B105" s="17" t="s">
        <v>246</v>
      </c>
      <c r="C105" s="30" t="s">
        <v>71</v>
      </c>
      <c r="D105" s="90">
        <f>'[1]SEPT 2020'!D105+'[1]OCT 2020'!D105+'[1]NOV 2020'!D105+'[1]DEC 2020'!D105+'[1]JAN 2021'!D105+'[1]FEB 2021'!D105+'[1]MAR 2021'!D105+'[1]APR 2021'!D105+'[1]MAY 2021'!D105+'[1]JUN 2021'!D105+'[1]JUL 2021'!D105+'[1]AUG 2021'!D105</f>
        <v>348129</v>
      </c>
      <c r="E105" s="90">
        <f>'[1]SEPT 2020'!E105+'[1]OCT 2020'!E105+'[1]NOV 2020'!E105+'[1]DEC 2020'!E105+'[1]JAN 2021'!E105+'[1]FEB 2021'!E105+'[1]MAR 2021'!E105+'[1]APR 2021'!E105+'[1]MAY 2021'!E105+'[1]JUN 2021'!E105+'[1]JUL 2021'!E105+'[1]AUG 2021'!E105</f>
        <v>397311</v>
      </c>
      <c r="F105" s="90">
        <f>'[1]SEPT 2020'!F105+'[1]OCT 2020'!F105+'[1]NOV 2020'!F105+'[1]DEC 2020'!F105+'[1]JAN 2021'!F105+'[1]FEB 2021'!F105+'[1]MAR 2021'!F105+'[1]APR 2021'!F105+'[1]MAY 2021'!F105+'[1]JUN 2021'!F105+'[1]JUL 2021'!F105+'[1]AUG 2021'!F105</f>
        <v>0</v>
      </c>
      <c r="G105" s="90">
        <f>'[1]SEPT 2020'!G105+'[1]OCT 2020'!G105+'[1]NOV 2020'!G105+'[1]DEC 2020'!G105+'[1]JAN 2021'!G105+'[1]FEB 2021'!G105+'[1]MAR 2021'!G105+'[1]APR 2021'!G105+'[1]MAY 2021'!G105+'[1]JUN 2021'!G105+'[1]JUL 2021'!G105+'[1]AUG 2021'!G105</f>
        <v>60000</v>
      </c>
      <c r="H105" s="90">
        <f>'[1]SEPT 2020'!H105+'[1]OCT 2020'!H105+'[1]NOV 2020'!H105+'[1]DEC 2020'!H105+'[1]JAN 2021'!H105+'[1]FEB 2021'!H105+'[1]MAR 2021'!H105+'[1]APR 2021'!H105+'[1]MAY 2021'!H105+'[1]JUN 2021'!H105+'[1]JUL 2021'!H105+'[1]AUG 2021'!H105</f>
        <v>30000</v>
      </c>
      <c r="I105" s="108">
        <f>'[1]SEPT 2020'!I105+'[1]OCT 2020'!I105+'[1]NOV 2020'!I105+'[1]DEC 2020'!I105+'[1]JAN 2021'!I105+'[1]FEB 2021'!I105+'[1]MAR 2021'!I105+'[1]APR 2021'!I105+'[1]MAY 2021'!I105+'[1]JUN 2021'!I105+'[1]JUL 2021'!I105+'[1]AUG 2021'!I105</f>
        <v>835440</v>
      </c>
      <c r="J105" s="38">
        <f>'[1]SEPT 2020'!J105+'[1]OCT 2020'!J105+'[1]NOV 2020'!J105+'[1]DEC 2020'!J105+'[1]JAN 2021'!J105+'[1]FEB 2021'!J105+'[1]MAR 2021'!J105+'[1]APR 2021'!J105+'[1]MAY 2021'!J105+'[1]JUN 2021'!J105+'[1]JUL 2021'!J105+'[1]AUG 2021'!J105</f>
        <v>0</v>
      </c>
      <c r="K105" s="109">
        <f>'[1]SEPT 2020'!K105+'[1]OCT 2020'!K105+'[1]NOV 2020'!K105+'[1]DEC 2020'!K105+'[1]JAN 2021'!K105+'[1]FEB 2021'!K105+'[1]MAR 2021'!K105+'[1]APR 2021'!K105+'[1]MAY 2021'!K105+'[1]JUN 2021'!K105+'[1]JUL 2021'!K105+'[1]AUG 2021'!K105</f>
        <v>0</v>
      </c>
      <c r="L105" s="38">
        <f>'[1]SEPT 2020'!L105+'[1]OCT 2020'!L105+'[1]NOV 2020'!L105+'[1]DEC 2020'!L105+'[1]JAN 2021'!L105+'[1]FEB 2021'!L105+'[1]MAR 2021'!L105+'[1]APR 2021'!L105+'[1]MAY 2021'!L105+'[1]JUN 2021'!L105+'[1]JUL 2021'!L105+'[1]AUG 2021'!L105</f>
        <v>0</v>
      </c>
      <c r="M105" s="38">
        <f>'[1]SEPT 2020'!M105+'[1]OCT 2020'!M105+'[1]NOV 2020'!M105+'[1]DEC 2020'!M105+'[1]JAN 2021'!M105+'[1]FEB 2021'!M105+'[1]MAR 2021'!M105+'[1]APR 2021'!M105+'[1]MAY 2021'!M105+'[1]JUN 2021'!M105+'[1]JUL 2021'!M105+'[1]AUG 2021'!M105</f>
        <v>0</v>
      </c>
      <c r="N105" s="38">
        <f>'[1]SEPT 2020'!N105+'[1]OCT 2020'!N105+'[1]NOV 2020'!N105+'[1]DEC 2020'!N105+'[1]JAN 2021'!N105+'[1]FEB 2021'!N105+'[1]MAR 2021'!N105+'[1]APR 2021'!N105+'[1]MAY 2021'!N105+'[1]JUN 2021'!N105+'[1]JUL 2021'!N105+'[1]AUG 2021'!N105</f>
        <v>0</v>
      </c>
      <c r="O105" s="38">
        <f>'[1]SEPT 2020'!O105+'[1]OCT 2020'!O105+'[1]NOV 2020'!O105+'[1]DEC 2020'!O105+'[1]JAN 2021'!O105+'[1]FEB 2021'!O105+'[1]MAR 2021'!O105+'[1]APR 2021'!O105+'[1]MAY 2021'!O105+'[1]JUN 2021'!O105+'[1]JUL 2021'!O105+'[1]AUG 2021'!O105</f>
        <v>0</v>
      </c>
      <c r="P105" s="108">
        <f>'[1]SEPT 2020'!P105+'[1]OCT 2020'!P105+'[1]NOV 2020'!P105+'[1]DEC 2020'!P105+'[1]JAN 2021'!P105+'[1]FEB 2021'!P105+'[1]MAR 2021'!P105+'[1]APR 2021'!P105+'[1]MAY 2021'!P105+'[1]JUN 2021'!P105+'[1]JUL 2021'!P105+'[1]AUG 2021'!P105</f>
        <v>4537.6499999999996</v>
      </c>
      <c r="Q105" s="38">
        <f>'[1]SEPT 2020'!Q105+'[1]OCT 2020'!Q105+'[1]NOV 2020'!Q105+'[1]DEC 2020'!Q105+'[1]JAN 2021'!Q105+'[1]FEB 2021'!Q105+'[1]MAR 2021'!Q105+'[1]APR 2021'!Q105+'[1]MAY 2021'!Q105+'[1]JUN 2021'!Q105+'[1]JUL 2021'!Q105+'[1]AUG 2021'!Q105</f>
        <v>0</v>
      </c>
      <c r="R105" s="38">
        <f>'[1]SEPT 2020'!R105+'[1]OCT 2020'!R105+'[1]NOV 2020'!R105+'[1]DEC 2020'!R105+'[1]JAN 2021'!R105+'[1]FEB 2021'!R105+'[1]MAR 2021'!R105+'[1]APR 2021'!R105+'[1]MAY 2021'!R105+'[1]JUN 2021'!R105+'[1]JUL 2021'!R105+'[1]AUG 2021'!R105</f>
        <v>0</v>
      </c>
      <c r="S105" s="38">
        <f>'[1]SEPT 2020'!S105+'[1]OCT 2020'!S105+'[1]NOV 2020'!S105+'[1]DEC 2020'!S105+'[1]JAN 2021'!S105+'[1]FEB 2021'!S105+'[1]MAR 2021'!S105+'[1]APR 2021'!S105+'[1]MAY 2021'!S105+'[1]JUN 2021'!S105+'[1]JUL 2021'!S105+'[1]AUG 2021'!S105</f>
        <v>0</v>
      </c>
      <c r="T105" s="38">
        <f>'[1]SEPT 2020'!T105+'[1]OCT 2020'!T105+'[1]NOV 2020'!T105+'[1]DEC 2020'!T105+'[1]JAN 2021'!T105+'[1]FEB 2021'!T105+'[1]MAR 2021'!T105+'[1]APR 2021'!T105+'[1]MAY 2021'!T105+'[1]JUN 2021'!T105+'[1]JUL 2021'!T105+'[1]AUG 2021'!T105</f>
        <v>4537.6499999999996</v>
      </c>
      <c r="U105" s="38">
        <f>'[1]SEPT 2020'!U105+'[1]OCT 2020'!U105+'[1]NOV 2020'!U105+'[1]DEC 2020'!U105+'[1]JAN 2021'!U105+'[1]FEB 2021'!U105+'[1]MAR 2021'!U105+'[1]APR 2021'!U105+'[1]MAY 2021'!U105+'[1]JUN 2021'!U105+'[1]JUL 2021'!U105+'[1]AUG 2021'!U105</f>
        <v>0</v>
      </c>
      <c r="V105" s="38">
        <f>'[1]SEPT 2020'!V105+'[1]OCT 2020'!V105+'[1]NOV 2020'!V105+'[1]DEC 2020'!V105+'[1]JAN 2021'!V105+'[1]FEB 2021'!V105+'[1]MAR 2021'!V105+'[1]APR 2021'!V105+'[1]MAY 2021'!V105+'[1]JUN 2021'!V105+'[1]JUL 2021'!V105+'[1]AUG 2021'!V105</f>
        <v>0</v>
      </c>
      <c r="W105" s="38">
        <f>'[1]SEPT 2020'!W105+'[1]OCT 2020'!W105+'[1]NOV 2020'!W105+'[1]DEC 2020'!W105+'[1]JAN 2021'!W105+'[1]FEB 2021'!W105+'[1]MAR 2021'!W105+'[1]APR 2021'!W105+'[1]MAY 2021'!W105+'[1]JUN 2021'!W105+'[1]JUL 2021'!W105+'[1]AUG 2021'!W105</f>
        <v>0</v>
      </c>
      <c r="X105" s="38">
        <f>'[1]SEPT 2020'!X105+'[1]OCT 2020'!X105+'[1]NOV 2020'!X105+'[1]DEC 2020'!X105+'[1]JAN 2021'!X105+'[1]FEB 2021'!X105+'[1]MAR 2021'!X105+'[1]APR 2021'!X105+'[1]MAY 2021'!X105+'[1]JUN 2021'!X105+'[1]JUL 2021'!X105+'[1]AUG 2021'!X105</f>
        <v>0</v>
      </c>
      <c r="Y105" s="38">
        <f>'[1]SEPT 2020'!Y105+'[1]OCT 2020'!Y105+'[1]NOV 2020'!Y105+'[1]DEC 2020'!Y105+'[1]JAN 2021'!Y105+'[1]FEB 2021'!Y105+'[1]MAR 2021'!Y105+'[1]APR 2021'!Y105+'[1]MAY 2021'!Y105+'[1]JUN 2021'!Y105+'[1]JUL 2021'!Y105+'[1]AUG 2021'!Y105</f>
        <v>0</v>
      </c>
      <c r="Z105" s="38">
        <f>'[1]SEPT 2020'!Z105+'[1]OCT 2020'!Z105+'[1]NOV 2020'!Z105+'[1]DEC 2020'!Z105+'[1]JAN 2021'!Z105+'[1]FEB 2021'!Z105+'[1]MAR 2021'!Z105+'[1]APR 2021'!Z105+'[1]MAY 2021'!Z105+'[1]JUN 2021'!Z105+'[1]JUL 2021'!Z105+'[1]AUG 2021'!Z105</f>
        <v>0</v>
      </c>
      <c r="AA105" s="38">
        <f>'[1]SEPT 2020'!AA105+'[1]OCT 2020'!AA105+'[1]NOV 2020'!AA105+'[1]DEC 2020'!AA105+'[1]JAN 2021'!AA105+'[1]FEB 2021'!AA105+'[1]MAR 2021'!AA105+'[1]APR 2021'!AA105+'[1]MAY 2021'!AA105+'[1]JUN 2021'!AA105+'[1]JUL 2021'!AA105+'[1]AUG 2021'!AA105</f>
        <v>0</v>
      </c>
      <c r="AB105" s="38">
        <f>'[1]SEPT 2020'!AB105+'[1]OCT 2020'!AB105+'[1]NOV 2020'!AB105+'[1]DEC 2020'!AB105+'[1]JAN 2021'!AB105+'[1]FEB 2021'!AB105+'[1]MAR 2021'!AB105+'[1]APR 2021'!AB105+'[1]MAY 2021'!AB105+'[1]JUN 2021'!AB105+'[1]JUL 2021'!AB105+'[1]AUG 2021'!AB105</f>
        <v>0</v>
      </c>
      <c r="AC105" s="38">
        <f>'[1]SEPT 2020'!AC105+'[1]OCT 2020'!AC105+'[1]NOV 2020'!AC105+'[1]DEC 2020'!AC105+'[1]JAN 2021'!AC105+'[1]FEB 2021'!AC105+'[1]MAR 2021'!AC105+'[1]APR 2021'!AC105+'[1]MAY 2021'!AC105+'[1]JUN 2021'!AC105+'[1]JUL 2021'!AC105+'[1]AUG 2021'!AC105</f>
        <v>0</v>
      </c>
      <c r="AD105" s="24">
        <f t="shared" si="1"/>
        <v>839977.65</v>
      </c>
    </row>
    <row r="106" spans="1:30" x14ac:dyDescent="0.25">
      <c r="A106" s="16" t="s">
        <v>247</v>
      </c>
      <c r="B106" s="17" t="s">
        <v>248</v>
      </c>
      <c r="C106" s="28" t="s">
        <v>45</v>
      </c>
      <c r="D106" s="90">
        <f>'[1]SEPT 2020'!D106+'[1]OCT 2020'!D106+'[1]NOV 2020'!D106+'[1]DEC 2020'!D106+'[1]JAN 2021'!D106+'[1]FEB 2021'!D106+'[1]MAR 2021'!D106+'[1]APR 2021'!D106+'[1]MAY 2021'!D106+'[1]JUN 2021'!D106+'[1]JUL 2021'!D106+'[1]AUG 2021'!D106</f>
        <v>167369</v>
      </c>
      <c r="E106" s="90">
        <f>'[1]SEPT 2020'!E106+'[1]OCT 2020'!E106+'[1]NOV 2020'!E106+'[1]DEC 2020'!E106+'[1]JAN 2021'!E106+'[1]FEB 2021'!E106+'[1]MAR 2021'!E106+'[1]APR 2021'!E106+'[1]MAY 2021'!E106+'[1]JUN 2021'!E106+'[1]JUL 2021'!E106+'[1]AUG 2021'!E106</f>
        <v>85000</v>
      </c>
      <c r="F106" s="90">
        <f>'[1]SEPT 2020'!F106+'[1]OCT 2020'!F106+'[1]NOV 2020'!F106+'[1]DEC 2020'!F106+'[1]JAN 2021'!F106+'[1]FEB 2021'!F106+'[1]MAR 2021'!F106+'[1]APR 2021'!F106+'[1]MAY 2021'!F106+'[1]JUN 2021'!F106+'[1]JUL 2021'!F106+'[1]AUG 2021'!F106</f>
        <v>89590</v>
      </c>
      <c r="G106" s="90">
        <f>'[1]SEPT 2020'!G106+'[1]OCT 2020'!G106+'[1]NOV 2020'!G106+'[1]DEC 2020'!G106+'[1]JAN 2021'!G106+'[1]FEB 2021'!G106+'[1]MAR 2021'!G106+'[1]APR 2021'!G106+'[1]MAY 2021'!G106+'[1]JUN 2021'!G106+'[1]JUL 2021'!G106+'[1]AUG 2021'!G106</f>
        <v>7370</v>
      </c>
      <c r="H106" s="90">
        <f>'[1]SEPT 2020'!H106+'[1]OCT 2020'!H106+'[1]NOV 2020'!H106+'[1]DEC 2020'!H106+'[1]JAN 2021'!H106+'[1]FEB 2021'!H106+'[1]MAR 2021'!H106+'[1]APR 2021'!H106+'[1]MAY 2021'!H106+'[1]JUN 2021'!H106+'[1]JUL 2021'!H106+'[1]AUG 2021'!H106</f>
        <v>5231</v>
      </c>
      <c r="I106" s="108">
        <f>'[1]SEPT 2020'!I106+'[1]OCT 2020'!I106+'[1]NOV 2020'!I106+'[1]DEC 2020'!I106+'[1]JAN 2021'!I106+'[1]FEB 2021'!I106+'[1]MAR 2021'!I106+'[1]APR 2021'!I106+'[1]MAY 2021'!I106+'[1]JUN 2021'!I106+'[1]JUL 2021'!I106+'[1]AUG 2021'!I106</f>
        <v>354560</v>
      </c>
      <c r="J106" s="38">
        <f>'[1]SEPT 2020'!J106+'[1]OCT 2020'!J106+'[1]NOV 2020'!J106+'[1]DEC 2020'!J106+'[1]JAN 2021'!J106+'[1]FEB 2021'!J106+'[1]MAR 2021'!J106+'[1]APR 2021'!J106+'[1]MAY 2021'!J106+'[1]JUN 2021'!J106+'[1]JUL 2021'!J106+'[1]AUG 2021'!J106</f>
        <v>0</v>
      </c>
      <c r="K106" s="109">
        <f>'[1]SEPT 2020'!K106+'[1]OCT 2020'!K106+'[1]NOV 2020'!K106+'[1]DEC 2020'!K106+'[1]JAN 2021'!K106+'[1]FEB 2021'!K106+'[1]MAR 2021'!K106+'[1]APR 2021'!K106+'[1]MAY 2021'!K106+'[1]JUN 2021'!K106+'[1]JUL 2021'!K106+'[1]AUG 2021'!K106</f>
        <v>0</v>
      </c>
      <c r="L106" s="38">
        <f>'[1]SEPT 2020'!L106+'[1]OCT 2020'!L106+'[1]NOV 2020'!L106+'[1]DEC 2020'!L106+'[1]JAN 2021'!L106+'[1]FEB 2021'!L106+'[1]MAR 2021'!L106+'[1]APR 2021'!L106+'[1]MAY 2021'!L106+'[1]JUN 2021'!L106+'[1]JUL 2021'!L106+'[1]AUG 2021'!L106</f>
        <v>0</v>
      </c>
      <c r="M106" s="38">
        <f>'[1]SEPT 2020'!M106+'[1]OCT 2020'!M106+'[1]NOV 2020'!M106+'[1]DEC 2020'!M106+'[1]JAN 2021'!M106+'[1]FEB 2021'!M106+'[1]MAR 2021'!M106+'[1]APR 2021'!M106+'[1]MAY 2021'!M106+'[1]JUN 2021'!M106+'[1]JUL 2021'!M106+'[1]AUG 2021'!M106</f>
        <v>0</v>
      </c>
      <c r="N106" s="38">
        <f>'[1]SEPT 2020'!N106+'[1]OCT 2020'!N106+'[1]NOV 2020'!N106+'[1]DEC 2020'!N106+'[1]JAN 2021'!N106+'[1]FEB 2021'!N106+'[1]MAR 2021'!N106+'[1]APR 2021'!N106+'[1]MAY 2021'!N106+'[1]JUN 2021'!N106+'[1]JUL 2021'!N106+'[1]AUG 2021'!N106</f>
        <v>0</v>
      </c>
      <c r="O106" s="38">
        <f>'[1]SEPT 2020'!O106+'[1]OCT 2020'!O106+'[1]NOV 2020'!O106+'[1]DEC 2020'!O106+'[1]JAN 2021'!O106+'[1]FEB 2021'!O106+'[1]MAR 2021'!O106+'[1]APR 2021'!O106+'[1]MAY 2021'!O106+'[1]JUN 2021'!O106+'[1]JUL 2021'!O106+'[1]AUG 2021'!O106</f>
        <v>0</v>
      </c>
      <c r="P106" s="108">
        <f>'[1]SEPT 2020'!P106+'[1]OCT 2020'!P106+'[1]NOV 2020'!P106+'[1]DEC 2020'!P106+'[1]JAN 2021'!P106+'[1]FEB 2021'!P106+'[1]MAR 2021'!P106+'[1]APR 2021'!P106+'[1]MAY 2021'!P106+'[1]JUN 2021'!P106+'[1]JUL 2021'!P106+'[1]AUG 2021'!P106</f>
        <v>3000</v>
      </c>
      <c r="Q106" s="38">
        <f>'[1]SEPT 2020'!Q106+'[1]OCT 2020'!Q106+'[1]NOV 2020'!Q106+'[1]DEC 2020'!Q106+'[1]JAN 2021'!Q106+'[1]FEB 2021'!Q106+'[1]MAR 2021'!Q106+'[1]APR 2021'!Q106+'[1]MAY 2021'!Q106+'[1]JUN 2021'!Q106+'[1]JUL 2021'!Q106+'[1]AUG 2021'!Q106</f>
        <v>0</v>
      </c>
      <c r="R106" s="38">
        <f>'[1]SEPT 2020'!R106+'[1]OCT 2020'!R106+'[1]NOV 2020'!R106+'[1]DEC 2020'!R106+'[1]JAN 2021'!R106+'[1]FEB 2021'!R106+'[1]MAR 2021'!R106+'[1]APR 2021'!R106+'[1]MAY 2021'!R106+'[1]JUN 2021'!R106+'[1]JUL 2021'!R106+'[1]AUG 2021'!R106</f>
        <v>0</v>
      </c>
      <c r="S106" s="38">
        <f>'[1]SEPT 2020'!S106+'[1]OCT 2020'!S106+'[1]NOV 2020'!S106+'[1]DEC 2020'!S106+'[1]JAN 2021'!S106+'[1]FEB 2021'!S106+'[1]MAR 2021'!S106+'[1]APR 2021'!S106+'[1]MAY 2021'!S106+'[1]JUN 2021'!S106+'[1]JUL 2021'!S106+'[1]AUG 2021'!S106</f>
        <v>0</v>
      </c>
      <c r="T106" s="38">
        <f>'[1]SEPT 2020'!T106+'[1]OCT 2020'!T106+'[1]NOV 2020'!T106+'[1]DEC 2020'!T106+'[1]JAN 2021'!T106+'[1]FEB 2021'!T106+'[1]MAR 2021'!T106+'[1]APR 2021'!T106+'[1]MAY 2021'!T106+'[1]JUN 2021'!T106+'[1]JUL 2021'!T106+'[1]AUG 2021'!T106</f>
        <v>3000</v>
      </c>
      <c r="U106" s="38">
        <f>'[1]SEPT 2020'!U106+'[1]OCT 2020'!U106+'[1]NOV 2020'!U106+'[1]DEC 2020'!U106+'[1]JAN 2021'!U106+'[1]FEB 2021'!U106+'[1]MAR 2021'!U106+'[1]APR 2021'!U106+'[1]MAY 2021'!U106+'[1]JUN 2021'!U106+'[1]JUL 2021'!U106+'[1]AUG 2021'!U106</f>
        <v>0</v>
      </c>
      <c r="V106" s="38">
        <f>'[1]SEPT 2020'!V106+'[1]OCT 2020'!V106+'[1]NOV 2020'!V106+'[1]DEC 2020'!V106+'[1]JAN 2021'!V106+'[1]FEB 2021'!V106+'[1]MAR 2021'!V106+'[1]APR 2021'!V106+'[1]MAY 2021'!V106+'[1]JUN 2021'!V106+'[1]JUL 2021'!V106+'[1]AUG 2021'!V106</f>
        <v>0</v>
      </c>
      <c r="W106" s="38">
        <f>'[1]SEPT 2020'!W106+'[1]OCT 2020'!W106+'[1]NOV 2020'!W106+'[1]DEC 2020'!W106+'[1]JAN 2021'!W106+'[1]FEB 2021'!W106+'[1]MAR 2021'!W106+'[1]APR 2021'!W106+'[1]MAY 2021'!W106+'[1]JUN 2021'!W106+'[1]JUL 2021'!W106+'[1]AUG 2021'!W106</f>
        <v>0</v>
      </c>
      <c r="X106" s="38">
        <f>'[1]SEPT 2020'!X106+'[1]OCT 2020'!X106+'[1]NOV 2020'!X106+'[1]DEC 2020'!X106+'[1]JAN 2021'!X106+'[1]FEB 2021'!X106+'[1]MAR 2021'!X106+'[1]APR 2021'!X106+'[1]MAY 2021'!X106+'[1]JUN 2021'!X106+'[1]JUL 2021'!X106+'[1]AUG 2021'!X106</f>
        <v>0</v>
      </c>
      <c r="Y106" s="38">
        <f>'[1]SEPT 2020'!Y106+'[1]OCT 2020'!Y106+'[1]NOV 2020'!Y106+'[1]DEC 2020'!Y106+'[1]JAN 2021'!Y106+'[1]FEB 2021'!Y106+'[1]MAR 2021'!Y106+'[1]APR 2021'!Y106+'[1]MAY 2021'!Y106+'[1]JUN 2021'!Y106+'[1]JUL 2021'!Y106+'[1]AUG 2021'!Y106</f>
        <v>0</v>
      </c>
      <c r="Z106" s="38">
        <f>'[1]SEPT 2020'!Z106+'[1]OCT 2020'!Z106+'[1]NOV 2020'!Z106+'[1]DEC 2020'!Z106+'[1]JAN 2021'!Z106+'[1]FEB 2021'!Z106+'[1]MAR 2021'!Z106+'[1]APR 2021'!Z106+'[1]MAY 2021'!Z106+'[1]JUN 2021'!Z106+'[1]JUL 2021'!Z106+'[1]AUG 2021'!Z106</f>
        <v>0</v>
      </c>
      <c r="AA106" s="38">
        <f>'[1]SEPT 2020'!AA106+'[1]OCT 2020'!AA106+'[1]NOV 2020'!AA106+'[1]DEC 2020'!AA106+'[1]JAN 2021'!AA106+'[1]FEB 2021'!AA106+'[1]MAR 2021'!AA106+'[1]APR 2021'!AA106+'[1]MAY 2021'!AA106+'[1]JUN 2021'!AA106+'[1]JUL 2021'!AA106+'[1]AUG 2021'!AA106</f>
        <v>0</v>
      </c>
      <c r="AB106" s="38">
        <f>'[1]SEPT 2020'!AB106+'[1]OCT 2020'!AB106+'[1]NOV 2020'!AB106+'[1]DEC 2020'!AB106+'[1]JAN 2021'!AB106+'[1]FEB 2021'!AB106+'[1]MAR 2021'!AB106+'[1]APR 2021'!AB106+'[1]MAY 2021'!AB106+'[1]JUN 2021'!AB106+'[1]JUL 2021'!AB106+'[1]AUG 2021'!AB106</f>
        <v>0</v>
      </c>
      <c r="AC106" s="38">
        <f>'[1]SEPT 2020'!AC106+'[1]OCT 2020'!AC106+'[1]NOV 2020'!AC106+'[1]DEC 2020'!AC106+'[1]JAN 2021'!AC106+'[1]FEB 2021'!AC106+'[1]MAR 2021'!AC106+'[1]APR 2021'!AC106+'[1]MAY 2021'!AC106+'[1]JUN 2021'!AC106+'[1]JUL 2021'!AC106+'[1]AUG 2021'!AC106</f>
        <v>0</v>
      </c>
      <c r="AD106" s="24">
        <f t="shared" si="1"/>
        <v>357560</v>
      </c>
    </row>
    <row r="107" spans="1:30" x14ac:dyDescent="0.25">
      <c r="A107" s="16" t="s">
        <v>249</v>
      </c>
      <c r="B107" s="17" t="s">
        <v>250</v>
      </c>
      <c r="C107" s="25" t="s">
        <v>39</v>
      </c>
      <c r="D107" s="90">
        <f>'[1]SEPT 2020'!D107+'[1]OCT 2020'!D107+'[1]NOV 2020'!D107+'[1]DEC 2020'!D107+'[1]JAN 2021'!D107+'[1]FEB 2021'!D107+'[1]MAR 2021'!D107+'[1]APR 2021'!D107+'[1]MAY 2021'!D107+'[1]JUN 2021'!D107+'[1]JUL 2021'!D107+'[1]AUG 2021'!D107</f>
        <v>130300</v>
      </c>
      <c r="E107" s="90">
        <f>'[1]SEPT 2020'!E107+'[1]OCT 2020'!E107+'[1]NOV 2020'!E107+'[1]DEC 2020'!E107+'[1]JAN 2021'!E107+'[1]FEB 2021'!E107+'[1]MAR 2021'!E107+'[1]APR 2021'!E107+'[1]MAY 2021'!E107+'[1]JUN 2021'!E107+'[1]JUL 2021'!E107+'[1]AUG 2021'!E107</f>
        <v>266618</v>
      </c>
      <c r="F107" s="90">
        <f>'[1]SEPT 2020'!F107+'[1]OCT 2020'!F107+'[1]NOV 2020'!F107+'[1]DEC 2020'!F107+'[1]JAN 2021'!F107+'[1]FEB 2021'!F107+'[1]MAR 2021'!F107+'[1]APR 2021'!F107+'[1]MAY 2021'!F107+'[1]JUN 2021'!F107+'[1]JUL 2021'!F107+'[1]AUG 2021'!F107</f>
        <v>194510</v>
      </c>
      <c r="G107" s="90">
        <f>'[1]SEPT 2020'!G107+'[1]OCT 2020'!G107+'[1]NOV 2020'!G107+'[1]DEC 2020'!G107+'[1]JAN 2021'!G107+'[1]FEB 2021'!G107+'[1]MAR 2021'!G107+'[1]APR 2021'!G107+'[1]MAY 2021'!G107+'[1]JUN 2021'!G107+'[1]JUL 2021'!G107+'[1]AUG 2021'!G107</f>
        <v>244700</v>
      </c>
      <c r="H107" s="90">
        <f>'[1]SEPT 2020'!H107+'[1]OCT 2020'!H107+'[1]NOV 2020'!H107+'[1]DEC 2020'!H107+'[1]JAN 2021'!H107+'[1]FEB 2021'!H107+'[1]MAR 2021'!H107+'[1]APR 2021'!H107+'[1]MAY 2021'!H107+'[1]JUN 2021'!H107+'[1]JUL 2021'!H107+'[1]AUG 2021'!H107</f>
        <v>140001</v>
      </c>
      <c r="I107" s="108">
        <f>'[1]SEPT 2020'!I107+'[1]OCT 2020'!I107+'[1]NOV 2020'!I107+'[1]DEC 2020'!I107+'[1]JAN 2021'!I107+'[1]FEB 2021'!I107+'[1]MAR 2021'!I107+'[1]APR 2021'!I107+'[1]MAY 2021'!I107+'[1]JUN 2021'!I107+'[1]JUL 2021'!I107+'[1]AUG 2021'!I107</f>
        <v>976129</v>
      </c>
      <c r="J107" s="38">
        <f>'[1]SEPT 2020'!J107+'[1]OCT 2020'!J107+'[1]NOV 2020'!J107+'[1]DEC 2020'!J107+'[1]JAN 2021'!J107+'[1]FEB 2021'!J107+'[1]MAR 2021'!J107+'[1]APR 2021'!J107+'[1]MAY 2021'!J107+'[1]JUN 2021'!J107+'[1]JUL 2021'!J107+'[1]AUG 2021'!J107</f>
        <v>0</v>
      </c>
      <c r="K107" s="109">
        <f>'[1]SEPT 2020'!K107+'[1]OCT 2020'!K107+'[1]NOV 2020'!K107+'[1]DEC 2020'!K107+'[1]JAN 2021'!K107+'[1]FEB 2021'!K107+'[1]MAR 2021'!K107+'[1]APR 2021'!K107+'[1]MAY 2021'!K107+'[1]JUN 2021'!K107+'[1]JUL 2021'!K107+'[1]AUG 2021'!K107</f>
        <v>0</v>
      </c>
      <c r="L107" s="38">
        <f>'[1]SEPT 2020'!L107+'[1]OCT 2020'!L107+'[1]NOV 2020'!L107+'[1]DEC 2020'!L107+'[1]JAN 2021'!L107+'[1]FEB 2021'!L107+'[1]MAR 2021'!L107+'[1]APR 2021'!L107+'[1]MAY 2021'!L107+'[1]JUN 2021'!L107+'[1]JUL 2021'!L107+'[1]AUG 2021'!L107</f>
        <v>0</v>
      </c>
      <c r="M107" s="38">
        <f>'[1]SEPT 2020'!M107+'[1]OCT 2020'!M107+'[1]NOV 2020'!M107+'[1]DEC 2020'!M107+'[1]JAN 2021'!M107+'[1]FEB 2021'!M107+'[1]MAR 2021'!M107+'[1]APR 2021'!M107+'[1]MAY 2021'!M107+'[1]JUN 2021'!M107+'[1]JUL 2021'!M107+'[1]AUG 2021'!M107</f>
        <v>0</v>
      </c>
      <c r="N107" s="38">
        <f>'[1]SEPT 2020'!N107+'[1]OCT 2020'!N107+'[1]NOV 2020'!N107+'[1]DEC 2020'!N107+'[1]JAN 2021'!N107+'[1]FEB 2021'!N107+'[1]MAR 2021'!N107+'[1]APR 2021'!N107+'[1]MAY 2021'!N107+'[1]JUN 2021'!N107+'[1]JUL 2021'!N107+'[1]AUG 2021'!N107</f>
        <v>0</v>
      </c>
      <c r="O107" s="38">
        <f>'[1]SEPT 2020'!O107+'[1]OCT 2020'!O107+'[1]NOV 2020'!O107+'[1]DEC 2020'!O107+'[1]JAN 2021'!O107+'[1]FEB 2021'!O107+'[1]MAR 2021'!O107+'[1]APR 2021'!O107+'[1]MAY 2021'!O107+'[1]JUN 2021'!O107+'[1]JUL 2021'!O107+'[1]AUG 2021'!O107</f>
        <v>0</v>
      </c>
      <c r="P107" s="108">
        <f>'[1]SEPT 2020'!P107+'[1]OCT 2020'!P107+'[1]NOV 2020'!P107+'[1]DEC 2020'!P107+'[1]JAN 2021'!P107+'[1]FEB 2021'!P107+'[1]MAR 2021'!P107+'[1]APR 2021'!P107+'[1]MAY 2021'!P107+'[1]JUN 2021'!P107+'[1]JUL 2021'!P107+'[1]AUG 2021'!P107</f>
        <v>4264.66</v>
      </c>
      <c r="Q107" s="38">
        <f>'[1]SEPT 2020'!Q107+'[1]OCT 2020'!Q107+'[1]NOV 2020'!Q107+'[1]DEC 2020'!Q107+'[1]JAN 2021'!Q107+'[1]FEB 2021'!Q107+'[1]MAR 2021'!Q107+'[1]APR 2021'!Q107+'[1]MAY 2021'!Q107+'[1]JUN 2021'!Q107+'[1]JUL 2021'!Q107+'[1]AUG 2021'!Q107</f>
        <v>0</v>
      </c>
      <c r="R107" s="38">
        <f>'[1]SEPT 2020'!R107+'[1]OCT 2020'!R107+'[1]NOV 2020'!R107+'[1]DEC 2020'!R107+'[1]JAN 2021'!R107+'[1]FEB 2021'!R107+'[1]MAR 2021'!R107+'[1]APR 2021'!R107+'[1]MAY 2021'!R107+'[1]JUN 2021'!R107+'[1]JUL 2021'!R107+'[1]AUG 2021'!R107</f>
        <v>0</v>
      </c>
      <c r="S107" s="38">
        <f>'[1]SEPT 2020'!S107+'[1]OCT 2020'!S107+'[1]NOV 2020'!S107+'[1]DEC 2020'!S107+'[1]JAN 2021'!S107+'[1]FEB 2021'!S107+'[1]MAR 2021'!S107+'[1]APR 2021'!S107+'[1]MAY 2021'!S107+'[1]JUN 2021'!S107+'[1]JUL 2021'!S107+'[1]AUG 2021'!S107</f>
        <v>0</v>
      </c>
      <c r="T107" s="38">
        <f>'[1]SEPT 2020'!T107+'[1]OCT 2020'!T107+'[1]NOV 2020'!T107+'[1]DEC 2020'!T107+'[1]JAN 2021'!T107+'[1]FEB 2021'!T107+'[1]MAR 2021'!T107+'[1]APR 2021'!T107+'[1]MAY 2021'!T107+'[1]JUN 2021'!T107+'[1]JUL 2021'!T107+'[1]AUG 2021'!T107</f>
        <v>4264.66</v>
      </c>
      <c r="U107" s="38">
        <f>'[1]SEPT 2020'!U107+'[1]OCT 2020'!U107+'[1]NOV 2020'!U107+'[1]DEC 2020'!U107+'[1]JAN 2021'!U107+'[1]FEB 2021'!U107+'[1]MAR 2021'!U107+'[1]APR 2021'!U107+'[1]MAY 2021'!U107+'[1]JUN 2021'!U107+'[1]JUL 2021'!U107+'[1]AUG 2021'!U107</f>
        <v>0</v>
      </c>
      <c r="V107" s="38">
        <f>'[1]SEPT 2020'!V107+'[1]OCT 2020'!V107+'[1]NOV 2020'!V107+'[1]DEC 2020'!V107+'[1]JAN 2021'!V107+'[1]FEB 2021'!V107+'[1]MAR 2021'!V107+'[1]APR 2021'!V107+'[1]MAY 2021'!V107+'[1]JUN 2021'!V107+'[1]JUL 2021'!V107+'[1]AUG 2021'!V107</f>
        <v>0</v>
      </c>
      <c r="W107" s="38">
        <f>'[1]SEPT 2020'!W107+'[1]OCT 2020'!W107+'[1]NOV 2020'!W107+'[1]DEC 2020'!W107+'[1]JAN 2021'!W107+'[1]FEB 2021'!W107+'[1]MAR 2021'!W107+'[1]APR 2021'!W107+'[1]MAY 2021'!W107+'[1]JUN 2021'!W107+'[1]JUL 2021'!W107+'[1]AUG 2021'!W107</f>
        <v>0</v>
      </c>
      <c r="X107" s="38">
        <f>'[1]SEPT 2020'!X107+'[1]OCT 2020'!X107+'[1]NOV 2020'!X107+'[1]DEC 2020'!X107+'[1]JAN 2021'!X107+'[1]FEB 2021'!X107+'[1]MAR 2021'!X107+'[1]APR 2021'!X107+'[1]MAY 2021'!X107+'[1]JUN 2021'!X107+'[1]JUL 2021'!X107+'[1]AUG 2021'!X107</f>
        <v>0</v>
      </c>
      <c r="Y107" s="38">
        <f>'[1]SEPT 2020'!Y107+'[1]OCT 2020'!Y107+'[1]NOV 2020'!Y107+'[1]DEC 2020'!Y107+'[1]JAN 2021'!Y107+'[1]FEB 2021'!Y107+'[1]MAR 2021'!Y107+'[1]APR 2021'!Y107+'[1]MAY 2021'!Y107+'[1]JUN 2021'!Y107+'[1]JUL 2021'!Y107+'[1]AUG 2021'!Y107</f>
        <v>0</v>
      </c>
      <c r="Z107" s="38">
        <f>'[1]SEPT 2020'!Z107+'[1]OCT 2020'!Z107+'[1]NOV 2020'!Z107+'[1]DEC 2020'!Z107+'[1]JAN 2021'!Z107+'[1]FEB 2021'!Z107+'[1]MAR 2021'!Z107+'[1]APR 2021'!Z107+'[1]MAY 2021'!Z107+'[1]JUN 2021'!Z107+'[1]JUL 2021'!Z107+'[1]AUG 2021'!Z107</f>
        <v>0</v>
      </c>
      <c r="AA107" s="38">
        <f>'[1]SEPT 2020'!AA107+'[1]OCT 2020'!AA107+'[1]NOV 2020'!AA107+'[1]DEC 2020'!AA107+'[1]JAN 2021'!AA107+'[1]FEB 2021'!AA107+'[1]MAR 2021'!AA107+'[1]APR 2021'!AA107+'[1]MAY 2021'!AA107+'[1]JUN 2021'!AA107+'[1]JUL 2021'!AA107+'[1]AUG 2021'!AA107</f>
        <v>0</v>
      </c>
      <c r="AB107" s="38">
        <f>'[1]SEPT 2020'!AB107+'[1]OCT 2020'!AB107+'[1]NOV 2020'!AB107+'[1]DEC 2020'!AB107+'[1]JAN 2021'!AB107+'[1]FEB 2021'!AB107+'[1]MAR 2021'!AB107+'[1]APR 2021'!AB107+'[1]MAY 2021'!AB107+'[1]JUN 2021'!AB107+'[1]JUL 2021'!AB107+'[1]AUG 2021'!AB107</f>
        <v>0</v>
      </c>
      <c r="AC107" s="38">
        <f>'[1]SEPT 2020'!AC107+'[1]OCT 2020'!AC107+'[1]NOV 2020'!AC107+'[1]DEC 2020'!AC107+'[1]JAN 2021'!AC107+'[1]FEB 2021'!AC107+'[1]MAR 2021'!AC107+'[1]APR 2021'!AC107+'[1]MAY 2021'!AC107+'[1]JUN 2021'!AC107+'[1]JUL 2021'!AC107+'[1]AUG 2021'!AC107</f>
        <v>0</v>
      </c>
      <c r="AD107" s="24">
        <f t="shared" si="1"/>
        <v>980393.66</v>
      </c>
    </row>
    <row r="108" spans="1:30" x14ac:dyDescent="0.25">
      <c r="A108" s="16" t="s">
        <v>251</v>
      </c>
      <c r="B108" s="17" t="s">
        <v>252</v>
      </c>
      <c r="C108" s="28" t="s">
        <v>45</v>
      </c>
      <c r="D108" s="90">
        <f>'[1]SEPT 2020'!D108+'[1]OCT 2020'!D108+'[1]NOV 2020'!D108+'[1]DEC 2020'!D108+'[1]JAN 2021'!D108+'[1]FEB 2021'!D108+'[1]MAR 2021'!D108+'[1]APR 2021'!D108+'[1]MAY 2021'!D108+'[1]JUN 2021'!D108+'[1]JUL 2021'!D108+'[1]AUG 2021'!D108</f>
        <v>175573</v>
      </c>
      <c r="E108" s="90">
        <f>'[1]SEPT 2020'!E108+'[1]OCT 2020'!E108+'[1]NOV 2020'!E108+'[1]DEC 2020'!E108+'[1]JAN 2021'!E108+'[1]FEB 2021'!E108+'[1]MAR 2021'!E108+'[1]APR 2021'!E108+'[1]MAY 2021'!E108+'[1]JUN 2021'!E108+'[1]JUL 2021'!E108+'[1]AUG 2021'!E108</f>
        <v>116476</v>
      </c>
      <c r="F108" s="90">
        <f>'[1]SEPT 2020'!F108+'[1]OCT 2020'!F108+'[1]NOV 2020'!F108+'[1]DEC 2020'!F108+'[1]JAN 2021'!F108+'[1]FEB 2021'!F108+'[1]MAR 2021'!F108+'[1]APR 2021'!F108+'[1]MAY 2021'!F108+'[1]JUN 2021'!F108+'[1]JUL 2021'!F108+'[1]AUG 2021'!F108</f>
        <v>140342</v>
      </c>
      <c r="G108" s="90">
        <f>'[1]SEPT 2020'!G108+'[1]OCT 2020'!G108+'[1]NOV 2020'!G108+'[1]DEC 2020'!G108+'[1]JAN 2021'!G108+'[1]FEB 2021'!G108+'[1]MAR 2021'!G108+'[1]APR 2021'!G108+'[1]MAY 2021'!G108+'[1]JUN 2021'!G108+'[1]JUL 2021'!G108+'[1]AUG 2021'!G108</f>
        <v>115605</v>
      </c>
      <c r="H108" s="90">
        <f>'[1]SEPT 2020'!H108+'[1]OCT 2020'!H108+'[1]NOV 2020'!H108+'[1]DEC 2020'!H108+'[1]JAN 2021'!H108+'[1]FEB 2021'!H108+'[1]MAR 2021'!H108+'[1]APR 2021'!H108+'[1]MAY 2021'!H108+'[1]JUN 2021'!H108+'[1]JUL 2021'!H108+'[1]AUG 2021'!H108</f>
        <v>39361</v>
      </c>
      <c r="I108" s="108">
        <f>'[1]SEPT 2020'!I108+'[1]OCT 2020'!I108+'[1]NOV 2020'!I108+'[1]DEC 2020'!I108+'[1]JAN 2021'!I108+'[1]FEB 2021'!I108+'[1]MAR 2021'!I108+'[1]APR 2021'!I108+'[1]MAY 2021'!I108+'[1]JUN 2021'!I108+'[1]JUL 2021'!I108+'[1]AUG 2021'!I108</f>
        <v>587357</v>
      </c>
      <c r="J108" s="38">
        <f>'[1]SEPT 2020'!J108+'[1]OCT 2020'!J108+'[1]NOV 2020'!J108+'[1]DEC 2020'!J108+'[1]JAN 2021'!J108+'[1]FEB 2021'!J108+'[1]MAR 2021'!J108+'[1]APR 2021'!J108+'[1]MAY 2021'!J108+'[1]JUN 2021'!J108+'[1]JUL 2021'!J108+'[1]AUG 2021'!J108</f>
        <v>0</v>
      </c>
      <c r="K108" s="109">
        <f>'[1]SEPT 2020'!K108+'[1]OCT 2020'!K108+'[1]NOV 2020'!K108+'[1]DEC 2020'!K108+'[1]JAN 2021'!K108+'[1]FEB 2021'!K108+'[1]MAR 2021'!K108+'[1]APR 2021'!K108+'[1]MAY 2021'!K108+'[1]JUN 2021'!K108+'[1]JUL 2021'!K108+'[1]AUG 2021'!K108</f>
        <v>0</v>
      </c>
      <c r="L108" s="38">
        <f>'[1]SEPT 2020'!L108+'[1]OCT 2020'!L108+'[1]NOV 2020'!L108+'[1]DEC 2020'!L108+'[1]JAN 2021'!L108+'[1]FEB 2021'!L108+'[1]MAR 2021'!L108+'[1]APR 2021'!L108+'[1]MAY 2021'!L108+'[1]JUN 2021'!L108+'[1]JUL 2021'!L108+'[1]AUG 2021'!L108</f>
        <v>0</v>
      </c>
      <c r="M108" s="38">
        <f>'[1]SEPT 2020'!M108+'[1]OCT 2020'!M108+'[1]NOV 2020'!M108+'[1]DEC 2020'!M108+'[1]JAN 2021'!M108+'[1]FEB 2021'!M108+'[1]MAR 2021'!M108+'[1]APR 2021'!M108+'[1]MAY 2021'!M108+'[1]JUN 2021'!M108+'[1]JUL 2021'!M108+'[1]AUG 2021'!M108</f>
        <v>0</v>
      </c>
      <c r="N108" s="38">
        <f>'[1]SEPT 2020'!N108+'[1]OCT 2020'!N108+'[1]NOV 2020'!N108+'[1]DEC 2020'!N108+'[1]JAN 2021'!N108+'[1]FEB 2021'!N108+'[1]MAR 2021'!N108+'[1]APR 2021'!N108+'[1]MAY 2021'!N108+'[1]JUN 2021'!N108+'[1]JUL 2021'!N108+'[1]AUG 2021'!N108</f>
        <v>0</v>
      </c>
      <c r="O108" s="38">
        <f>'[1]SEPT 2020'!O108+'[1]OCT 2020'!O108+'[1]NOV 2020'!O108+'[1]DEC 2020'!O108+'[1]JAN 2021'!O108+'[1]FEB 2021'!O108+'[1]MAR 2021'!O108+'[1]APR 2021'!O108+'[1]MAY 2021'!O108+'[1]JUN 2021'!O108+'[1]JUL 2021'!O108+'[1]AUG 2021'!O108</f>
        <v>0</v>
      </c>
      <c r="P108" s="108">
        <f>'[1]SEPT 2020'!P108+'[1]OCT 2020'!P108+'[1]NOV 2020'!P108+'[1]DEC 2020'!P108+'[1]JAN 2021'!P108+'[1]FEB 2021'!P108+'[1]MAR 2021'!P108+'[1]APR 2021'!P108+'[1]MAY 2021'!P108+'[1]JUN 2021'!P108+'[1]JUL 2021'!P108+'[1]AUG 2021'!P108</f>
        <v>4470.2</v>
      </c>
      <c r="Q108" s="38">
        <f>'[1]SEPT 2020'!Q108+'[1]OCT 2020'!Q108+'[1]NOV 2020'!Q108+'[1]DEC 2020'!Q108+'[1]JAN 2021'!Q108+'[1]FEB 2021'!Q108+'[1]MAR 2021'!Q108+'[1]APR 2021'!Q108+'[1]MAY 2021'!Q108+'[1]JUN 2021'!Q108+'[1]JUL 2021'!Q108+'[1]AUG 2021'!Q108</f>
        <v>0</v>
      </c>
      <c r="R108" s="38">
        <f>'[1]SEPT 2020'!R108+'[1]OCT 2020'!R108+'[1]NOV 2020'!R108+'[1]DEC 2020'!R108+'[1]JAN 2021'!R108+'[1]FEB 2021'!R108+'[1]MAR 2021'!R108+'[1]APR 2021'!R108+'[1]MAY 2021'!R108+'[1]JUN 2021'!R108+'[1]JUL 2021'!R108+'[1]AUG 2021'!R108</f>
        <v>0</v>
      </c>
      <c r="S108" s="38">
        <f>'[1]SEPT 2020'!S108+'[1]OCT 2020'!S108+'[1]NOV 2020'!S108+'[1]DEC 2020'!S108+'[1]JAN 2021'!S108+'[1]FEB 2021'!S108+'[1]MAR 2021'!S108+'[1]APR 2021'!S108+'[1]MAY 2021'!S108+'[1]JUN 2021'!S108+'[1]JUL 2021'!S108+'[1]AUG 2021'!S108</f>
        <v>0</v>
      </c>
      <c r="T108" s="38">
        <f>'[1]SEPT 2020'!T108+'[1]OCT 2020'!T108+'[1]NOV 2020'!T108+'[1]DEC 2020'!T108+'[1]JAN 2021'!T108+'[1]FEB 2021'!T108+'[1]MAR 2021'!T108+'[1]APR 2021'!T108+'[1]MAY 2021'!T108+'[1]JUN 2021'!T108+'[1]JUL 2021'!T108+'[1]AUG 2021'!T108</f>
        <v>4470.2</v>
      </c>
      <c r="U108" s="38">
        <f>'[1]SEPT 2020'!U108+'[1]OCT 2020'!U108+'[1]NOV 2020'!U108+'[1]DEC 2020'!U108+'[1]JAN 2021'!U108+'[1]FEB 2021'!U108+'[1]MAR 2021'!U108+'[1]APR 2021'!U108+'[1]MAY 2021'!U108+'[1]JUN 2021'!U108+'[1]JUL 2021'!U108+'[1]AUG 2021'!U108</f>
        <v>0</v>
      </c>
      <c r="V108" s="38">
        <f>'[1]SEPT 2020'!V108+'[1]OCT 2020'!V108+'[1]NOV 2020'!V108+'[1]DEC 2020'!V108+'[1]JAN 2021'!V108+'[1]FEB 2021'!V108+'[1]MAR 2021'!V108+'[1]APR 2021'!V108+'[1]MAY 2021'!V108+'[1]JUN 2021'!V108+'[1]JUL 2021'!V108+'[1]AUG 2021'!V108</f>
        <v>0</v>
      </c>
      <c r="W108" s="38">
        <f>'[1]SEPT 2020'!W108+'[1]OCT 2020'!W108+'[1]NOV 2020'!W108+'[1]DEC 2020'!W108+'[1]JAN 2021'!W108+'[1]FEB 2021'!W108+'[1]MAR 2021'!W108+'[1]APR 2021'!W108+'[1]MAY 2021'!W108+'[1]JUN 2021'!W108+'[1]JUL 2021'!W108+'[1]AUG 2021'!W108</f>
        <v>0</v>
      </c>
      <c r="X108" s="38">
        <f>'[1]SEPT 2020'!X108+'[1]OCT 2020'!X108+'[1]NOV 2020'!X108+'[1]DEC 2020'!X108+'[1]JAN 2021'!X108+'[1]FEB 2021'!X108+'[1]MAR 2021'!X108+'[1]APR 2021'!X108+'[1]MAY 2021'!X108+'[1]JUN 2021'!X108+'[1]JUL 2021'!X108+'[1]AUG 2021'!X108</f>
        <v>0</v>
      </c>
      <c r="Y108" s="38">
        <f>'[1]SEPT 2020'!Y108+'[1]OCT 2020'!Y108+'[1]NOV 2020'!Y108+'[1]DEC 2020'!Y108+'[1]JAN 2021'!Y108+'[1]FEB 2021'!Y108+'[1]MAR 2021'!Y108+'[1]APR 2021'!Y108+'[1]MAY 2021'!Y108+'[1]JUN 2021'!Y108+'[1]JUL 2021'!Y108+'[1]AUG 2021'!Y108</f>
        <v>0</v>
      </c>
      <c r="Z108" s="38">
        <f>'[1]SEPT 2020'!Z108+'[1]OCT 2020'!Z108+'[1]NOV 2020'!Z108+'[1]DEC 2020'!Z108+'[1]JAN 2021'!Z108+'[1]FEB 2021'!Z108+'[1]MAR 2021'!Z108+'[1]APR 2021'!Z108+'[1]MAY 2021'!Z108+'[1]JUN 2021'!Z108+'[1]JUL 2021'!Z108+'[1]AUG 2021'!Z108</f>
        <v>0</v>
      </c>
      <c r="AA108" s="38">
        <f>'[1]SEPT 2020'!AA108+'[1]OCT 2020'!AA108+'[1]NOV 2020'!AA108+'[1]DEC 2020'!AA108+'[1]JAN 2021'!AA108+'[1]FEB 2021'!AA108+'[1]MAR 2021'!AA108+'[1]APR 2021'!AA108+'[1]MAY 2021'!AA108+'[1]JUN 2021'!AA108+'[1]JUL 2021'!AA108+'[1]AUG 2021'!AA108</f>
        <v>0</v>
      </c>
      <c r="AB108" s="38">
        <f>'[1]SEPT 2020'!AB108+'[1]OCT 2020'!AB108+'[1]NOV 2020'!AB108+'[1]DEC 2020'!AB108+'[1]JAN 2021'!AB108+'[1]FEB 2021'!AB108+'[1]MAR 2021'!AB108+'[1]APR 2021'!AB108+'[1]MAY 2021'!AB108+'[1]JUN 2021'!AB108+'[1]JUL 2021'!AB108+'[1]AUG 2021'!AB108</f>
        <v>0</v>
      </c>
      <c r="AC108" s="38">
        <f>'[1]SEPT 2020'!AC108+'[1]OCT 2020'!AC108+'[1]NOV 2020'!AC108+'[1]DEC 2020'!AC108+'[1]JAN 2021'!AC108+'[1]FEB 2021'!AC108+'[1]MAR 2021'!AC108+'[1]APR 2021'!AC108+'[1]MAY 2021'!AC108+'[1]JUN 2021'!AC108+'[1]JUL 2021'!AC108+'[1]AUG 2021'!AC108</f>
        <v>0</v>
      </c>
      <c r="AD108" s="24">
        <f t="shared" si="1"/>
        <v>591827.19999999995</v>
      </c>
    </row>
    <row r="109" spans="1:30" x14ac:dyDescent="0.25">
      <c r="A109" s="16" t="s">
        <v>253</v>
      </c>
      <c r="B109" s="17" t="s">
        <v>254</v>
      </c>
      <c r="C109" s="31" t="s">
        <v>100</v>
      </c>
      <c r="D109" s="90">
        <f>'[1]SEPT 2020'!D109+'[1]OCT 2020'!D109+'[1]NOV 2020'!D109+'[1]DEC 2020'!D109+'[1]JAN 2021'!D109+'[1]FEB 2021'!D109+'[1]MAR 2021'!D109+'[1]APR 2021'!D109+'[1]MAY 2021'!D109+'[1]JUN 2021'!D109+'[1]JUL 2021'!D109+'[1]AUG 2021'!D109</f>
        <v>118393</v>
      </c>
      <c r="E109" s="90">
        <f>'[1]SEPT 2020'!E109+'[1]OCT 2020'!E109+'[1]NOV 2020'!E109+'[1]DEC 2020'!E109+'[1]JAN 2021'!E109+'[1]FEB 2021'!E109+'[1]MAR 2021'!E109+'[1]APR 2021'!E109+'[1]MAY 2021'!E109+'[1]JUN 2021'!E109+'[1]JUL 2021'!E109+'[1]AUG 2021'!E109</f>
        <v>33417</v>
      </c>
      <c r="F109" s="90">
        <f>'[1]SEPT 2020'!F109+'[1]OCT 2020'!F109+'[1]NOV 2020'!F109+'[1]DEC 2020'!F109+'[1]JAN 2021'!F109+'[1]FEB 2021'!F109+'[1]MAR 2021'!F109+'[1]APR 2021'!F109+'[1]MAY 2021'!F109+'[1]JUN 2021'!F109+'[1]JUL 2021'!F109+'[1]AUG 2021'!F109</f>
        <v>75583</v>
      </c>
      <c r="G109" s="90">
        <f>'[1]SEPT 2020'!G109+'[1]OCT 2020'!G109+'[1]NOV 2020'!G109+'[1]DEC 2020'!G109+'[1]JAN 2021'!G109+'[1]FEB 2021'!G109+'[1]MAR 2021'!G109+'[1]APR 2021'!G109+'[1]MAY 2021'!G109+'[1]JUN 2021'!G109+'[1]JUL 2021'!G109+'[1]AUG 2021'!G109</f>
        <v>7989</v>
      </c>
      <c r="H109" s="90">
        <f>'[1]SEPT 2020'!H109+'[1]OCT 2020'!H109+'[1]NOV 2020'!H109+'[1]DEC 2020'!H109+'[1]JAN 2021'!H109+'[1]FEB 2021'!H109+'[1]MAR 2021'!H109+'[1]APR 2021'!H109+'[1]MAY 2021'!H109+'[1]JUN 2021'!H109+'[1]JUL 2021'!H109+'[1]AUG 2021'!H109</f>
        <v>11226</v>
      </c>
      <c r="I109" s="108">
        <f>'[1]SEPT 2020'!I109+'[1]OCT 2020'!I109+'[1]NOV 2020'!I109+'[1]DEC 2020'!I109+'[1]JAN 2021'!I109+'[1]FEB 2021'!I109+'[1]MAR 2021'!I109+'[1]APR 2021'!I109+'[1]MAY 2021'!I109+'[1]JUN 2021'!I109+'[1]JUL 2021'!I109+'[1]AUG 2021'!I109</f>
        <v>246608</v>
      </c>
      <c r="J109" s="38">
        <f>'[1]SEPT 2020'!J109+'[1]OCT 2020'!J109+'[1]NOV 2020'!J109+'[1]DEC 2020'!J109+'[1]JAN 2021'!J109+'[1]FEB 2021'!J109+'[1]MAR 2021'!J109+'[1]APR 2021'!J109+'[1]MAY 2021'!J109+'[1]JUN 2021'!J109+'[1]JUL 2021'!J109+'[1]AUG 2021'!J109</f>
        <v>0</v>
      </c>
      <c r="K109" s="109">
        <f>'[1]SEPT 2020'!K109+'[1]OCT 2020'!K109+'[1]NOV 2020'!K109+'[1]DEC 2020'!K109+'[1]JAN 2021'!K109+'[1]FEB 2021'!K109+'[1]MAR 2021'!K109+'[1]APR 2021'!K109+'[1]MAY 2021'!K109+'[1]JUN 2021'!K109+'[1]JUL 2021'!K109+'[1]AUG 2021'!K109</f>
        <v>0</v>
      </c>
      <c r="L109" s="38">
        <f>'[1]SEPT 2020'!L109+'[1]OCT 2020'!L109+'[1]NOV 2020'!L109+'[1]DEC 2020'!L109+'[1]JAN 2021'!L109+'[1]FEB 2021'!L109+'[1]MAR 2021'!L109+'[1]APR 2021'!L109+'[1]MAY 2021'!L109+'[1]JUN 2021'!L109+'[1]JUL 2021'!L109+'[1]AUG 2021'!L109</f>
        <v>0</v>
      </c>
      <c r="M109" s="38">
        <f>'[1]SEPT 2020'!M109+'[1]OCT 2020'!M109+'[1]NOV 2020'!M109+'[1]DEC 2020'!M109+'[1]JAN 2021'!M109+'[1]FEB 2021'!M109+'[1]MAR 2021'!M109+'[1]APR 2021'!M109+'[1]MAY 2021'!M109+'[1]JUN 2021'!M109+'[1]JUL 2021'!M109+'[1]AUG 2021'!M109</f>
        <v>0</v>
      </c>
      <c r="N109" s="38">
        <f>'[1]SEPT 2020'!N109+'[1]OCT 2020'!N109+'[1]NOV 2020'!N109+'[1]DEC 2020'!N109+'[1]JAN 2021'!N109+'[1]FEB 2021'!N109+'[1]MAR 2021'!N109+'[1]APR 2021'!N109+'[1]MAY 2021'!N109+'[1]JUN 2021'!N109+'[1]JUL 2021'!N109+'[1]AUG 2021'!N109</f>
        <v>0</v>
      </c>
      <c r="O109" s="38">
        <f>'[1]SEPT 2020'!O109+'[1]OCT 2020'!O109+'[1]NOV 2020'!O109+'[1]DEC 2020'!O109+'[1]JAN 2021'!O109+'[1]FEB 2021'!O109+'[1]MAR 2021'!O109+'[1]APR 2021'!O109+'[1]MAY 2021'!O109+'[1]JUN 2021'!O109+'[1]JUL 2021'!O109+'[1]AUG 2021'!O109</f>
        <v>0</v>
      </c>
      <c r="P109" s="108">
        <f>'[1]SEPT 2020'!P109+'[1]OCT 2020'!P109+'[1]NOV 2020'!P109+'[1]DEC 2020'!P109+'[1]JAN 2021'!P109+'[1]FEB 2021'!P109+'[1]MAR 2021'!P109+'[1]APR 2021'!P109+'[1]MAY 2021'!P109+'[1]JUN 2021'!P109+'[1]JUL 2021'!P109+'[1]AUG 2021'!P109</f>
        <v>1277.2</v>
      </c>
      <c r="Q109" s="38">
        <f>'[1]SEPT 2020'!Q109+'[1]OCT 2020'!Q109+'[1]NOV 2020'!Q109+'[1]DEC 2020'!Q109+'[1]JAN 2021'!Q109+'[1]FEB 2021'!Q109+'[1]MAR 2021'!Q109+'[1]APR 2021'!Q109+'[1]MAY 2021'!Q109+'[1]JUN 2021'!Q109+'[1]JUL 2021'!Q109+'[1]AUG 2021'!Q109</f>
        <v>0</v>
      </c>
      <c r="R109" s="38">
        <f>'[1]SEPT 2020'!R109+'[1]OCT 2020'!R109+'[1]NOV 2020'!R109+'[1]DEC 2020'!R109+'[1]JAN 2021'!R109+'[1]FEB 2021'!R109+'[1]MAR 2021'!R109+'[1]APR 2021'!R109+'[1]MAY 2021'!R109+'[1]JUN 2021'!R109+'[1]JUL 2021'!R109+'[1]AUG 2021'!R109</f>
        <v>0</v>
      </c>
      <c r="S109" s="38">
        <f>'[1]SEPT 2020'!S109+'[1]OCT 2020'!S109+'[1]NOV 2020'!S109+'[1]DEC 2020'!S109+'[1]JAN 2021'!S109+'[1]FEB 2021'!S109+'[1]MAR 2021'!S109+'[1]APR 2021'!S109+'[1]MAY 2021'!S109+'[1]JUN 2021'!S109+'[1]JUL 2021'!S109+'[1]AUG 2021'!S109</f>
        <v>0</v>
      </c>
      <c r="T109" s="38">
        <f>'[1]SEPT 2020'!T109+'[1]OCT 2020'!T109+'[1]NOV 2020'!T109+'[1]DEC 2020'!T109+'[1]JAN 2021'!T109+'[1]FEB 2021'!T109+'[1]MAR 2021'!T109+'[1]APR 2021'!T109+'[1]MAY 2021'!T109+'[1]JUN 2021'!T109+'[1]JUL 2021'!T109+'[1]AUG 2021'!T109</f>
        <v>1277.2</v>
      </c>
      <c r="U109" s="38">
        <f>'[1]SEPT 2020'!U109+'[1]OCT 2020'!U109+'[1]NOV 2020'!U109+'[1]DEC 2020'!U109+'[1]JAN 2021'!U109+'[1]FEB 2021'!U109+'[1]MAR 2021'!U109+'[1]APR 2021'!U109+'[1]MAY 2021'!U109+'[1]JUN 2021'!U109+'[1]JUL 2021'!U109+'[1]AUG 2021'!U109</f>
        <v>0</v>
      </c>
      <c r="V109" s="38">
        <f>'[1]SEPT 2020'!V109+'[1]OCT 2020'!V109+'[1]NOV 2020'!V109+'[1]DEC 2020'!V109+'[1]JAN 2021'!V109+'[1]FEB 2021'!V109+'[1]MAR 2021'!V109+'[1]APR 2021'!V109+'[1]MAY 2021'!V109+'[1]JUN 2021'!V109+'[1]JUL 2021'!V109+'[1]AUG 2021'!V109</f>
        <v>0</v>
      </c>
      <c r="W109" s="38">
        <f>'[1]SEPT 2020'!W109+'[1]OCT 2020'!W109+'[1]NOV 2020'!W109+'[1]DEC 2020'!W109+'[1]JAN 2021'!W109+'[1]FEB 2021'!W109+'[1]MAR 2021'!W109+'[1]APR 2021'!W109+'[1]MAY 2021'!W109+'[1]JUN 2021'!W109+'[1]JUL 2021'!W109+'[1]AUG 2021'!W109</f>
        <v>0</v>
      </c>
      <c r="X109" s="38">
        <f>'[1]SEPT 2020'!X109+'[1]OCT 2020'!X109+'[1]NOV 2020'!X109+'[1]DEC 2020'!X109+'[1]JAN 2021'!X109+'[1]FEB 2021'!X109+'[1]MAR 2021'!X109+'[1]APR 2021'!X109+'[1]MAY 2021'!X109+'[1]JUN 2021'!X109+'[1]JUL 2021'!X109+'[1]AUG 2021'!X109</f>
        <v>0</v>
      </c>
      <c r="Y109" s="38">
        <f>'[1]SEPT 2020'!Y109+'[1]OCT 2020'!Y109+'[1]NOV 2020'!Y109+'[1]DEC 2020'!Y109+'[1]JAN 2021'!Y109+'[1]FEB 2021'!Y109+'[1]MAR 2021'!Y109+'[1]APR 2021'!Y109+'[1]MAY 2021'!Y109+'[1]JUN 2021'!Y109+'[1]JUL 2021'!Y109+'[1]AUG 2021'!Y109</f>
        <v>0</v>
      </c>
      <c r="Z109" s="38">
        <f>'[1]SEPT 2020'!Z109+'[1]OCT 2020'!Z109+'[1]NOV 2020'!Z109+'[1]DEC 2020'!Z109+'[1]JAN 2021'!Z109+'[1]FEB 2021'!Z109+'[1]MAR 2021'!Z109+'[1]APR 2021'!Z109+'[1]MAY 2021'!Z109+'[1]JUN 2021'!Z109+'[1]JUL 2021'!Z109+'[1]AUG 2021'!Z109</f>
        <v>0</v>
      </c>
      <c r="AA109" s="38">
        <f>'[1]SEPT 2020'!AA109+'[1]OCT 2020'!AA109+'[1]NOV 2020'!AA109+'[1]DEC 2020'!AA109+'[1]JAN 2021'!AA109+'[1]FEB 2021'!AA109+'[1]MAR 2021'!AA109+'[1]APR 2021'!AA109+'[1]MAY 2021'!AA109+'[1]JUN 2021'!AA109+'[1]JUL 2021'!AA109+'[1]AUG 2021'!AA109</f>
        <v>0</v>
      </c>
      <c r="AB109" s="38">
        <f>'[1]SEPT 2020'!AB109+'[1]OCT 2020'!AB109+'[1]NOV 2020'!AB109+'[1]DEC 2020'!AB109+'[1]JAN 2021'!AB109+'[1]FEB 2021'!AB109+'[1]MAR 2021'!AB109+'[1]APR 2021'!AB109+'[1]MAY 2021'!AB109+'[1]JUN 2021'!AB109+'[1]JUL 2021'!AB109+'[1]AUG 2021'!AB109</f>
        <v>0</v>
      </c>
      <c r="AC109" s="38">
        <f>'[1]SEPT 2020'!AC109+'[1]OCT 2020'!AC109+'[1]NOV 2020'!AC109+'[1]DEC 2020'!AC109+'[1]JAN 2021'!AC109+'[1]FEB 2021'!AC109+'[1]MAR 2021'!AC109+'[1]APR 2021'!AC109+'[1]MAY 2021'!AC109+'[1]JUN 2021'!AC109+'[1]JUL 2021'!AC109+'[1]AUG 2021'!AC109</f>
        <v>0</v>
      </c>
      <c r="AD109" s="24">
        <f t="shared" si="1"/>
        <v>247885.2</v>
      </c>
    </row>
    <row r="110" spans="1:30" x14ac:dyDescent="0.25">
      <c r="A110" s="16" t="s">
        <v>255</v>
      </c>
      <c r="B110" s="17" t="s">
        <v>256</v>
      </c>
      <c r="C110" s="26" t="s">
        <v>42</v>
      </c>
      <c r="D110" s="90">
        <f>'[1]SEPT 2020'!D110+'[1]OCT 2020'!D110+'[1]NOV 2020'!D110+'[1]DEC 2020'!D110+'[1]JAN 2021'!D110+'[1]FEB 2021'!D110+'[1]MAR 2021'!D110+'[1]APR 2021'!D110+'[1]MAY 2021'!D110+'[1]JUN 2021'!D110+'[1]JUL 2021'!D110+'[1]AUG 2021'!D110</f>
        <v>538139</v>
      </c>
      <c r="E110" s="90">
        <f>'[1]SEPT 2020'!E110+'[1]OCT 2020'!E110+'[1]NOV 2020'!E110+'[1]DEC 2020'!E110+'[1]JAN 2021'!E110+'[1]FEB 2021'!E110+'[1]MAR 2021'!E110+'[1]APR 2021'!E110+'[1]MAY 2021'!E110+'[1]JUN 2021'!E110+'[1]JUL 2021'!E110+'[1]AUG 2021'!E110</f>
        <v>684474</v>
      </c>
      <c r="F110" s="90">
        <f>'[1]SEPT 2020'!F110+'[1]OCT 2020'!F110+'[1]NOV 2020'!F110+'[1]DEC 2020'!F110+'[1]JAN 2021'!F110+'[1]FEB 2021'!F110+'[1]MAR 2021'!F110+'[1]APR 2021'!F110+'[1]MAY 2021'!F110+'[1]JUN 2021'!F110+'[1]JUL 2021'!F110+'[1]AUG 2021'!F110</f>
        <v>245000</v>
      </c>
      <c r="G110" s="90">
        <f>'[1]SEPT 2020'!G110+'[1]OCT 2020'!G110+'[1]NOV 2020'!G110+'[1]DEC 2020'!G110+'[1]JAN 2021'!G110+'[1]FEB 2021'!G110+'[1]MAR 2021'!G110+'[1]APR 2021'!G110+'[1]MAY 2021'!G110+'[1]JUN 2021'!G110+'[1]JUL 2021'!G110+'[1]AUG 2021'!G110</f>
        <v>225000</v>
      </c>
      <c r="H110" s="90">
        <f>'[1]SEPT 2020'!H110+'[1]OCT 2020'!H110+'[1]NOV 2020'!H110+'[1]DEC 2020'!H110+'[1]JAN 2021'!H110+'[1]FEB 2021'!H110+'[1]MAR 2021'!H110+'[1]APR 2021'!H110+'[1]MAY 2021'!H110+'[1]JUN 2021'!H110+'[1]JUL 2021'!H110+'[1]AUG 2021'!H110</f>
        <v>219767</v>
      </c>
      <c r="I110" s="108">
        <f>'[1]SEPT 2020'!I110+'[1]OCT 2020'!I110+'[1]NOV 2020'!I110+'[1]DEC 2020'!I110+'[1]JAN 2021'!I110+'[1]FEB 2021'!I110+'[1]MAR 2021'!I110+'[1]APR 2021'!I110+'[1]MAY 2021'!I110+'[1]JUN 2021'!I110+'[1]JUL 2021'!I110+'[1]AUG 2021'!I110</f>
        <v>1912380</v>
      </c>
      <c r="J110" s="38">
        <f>'[1]SEPT 2020'!J110+'[1]OCT 2020'!J110+'[1]NOV 2020'!J110+'[1]DEC 2020'!J110+'[1]JAN 2021'!J110+'[1]FEB 2021'!J110+'[1]MAR 2021'!J110+'[1]APR 2021'!J110+'[1]MAY 2021'!J110+'[1]JUN 2021'!J110+'[1]JUL 2021'!J110+'[1]AUG 2021'!J110</f>
        <v>0</v>
      </c>
      <c r="K110" s="109">
        <f>'[1]SEPT 2020'!K110+'[1]OCT 2020'!K110+'[1]NOV 2020'!K110+'[1]DEC 2020'!K110+'[1]JAN 2021'!K110+'[1]FEB 2021'!K110+'[1]MAR 2021'!K110+'[1]APR 2021'!K110+'[1]MAY 2021'!K110+'[1]JUN 2021'!K110+'[1]JUL 2021'!K110+'[1]AUG 2021'!K110</f>
        <v>0</v>
      </c>
      <c r="L110" s="38">
        <f>'[1]SEPT 2020'!L110+'[1]OCT 2020'!L110+'[1]NOV 2020'!L110+'[1]DEC 2020'!L110+'[1]JAN 2021'!L110+'[1]FEB 2021'!L110+'[1]MAR 2021'!L110+'[1]APR 2021'!L110+'[1]MAY 2021'!L110+'[1]JUN 2021'!L110+'[1]JUL 2021'!L110+'[1]AUG 2021'!L110</f>
        <v>0</v>
      </c>
      <c r="M110" s="38">
        <f>'[1]SEPT 2020'!M110+'[1]OCT 2020'!M110+'[1]NOV 2020'!M110+'[1]DEC 2020'!M110+'[1]JAN 2021'!M110+'[1]FEB 2021'!M110+'[1]MAR 2021'!M110+'[1]APR 2021'!M110+'[1]MAY 2021'!M110+'[1]JUN 2021'!M110+'[1]JUL 2021'!M110+'[1]AUG 2021'!M110</f>
        <v>0</v>
      </c>
      <c r="N110" s="38">
        <f>'[1]SEPT 2020'!N110+'[1]OCT 2020'!N110+'[1]NOV 2020'!N110+'[1]DEC 2020'!N110+'[1]JAN 2021'!N110+'[1]FEB 2021'!N110+'[1]MAR 2021'!N110+'[1]APR 2021'!N110+'[1]MAY 2021'!N110+'[1]JUN 2021'!N110+'[1]JUL 2021'!N110+'[1]AUG 2021'!N110</f>
        <v>0</v>
      </c>
      <c r="O110" s="38">
        <f>'[1]SEPT 2020'!O110+'[1]OCT 2020'!O110+'[1]NOV 2020'!O110+'[1]DEC 2020'!O110+'[1]JAN 2021'!O110+'[1]FEB 2021'!O110+'[1]MAR 2021'!O110+'[1]APR 2021'!O110+'[1]MAY 2021'!O110+'[1]JUN 2021'!O110+'[1]JUL 2021'!O110+'[1]AUG 2021'!O110</f>
        <v>284832</v>
      </c>
      <c r="P110" s="108">
        <f>'[1]SEPT 2020'!P110+'[1]OCT 2020'!P110+'[1]NOV 2020'!P110+'[1]DEC 2020'!P110+'[1]JAN 2021'!P110+'[1]FEB 2021'!P110+'[1]MAR 2021'!P110+'[1]APR 2021'!P110+'[1]MAY 2021'!P110+'[1]JUN 2021'!P110+'[1]JUL 2021'!P110+'[1]AUG 2021'!P110</f>
        <v>17819</v>
      </c>
      <c r="Q110" s="38">
        <f>'[1]SEPT 2020'!Q110+'[1]OCT 2020'!Q110+'[1]NOV 2020'!Q110+'[1]DEC 2020'!Q110+'[1]JAN 2021'!Q110+'[1]FEB 2021'!Q110+'[1]MAR 2021'!Q110+'[1]APR 2021'!Q110+'[1]MAY 2021'!Q110+'[1]JUN 2021'!Q110+'[1]JUL 2021'!Q110+'[1]AUG 2021'!Q110</f>
        <v>0</v>
      </c>
      <c r="R110" s="38">
        <f>'[1]SEPT 2020'!R110+'[1]OCT 2020'!R110+'[1]NOV 2020'!R110+'[1]DEC 2020'!R110+'[1]JAN 2021'!R110+'[1]FEB 2021'!R110+'[1]MAR 2021'!R110+'[1]APR 2021'!R110+'[1]MAY 2021'!R110+'[1]JUN 2021'!R110+'[1]JUL 2021'!R110+'[1]AUG 2021'!R110</f>
        <v>0</v>
      </c>
      <c r="S110" s="38">
        <f>'[1]SEPT 2020'!S110+'[1]OCT 2020'!S110+'[1]NOV 2020'!S110+'[1]DEC 2020'!S110+'[1]JAN 2021'!S110+'[1]FEB 2021'!S110+'[1]MAR 2021'!S110+'[1]APR 2021'!S110+'[1]MAY 2021'!S110+'[1]JUN 2021'!S110+'[1]JUL 2021'!S110+'[1]AUG 2021'!S110</f>
        <v>0</v>
      </c>
      <c r="T110" s="38">
        <f>'[1]SEPT 2020'!T110+'[1]OCT 2020'!T110+'[1]NOV 2020'!T110+'[1]DEC 2020'!T110+'[1]JAN 2021'!T110+'[1]FEB 2021'!T110+'[1]MAR 2021'!T110+'[1]APR 2021'!T110+'[1]MAY 2021'!T110+'[1]JUN 2021'!T110+'[1]JUL 2021'!T110+'[1]AUG 2021'!T110</f>
        <v>17819</v>
      </c>
      <c r="U110" s="38">
        <f>'[1]SEPT 2020'!U110+'[1]OCT 2020'!U110+'[1]NOV 2020'!U110+'[1]DEC 2020'!U110+'[1]JAN 2021'!U110+'[1]FEB 2021'!U110+'[1]MAR 2021'!U110+'[1]APR 2021'!U110+'[1]MAY 2021'!U110+'[1]JUN 2021'!U110+'[1]JUL 2021'!U110+'[1]AUG 2021'!U110</f>
        <v>0</v>
      </c>
      <c r="V110" s="38">
        <f>'[1]SEPT 2020'!V110+'[1]OCT 2020'!V110+'[1]NOV 2020'!V110+'[1]DEC 2020'!V110+'[1]JAN 2021'!V110+'[1]FEB 2021'!V110+'[1]MAR 2021'!V110+'[1]APR 2021'!V110+'[1]MAY 2021'!V110+'[1]JUN 2021'!V110+'[1]JUL 2021'!V110+'[1]AUG 2021'!V110</f>
        <v>0</v>
      </c>
      <c r="W110" s="38">
        <f>'[1]SEPT 2020'!W110+'[1]OCT 2020'!W110+'[1]NOV 2020'!W110+'[1]DEC 2020'!W110+'[1]JAN 2021'!W110+'[1]FEB 2021'!W110+'[1]MAR 2021'!W110+'[1]APR 2021'!W110+'[1]MAY 2021'!W110+'[1]JUN 2021'!W110+'[1]JUL 2021'!W110+'[1]AUG 2021'!W110</f>
        <v>0</v>
      </c>
      <c r="X110" s="38">
        <f>'[1]SEPT 2020'!X110+'[1]OCT 2020'!X110+'[1]NOV 2020'!X110+'[1]DEC 2020'!X110+'[1]JAN 2021'!X110+'[1]FEB 2021'!X110+'[1]MAR 2021'!X110+'[1]APR 2021'!X110+'[1]MAY 2021'!X110+'[1]JUN 2021'!X110+'[1]JUL 2021'!X110+'[1]AUG 2021'!X110</f>
        <v>0</v>
      </c>
      <c r="Y110" s="38">
        <f>'[1]SEPT 2020'!Y110+'[1]OCT 2020'!Y110+'[1]NOV 2020'!Y110+'[1]DEC 2020'!Y110+'[1]JAN 2021'!Y110+'[1]FEB 2021'!Y110+'[1]MAR 2021'!Y110+'[1]APR 2021'!Y110+'[1]MAY 2021'!Y110+'[1]JUN 2021'!Y110+'[1]JUL 2021'!Y110+'[1]AUG 2021'!Y110</f>
        <v>0</v>
      </c>
      <c r="Z110" s="38">
        <f>'[1]SEPT 2020'!Z110+'[1]OCT 2020'!Z110+'[1]NOV 2020'!Z110+'[1]DEC 2020'!Z110+'[1]JAN 2021'!Z110+'[1]FEB 2021'!Z110+'[1]MAR 2021'!Z110+'[1]APR 2021'!Z110+'[1]MAY 2021'!Z110+'[1]JUN 2021'!Z110+'[1]JUL 2021'!Z110+'[1]AUG 2021'!Z110</f>
        <v>0</v>
      </c>
      <c r="AA110" s="38">
        <f>'[1]SEPT 2020'!AA110+'[1]OCT 2020'!AA110+'[1]NOV 2020'!AA110+'[1]DEC 2020'!AA110+'[1]JAN 2021'!AA110+'[1]FEB 2021'!AA110+'[1]MAR 2021'!AA110+'[1]APR 2021'!AA110+'[1]MAY 2021'!AA110+'[1]JUN 2021'!AA110+'[1]JUL 2021'!AA110+'[1]AUG 2021'!AA110</f>
        <v>0</v>
      </c>
      <c r="AB110" s="38">
        <f>'[1]SEPT 2020'!AB110+'[1]OCT 2020'!AB110+'[1]NOV 2020'!AB110+'[1]DEC 2020'!AB110+'[1]JAN 2021'!AB110+'[1]FEB 2021'!AB110+'[1]MAR 2021'!AB110+'[1]APR 2021'!AB110+'[1]MAY 2021'!AB110+'[1]JUN 2021'!AB110+'[1]JUL 2021'!AB110+'[1]AUG 2021'!AB110</f>
        <v>0</v>
      </c>
      <c r="AC110" s="38">
        <f>'[1]SEPT 2020'!AC110+'[1]OCT 2020'!AC110+'[1]NOV 2020'!AC110+'[1]DEC 2020'!AC110+'[1]JAN 2021'!AC110+'[1]FEB 2021'!AC110+'[1]MAR 2021'!AC110+'[1]APR 2021'!AC110+'[1]MAY 2021'!AC110+'[1]JUN 2021'!AC110+'[1]JUL 2021'!AC110+'[1]AUG 2021'!AC110</f>
        <v>5183</v>
      </c>
      <c r="AD110" s="24">
        <f t="shared" si="1"/>
        <v>2220214</v>
      </c>
    </row>
    <row r="111" spans="1:30" x14ac:dyDescent="0.25">
      <c r="A111" s="16" t="s">
        <v>257</v>
      </c>
      <c r="B111" s="17" t="s">
        <v>258</v>
      </c>
      <c r="C111" s="29" t="s">
        <v>50</v>
      </c>
      <c r="D111" s="90">
        <f>'[1]SEPT 2020'!D111+'[1]OCT 2020'!D111+'[1]NOV 2020'!D111+'[1]DEC 2020'!D111+'[1]JAN 2021'!D111+'[1]FEB 2021'!D111+'[1]MAR 2021'!D111+'[1]APR 2021'!D111+'[1]MAY 2021'!D111+'[1]JUN 2021'!D111+'[1]JUL 2021'!D111+'[1]AUG 2021'!D111</f>
        <v>89000</v>
      </c>
      <c r="E111" s="90">
        <f>'[1]SEPT 2020'!E111+'[1]OCT 2020'!E111+'[1]NOV 2020'!E111+'[1]DEC 2020'!E111+'[1]JAN 2021'!E111+'[1]FEB 2021'!E111+'[1]MAR 2021'!E111+'[1]APR 2021'!E111+'[1]MAY 2021'!E111+'[1]JUN 2021'!E111+'[1]JUL 2021'!E111+'[1]AUG 2021'!E111</f>
        <v>14400</v>
      </c>
      <c r="F111" s="90">
        <f>'[1]SEPT 2020'!F111+'[1]OCT 2020'!F111+'[1]NOV 2020'!F111+'[1]DEC 2020'!F111+'[1]JAN 2021'!F111+'[1]FEB 2021'!F111+'[1]MAR 2021'!F111+'[1]APR 2021'!F111+'[1]MAY 2021'!F111+'[1]JUN 2021'!F111+'[1]JUL 2021'!F111+'[1]AUG 2021'!F111</f>
        <v>47927</v>
      </c>
      <c r="G111" s="90">
        <f>'[1]SEPT 2020'!G111+'[1]OCT 2020'!G111+'[1]NOV 2020'!G111+'[1]DEC 2020'!G111+'[1]JAN 2021'!G111+'[1]FEB 2021'!G111+'[1]MAR 2021'!G111+'[1]APR 2021'!G111+'[1]MAY 2021'!G111+'[1]JUN 2021'!G111+'[1]JUL 2021'!G111+'[1]AUG 2021'!G111</f>
        <v>21400</v>
      </c>
      <c r="H111" s="90">
        <f>'[1]SEPT 2020'!H111+'[1]OCT 2020'!H111+'[1]NOV 2020'!H111+'[1]DEC 2020'!H111+'[1]JAN 2021'!H111+'[1]FEB 2021'!H111+'[1]MAR 2021'!H111+'[1]APR 2021'!H111+'[1]MAY 2021'!H111+'[1]JUN 2021'!H111+'[1]JUL 2021'!H111+'[1]AUG 2021'!H111</f>
        <v>30492</v>
      </c>
      <c r="I111" s="108">
        <f>'[1]SEPT 2020'!I111+'[1]OCT 2020'!I111+'[1]NOV 2020'!I111+'[1]DEC 2020'!I111+'[1]JAN 2021'!I111+'[1]FEB 2021'!I111+'[1]MAR 2021'!I111+'[1]APR 2021'!I111+'[1]MAY 2021'!I111+'[1]JUN 2021'!I111+'[1]JUL 2021'!I111+'[1]AUG 2021'!I111</f>
        <v>203219</v>
      </c>
      <c r="J111" s="38">
        <f>'[1]SEPT 2020'!J111+'[1]OCT 2020'!J111+'[1]NOV 2020'!J111+'[1]DEC 2020'!J111+'[1]JAN 2021'!J111+'[1]FEB 2021'!J111+'[1]MAR 2021'!J111+'[1]APR 2021'!J111+'[1]MAY 2021'!J111+'[1]JUN 2021'!J111+'[1]JUL 2021'!J111+'[1]AUG 2021'!J111</f>
        <v>0</v>
      </c>
      <c r="K111" s="109">
        <f>'[1]SEPT 2020'!K111+'[1]OCT 2020'!K111+'[1]NOV 2020'!K111+'[1]DEC 2020'!K111+'[1]JAN 2021'!K111+'[1]FEB 2021'!K111+'[1]MAR 2021'!K111+'[1]APR 2021'!K111+'[1]MAY 2021'!K111+'[1]JUN 2021'!K111+'[1]JUL 2021'!K111+'[1]AUG 2021'!K111</f>
        <v>0</v>
      </c>
      <c r="L111" s="38">
        <f>'[1]SEPT 2020'!L111+'[1]OCT 2020'!L111+'[1]NOV 2020'!L111+'[1]DEC 2020'!L111+'[1]JAN 2021'!L111+'[1]FEB 2021'!L111+'[1]MAR 2021'!L111+'[1]APR 2021'!L111+'[1]MAY 2021'!L111+'[1]JUN 2021'!L111+'[1]JUL 2021'!L111+'[1]AUG 2021'!L111</f>
        <v>0</v>
      </c>
      <c r="M111" s="38">
        <f>'[1]SEPT 2020'!M111+'[1]OCT 2020'!M111+'[1]NOV 2020'!M111+'[1]DEC 2020'!M111+'[1]JAN 2021'!M111+'[1]FEB 2021'!M111+'[1]MAR 2021'!M111+'[1]APR 2021'!M111+'[1]MAY 2021'!M111+'[1]JUN 2021'!M111+'[1]JUL 2021'!M111+'[1]AUG 2021'!M111</f>
        <v>0</v>
      </c>
      <c r="N111" s="38">
        <f>'[1]SEPT 2020'!N111+'[1]OCT 2020'!N111+'[1]NOV 2020'!N111+'[1]DEC 2020'!N111+'[1]JAN 2021'!N111+'[1]FEB 2021'!N111+'[1]MAR 2021'!N111+'[1]APR 2021'!N111+'[1]MAY 2021'!N111+'[1]JUN 2021'!N111+'[1]JUL 2021'!N111+'[1]AUG 2021'!N111</f>
        <v>0</v>
      </c>
      <c r="O111" s="38">
        <f>'[1]SEPT 2020'!O111+'[1]OCT 2020'!O111+'[1]NOV 2020'!O111+'[1]DEC 2020'!O111+'[1]JAN 2021'!O111+'[1]FEB 2021'!O111+'[1]MAR 2021'!O111+'[1]APR 2021'!O111+'[1]MAY 2021'!O111+'[1]JUN 2021'!O111+'[1]JUL 2021'!O111+'[1]AUG 2021'!O111</f>
        <v>0</v>
      </c>
      <c r="P111" s="108">
        <f>'[1]SEPT 2020'!P111+'[1]OCT 2020'!P111+'[1]NOV 2020'!P111+'[1]DEC 2020'!P111+'[1]JAN 2021'!P111+'[1]FEB 2021'!P111+'[1]MAR 2021'!P111+'[1]APR 2021'!P111+'[1]MAY 2021'!P111+'[1]JUN 2021'!P111+'[1]JUL 2021'!P111+'[1]AUG 2021'!P111</f>
        <v>2132.33</v>
      </c>
      <c r="Q111" s="38">
        <f>'[1]SEPT 2020'!Q111+'[1]OCT 2020'!Q111+'[1]NOV 2020'!Q111+'[1]DEC 2020'!Q111+'[1]JAN 2021'!Q111+'[1]FEB 2021'!Q111+'[1]MAR 2021'!Q111+'[1]APR 2021'!Q111+'[1]MAY 2021'!Q111+'[1]JUN 2021'!Q111+'[1]JUL 2021'!Q111+'[1]AUG 2021'!Q111</f>
        <v>0</v>
      </c>
      <c r="R111" s="38">
        <f>'[1]SEPT 2020'!R111+'[1]OCT 2020'!R111+'[1]NOV 2020'!R111+'[1]DEC 2020'!R111+'[1]JAN 2021'!R111+'[1]FEB 2021'!R111+'[1]MAR 2021'!R111+'[1]APR 2021'!R111+'[1]MAY 2021'!R111+'[1]JUN 2021'!R111+'[1]JUL 2021'!R111+'[1]AUG 2021'!R111</f>
        <v>0</v>
      </c>
      <c r="S111" s="38">
        <f>'[1]SEPT 2020'!S111+'[1]OCT 2020'!S111+'[1]NOV 2020'!S111+'[1]DEC 2020'!S111+'[1]JAN 2021'!S111+'[1]FEB 2021'!S111+'[1]MAR 2021'!S111+'[1]APR 2021'!S111+'[1]MAY 2021'!S111+'[1]JUN 2021'!S111+'[1]JUL 2021'!S111+'[1]AUG 2021'!S111</f>
        <v>0</v>
      </c>
      <c r="T111" s="38">
        <f>'[1]SEPT 2020'!T111+'[1]OCT 2020'!T111+'[1]NOV 2020'!T111+'[1]DEC 2020'!T111+'[1]JAN 2021'!T111+'[1]FEB 2021'!T111+'[1]MAR 2021'!T111+'[1]APR 2021'!T111+'[1]MAY 2021'!T111+'[1]JUN 2021'!T111+'[1]JUL 2021'!T111+'[1]AUG 2021'!T111</f>
        <v>2132.33</v>
      </c>
      <c r="U111" s="38">
        <f>'[1]SEPT 2020'!U111+'[1]OCT 2020'!U111+'[1]NOV 2020'!U111+'[1]DEC 2020'!U111+'[1]JAN 2021'!U111+'[1]FEB 2021'!U111+'[1]MAR 2021'!U111+'[1]APR 2021'!U111+'[1]MAY 2021'!U111+'[1]JUN 2021'!U111+'[1]JUL 2021'!U111+'[1]AUG 2021'!U111</f>
        <v>0</v>
      </c>
      <c r="V111" s="38">
        <f>'[1]SEPT 2020'!V111+'[1]OCT 2020'!V111+'[1]NOV 2020'!V111+'[1]DEC 2020'!V111+'[1]JAN 2021'!V111+'[1]FEB 2021'!V111+'[1]MAR 2021'!V111+'[1]APR 2021'!V111+'[1]MAY 2021'!V111+'[1]JUN 2021'!V111+'[1]JUL 2021'!V111+'[1]AUG 2021'!V111</f>
        <v>0</v>
      </c>
      <c r="W111" s="38">
        <f>'[1]SEPT 2020'!W111+'[1]OCT 2020'!W111+'[1]NOV 2020'!W111+'[1]DEC 2020'!W111+'[1]JAN 2021'!W111+'[1]FEB 2021'!W111+'[1]MAR 2021'!W111+'[1]APR 2021'!W111+'[1]MAY 2021'!W111+'[1]JUN 2021'!W111+'[1]JUL 2021'!W111+'[1]AUG 2021'!W111</f>
        <v>0</v>
      </c>
      <c r="X111" s="38">
        <f>'[1]SEPT 2020'!X111+'[1]OCT 2020'!X111+'[1]NOV 2020'!X111+'[1]DEC 2020'!X111+'[1]JAN 2021'!X111+'[1]FEB 2021'!X111+'[1]MAR 2021'!X111+'[1]APR 2021'!X111+'[1]MAY 2021'!X111+'[1]JUN 2021'!X111+'[1]JUL 2021'!X111+'[1]AUG 2021'!X111</f>
        <v>0</v>
      </c>
      <c r="Y111" s="38">
        <f>'[1]SEPT 2020'!Y111+'[1]OCT 2020'!Y111+'[1]NOV 2020'!Y111+'[1]DEC 2020'!Y111+'[1]JAN 2021'!Y111+'[1]FEB 2021'!Y111+'[1]MAR 2021'!Y111+'[1]APR 2021'!Y111+'[1]MAY 2021'!Y111+'[1]JUN 2021'!Y111+'[1]JUL 2021'!Y111+'[1]AUG 2021'!Y111</f>
        <v>0</v>
      </c>
      <c r="Z111" s="38">
        <f>'[1]SEPT 2020'!Z111+'[1]OCT 2020'!Z111+'[1]NOV 2020'!Z111+'[1]DEC 2020'!Z111+'[1]JAN 2021'!Z111+'[1]FEB 2021'!Z111+'[1]MAR 2021'!Z111+'[1]APR 2021'!Z111+'[1]MAY 2021'!Z111+'[1]JUN 2021'!Z111+'[1]JUL 2021'!Z111+'[1]AUG 2021'!Z111</f>
        <v>0</v>
      </c>
      <c r="AA111" s="38">
        <f>'[1]SEPT 2020'!AA111+'[1]OCT 2020'!AA111+'[1]NOV 2020'!AA111+'[1]DEC 2020'!AA111+'[1]JAN 2021'!AA111+'[1]FEB 2021'!AA111+'[1]MAR 2021'!AA111+'[1]APR 2021'!AA111+'[1]MAY 2021'!AA111+'[1]JUN 2021'!AA111+'[1]JUL 2021'!AA111+'[1]AUG 2021'!AA111</f>
        <v>0</v>
      </c>
      <c r="AB111" s="38">
        <f>'[1]SEPT 2020'!AB111+'[1]OCT 2020'!AB111+'[1]NOV 2020'!AB111+'[1]DEC 2020'!AB111+'[1]JAN 2021'!AB111+'[1]FEB 2021'!AB111+'[1]MAR 2021'!AB111+'[1]APR 2021'!AB111+'[1]MAY 2021'!AB111+'[1]JUN 2021'!AB111+'[1]JUL 2021'!AB111+'[1]AUG 2021'!AB111</f>
        <v>0</v>
      </c>
      <c r="AC111" s="38">
        <f>'[1]SEPT 2020'!AC111+'[1]OCT 2020'!AC111+'[1]NOV 2020'!AC111+'[1]DEC 2020'!AC111+'[1]JAN 2021'!AC111+'[1]FEB 2021'!AC111+'[1]MAR 2021'!AC111+'[1]APR 2021'!AC111+'[1]MAY 2021'!AC111+'[1]JUN 2021'!AC111+'[1]JUL 2021'!AC111+'[1]AUG 2021'!AC111</f>
        <v>0</v>
      </c>
      <c r="AD111" s="24">
        <f t="shared" si="1"/>
        <v>205351.33</v>
      </c>
    </row>
    <row r="112" spans="1:30" x14ac:dyDescent="0.25">
      <c r="A112" s="16" t="s">
        <v>259</v>
      </c>
      <c r="B112" s="17" t="s">
        <v>260</v>
      </c>
      <c r="C112" s="18" t="s">
        <v>36</v>
      </c>
      <c r="D112" s="90">
        <f>'[1]SEPT 2020'!D112+'[1]OCT 2020'!D112+'[1]NOV 2020'!D112+'[1]DEC 2020'!D112+'[1]JAN 2021'!D112+'[1]FEB 2021'!D112+'[1]MAR 2021'!D112+'[1]APR 2021'!D112+'[1]MAY 2021'!D112+'[1]JUN 2021'!D112+'[1]JUL 2021'!D112+'[1]AUG 2021'!D112</f>
        <v>132260</v>
      </c>
      <c r="E112" s="90">
        <f>'[1]SEPT 2020'!E112+'[1]OCT 2020'!E112+'[1]NOV 2020'!E112+'[1]DEC 2020'!E112+'[1]JAN 2021'!E112+'[1]FEB 2021'!E112+'[1]MAR 2021'!E112+'[1]APR 2021'!E112+'[1]MAY 2021'!E112+'[1]JUN 2021'!E112+'[1]JUL 2021'!E112+'[1]AUG 2021'!E112</f>
        <v>3000</v>
      </c>
      <c r="F112" s="90">
        <f>'[1]SEPT 2020'!F112+'[1]OCT 2020'!F112+'[1]NOV 2020'!F112+'[1]DEC 2020'!F112+'[1]JAN 2021'!F112+'[1]FEB 2021'!F112+'[1]MAR 2021'!F112+'[1]APR 2021'!F112+'[1]MAY 2021'!F112+'[1]JUN 2021'!F112+'[1]JUL 2021'!F112+'[1]AUG 2021'!F112</f>
        <v>137633</v>
      </c>
      <c r="G112" s="90">
        <f>'[1]SEPT 2020'!G112+'[1]OCT 2020'!G112+'[1]NOV 2020'!G112+'[1]DEC 2020'!G112+'[1]JAN 2021'!G112+'[1]FEB 2021'!G112+'[1]MAR 2021'!G112+'[1]APR 2021'!G112+'[1]MAY 2021'!G112+'[1]JUN 2021'!G112+'[1]JUL 2021'!G112+'[1]AUG 2021'!G112</f>
        <v>125439</v>
      </c>
      <c r="H112" s="90">
        <f>'[1]SEPT 2020'!H112+'[1]OCT 2020'!H112+'[1]NOV 2020'!H112+'[1]DEC 2020'!H112+'[1]JAN 2021'!H112+'[1]FEB 2021'!H112+'[1]MAR 2021'!H112+'[1]APR 2021'!H112+'[1]MAY 2021'!H112+'[1]JUN 2021'!H112+'[1]JUL 2021'!H112+'[1]AUG 2021'!H112</f>
        <v>58404</v>
      </c>
      <c r="I112" s="108">
        <f>'[1]SEPT 2020'!I112+'[1]OCT 2020'!I112+'[1]NOV 2020'!I112+'[1]DEC 2020'!I112+'[1]JAN 2021'!I112+'[1]FEB 2021'!I112+'[1]MAR 2021'!I112+'[1]APR 2021'!I112+'[1]MAY 2021'!I112+'[1]JUN 2021'!I112+'[1]JUL 2021'!I112+'[1]AUG 2021'!I112</f>
        <v>456736</v>
      </c>
      <c r="J112" s="38">
        <f>'[1]SEPT 2020'!J112+'[1]OCT 2020'!J112+'[1]NOV 2020'!J112+'[1]DEC 2020'!J112+'[1]JAN 2021'!J112+'[1]FEB 2021'!J112+'[1]MAR 2021'!J112+'[1]APR 2021'!J112+'[1]MAY 2021'!J112+'[1]JUN 2021'!J112+'[1]JUL 2021'!J112+'[1]AUG 2021'!J112</f>
        <v>0</v>
      </c>
      <c r="K112" s="109">
        <f>'[1]SEPT 2020'!K112+'[1]OCT 2020'!K112+'[1]NOV 2020'!K112+'[1]DEC 2020'!K112+'[1]JAN 2021'!K112+'[1]FEB 2021'!K112+'[1]MAR 2021'!K112+'[1]APR 2021'!K112+'[1]MAY 2021'!K112+'[1]JUN 2021'!K112+'[1]JUL 2021'!K112+'[1]AUG 2021'!K112</f>
        <v>0</v>
      </c>
      <c r="L112" s="38">
        <f>'[1]SEPT 2020'!L112+'[1]OCT 2020'!L112+'[1]NOV 2020'!L112+'[1]DEC 2020'!L112+'[1]JAN 2021'!L112+'[1]FEB 2021'!L112+'[1]MAR 2021'!L112+'[1]APR 2021'!L112+'[1]MAY 2021'!L112+'[1]JUN 2021'!L112+'[1]JUL 2021'!L112+'[1]AUG 2021'!L112</f>
        <v>0</v>
      </c>
      <c r="M112" s="38">
        <f>'[1]SEPT 2020'!M112+'[1]OCT 2020'!M112+'[1]NOV 2020'!M112+'[1]DEC 2020'!M112+'[1]JAN 2021'!M112+'[1]FEB 2021'!M112+'[1]MAR 2021'!M112+'[1]APR 2021'!M112+'[1]MAY 2021'!M112+'[1]JUN 2021'!M112+'[1]JUL 2021'!M112+'[1]AUG 2021'!M112</f>
        <v>0</v>
      </c>
      <c r="N112" s="38">
        <f>'[1]SEPT 2020'!N112+'[1]OCT 2020'!N112+'[1]NOV 2020'!N112+'[1]DEC 2020'!N112+'[1]JAN 2021'!N112+'[1]FEB 2021'!N112+'[1]MAR 2021'!N112+'[1]APR 2021'!N112+'[1]MAY 2021'!N112+'[1]JUN 2021'!N112+'[1]JUL 2021'!N112+'[1]AUG 2021'!N112</f>
        <v>0</v>
      </c>
      <c r="O112" s="38">
        <f>'[1]SEPT 2020'!O112+'[1]OCT 2020'!O112+'[1]NOV 2020'!O112+'[1]DEC 2020'!O112+'[1]JAN 2021'!O112+'[1]FEB 2021'!O112+'[1]MAR 2021'!O112+'[1]APR 2021'!O112+'[1]MAY 2021'!O112+'[1]JUN 2021'!O112+'[1]JUL 2021'!O112+'[1]AUG 2021'!O112</f>
        <v>0</v>
      </c>
      <c r="P112" s="108">
        <f>'[1]SEPT 2020'!P112+'[1]OCT 2020'!P112+'[1]NOV 2020'!P112+'[1]DEC 2020'!P112+'[1]JAN 2021'!P112+'[1]FEB 2021'!P112+'[1]MAR 2021'!P112+'[1]APR 2021'!P112+'[1]MAY 2021'!P112+'[1]JUN 2021'!P112+'[1]JUL 2021'!P112+'[1]AUG 2021'!P112</f>
        <v>3193</v>
      </c>
      <c r="Q112" s="38">
        <f>'[1]SEPT 2020'!Q112+'[1]OCT 2020'!Q112+'[1]NOV 2020'!Q112+'[1]DEC 2020'!Q112+'[1]JAN 2021'!Q112+'[1]FEB 2021'!Q112+'[1]MAR 2021'!Q112+'[1]APR 2021'!Q112+'[1]MAY 2021'!Q112+'[1]JUN 2021'!Q112+'[1]JUL 2021'!Q112+'[1]AUG 2021'!Q112</f>
        <v>0</v>
      </c>
      <c r="R112" s="38">
        <f>'[1]SEPT 2020'!R112+'[1]OCT 2020'!R112+'[1]NOV 2020'!R112+'[1]DEC 2020'!R112+'[1]JAN 2021'!R112+'[1]FEB 2021'!R112+'[1]MAR 2021'!R112+'[1]APR 2021'!R112+'[1]MAY 2021'!R112+'[1]JUN 2021'!R112+'[1]JUL 2021'!R112+'[1]AUG 2021'!R112</f>
        <v>0</v>
      </c>
      <c r="S112" s="38">
        <f>'[1]SEPT 2020'!S112+'[1]OCT 2020'!S112+'[1]NOV 2020'!S112+'[1]DEC 2020'!S112+'[1]JAN 2021'!S112+'[1]FEB 2021'!S112+'[1]MAR 2021'!S112+'[1]APR 2021'!S112+'[1]MAY 2021'!S112+'[1]JUN 2021'!S112+'[1]JUL 2021'!S112+'[1]AUG 2021'!S112</f>
        <v>0</v>
      </c>
      <c r="T112" s="38">
        <f>'[1]SEPT 2020'!T112+'[1]OCT 2020'!T112+'[1]NOV 2020'!T112+'[1]DEC 2020'!T112+'[1]JAN 2021'!T112+'[1]FEB 2021'!T112+'[1]MAR 2021'!T112+'[1]APR 2021'!T112+'[1]MAY 2021'!T112+'[1]JUN 2021'!T112+'[1]JUL 2021'!T112+'[1]AUG 2021'!T112</f>
        <v>3193</v>
      </c>
      <c r="U112" s="38">
        <f>'[1]SEPT 2020'!U112+'[1]OCT 2020'!U112+'[1]NOV 2020'!U112+'[1]DEC 2020'!U112+'[1]JAN 2021'!U112+'[1]FEB 2021'!U112+'[1]MAR 2021'!U112+'[1]APR 2021'!U112+'[1]MAY 2021'!U112+'[1]JUN 2021'!U112+'[1]JUL 2021'!U112+'[1]AUG 2021'!U112</f>
        <v>0</v>
      </c>
      <c r="V112" s="38">
        <f>'[1]SEPT 2020'!V112+'[1]OCT 2020'!V112+'[1]NOV 2020'!V112+'[1]DEC 2020'!V112+'[1]JAN 2021'!V112+'[1]FEB 2021'!V112+'[1]MAR 2021'!V112+'[1]APR 2021'!V112+'[1]MAY 2021'!V112+'[1]JUN 2021'!V112+'[1]JUL 2021'!V112+'[1]AUG 2021'!V112</f>
        <v>0</v>
      </c>
      <c r="W112" s="38">
        <f>'[1]SEPT 2020'!W112+'[1]OCT 2020'!W112+'[1]NOV 2020'!W112+'[1]DEC 2020'!W112+'[1]JAN 2021'!W112+'[1]FEB 2021'!W112+'[1]MAR 2021'!W112+'[1]APR 2021'!W112+'[1]MAY 2021'!W112+'[1]JUN 2021'!W112+'[1]JUL 2021'!W112+'[1]AUG 2021'!W112</f>
        <v>0</v>
      </c>
      <c r="X112" s="38">
        <f>'[1]SEPT 2020'!X112+'[1]OCT 2020'!X112+'[1]NOV 2020'!X112+'[1]DEC 2020'!X112+'[1]JAN 2021'!X112+'[1]FEB 2021'!X112+'[1]MAR 2021'!X112+'[1]APR 2021'!X112+'[1]MAY 2021'!X112+'[1]JUN 2021'!X112+'[1]JUL 2021'!X112+'[1]AUG 2021'!X112</f>
        <v>0</v>
      </c>
      <c r="Y112" s="38">
        <f>'[1]SEPT 2020'!Y112+'[1]OCT 2020'!Y112+'[1]NOV 2020'!Y112+'[1]DEC 2020'!Y112+'[1]JAN 2021'!Y112+'[1]FEB 2021'!Y112+'[1]MAR 2021'!Y112+'[1]APR 2021'!Y112+'[1]MAY 2021'!Y112+'[1]JUN 2021'!Y112+'[1]JUL 2021'!Y112+'[1]AUG 2021'!Y112</f>
        <v>0</v>
      </c>
      <c r="Z112" s="38">
        <f>'[1]SEPT 2020'!Z112+'[1]OCT 2020'!Z112+'[1]NOV 2020'!Z112+'[1]DEC 2020'!Z112+'[1]JAN 2021'!Z112+'[1]FEB 2021'!Z112+'[1]MAR 2021'!Z112+'[1]APR 2021'!Z112+'[1]MAY 2021'!Z112+'[1]JUN 2021'!Z112+'[1]JUL 2021'!Z112+'[1]AUG 2021'!Z112</f>
        <v>0</v>
      </c>
      <c r="AA112" s="38">
        <f>'[1]SEPT 2020'!AA112+'[1]OCT 2020'!AA112+'[1]NOV 2020'!AA112+'[1]DEC 2020'!AA112+'[1]JAN 2021'!AA112+'[1]FEB 2021'!AA112+'[1]MAR 2021'!AA112+'[1]APR 2021'!AA112+'[1]MAY 2021'!AA112+'[1]JUN 2021'!AA112+'[1]JUL 2021'!AA112+'[1]AUG 2021'!AA112</f>
        <v>0</v>
      </c>
      <c r="AB112" s="38">
        <f>'[1]SEPT 2020'!AB112+'[1]OCT 2020'!AB112+'[1]NOV 2020'!AB112+'[1]DEC 2020'!AB112+'[1]JAN 2021'!AB112+'[1]FEB 2021'!AB112+'[1]MAR 2021'!AB112+'[1]APR 2021'!AB112+'[1]MAY 2021'!AB112+'[1]JUN 2021'!AB112+'[1]JUL 2021'!AB112+'[1]AUG 2021'!AB112</f>
        <v>0</v>
      </c>
      <c r="AC112" s="38">
        <f>'[1]SEPT 2020'!AC112+'[1]OCT 2020'!AC112+'[1]NOV 2020'!AC112+'[1]DEC 2020'!AC112+'[1]JAN 2021'!AC112+'[1]FEB 2021'!AC112+'[1]MAR 2021'!AC112+'[1]APR 2021'!AC112+'[1]MAY 2021'!AC112+'[1]JUN 2021'!AC112+'[1]JUL 2021'!AC112+'[1]AUG 2021'!AC112</f>
        <v>0</v>
      </c>
      <c r="AD112" s="24">
        <f t="shared" si="1"/>
        <v>459929</v>
      </c>
    </row>
    <row r="113" spans="1:30" x14ac:dyDescent="0.25">
      <c r="A113" s="16" t="s">
        <v>261</v>
      </c>
      <c r="B113" s="17" t="s">
        <v>262</v>
      </c>
      <c r="C113" s="18" t="s">
        <v>36</v>
      </c>
      <c r="D113" s="90">
        <f>'[1]SEPT 2020'!D113+'[1]OCT 2020'!D113+'[1]NOV 2020'!D113+'[1]DEC 2020'!D113+'[1]JAN 2021'!D113+'[1]FEB 2021'!D113+'[1]MAR 2021'!D113+'[1]APR 2021'!D113+'[1]MAY 2021'!D113+'[1]JUN 2021'!D113+'[1]JUL 2021'!D113+'[1]AUG 2021'!D113</f>
        <v>112457</v>
      </c>
      <c r="E113" s="90">
        <f>'[1]SEPT 2020'!E113+'[1]OCT 2020'!E113+'[1]NOV 2020'!E113+'[1]DEC 2020'!E113+'[1]JAN 2021'!E113+'[1]FEB 2021'!E113+'[1]MAR 2021'!E113+'[1]APR 2021'!E113+'[1]MAY 2021'!E113+'[1]JUN 2021'!E113+'[1]JUL 2021'!E113+'[1]AUG 2021'!E113</f>
        <v>92261</v>
      </c>
      <c r="F113" s="90">
        <f>'[1]SEPT 2020'!F113+'[1]OCT 2020'!F113+'[1]NOV 2020'!F113+'[1]DEC 2020'!F113+'[1]JAN 2021'!F113+'[1]FEB 2021'!F113+'[1]MAR 2021'!F113+'[1]APR 2021'!F113+'[1]MAY 2021'!F113+'[1]JUN 2021'!F113+'[1]JUL 2021'!F113+'[1]AUG 2021'!F113</f>
        <v>72119</v>
      </c>
      <c r="G113" s="90">
        <f>'[1]SEPT 2020'!G113+'[1]OCT 2020'!G113+'[1]NOV 2020'!G113+'[1]DEC 2020'!G113+'[1]JAN 2021'!G113+'[1]FEB 2021'!G113+'[1]MAR 2021'!G113+'[1]APR 2021'!G113+'[1]MAY 2021'!G113+'[1]JUN 2021'!G113+'[1]JUL 2021'!G113+'[1]AUG 2021'!G113</f>
        <v>27116</v>
      </c>
      <c r="H113" s="90">
        <f>'[1]SEPT 2020'!H113+'[1]OCT 2020'!H113+'[1]NOV 2020'!H113+'[1]DEC 2020'!H113+'[1]JAN 2021'!H113+'[1]FEB 2021'!H113+'[1]MAR 2021'!H113+'[1]APR 2021'!H113+'[1]MAY 2021'!H113+'[1]JUN 2021'!H113+'[1]JUL 2021'!H113+'[1]AUG 2021'!H113</f>
        <v>45000</v>
      </c>
      <c r="I113" s="108">
        <f>'[1]SEPT 2020'!I113+'[1]OCT 2020'!I113+'[1]NOV 2020'!I113+'[1]DEC 2020'!I113+'[1]JAN 2021'!I113+'[1]FEB 2021'!I113+'[1]MAR 2021'!I113+'[1]APR 2021'!I113+'[1]MAY 2021'!I113+'[1]JUN 2021'!I113+'[1]JUL 2021'!I113+'[1]AUG 2021'!I113</f>
        <v>348953</v>
      </c>
      <c r="J113" s="38">
        <f>'[1]SEPT 2020'!J113+'[1]OCT 2020'!J113+'[1]NOV 2020'!J113+'[1]DEC 2020'!J113+'[1]JAN 2021'!J113+'[1]FEB 2021'!J113+'[1]MAR 2021'!J113+'[1]APR 2021'!J113+'[1]MAY 2021'!J113+'[1]JUN 2021'!J113+'[1]JUL 2021'!J113+'[1]AUG 2021'!J113</f>
        <v>0</v>
      </c>
      <c r="K113" s="109">
        <f>'[1]SEPT 2020'!K113+'[1]OCT 2020'!K113+'[1]NOV 2020'!K113+'[1]DEC 2020'!K113+'[1]JAN 2021'!K113+'[1]FEB 2021'!K113+'[1]MAR 2021'!K113+'[1]APR 2021'!K113+'[1]MAY 2021'!K113+'[1]JUN 2021'!K113+'[1]JUL 2021'!K113+'[1]AUG 2021'!K113</f>
        <v>0</v>
      </c>
      <c r="L113" s="38">
        <f>'[1]SEPT 2020'!L113+'[1]OCT 2020'!L113+'[1]NOV 2020'!L113+'[1]DEC 2020'!L113+'[1]JAN 2021'!L113+'[1]FEB 2021'!L113+'[1]MAR 2021'!L113+'[1]APR 2021'!L113+'[1]MAY 2021'!L113+'[1]JUN 2021'!L113+'[1]JUL 2021'!L113+'[1]AUG 2021'!L113</f>
        <v>0</v>
      </c>
      <c r="M113" s="38">
        <f>'[1]SEPT 2020'!M113+'[1]OCT 2020'!M113+'[1]NOV 2020'!M113+'[1]DEC 2020'!M113+'[1]JAN 2021'!M113+'[1]FEB 2021'!M113+'[1]MAR 2021'!M113+'[1]APR 2021'!M113+'[1]MAY 2021'!M113+'[1]JUN 2021'!M113+'[1]JUL 2021'!M113+'[1]AUG 2021'!M113</f>
        <v>0</v>
      </c>
      <c r="N113" s="38">
        <f>'[1]SEPT 2020'!N113+'[1]OCT 2020'!N113+'[1]NOV 2020'!N113+'[1]DEC 2020'!N113+'[1]JAN 2021'!N113+'[1]FEB 2021'!N113+'[1]MAR 2021'!N113+'[1]APR 2021'!N113+'[1]MAY 2021'!N113+'[1]JUN 2021'!N113+'[1]JUL 2021'!N113+'[1]AUG 2021'!N113</f>
        <v>0</v>
      </c>
      <c r="O113" s="38">
        <f>'[1]SEPT 2020'!O113+'[1]OCT 2020'!O113+'[1]NOV 2020'!O113+'[1]DEC 2020'!O113+'[1]JAN 2021'!O113+'[1]FEB 2021'!O113+'[1]MAR 2021'!O113+'[1]APR 2021'!O113+'[1]MAY 2021'!O113+'[1]JUN 2021'!O113+'[1]JUL 2021'!O113+'[1]AUG 2021'!O113</f>
        <v>0</v>
      </c>
      <c r="P113" s="108">
        <f>'[1]SEPT 2020'!P113+'[1]OCT 2020'!P113+'[1]NOV 2020'!P113+'[1]DEC 2020'!P113+'[1]JAN 2021'!P113+'[1]FEB 2021'!P113+'[1]MAR 2021'!P113+'[1]APR 2021'!P113+'[1]MAY 2021'!P113+'[1]JUN 2021'!P113+'[1]JUL 2021'!P113+'[1]AUG 2021'!P113</f>
        <v>1915.8</v>
      </c>
      <c r="Q113" s="38">
        <f>'[1]SEPT 2020'!Q113+'[1]OCT 2020'!Q113+'[1]NOV 2020'!Q113+'[1]DEC 2020'!Q113+'[1]JAN 2021'!Q113+'[1]FEB 2021'!Q113+'[1]MAR 2021'!Q113+'[1]APR 2021'!Q113+'[1]MAY 2021'!Q113+'[1]JUN 2021'!Q113+'[1]JUL 2021'!Q113+'[1]AUG 2021'!Q113</f>
        <v>0</v>
      </c>
      <c r="R113" s="38">
        <f>'[1]SEPT 2020'!R113+'[1]OCT 2020'!R113+'[1]NOV 2020'!R113+'[1]DEC 2020'!R113+'[1]JAN 2021'!R113+'[1]FEB 2021'!R113+'[1]MAR 2021'!R113+'[1]APR 2021'!R113+'[1]MAY 2021'!R113+'[1]JUN 2021'!R113+'[1]JUL 2021'!R113+'[1]AUG 2021'!R113</f>
        <v>0</v>
      </c>
      <c r="S113" s="38">
        <f>'[1]SEPT 2020'!S113+'[1]OCT 2020'!S113+'[1]NOV 2020'!S113+'[1]DEC 2020'!S113+'[1]JAN 2021'!S113+'[1]FEB 2021'!S113+'[1]MAR 2021'!S113+'[1]APR 2021'!S113+'[1]MAY 2021'!S113+'[1]JUN 2021'!S113+'[1]JUL 2021'!S113+'[1]AUG 2021'!S113</f>
        <v>0</v>
      </c>
      <c r="T113" s="38">
        <f>'[1]SEPT 2020'!T113+'[1]OCT 2020'!T113+'[1]NOV 2020'!T113+'[1]DEC 2020'!T113+'[1]JAN 2021'!T113+'[1]FEB 2021'!T113+'[1]MAR 2021'!T113+'[1]APR 2021'!T113+'[1]MAY 2021'!T113+'[1]JUN 2021'!T113+'[1]JUL 2021'!T113+'[1]AUG 2021'!T113</f>
        <v>1915.8</v>
      </c>
      <c r="U113" s="38">
        <f>'[1]SEPT 2020'!U113+'[1]OCT 2020'!U113+'[1]NOV 2020'!U113+'[1]DEC 2020'!U113+'[1]JAN 2021'!U113+'[1]FEB 2021'!U113+'[1]MAR 2021'!U113+'[1]APR 2021'!U113+'[1]MAY 2021'!U113+'[1]JUN 2021'!U113+'[1]JUL 2021'!U113+'[1]AUG 2021'!U113</f>
        <v>0</v>
      </c>
      <c r="V113" s="38">
        <f>'[1]SEPT 2020'!V113+'[1]OCT 2020'!V113+'[1]NOV 2020'!V113+'[1]DEC 2020'!V113+'[1]JAN 2021'!V113+'[1]FEB 2021'!V113+'[1]MAR 2021'!V113+'[1]APR 2021'!V113+'[1]MAY 2021'!V113+'[1]JUN 2021'!V113+'[1]JUL 2021'!V113+'[1]AUG 2021'!V113</f>
        <v>0</v>
      </c>
      <c r="W113" s="38">
        <f>'[1]SEPT 2020'!W113+'[1]OCT 2020'!W113+'[1]NOV 2020'!W113+'[1]DEC 2020'!W113+'[1]JAN 2021'!W113+'[1]FEB 2021'!W113+'[1]MAR 2021'!W113+'[1]APR 2021'!W113+'[1]MAY 2021'!W113+'[1]JUN 2021'!W113+'[1]JUL 2021'!W113+'[1]AUG 2021'!W113</f>
        <v>0</v>
      </c>
      <c r="X113" s="38">
        <f>'[1]SEPT 2020'!X113+'[1]OCT 2020'!X113+'[1]NOV 2020'!X113+'[1]DEC 2020'!X113+'[1]JAN 2021'!X113+'[1]FEB 2021'!X113+'[1]MAR 2021'!X113+'[1]APR 2021'!X113+'[1]MAY 2021'!X113+'[1]JUN 2021'!X113+'[1]JUL 2021'!X113+'[1]AUG 2021'!X113</f>
        <v>0</v>
      </c>
      <c r="Y113" s="38">
        <f>'[1]SEPT 2020'!Y113+'[1]OCT 2020'!Y113+'[1]NOV 2020'!Y113+'[1]DEC 2020'!Y113+'[1]JAN 2021'!Y113+'[1]FEB 2021'!Y113+'[1]MAR 2021'!Y113+'[1]APR 2021'!Y113+'[1]MAY 2021'!Y113+'[1]JUN 2021'!Y113+'[1]JUL 2021'!Y113+'[1]AUG 2021'!Y113</f>
        <v>0</v>
      </c>
      <c r="Z113" s="38">
        <f>'[1]SEPT 2020'!Z113+'[1]OCT 2020'!Z113+'[1]NOV 2020'!Z113+'[1]DEC 2020'!Z113+'[1]JAN 2021'!Z113+'[1]FEB 2021'!Z113+'[1]MAR 2021'!Z113+'[1]APR 2021'!Z113+'[1]MAY 2021'!Z113+'[1]JUN 2021'!Z113+'[1]JUL 2021'!Z113+'[1]AUG 2021'!Z113</f>
        <v>0</v>
      </c>
      <c r="AA113" s="38">
        <f>'[1]SEPT 2020'!AA113+'[1]OCT 2020'!AA113+'[1]NOV 2020'!AA113+'[1]DEC 2020'!AA113+'[1]JAN 2021'!AA113+'[1]FEB 2021'!AA113+'[1]MAR 2021'!AA113+'[1]APR 2021'!AA113+'[1]MAY 2021'!AA113+'[1]JUN 2021'!AA113+'[1]JUL 2021'!AA113+'[1]AUG 2021'!AA113</f>
        <v>0</v>
      </c>
      <c r="AB113" s="38">
        <f>'[1]SEPT 2020'!AB113+'[1]OCT 2020'!AB113+'[1]NOV 2020'!AB113+'[1]DEC 2020'!AB113+'[1]JAN 2021'!AB113+'[1]FEB 2021'!AB113+'[1]MAR 2021'!AB113+'[1]APR 2021'!AB113+'[1]MAY 2021'!AB113+'[1]JUN 2021'!AB113+'[1]JUL 2021'!AB113+'[1]AUG 2021'!AB113</f>
        <v>0</v>
      </c>
      <c r="AC113" s="38">
        <f>'[1]SEPT 2020'!AC113+'[1]OCT 2020'!AC113+'[1]NOV 2020'!AC113+'[1]DEC 2020'!AC113+'[1]JAN 2021'!AC113+'[1]FEB 2021'!AC113+'[1]MAR 2021'!AC113+'[1]APR 2021'!AC113+'[1]MAY 2021'!AC113+'[1]JUN 2021'!AC113+'[1]JUL 2021'!AC113+'[1]AUG 2021'!AC113</f>
        <v>0</v>
      </c>
      <c r="AD113" s="24">
        <f t="shared" si="1"/>
        <v>350868.8</v>
      </c>
    </row>
    <row r="114" spans="1:30" x14ac:dyDescent="0.25">
      <c r="A114" s="16" t="s">
        <v>263</v>
      </c>
      <c r="B114" s="17" t="s">
        <v>264</v>
      </c>
      <c r="C114" s="25" t="s">
        <v>39</v>
      </c>
      <c r="D114" s="90">
        <f>'[1]SEPT 2020'!D114+'[1]OCT 2020'!D114+'[1]NOV 2020'!D114+'[1]DEC 2020'!D114+'[1]JAN 2021'!D114+'[1]FEB 2021'!D114+'[1]MAR 2021'!D114+'[1]APR 2021'!D114+'[1]MAY 2021'!D114+'[1]JUN 2021'!D114+'[1]JUL 2021'!D114+'[1]AUG 2021'!D114</f>
        <v>61786</v>
      </c>
      <c r="E114" s="90">
        <f>'[1]SEPT 2020'!E114+'[1]OCT 2020'!E114+'[1]NOV 2020'!E114+'[1]DEC 2020'!E114+'[1]JAN 2021'!E114+'[1]FEB 2021'!E114+'[1]MAR 2021'!E114+'[1]APR 2021'!E114+'[1]MAY 2021'!E114+'[1]JUN 2021'!E114+'[1]JUL 2021'!E114+'[1]AUG 2021'!E114</f>
        <v>38127</v>
      </c>
      <c r="F114" s="90">
        <f>'[1]SEPT 2020'!F114+'[1]OCT 2020'!F114+'[1]NOV 2020'!F114+'[1]DEC 2020'!F114+'[1]JAN 2021'!F114+'[1]FEB 2021'!F114+'[1]MAR 2021'!F114+'[1]APR 2021'!F114+'[1]MAY 2021'!F114+'[1]JUN 2021'!F114+'[1]JUL 2021'!F114+'[1]AUG 2021'!F114</f>
        <v>91698</v>
      </c>
      <c r="G114" s="90">
        <f>'[1]SEPT 2020'!G114+'[1]OCT 2020'!G114+'[1]NOV 2020'!G114+'[1]DEC 2020'!G114+'[1]JAN 2021'!G114+'[1]FEB 2021'!G114+'[1]MAR 2021'!G114+'[1]APR 2021'!G114+'[1]MAY 2021'!G114+'[1]JUN 2021'!G114+'[1]JUL 2021'!G114+'[1]AUG 2021'!G114</f>
        <v>18333</v>
      </c>
      <c r="H114" s="90">
        <f>'[1]SEPT 2020'!H114+'[1]OCT 2020'!H114+'[1]NOV 2020'!H114+'[1]DEC 2020'!H114+'[1]JAN 2021'!H114+'[1]FEB 2021'!H114+'[1]MAR 2021'!H114+'[1]APR 2021'!H114+'[1]MAY 2021'!H114+'[1]JUN 2021'!H114+'[1]JUL 2021'!H114+'[1]AUG 2021'!H114</f>
        <v>10000</v>
      </c>
      <c r="I114" s="108">
        <f>'[1]SEPT 2020'!I114+'[1]OCT 2020'!I114+'[1]NOV 2020'!I114+'[1]DEC 2020'!I114+'[1]JAN 2021'!I114+'[1]FEB 2021'!I114+'[1]MAR 2021'!I114+'[1]APR 2021'!I114+'[1]MAY 2021'!I114+'[1]JUN 2021'!I114+'[1]JUL 2021'!I114+'[1]AUG 2021'!I114</f>
        <v>219944</v>
      </c>
      <c r="J114" s="38">
        <f>'[1]SEPT 2020'!J114+'[1]OCT 2020'!J114+'[1]NOV 2020'!J114+'[1]DEC 2020'!J114+'[1]JAN 2021'!J114+'[1]FEB 2021'!J114+'[1]MAR 2021'!J114+'[1]APR 2021'!J114+'[1]MAY 2021'!J114+'[1]JUN 2021'!J114+'[1]JUL 2021'!J114+'[1]AUG 2021'!J114</f>
        <v>0</v>
      </c>
      <c r="K114" s="109">
        <f>'[1]SEPT 2020'!K114+'[1]OCT 2020'!K114+'[1]NOV 2020'!K114+'[1]DEC 2020'!K114+'[1]JAN 2021'!K114+'[1]FEB 2021'!K114+'[1]MAR 2021'!K114+'[1]APR 2021'!K114+'[1]MAY 2021'!K114+'[1]JUN 2021'!K114+'[1]JUL 2021'!K114+'[1]AUG 2021'!K114</f>
        <v>0</v>
      </c>
      <c r="L114" s="38">
        <f>'[1]SEPT 2020'!L114+'[1]OCT 2020'!L114+'[1]NOV 2020'!L114+'[1]DEC 2020'!L114+'[1]JAN 2021'!L114+'[1]FEB 2021'!L114+'[1]MAR 2021'!L114+'[1]APR 2021'!L114+'[1]MAY 2021'!L114+'[1]JUN 2021'!L114+'[1]JUL 2021'!L114+'[1]AUG 2021'!L114</f>
        <v>0</v>
      </c>
      <c r="M114" s="38">
        <f>'[1]SEPT 2020'!M114+'[1]OCT 2020'!M114+'[1]NOV 2020'!M114+'[1]DEC 2020'!M114+'[1]JAN 2021'!M114+'[1]FEB 2021'!M114+'[1]MAR 2021'!M114+'[1]APR 2021'!M114+'[1]MAY 2021'!M114+'[1]JUN 2021'!M114+'[1]JUL 2021'!M114+'[1]AUG 2021'!M114</f>
        <v>0</v>
      </c>
      <c r="N114" s="38">
        <f>'[1]SEPT 2020'!N114+'[1]OCT 2020'!N114+'[1]NOV 2020'!N114+'[1]DEC 2020'!N114+'[1]JAN 2021'!N114+'[1]FEB 2021'!N114+'[1]MAR 2021'!N114+'[1]APR 2021'!N114+'[1]MAY 2021'!N114+'[1]JUN 2021'!N114+'[1]JUL 2021'!N114+'[1]AUG 2021'!N114</f>
        <v>0</v>
      </c>
      <c r="O114" s="38">
        <f>'[1]SEPT 2020'!O114+'[1]OCT 2020'!O114+'[1]NOV 2020'!O114+'[1]DEC 2020'!O114+'[1]JAN 2021'!O114+'[1]FEB 2021'!O114+'[1]MAR 2021'!O114+'[1]APR 2021'!O114+'[1]MAY 2021'!O114+'[1]JUN 2021'!O114+'[1]JUL 2021'!O114+'[1]AUG 2021'!O114</f>
        <v>0</v>
      </c>
      <c r="P114" s="108">
        <f>'[1]SEPT 2020'!P114+'[1]OCT 2020'!P114+'[1]NOV 2020'!P114+'[1]DEC 2020'!P114+'[1]JAN 2021'!P114+'[1]FEB 2021'!P114+'[1]MAR 2021'!P114+'[1]APR 2021'!P114+'[1]MAY 2021'!P114+'[1]JUN 2021'!P114+'[1]JUL 2021'!P114+'[1]AUG 2021'!P114</f>
        <v>1279.3900000000001</v>
      </c>
      <c r="Q114" s="38">
        <f>'[1]SEPT 2020'!Q114+'[1]OCT 2020'!Q114+'[1]NOV 2020'!Q114+'[1]DEC 2020'!Q114+'[1]JAN 2021'!Q114+'[1]FEB 2021'!Q114+'[1]MAR 2021'!Q114+'[1]APR 2021'!Q114+'[1]MAY 2021'!Q114+'[1]JUN 2021'!Q114+'[1]JUL 2021'!Q114+'[1]AUG 2021'!Q114</f>
        <v>0</v>
      </c>
      <c r="R114" s="38">
        <f>'[1]SEPT 2020'!R114+'[1]OCT 2020'!R114+'[1]NOV 2020'!R114+'[1]DEC 2020'!R114+'[1]JAN 2021'!R114+'[1]FEB 2021'!R114+'[1]MAR 2021'!R114+'[1]APR 2021'!R114+'[1]MAY 2021'!R114+'[1]JUN 2021'!R114+'[1]JUL 2021'!R114+'[1]AUG 2021'!R114</f>
        <v>0</v>
      </c>
      <c r="S114" s="38">
        <f>'[1]SEPT 2020'!S114+'[1]OCT 2020'!S114+'[1]NOV 2020'!S114+'[1]DEC 2020'!S114+'[1]JAN 2021'!S114+'[1]FEB 2021'!S114+'[1]MAR 2021'!S114+'[1]APR 2021'!S114+'[1]MAY 2021'!S114+'[1]JUN 2021'!S114+'[1]JUL 2021'!S114+'[1]AUG 2021'!S114</f>
        <v>0</v>
      </c>
      <c r="T114" s="38">
        <f>'[1]SEPT 2020'!T114+'[1]OCT 2020'!T114+'[1]NOV 2020'!T114+'[1]DEC 2020'!T114+'[1]JAN 2021'!T114+'[1]FEB 2021'!T114+'[1]MAR 2021'!T114+'[1]APR 2021'!T114+'[1]MAY 2021'!T114+'[1]JUN 2021'!T114+'[1]JUL 2021'!T114+'[1]AUG 2021'!T114</f>
        <v>1279.3900000000001</v>
      </c>
      <c r="U114" s="38">
        <f>'[1]SEPT 2020'!U114+'[1]OCT 2020'!U114+'[1]NOV 2020'!U114+'[1]DEC 2020'!U114+'[1]JAN 2021'!U114+'[1]FEB 2021'!U114+'[1]MAR 2021'!U114+'[1]APR 2021'!U114+'[1]MAY 2021'!U114+'[1]JUN 2021'!U114+'[1]JUL 2021'!U114+'[1]AUG 2021'!U114</f>
        <v>0</v>
      </c>
      <c r="V114" s="38">
        <f>'[1]SEPT 2020'!V114+'[1]OCT 2020'!V114+'[1]NOV 2020'!V114+'[1]DEC 2020'!V114+'[1]JAN 2021'!V114+'[1]FEB 2021'!V114+'[1]MAR 2021'!V114+'[1]APR 2021'!V114+'[1]MAY 2021'!V114+'[1]JUN 2021'!V114+'[1]JUL 2021'!V114+'[1]AUG 2021'!V114</f>
        <v>0</v>
      </c>
      <c r="W114" s="38">
        <f>'[1]SEPT 2020'!W114+'[1]OCT 2020'!W114+'[1]NOV 2020'!W114+'[1]DEC 2020'!W114+'[1]JAN 2021'!W114+'[1]FEB 2021'!W114+'[1]MAR 2021'!W114+'[1]APR 2021'!W114+'[1]MAY 2021'!W114+'[1]JUN 2021'!W114+'[1]JUL 2021'!W114+'[1]AUG 2021'!W114</f>
        <v>0</v>
      </c>
      <c r="X114" s="38">
        <f>'[1]SEPT 2020'!X114+'[1]OCT 2020'!X114+'[1]NOV 2020'!X114+'[1]DEC 2020'!X114+'[1]JAN 2021'!X114+'[1]FEB 2021'!X114+'[1]MAR 2021'!X114+'[1]APR 2021'!X114+'[1]MAY 2021'!X114+'[1]JUN 2021'!X114+'[1]JUL 2021'!X114+'[1]AUG 2021'!X114</f>
        <v>0</v>
      </c>
      <c r="Y114" s="38">
        <f>'[1]SEPT 2020'!Y114+'[1]OCT 2020'!Y114+'[1]NOV 2020'!Y114+'[1]DEC 2020'!Y114+'[1]JAN 2021'!Y114+'[1]FEB 2021'!Y114+'[1]MAR 2021'!Y114+'[1]APR 2021'!Y114+'[1]MAY 2021'!Y114+'[1]JUN 2021'!Y114+'[1]JUL 2021'!Y114+'[1]AUG 2021'!Y114</f>
        <v>0</v>
      </c>
      <c r="Z114" s="38">
        <f>'[1]SEPT 2020'!Z114+'[1]OCT 2020'!Z114+'[1]NOV 2020'!Z114+'[1]DEC 2020'!Z114+'[1]JAN 2021'!Z114+'[1]FEB 2021'!Z114+'[1]MAR 2021'!Z114+'[1]APR 2021'!Z114+'[1]MAY 2021'!Z114+'[1]JUN 2021'!Z114+'[1]JUL 2021'!Z114+'[1]AUG 2021'!Z114</f>
        <v>0</v>
      </c>
      <c r="AA114" s="38">
        <f>'[1]SEPT 2020'!AA114+'[1]OCT 2020'!AA114+'[1]NOV 2020'!AA114+'[1]DEC 2020'!AA114+'[1]JAN 2021'!AA114+'[1]FEB 2021'!AA114+'[1]MAR 2021'!AA114+'[1]APR 2021'!AA114+'[1]MAY 2021'!AA114+'[1]JUN 2021'!AA114+'[1]JUL 2021'!AA114+'[1]AUG 2021'!AA114</f>
        <v>0</v>
      </c>
      <c r="AB114" s="38">
        <f>'[1]SEPT 2020'!AB114+'[1]OCT 2020'!AB114+'[1]NOV 2020'!AB114+'[1]DEC 2020'!AB114+'[1]JAN 2021'!AB114+'[1]FEB 2021'!AB114+'[1]MAR 2021'!AB114+'[1]APR 2021'!AB114+'[1]MAY 2021'!AB114+'[1]JUN 2021'!AB114+'[1]JUL 2021'!AB114+'[1]AUG 2021'!AB114</f>
        <v>0</v>
      </c>
      <c r="AC114" s="38">
        <f>'[1]SEPT 2020'!AC114+'[1]OCT 2020'!AC114+'[1]NOV 2020'!AC114+'[1]DEC 2020'!AC114+'[1]JAN 2021'!AC114+'[1]FEB 2021'!AC114+'[1]MAR 2021'!AC114+'[1]APR 2021'!AC114+'[1]MAY 2021'!AC114+'[1]JUN 2021'!AC114+'[1]JUL 2021'!AC114+'[1]AUG 2021'!AC114</f>
        <v>0</v>
      </c>
      <c r="AD114" s="24">
        <f t="shared" si="1"/>
        <v>221223.39</v>
      </c>
    </row>
    <row r="115" spans="1:30" x14ac:dyDescent="0.25">
      <c r="A115" s="16" t="s">
        <v>265</v>
      </c>
      <c r="B115" s="17" t="s">
        <v>266</v>
      </c>
      <c r="C115" s="30" t="s">
        <v>71</v>
      </c>
      <c r="D115" s="90">
        <f>'[1]SEPT 2020'!D115+'[1]OCT 2020'!D115+'[1]NOV 2020'!D115+'[1]DEC 2020'!D115+'[1]JAN 2021'!D115+'[1]FEB 2021'!D115+'[1]MAR 2021'!D115+'[1]APR 2021'!D115+'[1]MAY 2021'!D115+'[1]JUN 2021'!D115+'[1]JUL 2021'!D115+'[1]AUG 2021'!D115</f>
        <v>713366</v>
      </c>
      <c r="E115" s="90">
        <f>'[1]SEPT 2020'!E115+'[1]OCT 2020'!E115+'[1]NOV 2020'!E115+'[1]DEC 2020'!E115+'[1]JAN 2021'!E115+'[1]FEB 2021'!E115+'[1]MAR 2021'!E115+'[1]APR 2021'!E115+'[1]MAY 2021'!E115+'[1]JUN 2021'!E115+'[1]JUL 2021'!E115+'[1]AUG 2021'!E115</f>
        <v>686575</v>
      </c>
      <c r="F115" s="90">
        <f>'[1]SEPT 2020'!F115+'[1]OCT 2020'!F115+'[1]NOV 2020'!F115+'[1]DEC 2020'!F115+'[1]JAN 2021'!F115+'[1]FEB 2021'!F115+'[1]MAR 2021'!F115+'[1]APR 2021'!F115+'[1]MAY 2021'!F115+'[1]JUN 2021'!F115+'[1]JUL 2021'!F115+'[1]AUG 2021'!F115</f>
        <v>411152</v>
      </c>
      <c r="G115" s="90">
        <f>'[1]SEPT 2020'!G115+'[1]OCT 2020'!G115+'[1]NOV 2020'!G115+'[1]DEC 2020'!G115+'[1]JAN 2021'!G115+'[1]FEB 2021'!G115+'[1]MAR 2021'!G115+'[1]APR 2021'!G115+'[1]MAY 2021'!G115+'[1]JUN 2021'!G115+'[1]JUL 2021'!G115+'[1]AUG 2021'!G115</f>
        <v>282479</v>
      </c>
      <c r="H115" s="90">
        <f>'[1]SEPT 2020'!H115+'[1]OCT 2020'!H115+'[1]NOV 2020'!H115+'[1]DEC 2020'!H115+'[1]JAN 2021'!H115+'[1]FEB 2021'!H115+'[1]MAR 2021'!H115+'[1]APR 2021'!H115+'[1]MAY 2021'!H115+'[1]JUN 2021'!H115+'[1]JUL 2021'!H115+'[1]AUG 2021'!H115</f>
        <v>232742</v>
      </c>
      <c r="I115" s="108">
        <f>'[1]SEPT 2020'!I115+'[1]OCT 2020'!I115+'[1]NOV 2020'!I115+'[1]DEC 2020'!I115+'[1]JAN 2021'!I115+'[1]FEB 2021'!I115+'[1]MAR 2021'!I115+'[1]APR 2021'!I115+'[1]MAY 2021'!I115+'[1]JUN 2021'!I115+'[1]JUL 2021'!I115+'[1]AUG 2021'!I115</f>
        <v>2326314</v>
      </c>
      <c r="J115" s="38">
        <f>'[1]SEPT 2020'!J115+'[1]OCT 2020'!J115+'[1]NOV 2020'!J115+'[1]DEC 2020'!J115+'[1]JAN 2021'!J115+'[1]FEB 2021'!J115+'[1]MAR 2021'!J115+'[1]APR 2021'!J115+'[1]MAY 2021'!J115+'[1]JUN 2021'!J115+'[1]JUL 2021'!J115+'[1]AUG 2021'!J115</f>
        <v>0</v>
      </c>
      <c r="K115" s="109">
        <f>'[1]SEPT 2020'!K115+'[1]OCT 2020'!K115+'[1]NOV 2020'!K115+'[1]DEC 2020'!K115+'[1]JAN 2021'!K115+'[1]FEB 2021'!K115+'[1]MAR 2021'!K115+'[1]APR 2021'!K115+'[1]MAY 2021'!K115+'[1]JUN 2021'!K115+'[1]JUL 2021'!K115+'[1]AUG 2021'!K115</f>
        <v>0</v>
      </c>
      <c r="L115" s="38">
        <f>'[1]SEPT 2020'!L115+'[1]OCT 2020'!L115+'[1]NOV 2020'!L115+'[1]DEC 2020'!L115+'[1]JAN 2021'!L115+'[1]FEB 2021'!L115+'[1]MAR 2021'!L115+'[1]APR 2021'!L115+'[1]MAY 2021'!L115+'[1]JUN 2021'!L115+'[1]JUL 2021'!L115+'[1]AUG 2021'!L115</f>
        <v>0</v>
      </c>
      <c r="M115" s="38">
        <f>'[1]SEPT 2020'!M115+'[1]OCT 2020'!M115+'[1]NOV 2020'!M115+'[1]DEC 2020'!M115+'[1]JAN 2021'!M115+'[1]FEB 2021'!M115+'[1]MAR 2021'!M115+'[1]APR 2021'!M115+'[1]MAY 2021'!M115+'[1]JUN 2021'!M115+'[1]JUL 2021'!M115+'[1]AUG 2021'!M115</f>
        <v>0</v>
      </c>
      <c r="N115" s="38">
        <f>'[1]SEPT 2020'!N115+'[1]OCT 2020'!N115+'[1]NOV 2020'!N115+'[1]DEC 2020'!N115+'[1]JAN 2021'!N115+'[1]FEB 2021'!N115+'[1]MAR 2021'!N115+'[1]APR 2021'!N115+'[1]MAY 2021'!N115+'[1]JUN 2021'!N115+'[1]JUL 2021'!N115+'[1]AUG 2021'!N115</f>
        <v>0</v>
      </c>
      <c r="O115" s="38">
        <f>'[1]SEPT 2020'!O115+'[1]OCT 2020'!O115+'[1]NOV 2020'!O115+'[1]DEC 2020'!O115+'[1]JAN 2021'!O115+'[1]FEB 2021'!O115+'[1]MAR 2021'!O115+'[1]APR 2021'!O115+'[1]MAY 2021'!O115+'[1]JUN 2021'!O115+'[1]JUL 2021'!O115+'[1]AUG 2021'!O115</f>
        <v>56448</v>
      </c>
      <c r="P115" s="108">
        <f>'[1]SEPT 2020'!P115+'[1]OCT 2020'!P115+'[1]NOV 2020'!P115+'[1]DEC 2020'!P115+'[1]JAN 2021'!P115+'[1]FEB 2021'!P115+'[1]MAR 2021'!P115+'[1]APR 2021'!P115+'[1]MAY 2021'!P115+'[1]JUN 2021'!P115+'[1]JUL 2021'!P115+'[1]AUG 2021'!P115</f>
        <v>31737.97</v>
      </c>
      <c r="Q115" s="38">
        <f>'[1]SEPT 2020'!Q115+'[1]OCT 2020'!Q115+'[1]NOV 2020'!Q115+'[1]DEC 2020'!Q115+'[1]JAN 2021'!Q115+'[1]FEB 2021'!Q115+'[1]MAR 2021'!Q115+'[1]APR 2021'!Q115+'[1]MAY 2021'!Q115+'[1]JUN 2021'!Q115+'[1]JUL 2021'!Q115+'[1]AUG 2021'!Q115</f>
        <v>0</v>
      </c>
      <c r="R115" s="38">
        <f>'[1]SEPT 2020'!R115+'[1]OCT 2020'!R115+'[1]NOV 2020'!R115+'[1]DEC 2020'!R115+'[1]JAN 2021'!R115+'[1]FEB 2021'!R115+'[1]MAR 2021'!R115+'[1]APR 2021'!R115+'[1]MAY 2021'!R115+'[1]JUN 2021'!R115+'[1]JUL 2021'!R115+'[1]AUG 2021'!R115</f>
        <v>0</v>
      </c>
      <c r="S115" s="38">
        <f>'[1]SEPT 2020'!S115+'[1]OCT 2020'!S115+'[1]NOV 2020'!S115+'[1]DEC 2020'!S115+'[1]JAN 2021'!S115+'[1]FEB 2021'!S115+'[1]MAR 2021'!S115+'[1]APR 2021'!S115+'[1]MAY 2021'!S115+'[1]JUN 2021'!S115+'[1]JUL 2021'!S115+'[1]AUG 2021'!S115</f>
        <v>18125</v>
      </c>
      <c r="T115" s="38">
        <f>'[1]SEPT 2020'!T115+'[1]OCT 2020'!T115+'[1]NOV 2020'!T115+'[1]DEC 2020'!T115+'[1]JAN 2021'!T115+'[1]FEB 2021'!T115+'[1]MAR 2021'!T115+'[1]APR 2021'!T115+'[1]MAY 2021'!T115+'[1]JUN 2021'!T115+'[1]JUL 2021'!T115+'[1]AUG 2021'!T115</f>
        <v>13612.97</v>
      </c>
      <c r="U115" s="38">
        <f>'[1]SEPT 2020'!U115+'[1]OCT 2020'!U115+'[1]NOV 2020'!U115+'[1]DEC 2020'!U115+'[1]JAN 2021'!U115+'[1]FEB 2021'!U115+'[1]MAR 2021'!U115+'[1]APR 2021'!U115+'[1]MAY 2021'!U115+'[1]JUN 2021'!U115+'[1]JUL 2021'!U115+'[1]AUG 2021'!U115</f>
        <v>0</v>
      </c>
      <c r="V115" s="38">
        <f>'[1]SEPT 2020'!V115+'[1]OCT 2020'!V115+'[1]NOV 2020'!V115+'[1]DEC 2020'!V115+'[1]JAN 2021'!V115+'[1]FEB 2021'!V115+'[1]MAR 2021'!V115+'[1]APR 2021'!V115+'[1]MAY 2021'!V115+'[1]JUN 2021'!V115+'[1]JUL 2021'!V115+'[1]AUG 2021'!V115</f>
        <v>0</v>
      </c>
      <c r="W115" s="38">
        <f>'[1]SEPT 2020'!W115+'[1]OCT 2020'!W115+'[1]NOV 2020'!W115+'[1]DEC 2020'!W115+'[1]JAN 2021'!W115+'[1]FEB 2021'!W115+'[1]MAR 2021'!W115+'[1]APR 2021'!W115+'[1]MAY 2021'!W115+'[1]JUN 2021'!W115+'[1]JUL 2021'!W115+'[1]AUG 2021'!W115</f>
        <v>0</v>
      </c>
      <c r="X115" s="38">
        <f>'[1]SEPT 2020'!X115+'[1]OCT 2020'!X115+'[1]NOV 2020'!X115+'[1]DEC 2020'!X115+'[1]JAN 2021'!X115+'[1]FEB 2021'!X115+'[1]MAR 2021'!X115+'[1]APR 2021'!X115+'[1]MAY 2021'!X115+'[1]JUN 2021'!X115+'[1]JUL 2021'!X115+'[1]AUG 2021'!X115</f>
        <v>0</v>
      </c>
      <c r="Y115" s="38">
        <f>'[1]SEPT 2020'!Y115+'[1]OCT 2020'!Y115+'[1]NOV 2020'!Y115+'[1]DEC 2020'!Y115+'[1]JAN 2021'!Y115+'[1]FEB 2021'!Y115+'[1]MAR 2021'!Y115+'[1]APR 2021'!Y115+'[1]MAY 2021'!Y115+'[1]JUN 2021'!Y115+'[1]JUL 2021'!Y115+'[1]AUG 2021'!Y115</f>
        <v>0</v>
      </c>
      <c r="Z115" s="38">
        <f>'[1]SEPT 2020'!Z115+'[1]OCT 2020'!Z115+'[1]NOV 2020'!Z115+'[1]DEC 2020'!Z115+'[1]JAN 2021'!Z115+'[1]FEB 2021'!Z115+'[1]MAR 2021'!Z115+'[1]APR 2021'!Z115+'[1]MAY 2021'!Z115+'[1]JUN 2021'!Z115+'[1]JUL 2021'!Z115+'[1]AUG 2021'!Z115</f>
        <v>0</v>
      </c>
      <c r="AA115" s="38">
        <f>'[1]SEPT 2020'!AA115+'[1]OCT 2020'!AA115+'[1]NOV 2020'!AA115+'[1]DEC 2020'!AA115+'[1]JAN 2021'!AA115+'[1]FEB 2021'!AA115+'[1]MAR 2021'!AA115+'[1]APR 2021'!AA115+'[1]MAY 2021'!AA115+'[1]JUN 2021'!AA115+'[1]JUL 2021'!AA115+'[1]AUG 2021'!AA115</f>
        <v>0</v>
      </c>
      <c r="AB115" s="38">
        <f>'[1]SEPT 2020'!AB115+'[1]OCT 2020'!AB115+'[1]NOV 2020'!AB115+'[1]DEC 2020'!AB115+'[1]JAN 2021'!AB115+'[1]FEB 2021'!AB115+'[1]MAR 2021'!AB115+'[1]APR 2021'!AB115+'[1]MAY 2021'!AB115+'[1]JUN 2021'!AB115+'[1]JUL 2021'!AB115+'[1]AUG 2021'!AB115</f>
        <v>0</v>
      </c>
      <c r="AC115" s="38">
        <f>'[1]SEPT 2020'!AC115+'[1]OCT 2020'!AC115+'[1]NOV 2020'!AC115+'[1]DEC 2020'!AC115+'[1]JAN 2021'!AC115+'[1]FEB 2021'!AC115+'[1]MAR 2021'!AC115+'[1]APR 2021'!AC115+'[1]MAY 2021'!AC115+'[1]JUN 2021'!AC115+'[1]JUL 2021'!AC115+'[1]AUG 2021'!AC115</f>
        <v>3025</v>
      </c>
      <c r="AD115" s="24">
        <f t="shared" si="1"/>
        <v>2417524.9700000002</v>
      </c>
    </row>
    <row r="116" spans="1:30" x14ac:dyDescent="0.25">
      <c r="A116" s="16" t="s">
        <v>267</v>
      </c>
      <c r="B116" s="17" t="s">
        <v>268</v>
      </c>
      <c r="C116" s="29" t="s">
        <v>50</v>
      </c>
      <c r="D116" s="90">
        <f>'[1]SEPT 2020'!D116+'[1]OCT 2020'!D116+'[1]NOV 2020'!D116+'[1]DEC 2020'!D116+'[1]JAN 2021'!D116+'[1]FEB 2021'!D116+'[1]MAR 2021'!D116+'[1]APR 2021'!D116+'[1]MAY 2021'!D116+'[1]JUN 2021'!D116+'[1]JUL 2021'!D116+'[1]AUG 2021'!D116</f>
        <v>60702</v>
      </c>
      <c r="E116" s="90">
        <f>'[1]SEPT 2020'!E116+'[1]OCT 2020'!E116+'[1]NOV 2020'!E116+'[1]DEC 2020'!E116+'[1]JAN 2021'!E116+'[1]FEB 2021'!E116+'[1]MAR 2021'!E116+'[1]APR 2021'!E116+'[1]MAY 2021'!E116+'[1]JUN 2021'!E116+'[1]JUL 2021'!E116+'[1]AUG 2021'!E116</f>
        <v>29129</v>
      </c>
      <c r="F116" s="90">
        <f>'[1]SEPT 2020'!F116+'[1]OCT 2020'!F116+'[1]NOV 2020'!F116+'[1]DEC 2020'!F116+'[1]JAN 2021'!F116+'[1]FEB 2021'!F116+'[1]MAR 2021'!F116+'[1]APR 2021'!F116+'[1]MAY 2021'!F116+'[1]JUN 2021'!F116+'[1]JUL 2021'!F116+'[1]AUG 2021'!F116</f>
        <v>26631</v>
      </c>
      <c r="G116" s="90">
        <f>'[1]SEPT 2020'!G116+'[1]OCT 2020'!G116+'[1]NOV 2020'!G116+'[1]DEC 2020'!G116+'[1]JAN 2021'!G116+'[1]FEB 2021'!G116+'[1]MAR 2021'!G116+'[1]APR 2021'!G116+'[1]MAY 2021'!G116+'[1]JUN 2021'!G116+'[1]JUL 2021'!G116+'[1]AUG 2021'!G116</f>
        <v>6388</v>
      </c>
      <c r="H116" s="90">
        <f>'[1]SEPT 2020'!H116+'[1]OCT 2020'!H116+'[1]NOV 2020'!H116+'[1]DEC 2020'!H116+'[1]JAN 2021'!H116+'[1]FEB 2021'!H116+'[1]MAR 2021'!H116+'[1]APR 2021'!H116+'[1]MAY 2021'!H116+'[1]JUN 2021'!H116+'[1]JUL 2021'!H116+'[1]AUG 2021'!H116</f>
        <v>1674</v>
      </c>
      <c r="I116" s="108">
        <f>'[1]SEPT 2020'!I116+'[1]OCT 2020'!I116+'[1]NOV 2020'!I116+'[1]DEC 2020'!I116+'[1]JAN 2021'!I116+'[1]FEB 2021'!I116+'[1]MAR 2021'!I116+'[1]APR 2021'!I116+'[1]MAY 2021'!I116+'[1]JUN 2021'!I116+'[1]JUL 2021'!I116+'[1]AUG 2021'!I116</f>
        <v>124524</v>
      </c>
      <c r="J116" s="38">
        <f>'[1]SEPT 2020'!J116+'[1]OCT 2020'!J116+'[1]NOV 2020'!J116+'[1]DEC 2020'!J116+'[1]JAN 2021'!J116+'[1]FEB 2021'!J116+'[1]MAR 2021'!J116+'[1]APR 2021'!J116+'[1]MAY 2021'!J116+'[1]JUN 2021'!J116+'[1]JUL 2021'!J116+'[1]AUG 2021'!J116</f>
        <v>0</v>
      </c>
      <c r="K116" s="109">
        <f>'[1]SEPT 2020'!K116+'[1]OCT 2020'!K116+'[1]NOV 2020'!K116+'[1]DEC 2020'!K116+'[1]JAN 2021'!K116+'[1]FEB 2021'!K116+'[1]MAR 2021'!K116+'[1]APR 2021'!K116+'[1]MAY 2021'!K116+'[1]JUN 2021'!K116+'[1]JUL 2021'!K116+'[1]AUG 2021'!K116</f>
        <v>0</v>
      </c>
      <c r="L116" s="38">
        <f>'[1]SEPT 2020'!L116+'[1]OCT 2020'!L116+'[1]NOV 2020'!L116+'[1]DEC 2020'!L116+'[1]JAN 2021'!L116+'[1]FEB 2021'!L116+'[1]MAR 2021'!L116+'[1]APR 2021'!L116+'[1]MAY 2021'!L116+'[1]JUN 2021'!L116+'[1]JUL 2021'!L116+'[1]AUG 2021'!L116</f>
        <v>0</v>
      </c>
      <c r="M116" s="38">
        <f>'[1]SEPT 2020'!M116+'[1]OCT 2020'!M116+'[1]NOV 2020'!M116+'[1]DEC 2020'!M116+'[1]JAN 2021'!M116+'[1]FEB 2021'!M116+'[1]MAR 2021'!M116+'[1]APR 2021'!M116+'[1]MAY 2021'!M116+'[1]JUN 2021'!M116+'[1]JUL 2021'!M116+'[1]AUG 2021'!M116</f>
        <v>0</v>
      </c>
      <c r="N116" s="38">
        <f>'[1]SEPT 2020'!N116+'[1]OCT 2020'!N116+'[1]NOV 2020'!N116+'[1]DEC 2020'!N116+'[1]JAN 2021'!N116+'[1]FEB 2021'!N116+'[1]MAR 2021'!N116+'[1]APR 2021'!N116+'[1]MAY 2021'!N116+'[1]JUN 2021'!N116+'[1]JUL 2021'!N116+'[1]AUG 2021'!N116</f>
        <v>0</v>
      </c>
      <c r="O116" s="38">
        <f>'[1]SEPT 2020'!O116+'[1]OCT 2020'!O116+'[1]NOV 2020'!O116+'[1]DEC 2020'!O116+'[1]JAN 2021'!O116+'[1]FEB 2021'!O116+'[1]MAR 2021'!O116+'[1]APR 2021'!O116+'[1]MAY 2021'!O116+'[1]JUN 2021'!O116+'[1]JUL 2021'!O116+'[1]AUG 2021'!O116</f>
        <v>0</v>
      </c>
      <c r="P116" s="108">
        <f>'[1]SEPT 2020'!P116+'[1]OCT 2020'!P116+'[1]NOV 2020'!P116+'[1]DEC 2020'!P116+'[1]JAN 2021'!P116+'[1]FEB 2021'!P116+'[1]MAR 2021'!P116+'[1]APR 2021'!P116+'[1]MAY 2021'!P116+'[1]JUN 2021'!P116+'[1]JUL 2021'!P116+'[1]AUG 2021'!P116</f>
        <v>426.46</v>
      </c>
      <c r="Q116" s="38">
        <f>'[1]SEPT 2020'!Q116+'[1]OCT 2020'!Q116+'[1]NOV 2020'!Q116+'[1]DEC 2020'!Q116+'[1]JAN 2021'!Q116+'[1]FEB 2021'!Q116+'[1]MAR 2021'!Q116+'[1]APR 2021'!Q116+'[1]MAY 2021'!Q116+'[1]JUN 2021'!Q116+'[1]JUL 2021'!Q116+'[1]AUG 2021'!Q116</f>
        <v>0</v>
      </c>
      <c r="R116" s="38">
        <f>'[1]SEPT 2020'!R116+'[1]OCT 2020'!R116+'[1]NOV 2020'!R116+'[1]DEC 2020'!R116+'[1]JAN 2021'!R116+'[1]FEB 2021'!R116+'[1]MAR 2021'!R116+'[1]APR 2021'!R116+'[1]MAY 2021'!R116+'[1]JUN 2021'!R116+'[1]JUL 2021'!R116+'[1]AUG 2021'!R116</f>
        <v>0</v>
      </c>
      <c r="S116" s="38">
        <f>'[1]SEPT 2020'!S116+'[1]OCT 2020'!S116+'[1]NOV 2020'!S116+'[1]DEC 2020'!S116+'[1]JAN 2021'!S116+'[1]FEB 2021'!S116+'[1]MAR 2021'!S116+'[1]APR 2021'!S116+'[1]MAY 2021'!S116+'[1]JUN 2021'!S116+'[1]JUL 2021'!S116+'[1]AUG 2021'!S116</f>
        <v>0</v>
      </c>
      <c r="T116" s="38">
        <f>'[1]SEPT 2020'!T116+'[1]OCT 2020'!T116+'[1]NOV 2020'!T116+'[1]DEC 2020'!T116+'[1]JAN 2021'!T116+'[1]FEB 2021'!T116+'[1]MAR 2021'!T116+'[1]APR 2021'!T116+'[1]MAY 2021'!T116+'[1]JUN 2021'!T116+'[1]JUL 2021'!T116+'[1]AUG 2021'!T116</f>
        <v>426.46</v>
      </c>
      <c r="U116" s="38">
        <f>'[1]SEPT 2020'!U116+'[1]OCT 2020'!U116+'[1]NOV 2020'!U116+'[1]DEC 2020'!U116+'[1]JAN 2021'!U116+'[1]FEB 2021'!U116+'[1]MAR 2021'!U116+'[1]APR 2021'!U116+'[1]MAY 2021'!U116+'[1]JUN 2021'!U116+'[1]JUL 2021'!U116+'[1]AUG 2021'!U116</f>
        <v>0</v>
      </c>
      <c r="V116" s="38">
        <f>'[1]SEPT 2020'!V116+'[1]OCT 2020'!V116+'[1]NOV 2020'!V116+'[1]DEC 2020'!V116+'[1]JAN 2021'!V116+'[1]FEB 2021'!V116+'[1]MAR 2021'!V116+'[1]APR 2021'!V116+'[1]MAY 2021'!V116+'[1]JUN 2021'!V116+'[1]JUL 2021'!V116+'[1]AUG 2021'!V116</f>
        <v>0</v>
      </c>
      <c r="W116" s="38">
        <f>'[1]SEPT 2020'!W116+'[1]OCT 2020'!W116+'[1]NOV 2020'!W116+'[1]DEC 2020'!W116+'[1]JAN 2021'!W116+'[1]FEB 2021'!W116+'[1]MAR 2021'!W116+'[1]APR 2021'!W116+'[1]MAY 2021'!W116+'[1]JUN 2021'!W116+'[1]JUL 2021'!W116+'[1]AUG 2021'!W116</f>
        <v>0</v>
      </c>
      <c r="X116" s="38">
        <f>'[1]SEPT 2020'!X116+'[1]OCT 2020'!X116+'[1]NOV 2020'!X116+'[1]DEC 2020'!X116+'[1]JAN 2021'!X116+'[1]FEB 2021'!X116+'[1]MAR 2021'!X116+'[1]APR 2021'!X116+'[1]MAY 2021'!X116+'[1]JUN 2021'!X116+'[1]JUL 2021'!X116+'[1]AUG 2021'!X116</f>
        <v>0</v>
      </c>
      <c r="Y116" s="38">
        <f>'[1]SEPT 2020'!Y116+'[1]OCT 2020'!Y116+'[1]NOV 2020'!Y116+'[1]DEC 2020'!Y116+'[1]JAN 2021'!Y116+'[1]FEB 2021'!Y116+'[1]MAR 2021'!Y116+'[1]APR 2021'!Y116+'[1]MAY 2021'!Y116+'[1]JUN 2021'!Y116+'[1]JUL 2021'!Y116+'[1]AUG 2021'!Y116</f>
        <v>0</v>
      </c>
      <c r="Z116" s="38">
        <f>'[1]SEPT 2020'!Z116+'[1]OCT 2020'!Z116+'[1]NOV 2020'!Z116+'[1]DEC 2020'!Z116+'[1]JAN 2021'!Z116+'[1]FEB 2021'!Z116+'[1]MAR 2021'!Z116+'[1]APR 2021'!Z116+'[1]MAY 2021'!Z116+'[1]JUN 2021'!Z116+'[1]JUL 2021'!Z116+'[1]AUG 2021'!Z116</f>
        <v>0</v>
      </c>
      <c r="AA116" s="38">
        <f>'[1]SEPT 2020'!AA116+'[1]OCT 2020'!AA116+'[1]NOV 2020'!AA116+'[1]DEC 2020'!AA116+'[1]JAN 2021'!AA116+'[1]FEB 2021'!AA116+'[1]MAR 2021'!AA116+'[1]APR 2021'!AA116+'[1]MAY 2021'!AA116+'[1]JUN 2021'!AA116+'[1]JUL 2021'!AA116+'[1]AUG 2021'!AA116</f>
        <v>0</v>
      </c>
      <c r="AB116" s="38">
        <f>'[1]SEPT 2020'!AB116+'[1]OCT 2020'!AB116+'[1]NOV 2020'!AB116+'[1]DEC 2020'!AB116+'[1]JAN 2021'!AB116+'[1]FEB 2021'!AB116+'[1]MAR 2021'!AB116+'[1]APR 2021'!AB116+'[1]MAY 2021'!AB116+'[1]JUN 2021'!AB116+'[1]JUL 2021'!AB116+'[1]AUG 2021'!AB116</f>
        <v>0</v>
      </c>
      <c r="AC116" s="38">
        <f>'[1]SEPT 2020'!AC116+'[1]OCT 2020'!AC116+'[1]NOV 2020'!AC116+'[1]DEC 2020'!AC116+'[1]JAN 2021'!AC116+'[1]FEB 2021'!AC116+'[1]MAR 2021'!AC116+'[1]APR 2021'!AC116+'[1]MAY 2021'!AC116+'[1]JUN 2021'!AC116+'[1]JUL 2021'!AC116+'[1]AUG 2021'!AC116</f>
        <v>0</v>
      </c>
      <c r="AD116" s="24">
        <f t="shared" si="1"/>
        <v>124950.46</v>
      </c>
    </row>
    <row r="117" spans="1:30" x14ac:dyDescent="0.25">
      <c r="A117" s="16" t="s">
        <v>269</v>
      </c>
      <c r="B117" s="17" t="s">
        <v>270</v>
      </c>
      <c r="C117" s="26" t="s">
        <v>42</v>
      </c>
      <c r="D117" s="90">
        <f>'[1]SEPT 2020'!D117+'[1]OCT 2020'!D117+'[1]NOV 2020'!D117+'[1]DEC 2020'!D117+'[1]JAN 2021'!D117+'[1]FEB 2021'!D117+'[1]MAR 2021'!D117+'[1]APR 2021'!D117+'[1]MAY 2021'!D117+'[1]JUN 2021'!D117+'[1]JUL 2021'!D117+'[1]AUG 2021'!D117</f>
        <v>105030</v>
      </c>
      <c r="E117" s="90">
        <f>'[1]SEPT 2020'!E117+'[1]OCT 2020'!E117+'[1]NOV 2020'!E117+'[1]DEC 2020'!E117+'[1]JAN 2021'!E117+'[1]FEB 2021'!E117+'[1]MAR 2021'!E117+'[1]APR 2021'!E117+'[1]MAY 2021'!E117+'[1]JUN 2021'!E117+'[1]JUL 2021'!E117+'[1]AUG 2021'!E117</f>
        <v>139906</v>
      </c>
      <c r="F117" s="90">
        <f>'[1]SEPT 2020'!F117+'[1]OCT 2020'!F117+'[1]NOV 2020'!F117+'[1]DEC 2020'!F117+'[1]JAN 2021'!F117+'[1]FEB 2021'!F117+'[1]MAR 2021'!F117+'[1]APR 2021'!F117+'[1]MAY 2021'!F117+'[1]JUN 2021'!F117+'[1]JUL 2021'!F117+'[1]AUG 2021'!F117</f>
        <v>144817</v>
      </c>
      <c r="G117" s="90">
        <f>'[1]SEPT 2020'!G117+'[1]OCT 2020'!G117+'[1]NOV 2020'!G117+'[1]DEC 2020'!G117+'[1]JAN 2021'!G117+'[1]FEB 2021'!G117+'[1]MAR 2021'!G117+'[1]APR 2021'!G117+'[1]MAY 2021'!G117+'[1]JUN 2021'!G117+'[1]JUL 2021'!G117+'[1]AUG 2021'!G117</f>
        <v>96858</v>
      </c>
      <c r="H117" s="90">
        <f>'[1]SEPT 2020'!H117+'[1]OCT 2020'!H117+'[1]NOV 2020'!H117+'[1]DEC 2020'!H117+'[1]JAN 2021'!H117+'[1]FEB 2021'!H117+'[1]MAR 2021'!H117+'[1]APR 2021'!H117+'[1]MAY 2021'!H117+'[1]JUN 2021'!H117+'[1]JUL 2021'!H117+'[1]AUG 2021'!H117</f>
        <v>26775</v>
      </c>
      <c r="I117" s="108">
        <f>'[1]SEPT 2020'!I117+'[1]OCT 2020'!I117+'[1]NOV 2020'!I117+'[1]DEC 2020'!I117+'[1]JAN 2021'!I117+'[1]FEB 2021'!I117+'[1]MAR 2021'!I117+'[1]APR 2021'!I117+'[1]MAY 2021'!I117+'[1]JUN 2021'!I117+'[1]JUL 2021'!I117+'[1]AUG 2021'!I117</f>
        <v>513386</v>
      </c>
      <c r="J117" s="38">
        <f>'[1]SEPT 2020'!J117+'[1]OCT 2020'!J117+'[1]NOV 2020'!J117+'[1]DEC 2020'!J117+'[1]JAN 2021'!J117+'[1]FEB 2021'!J117+'[1]MAR 2021'!J117+'[1]APR 2021'!J117+'[1]MAY 2021'!J117+'[1]JUN 2021'!J117+'[1]JUL 2021'!J117+'[1]AUG 2021'!J117</f>
        <v>0</v>
      </c>
      <c r="K117" s="109">
        <f>'[1]SEPT 2020'!K117+'[1]OCT 2020'!K117+'[1]NOV 2020'!K117+'[1]DEC 2020'!K117+'[1]JAN 2021'!K117+'[1]FEB 2021'!K117+'[1]MAR 2021'!K117+'[1]APR 2021'!K117+'[1]MAY 2021'!K117+'[1]JUN 2021'!K117+'[1]JUL 2021'!K117+'[1]AUG 2021'!K117</f>
        <v>0</v>
      </c>
      <c r="L117" s="38">
        <f>'[1]SEPT 2020'!L117+'[1]OCT 2020'!L117+'[1]NOV 2020'!L117+'[1]DEC 2020'!L117+'[1]JAN 2021'!L117+'[1]FEB 2021'!L117+'[1]MAR 2021'!L117+'[1]APR 2021'!L117+'[1]MAY 2021'!L117+'[1]JUN 2021'!L117+'[1]JUL 2021'!L117+'[1]AUG 2021'!L117</f>
        <v>0</v>
      </c>
      <c r="M117" s="38">
        <f>'[1]SEPT 2020'!M117+'[1]OCT 2020'!M117+'[1]NOV 2020'!M117+'[1]DEC 2020'!M117+'[1]JAN 2021'!M117+'[1]FEB 2021'!M117+'[1]MAR 2021'!M117+'[1]APR 2021'!M117+'[1]MAY 2021'!M117+'[1]JUN 2021'!M117+'[1]JUL 2021'!M117+'[1]AUG 2021'!M117</f>
        <v>0</v>
      </c>
      <c r="N117" s="38">
        <f>'[1]SEPT 2020'!N117+'[1]OCT 2020'!N117+'[1]NOV 2020'!N117+'[1]DEC 2020'!N117+'[1]JAN 2021'!N117+'[1]FEB 2021'!N117+'[1]MAR 2021'!N117+'[1]APR 2021'!N117+'[1]MAY 2021'!N117+'[1]JUN 2021'!N117+'[1]JUL 2021'!N117+'[1]AUG 2021'!N117</f>
        <v>0</v>
      </c>
      <c r="O117" s="38">
        <f>'[1]SEPT 2020'!O117+'[1]OCT 2020'!O117+'[1]NOV 2020'!O117+'[1]DEC 2020'!O117+'[1]JAN 2021'!O117+'[1]FEB 2021'!O117+'[1]MAR 2021'!O117+'[1]APR 2021'!O117+'[1]MAY 2021'!O117+'[1]JUN 2021'!O117+'[1]JUL 2021'!O117+'[1]AUG 2021'!O117</f>
        <v>0</v>
      </c>
      <c r="P117" s="108">
        <f>'[1]SEPT 2020'!P117+'[1]OCT 2020'!P117+'[1]NOV 2020'!P117+'[1]DEC 2020'!P117+'[1]JAN 2021'!P117+'[1]FEB 2021'!P117+'[1]MAR 2021'!P117+'[1]APR 2021'!P117+'[1]MAY 2021'!P117+'[1]JUN 2021'!P117+'[1]JUL 2021'!P117+'[1]AUG 2021'!P117</f>
        <v>0</v>
      </c>
      <c r="Q117" s="38">
        <f>'[1]SEPT 2020'!Q117+'[1]OCT 2020'!Q117+'[1]NOV 2020'!Q117+'[1]DEC 2020'!Q117+'[1]JAN 2021'!Q117+'[1]FEB 2021'!Q117+'[1]MAR 2021'!Q117+'[1]APR 2021'!Q117+'[1]MAY 2021'!Q117+'[1]JUN 2021'!Q117+'[1]JUL 2021'!Q117+'[1]AUG 2021'!Q117</f>
        <v>0</v>
      </c>
      <c r="R117" s="38">
        <f>'[1]SEPT 2020'!R117+'[1]OCT 2020'!R117+'[1]NOV 2020'!R117+'[1]DEC 2020'!R117+'[1]JAN 2021'!R117+'[1]FEB 2021'!R117+'[1]MAR 2021'!R117+'[1]APR 2021'!R117+'[1]MAY 2021'!R117+'[1]JUN 2021'!R117+'[1]JUL 2021'!R117+'[1]AUG 2021'!R117</f>
        <v>0</v>
      </c>
      <c r="S117" s="38">
        <f>'[1]SEPT 2020'!S117+'[1]OCT 2020'!S117+'[1]NOV 2020'!S117+'[1]DEC 2020'!S117+'[1]JAN 2021'!S117+'[1]FEB 2021'!S117+'[1]MAR 2021'!S117+'[1]APR 2021'!S117+'[1]MAY 2021'!S117+'[1]JUN 2021'!S117+'[1]JUL 2021'!S117+'[1]AUG 2021'!S117</f>
        <v>0</v>
      </c>
      <c r="T117" s="38">
        <f>'[1]SEPT 2020'!T117+'[1]OCT 2020'!T117+'[1]NOV 2020'!T117+'[1]DEC 2020'!T117+'[1]JAN 2021'!T117+'[1]FEB 2021'!T117+'[1]MAR 2021'!T117+'[1]APR 2021'!T117+'[1]MAY 2021'!T117+'[1]JUN 2021'!T117+'[1]JUL 2021'!T117+'[1]AUG 2021'!T117</f>
        <v>0</v>
      </c>
      <c r="U117" s="38">
        <f>'[1]SEPT 2020'!U117+'[1]OCT 2020'!U117+'[1]NOV 2020'!U117+'[1]DEC 2020'!U117+'[1]JAN 2021'!U117+'[1]FEB 2021'!U117+'[1]MAR 2021'!U117+'[1]APR 2021'!U117+'[1]MAY 2021'!U117+'[1]JUN 2021'!U117+'[1]JUL 2021'!U117+'[1]AUG 2021'!U117</f>
        <v>0</v>
      </c>
      <c r="V117" s="38">
        <f>'[1]SEPT 2020'!V117+'[1]OCT 2020'!V117+'[1]NOV 2020'!V117+'[1]DEC 2020'!V117+'[1]JAN 2021'!V117+'[1]FEB 2021'!V117+'[1]MAR 2021'!V117+'[1]APR 2021'!V117+'[1]MAY 2021'!V117+'[1]JUN 2021'!V117+'[1]JUL 2021'!V117+'[1]AUG 2021'!V117</f>
        <v>0</v>
      </c>
      <c r="W117" s="38">
        <f>'[1]SEPT 2020'!W117+'[1]OCT 2020'!W117+'[1]NOV 2020'!W117+'[1]DEC 2020'!W117+'[1]JAN 2021'!W117+'[1]FEB 2021'!W117+'[1]MAR 2021'!W117+'[1]APR 2021'!W117+'[1]MAY 2021'!W117+'[1]JUN 2021'!W117+'[1]JUL 2021'!W117+'[1]AUG 2021'!W117</f>
        <v>0</v>
      </c>
      <c r="X117" s="38">
        <f>'[1]SEPT 2020'!X117+'[1]OCT 2020'!X117+'[1]NOV 2020'!X117+'[1]DEC 2020'!X117+'[1]JAN 2021'!X117+'[1]FEB 2021'!X117+'[1]MAR 2021'!X117+'[1]APR 2021'!X117+'[1]MAY 2021'!X117+'[1]JUN 2021'!X117+'[1]JUL 2021'!X117+'[1]AUG 2021'!X117</f>
        <v>0</v>
      </c>
      <c r="Y117" s="38">
        <f>'[1]SEPT 2020'!Y117+'[1]OCT 2020'!Y117+'[1]NOV 2020'!Y117+'[1]DEC 2020'!Y117+'[1]JAN 2021'!Y117+'[1]FEB 2021'!Y117+'[1]MAR 2021'!Y117+'[1]APR 2021'!Y117+'[1]MAY 2021'!Y117+'[1]JUN 2021'!Y117+'[1]JUL 2021'!Y117+'[1]AUG 2021'!Y117</f>
        <v>0</v>
      </c>
      <c r="Z117" s="38">
        <f>'[1]SEPT 2020'!Z117+'[1]OCT 2020'!Z117+'[1]NOV 2020'!Z117+'[1]DEC 2020'!Z117+'[1]JAN 2021'!Z117+'[1]FEB 2021'!Z117+'[1]MAR 2021'!Z117+'[1]APR 2021'!Z117+'[1]MAY 2021'!Z117+'[1]JUN 2021'!Z117+'[1]JUL 2021'!Z117+'[1]AUG 2021'!Z117</f>
        <v>0</v>
      </c>
      <c r="AA117" s="38">
        <f>'[1]SEPT 2020'!AA117+'[1]OCT 2020'!AA117+'[1]NOV 2020'!AA117+'[1]DEC 2020'!AA117+'[1]JAN 2021'!AA117+'[1]FEB 2021'!AA117+'[1]MAR 2021'!AA117+'[1]APR 2021'!AA117+'[1]MAY 2021'!AA117+'[1]JUN 2021'!AA117+'[1]JUL 2021'!AA117+'[1]AUG 2021'!AA117</f>
        <v>0</v>
      </c>
      <c r="AB117" s="38">
        <f>'[1]SEPT 2020'!AB117+'[1]OCT 2020'!AB117+'[1]NOV 2020'!AB117+'[1]DEC 2020'!AB117+'[1]JAN 2021'!AB117+'[1]FEB 2021'!AB117+'[1]MAR 2021'!AB117+'[1]APR 2021'!AB117+'[1]MAY 2021'!AB117+'[1]JUN 2021'!AB117+'[1]JUL 2021'!AB117+'[1]AUG 2021'!AB117</f>
        <v>0</v>
      </c>
      <c r="AC117" s="38">
        <f>'[1]SEPT 2020'!AC117+'[1]OCT 2020'!AC117+'[1]NOV 2020'!AC117+'[1]DEC 2020'!AC117+'[1]JAN 2021'!AC117+'[1]FEB 2021'!AC117+'[1]MAR 2021'!AC117+'[1]APR 2021'!AC117+'[1]MAY 2021'!AC117+'[1]JUN 2021'!AC117+'[1]JUL 2021'!AC117+'[1]AUG 2021'!AC117</f>
        <v>0</v>
      </c>
      <c r="AD117" s="24">
        <f t="shared" si="1"/>
        <v>513386</v>
      </c>
    </row>
    <row r="118" spans="1:30" x14ac:dyDescent="0.25">
      <c r="A118" s="16" t="s">
        <v>271</v>
      </c>
      <c r="B118" s="17" t="s">
        <v>272</v>
      </c>
      <c r="C118" s="31" t="s">
        <v>100</v>
      </c>
      <c r="D118" s="90">
        <f>'[1]SEPT 2020'!D118+'[1]OCT 2020'!D118+'[1]NOV 2020'!D118+'[1]DEC 2020'!D118+'[1]JAN 2021'!D118+'[1]FEB 2021'!D118+'[1]MAR 2021'!D118+'[1]APR 2021'!D118+'[1]MAY 2021'!D118+'[1]JUN 2021'!D118+'[1]JUL 2021'!D118+'[1]AUG 2021'!D118</f>
        <v>89250</v>
      </c>
      <c r="E118" s="90">
        <f>'[1]SEPT 2020'!E118+'[1]OCT 2020'!E118+'[1]NOV 2020'!E118+'[1]DEC 2020'!E118+'[1]JAN 2021'!E118+'[1]FEB 2021'!E118+'[1]MAR 2021'!E118+'[1]APR 2021'!E118+'[1]MAY 2021'!E118+'[1]JUN 2021'!E118+'[1]JUL 2021'!E118+'[1]AUG 2021'!E118</f>
        <v>35000</v>
      </c>
      <c r="F118" s="90">
        <f>'[1]SEPT 2020'!F118+'[1]OCT 2020'!F118+'[1]NOV 2020'!F118+'[1]DEC 2020'!F118+'[1]JAN 2021'!F118+'[1]FEB 2021'!F118+'[1]MAR 2021'!F118+'[1]APR 2021'!F118+'[1]MAY 2021'!F118+'[1]JUN 2021'!F118+'[1]JUL 2021'!F118+'[1]AUG 2021'!F118</f>
        <v>61131</v>
      </c>
      <c r="G118" s="90">
        <f>'[1]SEPT 2020'!G118+'[1]OCT 2020'!G118+'[1]NOV 2020'!G118+'[1]DEC 2020'!G118+'[1]JAN 2021'!G118+'[1]FEB 2021'!G118+'[1]MAR 2021'!G118+'[1]APR 2021'!G118+'[1]MAY 2021'!G118+'[1]JUN 2021'!G118+'[1]JUL 2021'!G118+'[1]AUG 2021'!G118</f>
        <v>25000</v>
      </c>
      <c r="H118" s="90">
        <f>'[1]SEPT 2020'!H118+'[1]OCT 2020'!H118+'[1]NOV 2020'!H118+'[1]DEC 2020'!H118+'[1]JAN 2021'!H118+'[1]FEB 2021'!H118+'[1]MAR 2021'!H118+'[1]APR 2021'!H118+'[1]MAY 2021'!H118+'[1]JUN 2021'!H118+'[1]JUL 2021'!H118+'[1]AUG 2021'!H118</f>
        <v>5854</v>
      </c>
      <c r="I118" s="108">
        <f>'[1]SEPT 2020'!I118+'[1]OCT 2020'!I118+'[1]NOV 2020'!I118+'[1]DEC 2020'!I118+'[1]JAN 2021'!I118+'[1]FEB 2021'!I118+'[1]MAR 2021'!I118+'[1]APR 2021'!I118+'[1]MAY 2021'!I118+'[1]JUN 2021'!I118+'[1]JUL 2021'!I118+'[1]AUG 2021'!I118</f>
        <v>216235</v>
      </c>
      <c r="J118" s="38">
        <f>'[1]SEPT 2020'!J118+'[1]OCT 2020'!J118+'[1]NOV 2020'!J118+'[1]DEC 2020'!J118+'[1]JAN 2021'!J118+'[1]FEB 2021'!J118+'[1]MAR 2021'!J118+'[1]APR 2021'!J118+'[1]MAY 2021'!J118+'[1]JUN 2021'!J118+'[1]JUL 2021'!J118+'[1]AUG 2021'!J118</f>
        <v>0</v>
      </c>
      <c r="K118" s="109">
        <f>'[1]SEPT 2020'!K118+'[1]OCT 2020'!K118+'[1]NOV 2020'!K118+'[1]DEC 2020'!K118+'[1]JAN 2021'!K118+'[1]FEB 2021'!K118+'[1]MAR 2021'!K118+'[1]APR 2021'!K118+'[1]MAY 2021'!K118+'[1]JUN 2021'!K118+'[1]JUL 2021'!K118+'[1]AUG 2021'!K118</f>
        <v>0</v>
      </c>
      <c r="L118" s="38">
        <f>'[1]SEPT 2020'!L118+'[1]OCT 2020'!L118+'[1]NOV 2020'!L118+'[1]DEC 2020'!L118+'[1]JAN 2021'!L118+'[1]FEB 2021'!L118+'[1]MAR 2021'!L118+'[1]APR 2021'!L118+'[1]MAY 2021'!L118+'[1]JUN 2021'!L118+'[1]JUL 2021'!L118+'[1]AUG 2021'!L118</f>
        <v>0</v>
      </c>
      <c r="M118" s="38">
        <f>'[1]SEPT 2020'!M118+'[1]OCT 2020'!M118+'[1]NOV 2020'!M118+'[1]DEC 2020'!M118+'[1]JAN 2021'!M118+'[1]FEB 2021'!M118+'[1]MAR 2021'!M118+'[1]APR 2021'!M118+'[1]MAY 2021'!M118+'[1]JUN 2021'!M118+'[1]JUL 2021'!M118+'[1]AUG 2021'!M118</f>
        <v>0</v>
      </c>
      <c r="N118" s="38">
        <f>'[1]SEPT 2020'!N118+'[1]OCT 2020'!N118+'[1]NOV 2020'!N118+'[1]DEC 2020'!N118+'[1]JAN 2021'!N118+'[1]FEB 2021'!N118+'[1]MAR 2021'!N118+'[1]APR 2021'!N118+'[1]MAY 2021'!N118+'[1]JUN 2021'!N118+'[1]JUL 2021'!N118+'[1]AUG 2021'!N118</f>
        <v>0</v>
      </c>
      <c r="O118" s="38">
        <f>'[1]SEPT 2020'!O118+'[1]OCT 2020'!O118+'[1]NOV 2020'!O118+'[1]DEC 2020'!O118+'[1]JAN 2021'!O118+'[1]FEB 2021'!O118+'[1]MAR 2021'!O118+'[1]APR 2021'!O118+'[1]MAY 2021'!O118+'[1]JUN 2021'!O118+'[1]JUL 2021'!O118+'[1]AUG 2021'!O118</f>
        <v>0</v>
      </c>
      <c r="P118" s="108">
        <f>'[1]SEPT 2020'!P118+'[1]OCT 2020'!P118+'[1]NOV 2020'!P118+'[1]DEC 2020'!P118+'[1]JAN 2021'!P118+'[1]FEB 2021'!P118+'[1]MAR 2021'!P118+'[1]APR 2021'!P118+'[1]MAY 2021'!P118+'[1]JUN 2021'!P118+'[1]JUL 2021'!P118+'[1]AUG 2021'!P118</f>
        <v>3090</v>
      </c>
      <c r="Q118" s="38">
        <f>'[1]SEPT 2020'!Q118+'[1]OCT 2020'!Q118+'[1]NOV 2020'!Q118+'[1]DEC 2020'!Q118+'[1]JAN 2021'!Q118+'[1]FEB 2021'!Q118+'[1]MAR 2021'!Q118+'[1]APR 2021'!Q118+'[1]MAY 2021'!Q118+'[1]JUN 2021'!Q118+'[1]JUL 2021'!Q118+'[1]AUG 2021'!Q118</f>
        <v>0</v>
      </c>
      <c r="R118" s="38">
        <f>'[1]SEPT 2020'!R118+'[1]OCT 2020'!R118+'[1]NOV 2020'!R118+'[1]DEC 2020'!R118+'[1]JAN 2021'!R118+'[1]FEB 2021'!R118+'[1]MAR 2021'!R118+'[1]APR 2021'!R118+'[1]MAY 2021'!R118+'[1]JUN 2021'!R118+'[1]JUL 2021'!R118+'[1]AUG 2021'!R118</f>
        <v>0</v>
      </c>
      <c r="S118" s="38">
        <f>'[1]SEPT 2020'!S118+'[1]OCT 2020'!S118+'[1]NOV 2020'!S118+'[1]DEC 2020'!S118+'[1]JAN 2021'!S118+'[1]FEB 2021'!S118+'[1]MAR 2021'!S118+'[1]APR 2021'!S118+'[1]MAY 2021'!S118+'[1]JUN 2021'!S118+'[1]JUL 2021'!S118+'[1]AUG 2021'!S118</f>
        <v>0</v>
      </c>
      <c r="T118" s="38">
        <f>'[1]SEPT 2020'!T118+'[1]OCT 2020'!T118+'[1]NOV 2020'!T118+'[1]DEC 2020'!T118+'[1]JAN 2021'!T118+'[1]FEB 2021'!T118+'[1]MAR 2021'!T118+'[1]APR 2021'!T118+'[1]MAY 2021'!T118+'[1]JUN 2021'!T118+'[1]JUL 2021'!T118+'[1]AUG 2021'!T118</f>
        <v>3090</v>
      </c>
      <c r="U118" s="38">
        <f>'[1]SEPT 2020'!U118+'[1]OCT 2020'!U118+'[1]NOV 2020'!U118+'[1]DEC 2020'!U118+'[1]JAN 2021'!U118+'[1]FEB 2021'!U118+'[1]MAR 2021'!U118+'[1]APR 2021'!U118+'[1]MAY 2021'!U118+'[1]JUN 2021'!U118+'[1]JUL 2021'!U118+'[1]AUG 2021'!U118</f>
        <v>0</v>
      </c>
      <c r="V118" s="38">
        <f>'[1]SEPT 2020'!V118+'[1]OCT 2020'!V118+'[1]NOV 2020'!V118+'[1]DEC 2020'!V118+'[1]JAN 2021'!V118+'[1]FEB 2021'!V118+'[1]MAR 2021'!V118+'[1]APR 2021'!V118+'[1]MAY 2021'!V118+'[1]JUN 2021'!V118+'[1]JUL 2021'!V118+'[1]AUG 2021'!V118</f>
        <v>0</v>
      </c>
      <c r="W118" s="38">
        <f>'[1]SEPT 2020'!W118+'[1]OCT 2020'!W118+'[1]NOV 2020'!W118+'[1]DEC 2020'!W118+'[1]JAN 2021'!W118+'[1]FEB 2021'!W118+'[1]MAR 2021'!W118+'[1]APR 2021'!W118+'[1]MAY 2021'!W118+'[1]JUN 2021'!W118+'[1]JUL 2021'!W118+'[1]AUG 2021'!W118</f>
        <v>0</v>
      </c>
      <c r="X118" s="38">
        <f>'[1]SEPT 2020'!X118+'[1]OCT 2020'!X118+'[1]NOV 2020'!X118+'[1]DEC 2020'!X118+'[1]JAN 2021'!X118+'[1]FEB 2021'!X118+'[1]MAR 2021'!X118+'[1]APR 2021'!X118+'[1]MAY 2021'!X118+'[1]JUN 2021'!X118+'[1]JUL 2021'!X118+'[1]AUG 2021'!X118</f>
        <v>0</v>
      </c>
      <c r="Y118" s="38">
        <f>'[1]SEPT 2020'!Y118+'[1]OCT 2020'!Y118+'[1]NOV 2020'!Y118+'[1]DEC 2020'!Y118+'[1]JAN 2021'!Y118+'[1]FEB 2021'!Y118+'[1]MAR 2021'!Y118+'[1]APR 2021'!Y118+'[1]MAY 2021'!Y118+'[1]JUN 2021'!Y118+'[1]JUL 2021'!Y118+'[1]AUG 2021'!Y118</f>
        <v>0</v>
      </c>
      <c r="Z118" s="38">
        <f>'[1]SEPT 2020'!Z118+'[1]OCT 2020'!Z118+'[1]NOV 2020'!Z118+'[1]DEC 2020'!Z118+'[1]JAN 2021'!Z118+'[1]FEB 2021'!Z118+'[1]MAR 2021'!Z118+'[1]APR 2021'!Z118+'[1]MAY 2021'!Z118+'[1]JUN 2021'!Z118+'[1]JUL 2021'!Z118+'[1]AUG 2021'!Z118</f>
        <v>0</v>
      </c>
      <c r="AA118" s="38">
        <f>'[1]SEPT 2020'!AA118+'[1]OCT 2020'!AA118+'[1]NOV 2020'!AA118+'[1]DEC 2020'!AA118+'[1]JAN 2021'!AA118+'[1]FEB 2021'!AA118+'[1]MAR 2021'!AA118+'[1]APR 2021'!AA118+'[1]MAY 2021'!AA118+'[1]JUN 2021'!AA118+'[1]JUL 2021'!AA118+'[1]AUG 2021'!AA118</f>
        <v>0</v>
      </c>
      <c r="AB118" s="38">
        <f>'[1]SEPT 2020'!AB118+'[1]OCT 2020'!AB118+'[1]NOV 2020'!AB118+'[1]DEC 2020'!AB118+'[1]JAN 2021'!AB118+'[1]FEB 2021'!AB118+'[1]MAR 2021'!AB118+'[1]APR 2021'!AB118+'[1]MAY 2021'!AB118+'[1]JUN 2021'!AB118+'[1]JUL 2021'!AB118+'[1]AUG 2021'!AB118</f>
        <v>0</v>
      </c>
      <c r="AC118" s="38">
        <f>'[1]SEPT 2020'!AC118+'[1]OCT 2020'!AC118+'[1]NOV 2020'!AC118+'[1]DEC 2020'!AC118+'[1]JAN 2021'!AC118+'[1]FEB 2021'!AC118+'[1]MAR 2021'!AC118+'[1]APR 2021'!AC118+'[1]MAY 2021'!AC118+'[1]JUN 2021'!AC118+'[1]JUL 2021'!AC118+'[1]AUG 2021'!AC118</f>
        <v>0</v>
      </c>
      <c r="AD118" s="24">
        <f t="shared" si="1"/>
        <v>219325</v>
      </c>
    </row>
    <row r="119" spans="1:30" x14ac:dyDescent="0.25">
      <c r="A119" s="16" t="s">
        <v>273</v>
      </c>
      <c r="B119" s="17" t="s">
        <v>274</v>
      </c>
      <c r="C119" s="18" t="s">
        <v>36</v>
      </c>
      <c r="D119" s="90">
        <f>'[1]SEPT 2020'!D119+'[1]OCT 2020'!D119+'[1]NOV 2020'!D119+'[1]DEC 2020'!D119+'[1]JAN 2021'!D119+'[1]FEB 2021'!D119+'[1]MAR 2021'!D119+'[1]APR 2021'!D119+'[1]MAY 2021'!D119+'[1]JUN 2021'!D119+'[1]JUL 2021'!D119+'[1]AUG 2021'!D119</f>
        <v>47643</v>
      </c>
      <c r="E119" s="90">
        <f>'[1]SEPT 2020'!E119+'[1]OCT 2020'!E119+'[1]NOV 2020'!E119+'[1]DEC 2020'!E119+'[1]JAN 2021'!E119+'[1]FEB 2021'!E119+'[1]MAR 2021'!E119+'[1]APR 2021'!E119+'[1]MAY 2021'!E119+'[1]JUN 2021'!E119+'[1]JUL 2021'!E119+'[1]AUG 2021'!E119</f>
        <v>54932</v>
      </c>
      <c r="F119" s="90">
        <f>'[1]SEPT 2020'!F119+'[1]OCT 2020'!F119+'[1]NOV 2020'!F119+'[1]DEC 2020'!F119+'[1]JAN 2021'!F119+'[1]FEB 2021'!F119+'[1]MAR 2021'!F119+'[1]APR 2021'!F119+'[1]MAY 2021'!F119+'[1]JUN 2021'!F119+'[1]JUL 2021'!F119+'[1]AUG 2021'!F119</f>
        <v>68917</v>
      </c>
      <c r="G119" s="90">
        <f>'[1]SEPT 2020'!G119+'[1]OCT 2020'!G119+'[1]NOV 2020'!G119+'[1]DEC 2020'!G119+'[1]JAN 2021'!G119+'[1]FEB 2021'!G119+'[1]MAR 2021'!G119+'[1]APR 2021'!G119+'[1]MAY 2021'!G119+'[1]JUN 2021'!G119+'[1]JUL 2021'!G119+'[1]AUG 2021'!G119</f>
        <v>7000</v>
      </c>
      <c r="H119" s="90">
        <f>'[1]SEPT 2020'!H119+'[1]OCT 2020'!H119+'[1]NOV 2020'!H119+'[1]DEC 2020'!H119+'[1]JAN 2021'!H119+'[1]FEB 2021'!H119+'[1]MAR 2021'!H119+'[1]APR 2021'!H119+'[1]MAY 2021'!H119+'[1]JUN 2021'!H119+'[1]JUL 2021'!H119+'[1]AUG 2021'!H119</f>
        <v>7136</v>
      </c>
      <c r="I119" s="108">
        <f>'[1]SEPT 2020'!I119+'[1]OCT 2020'!I119+'[1]NOV 2020'!I119+'[1]DEC 2020'!I119+'[1]JAN 2021'!I119+'[1]FEB 2021'!I119+'[1]MAR 2021'!I119+'[1]APR 2021'!I119+'[1]MAY 2021'!I119+'[1]JUN 2021'!I119+'[1]JUL 2021'!I119+'[1]AUG 2021'!I119</f>
        <v>185628</v>
      </c>
      <c r="J119" s="38">
        <f>'[1]SEPT 2020'!J119+'[1]OCT 2020'!J119+'[1]NOV 2020'!J119+'[1]DEC 2020'!J119+'[1]JAN 2021'!J119+'[1]FEB 2021'!J119+'[1]MAR 2021'!J119+'[1]APR 2021'!J119+'[1]MAY 2021'!J119+'[1]JUN 2021'!J119+'[1]JUL 2021'!J119+'[1]AUG 2021'!J119</f>
        <v>0</v>
      </c>
      <c r="K119" s="109">
        <f>'[1]SEPT 2020'!K119+'[1]OCT 2020'!K119+'[1]NOV 2020'!K119+'[1]DEC 2020'!K119+'[1]JAN 2021'!K119+'[1]FEB 2021'!K119+'[1]MAR 2021'!K119+'[1]APR 2021'!K119+'[1]MAY 2021'!K119+'[1]JUN 2021'!K119+'[1]JUL 2021'!K119+'[1]AUG 2021'!K119</f>
        <v>0</v>
      </c>
      <c r="L119" s="38">
        <f>'[1]SEPT 2020'!L119+'[1]OCT 2020'!L119+'[1]NOV 2020'!L119+'[1]DEC 2020'!L119+'[1]JAN 2021'!L119+'[1]FEB 2021'!L119+'[1]MAR 2021'!L119+'[1]APR 2021'!L119+'[1]MAY 2021'!L119+'[1]JUN 2021'!L119+'[1]JUL 2021'!L119+'[1]AUG 2021'!L119</f>
        <v>0</v>
      </c>
      <c r="M119" s="38">
        <f>'[1]SEPT 2020'!M119+'[1]OCT 2020'!M119+'[1]NOV 2020'!M119+'[1]DEC 2020'!M119+'[1]JAN 2021'!M119+'[1]FEB 2021'!M119+'[1]MAR 2021'!M119+'[1]APR 2021'!M119+'[1]MAY 2021'!M119+'[1]JUN 2021'!M119+'[1]JUL 2021'!M119+'[1]AUG 2021'!M119</f>
        <v>0</v>
      </c>
      <c r="N119" s="38">
        <f>'[1]SEPT 2020'!N119+'[1]OCT 2020'!N119+'[1]NOV 2020'!N119+'[1]DEC 2020'!N119+'[1]JAN 2021'!N119+'[1]FEB 2021'!N119+'[1]MAR 2021'!N119+'[1]APR 2021'!N119+'[1]MAY 2021'!N119+'[1]JUN 2021'!N119+'[1]JUL 2021'!N119+'[1]AUG 2021'!N119</f>
        <v>0</v>
      </c>
      <c r="O119" s="38">
        <f>'[1]SEPT 2020'!O119+'[1]OCT 2020'!O119+'[1]NOV 2020'!O119+'[1]DEC 2020'!O119+'[1]JAN 2021'!O119+'[1]FEB 2021'!O119+'[1]MAR 2021'!O119+'[1]APR 2021'!O119+'[1]MAY 2021'!O119+'[1]JUN 2021'!O119+'[1]JUL 2021'!O119+'[1]AUG 2021'!O119</f>
        <v>0</v>
      </c>
      <c r="P119" s="108">
        <f>'[1]SEPT 2020'!P119+'[1]OCT 2020'!P119+'[1]NOV 2020'!P119+'[1]DEC 2020'!P119+'[1]JAN 2021'!P119+'[1]FEB 2021'!P119+'[1]MAR 2021'!P119+'[1]APR 2021'!P119+'[1]MAY 2021'!P119+'[1]JUN 2021'!P119+'[1]JUL 2021'!P119+'[1]AUG 2021'!P119</f>
        <v>1277.2</v>
      </c>
      <c r="Q119" s="38">
        <f>'[1]SEPT 2020'!Q119+'[1]OCT 2020'!Q119+'[1]NOV 2020'!Q119+'[1]DEC 2020'!Q119+'[1]JAN 2021'!Q119+'[1]FEB 2021'!Q119+'[1]MAR 2021'!Q119+'[1]APR 2021'!Q119+'[1]MAY 2021'!Q119+'[1]JUN 2021'!Q119+'[1]JUL 2021'!Q119+'[1]AUG 2021'!Q119</f>
        <v>0</v>
      </c>
      <c r="R119" s="38">
        <f>'[1]SEPT 2020'!R119+'[1]OCT 2020'!R119+'[1]NOV 2020'!R119+'[1]DEC 2020'!R119+'[1]JAN 2021'!R119+'[1]FEB 2021'!R119+'[1]MAR 2021'!R119+'[1]APR 2021'!R119+'[1]MAY 2021'!R119+'[1]JUN 2021'!R119+'[1]JUL 2021'!R119+'[1]AUG 2021'!R119</f>
        <v>0</v>
      </c>
      <c r="S119" s="38">
        <f>'[1]SEPT 2020'!S119+'[1]OCT 2020'!S119+'[1]NOV 2020'!S119+'[1]DEC 2020'!S119+'[1]JAN 2021'!S119+'[1]FEB 2021'!S119+'[1]MAR 2021'!S119+'[1]APR 2021'!S119+'[1]MAY 2021'!S119+'[1]JUN 2021'!S119+'[1]JUL 2021'!S119+'[1]AUG 2021'!S119</f>
        <v>0</v>
      </c>
      <c r="T119" s="38">
        <f>'[1]SEPT 2020'!T119+'[1]OCT 2020'!T119+'[1]NOV 2020'!T119+'[1]DEC 2020'!T119+'[1]JAN 2021'!T119+'[1]FEB 2021'!T119+'[1]MAR 2021'!T119+'[1]APR 2021'!T119+'[1]MAY 2021'!T119+'[1]JUN 2021'!T119+'[1]JUL 2021'!T119+'[1]AUG 2021'!T119</f>
        <v>1277.2</v>
      </c>
      <c r="U119" s="38">
        <f>'[1]SEPT 2020'!U119+'[1]OCT 2020'!U119+'[1]NOV 2020'!U119+'[1]DEC 2020'!U119+'[1]JAN 2021'!U119+'[1]FEB 2021'!U119+'[1]MAR 2021'!U119+'[1]APR 2021'!U119+'[1]MAY 2021'!U119+'[1]JUN 2021'!U119+'[1]JUL 2021'!U119+'[1]AUG 2021'!U119</f>
        <v>0</v>
      </c>
      <c r="V119" s="38">
        <f>'[1]SEPT 2020'!V119+'[1]OCT 2020'!V119+'[1]NOV 2020'!V119+'[1]DEC 2020'!V119+'[1]JAN 2021'!V119+'[1]FEB 2021'!V119+'[1]MAR 2021'!V119+'[1]APR 2021'!V119+'[1]MAY 2021'!V119+'[1]JUN 2021'!V119+'[1]JUL 2021'!V119+'[1]AUG 2021'!V119</f>
        <v>0</v>
      </c>
      <c r="W119" s="38">
        <f>'[1]SEPT 2020'!W119+'[1]OCT 2020'!W119+'[1]NOV 2020'!W119+'[1]DEC 2020'!W119+'[1]JAN 2021'!W119+'[1]FEB 2021'!W119+'[1]MAR 2021'!W119+'[1]APR 2021'!W119+'[1]MAY 2021'!W119+'[1]JUN 2021'!W119+'[1]JUL 2021'!W119+'[1]AUG 2021'!W119</f>
        <v>0</v>
      </c>
      <c r="X119" s="38">
        <f>'[1]SEPT 2020'!X119+'[1]OCT 2020'!X119+'[1]NOV 2020'!X119+'[1]DEC 2020'!X119+'[1]JAN 2021'!X119+'[1]FEB 2021'!X119+'[1]MAR 2021'!X119+'[1]APR 2021'!X119+'[1]MAY 2021'!X119+'[1]JUN 2021'!X119+'[1]JUL 2021'!X119+'[1]AUG 2021'!X119</f>
        <v>0</v>
      </c>
      <c r="Y119" s="38">
        <f>'[1]SEPT 2020'!Y119+'[1]OCT 2020'!Y119+'[1]NOV 2020'!Y119+'[1]DEC 2020'!Y119+'[1]JAN 2021'!Y119+'[1]FEB 2021'!Y119+'[1]MAR 2021'!Y119+'[1]APR 2021'!Y119+'[1]MAY 2021'!Y119+'[1]JUN 2021'!Y119+'[1]JUL 2021'!Y119+'[1]AUG 2021'!Y119</f>
        <v>0</v>
      </c>
      <c r="Z119" s="38">
        <f>'[1]SEPT 2020'!Z119+'[1]OCT 2020'!Z119+'[1]NOV 2020'!Z119+'[1]DEC 2020'!Z119+'[1]JAN 2021'!Z119+'[1]FEB 2021'!Z119+'[1]MAR 2021'!Z119+'[1]APR 2021'!Z119+'[1]MAY 2021'!Z119+'[1]JUN 2021'!Z119+'[1]JUL 2021'!Z119+'[1]AUG 2021'!Z119</f>
        <v>0</v>
      </c>
      <c r="AA119" s="38">
        <f>'[1]SEPT 2020'!AA119+'[1]OCT 2020'!AA119+'[1]NOV 2020'!AA119+'[1]DEC 2020'!AA119+'[1]JAN 2021'!AA119+'[1]FEB 2021'!AA119+'[1]MAR 2021'!AA119+'[1]APR 2021'!AA119+'[1]MAY 2021'!AA119+'[1]JUN 2021'!AA119+'[1]JUL 2021'!AA119+'[1]AUG 2021'!AA119</f>
        <v>0</v>
      </c>
      <c r="AB119" s="38">
        <f>'[1]SEPT 2020'!AB119+'[1]OCT 2020'!AB119+'[1]NOV 2020'!AB119+'[1]DEC 2020'!AB119+'[1]JAN 2021'!AB119+'[1]FEB 2021'!AB119+'[1]MAR 2021'!AB119+'[1]APR 2021'!AB119+'[1]MAY 2021'!AB119+'[1]JUN 2021'!AB119+'[1]JUL 2021'!AB119+'[1]AUG 2021'!AB119</f>
        <v>0</v>
      </c>
      <c r="AC119" s="38">
        <f>'[1]SEPT 2020'!AC119+'[1]OCT 2020'!AC119+'[1]NOV 2020'!AC119+'[1]DEC 2020'!AC119+'[1]JAN 2021'!AC119+'[1]FEB 2021'!AC119+'[1]MAR 2021'!AC119+'[1]APR 2021'!AC119+'[1]MAY 2021'!AC119+'[1]JUN 2021'!AC119+'[1]JUL 2021'!AC119+'[1]AUG 2021'!AC119</f>
        <v>0</v>
      </c>
      <c r="AD119" s="24">
        <f t="shared" si="1"/>
        <v>186905.2</v>
      </c>
    </row>
    <row r="120" spans="1:30" x14ac:dyDescent="0.25">
      <c r="A120" s="16" t="s">
        <v>275</v>
      </c>
      <c r="B120" s="17" t="s">
        <v>276</v>
      </c>
      <c r="C120" s="31" t="s">
        <v>100</v>
      </c>
      <c r="D120" s="90">
        <f>'[1]SEPT 2020'!D120+'[1]OCT 2020'!D120+'[1]NOV 2020'!D120+'[1]DEC 2020'!D120+'[1]JAN 2021'!D120+'[1]FEB 2021'!D120+'[1]MAR 2021'!D120+'[1]APR 2021'!D120+'[1]MAY 2021'!D120+'[1]JUN 2021'!D120+'[1]JUL 2021'!D120+'[1]AUG 2021'!D120</f>
        <v>314628</v>
      </c>
      <c r="E120" s="90">
        <f>'[1]SEPT 2020'!E120+'[1]OCT 2020'!E120+'[1]NOV 2020'!E120+'[1]DEC 2020'!E120+'[1]JAN 2021'!E120+'[1]FEB 2021'!E120+'[1]MAR 2021'!E120+'[1]APR 2021'!E120+'[1]MAY 2021'!E120+'[1]JUN 2021'!E120+'[1]JUL 2021'!E120+'[1]AUG 2021'!E120</f>
        <v>212624</v>
      </c>
      <c r="F120" s="90">
        <f>'[1]SEPT 2020'!F120+'[1]OCT 2020'!F120+'[1]NOV 2020'!F120+'[1]DEC 2020'!F120+'[1]JAN 2021'!F120+'[1]FEB 2021'!F120+'[1]MAR 2021'!F120+'[1]APR 2021'!F120+'[1]MAY 2021'!F120+'[1]JUN 2021'!F120+'[1]JUL 2021'!F120+'[1]AUG 2021'!F120</f>
        <v>0</v>
      </c>
      <c r="G120" s="90">
        <f>'[1]SEPT 2020'!G120+'[1]OCT 2020'!G120+'[1]NOV 2020'!G120+'[1]DEC 2020'!G120+'[1]JAN 2021'!G120+'[1]FEB 2021'!G120+'[1]MAR 2021'!G120+'[1]APR 2021'!G120+'[1]MAY 2021'!G120+'[1]JUN 2021'!G120+'[1]JUL 2021'!G120+'[1]AUG 2021'!G120</f>
        <v>28400</v>
      </c>
      <c r="H120" s="90">
        <f>'[1]SEPT 2020'!H120+'[1]OCT 2020'!H120+'[1]NOV 2020'!H120+'[1]DEC 2020'!H120+'[1]JAN 2021'!H120+'[1]FEB 2021'!H120+'[1]MAR 2021'!H120+'[1]APR 2021'!H120+'[1]MAY 2021'!H120+'[1]JUN 2021'!H120+'[1]JUL 2021'!H120+'[1]AUG 2021'!H120</f>
        <v>37005</v>
      </c>
      <c r="I120" s="108">
        <f>'[1]SEPT 2020'!I120+'[1]OCT 2020'!I120+'[1]NOV 2020'!I120+'[1]DEC 2020'!I120+'[1]JAN 2021'!I120+'[1]FEB 2021'!I120+'[1]MAR 2021'!I120+'[1]APR 2021'!I120+'[1]MAY 2021'!I120+'[1]JUN 2021'!I120+'[1]JUL 2021'!I120+'[1]AUG 2021'!I120</f>
        <v>592657</v>
      </c>
      <c r="J120" s="38">
        <f>'[1]SEPT 2020'!J120+'[1]OCT 2020'!J120+'[1]NOV 2020'!J120+'[1]DEC 2020'!J120+'[1]JAN 2021'!J120+'[1]FEB 2021'!J120+'[1]MAR 2021'!J120+'[1]APR 2021'!J120+'[1]MAY 2021'!J120+'[1]JUN 2021'!J120+'[1]JUL 2021'!J120+'[1]AUG 2021'!J120</f>
        <v>0</v>
      </c>
      <c r="K120" s="109">
        <f>'[1]SEPT 2020'!K120+'[1]OCT 2020'!K120+'[1]NOV 2020'!K120+'[1]DEC 2020'!K120+'[1]JAN 2021'!K120+'[1]FEB 2021'!K120+'[1]MAR 2021'!K120+'[1]APR 2021'!K120+'[1]MAY 2021'!K120+'[1]JUN 2021'!K120+'[1]JUL 2021'!K120+'[1]AUG 2021'!K120</f>
        <v>0</v>
      </c>
      <c r="L120" s="38">
        <f>'[1]SEPT 2020'!L120+'[1]OCT 2020'!L120+'[1]NOV 2020'!L120+'[1]DEC 2020'!L120+'[1]JAN 2021'!L120+'[1]FEB 2021'!L120+'[1]MAR 2021'!L120+'[1]APR 2021'!L120+'[1]MAY 2021'!L120+'[1]JUN 2021'!L120+'[1]JUL 2021'!L120+'[1]AUG 2021'!L120</f>
        <v>0</v>
      </c>
      <c r="M120" s="38">
        <f>'[1]SEPT 2020'!M120+'[1]OCT 2020'!M120+'[1]NOV 2020'!M120+'[1]DEC 2020'!M120+'[1]JAN 2021'!M120+'[1]FEB 2021'!M120+'[1]MAR 2021'!M120+'[1]APR 2021'!M120+'[1]MAY 2021'!M120+'[1]JUN 2021'!M120+'[1]JUL 2021'!M120+'[1]AUG 2021'!M120</f>
        <v>0</v>
      </c>
      <c r="N120" s="38">
        <f>'[1]SEPT 2020'!N120+'[1]OCT 2020'!N120+'[1]NOV 2020'!N120+'[1]DEC 2020'!N120+'[1]JAN 2021'!N120+'[1]FEB 2021'!N120+'[1]MAR 2021'!N120+'[1]APR 2021'!N120+'[1]MAY 2021'!N120+'[1]JUN 2021'!N120+'[1]JUL 2021'!N120+'[1]AUG 2021'!N120</f>
        <v>0</v>
      </c>
      <c r="O120" s="38">
        <f>'[1]SEPT 2020'!O120+'[1]OCT 2020'!O120+'[1]NOV 2020'!O120+'[1]DEC 2020'!O120+'[1]JAN 2021'!O120+'[1]FEB 2021'!O120+'[1]MAR 2021'!O120+'[1]APR 2021'!O120+'[1]MAY 2021'!O120+'[1]JUN 2021'!O120+'[1]JUL 2021'!O120+'[1]AUG 2021'!O120</f>
        <v>0</v>
      </c>
      <c r="P120" s="108">
        <f>'[1]SEPT 2020'!P120+'[1]OCT 2020'!P120+'[1]NOV 2020'!P120+'[1]DEC 2020'!P120+'[1]JAN 2021'!P120+'[1]FEB 2021'!P120+'[1]MAR 2021'!P120+'[1]APR 2021'!P120+'[1]MAY 2021'!P120+'[1]JUN 2021'!P120+'[1]JUL 2021'!P120+'[1]AUG 2021'!P120</f>
        <v>320331.59999999998</v>
      </c>
      <c r="Q120" s="38">
        <f>'[1]SEPT 2020'!Q120+'[1]OCT 2020'!Q120+'[1]NOV 2020'!Q120+'[1]DEC 2020'!Q120+'[1]JAN 2021'!Q120+'[1]FEB 2021'!Q120+'[1]MAR 2021'!Q120+'[1]APR 2021'!Q120+'[1]MAY 2021'!Q120+'[1]JUN 2021'!Q120+'[1]JUL 2021'!Q120+'[1]AUG 2021'!Q120</f>
        <v>0</v>
      </c>
      <c r="R120" s="38">
        <f>'[1]SEPT 2020'!R120+'[1]OCT 2020'!R120+'[1]NOV 2020'!R120+'[1]DEC 2020'!R120+'[1]JAN 2021'!R120+'[1]FEB 2021'!R120+'[1]MAR 2021'!R120+'[1]APR 2021'!R120+'[1]MAY 2021'!R120+'[1]JUN 2021'!R120+'[1]JUL 2021'!R120+'[1]AUG 2021'!R120</f>
        <v>0</v>
      </c>
      <c r="S120" s="38">
        <f>'[1]SEPT 2020'!S120+'[1]OCT 2020'!S120+'[1]NOV 2020'!S120+'[1]DEC 2020'!S120+'[1]JAN 2021'!S120+'[1]FEB 2021'!S120+'[1]MAR 2021'!S120+'[1]APR 2021'!S120+'[1]MAY 2021'!S120+'[1]JUN 2021'!S120+'[1]JUL 2021'!S120+'[1]AUG 2021'!S120</f>
        <v>0</v>
      </c>
      <c r="T120" s="38">
        <f>'[1]SEPT 2020'!T120+'[1]OCT 2020'!T120+'[1]NOV 2020'!T120+'[1]DEC 2020'!T120+'[1]JAN 2021'!T120+'[1]FEB 2021'!T120+'[1]MAR 2021'!T120+'[1]APR 2021'!T120+'[1]MAY 2021'!T120+'[1]JUN 2021'!T120+'[1]JUL 2021'!T120+'[1]AUG 2021'!T120</f>
        <v>3831.6</v>
      </c>
      <c r="U120" s="38">
        <f>'[1]SEPT 2020'!U120+'[1]OCT 2020'!U120+'[1]NOV 2020'!U120+'[1]DEC 2020'!U120+'[1]JAN 2021'!U120+'[1]FEB 2021'!U120+'[1]MAR 2021'!U120+'[1]APR 2021'!U120+'[1]MAY 2021'!U120+'[1]JUN 2021'!U120+'[1]JUL 2021'!U120+'[1]AUG 2021'!U120</f>
        <v>0</v>
      </c>
      <c r="V120" s="38">
        <f>'[1]SEPT 2020'!V120+'[1]OCT 2020'!V120+'[1]NOV 2020'!V120+'[1]DEC 2020'!V120+'[1]JAN 2021'!V120+'[1]FEB 2021'!V120+'[1]MAR 2021'!V120+'[1]APR 2021'!V120+'[1]MAY 2021'!V120+'[1]JUN 2021'!V120+'[1]JUL 2021'!V120+'[1]AUG 2021'!V120</f>
        <v>316500</v>
      </c>
      <c r="W120" s="38">
        <f>'[1]SEPT 2020'!W120+'[1]OCT 2020'!W120+'[1]NOV 2020'!W120+'[1]DEC 2020'!W120+'[1]JAN 2021'!W120+'[1]FEB 2021'!W120+'[1]MAR 2021'!W120+'[1]APR 2021'!W120+'[1]MAY 2021'!W120+'[1]JUN 2021'!W120+'[1]JUL 2021'!W120+'[1]AUG 2021'!W120</f>
        <v>0</v>
      </c>
      <c r="X120" s="38">
        <f>'[1]SEPT 2020'!X120+'[1]OCT 2020'!X120+'[1]NOV 2020'!X120+'[1]DEC 2020'!X120+'[1]JAN 2021'!X120+'[1]FEB 2021'!X120+'[1]MAR 2021'!X120+'[1]APR 2021'!X120+'[1]MAY 2021'!X120+'[1]JUN 2021'!X120+'[1]JUL 2021'!X120+'[1]AUG 2021'!X120</f>
        <v>0</v>
      </c>
      <c r="Y120" s="38">
        <f>'[1]SEPT 2020'!Y120+'[1]OCT 2020'!Y120+'[1]NOV 2020'!Y120+'[1]DEC 2020'!Y120+'[1]JAN 2021'!Y120+'[1]FEB 2021'!Y120+'[1]MAR 2021'!Y120+'[1]APR 2021'!Y120+'[1]MAY 2021'!Y120+'[1]JUN 2021'!Y120+'[1]JUL 2021'!Y120+'[1]AUG 2021'!Y120</f>
        <v>0</v>
      </c>
      <c r="Z120" s="38">
        <f>'[1]SEPT 2020'!Z120+'[1]OCT 2020'!Z120+'[1]NOV 2020'!Z120+'[1]DEC 2020'!Z120+'[1]JAN 2021'!Z120+'[1]FEB 2021'!Z120+'[1]MAR 2021'!Z120+'[1]APR 2021'!Z120+'[1]MAY 2021'!Z120+'[1]JUN 2021'!Z120+'[1]JUL 2021'!Z120+'[1]AUG 2021'!Z120</f>
        <v>0</v>
      </c>
      <c r="AA120" s="38">
        <f>'[1]SEPT 2020'!AA120+'[1]OCT 2020'!AA120+'[1]NOV 2020'!AA120+'[1]DEC 2020'!AA120+'[1]JAN 2021'!AA120+'[1]FEB 2021'!AA120+'[1]MAR 2021'!AA120+'[1]APR 2021'!AA120+'[1]MAY 2021'!AA120+'[1]JUN 2021'!AA120+'[1]JUL 2021'!AA120+'[1]AUG 2021'!AA120</f>
        <v>0</v>
      </c>
      <c r="AB120" s="38">
        <f>'[1]SEPT 2020'!AB120+'[1]OCT 2020'!AB120+'[1]NOV 2020'!AB120+'[1]DEC 2020'!AB120+'[1]JAN 2021'!AB120+'[1]FEB 2021'!AB120+'[1]MAR 2021'!AB120+'[1]APR 2021'!AB120+'[1]MAY 2021'!AB120+'[1]JUN 2021'!AB120+'[1]JUL 2021'!AB120+'[1]AUG 2021'!AB120</f>
        <v>0</v>
      </c>
      <c r="AC120" s="38">
        <f>'[1]SEPT 2020'!AC120+'[1]OCT 2020'!AC120+'[1]NOV 2020'!AC120+'[1]DEC 2020'!AC120+'[1]JAN 2021'!AC120+'[1]FEB 2021'!AC120+'[1]MAR 2021'!AC120+'[1]APR 2021'!AC120+'[1]MAY 2021'!AC120+'[1]JUN 2021'!AC120+'[1]JUL 2021'!AC120+'[1]AUG 2021'!AC120</f>
        <v>0</v>
      </c>
      <c r="AD120" s="24">
        <f t="shared" si="1"/>
        <v>912988.6</v>
      </c>
    </row>
    <row r="121" spans="1:30" x14ac:dyDescent="0.25">
      <c r="A121" s="16" t="s">
        <v>277</v>
      </c>
      <c r="B121" s="17" t="s">
        <v>278</v>
      </c>
      <c r="C121" s="25" t="s">
        <v>39</v>
      </c>
      <c r="D121" s="90">
        <f>'[1]SEPT 2020'!D121+'[1]OCT 2020'!D121+'[1]NOV 2020'!D121+'[1]DEC 2020'!D121+'[1]JAN 2021'!D121+'[1]FEB 2021'!D121+'[1]MAR 2021'!D121+'[1]APR 2021'!D121+'[1]MAY 2021'!D121+'[1]JUN 2021'!D121+'[1]JUL 2021'!D121+'[1]AUG 2021'!D121</f>
        <v>43887</v>
      </c>
      <c r="E121" s="90">
        <f>'[1]SEPT 2020'!E121+'[1]OCT 2020'!E121+'[1]NOV 2020'!E121+'[1]DEC 2020'!E121+'[1]JAN 2021'!E121+'[1]FEB 2021'!E121+'[1]MAR 2021'!E121+'[1]APR 2021'!E121+'[1]MAY 2021'!E121+'[1]JUN 2021'!E121+'[1]JUL 2021'!E121+'[1]AUG 2021'!E121</f>
        <v>29540</v>
      </c>
      <c r="F121" s="90">
        <f>'[1]SEPT 2020'!F121+'[1]OCT 2020'!F121+'[1]NOV 2020'!F121+'[1]DEC 2020'!F121+'[1]JAN 2021'!F121+'[1]FEB 2021'!F121+'[1]MAR 2021'!F121+'[1]APR 2021'!F121+'[1]MAY 2021'!F121+'[1]JUN 2021'!F121+'[1]JUL 2021'!F121+'[1]AUG 2021'!F121</f>
        <v>50513</v>
      </c>
      <c r="G121" s="90">
        <f>'[1]SEPT 2020'!G121+'[1]OCT 2020'!G121+'[1]NOV 2020'!G121+'[1]DEC 2020'!G121+'[1]JAN 2021'!G121+'[1]FEB 2021'!G121+'[1]MAR 2021'!G121+'[1]APR 2021'!G121+'[1]MAY 2021'!G121+'[1]JUN 2021'!G121+'[1]JUL 2021'!G121+'[1]AUG 2021'!G121</f>
        <v>7542</v>
      </c>
      <c r="H121" s="90">
        <f>'[1]SEPT 2020'!H121+'[1]OCT 2020'!H121+'[1]NOV 2020'!H121+'[1]DEC 2020'!H121+'[1]JAN 2021'!H121+'[1]FEB 2021'!H121+'[1]MAR 2021'!H121+'[1]APR 2021'!H121+'[1]MAY 2021'!H121+'[1]JUN 2021'!H121+'[1]JUL 2021'!H121+'[1]AUG 2021'!H121</f>
        <v>6600</v>
      </c>
      <c r="I121" s="108">
        <f>'[1]SEPT 2020'!I121+'[1]OCT 2020'!I121+'[1]NOV 2020'!I121+'[1]DEC 2020'!I121+'[1]JAN 2021'!I121+'[1]FEB 2021'!I121+'[1]MAR 2021'!I121+'[1]APR 2021'!I121+'[1]MAY 2021'!I121+'[1]JUN 2021'!I121+'[1]JUL 2021'!I121+'[1]AUG 2021'!I121</f>
        <v>138082</v>
      </c>
      <c r="J121" s="38">
        <f>'[1]SEPT 2020'!J121+'[1]OCT 2020'!J121+'[1]NOV 2020'!J121+'[1]DEC 2020'!J121+'[1]JAN 2021'!J121+'[1]FEB 2021'!J121+'[1]MAR 2021'!J121+'[1]APR 2021'!J121+'[1]MAY 2021'!J121+'[1]JUN 2021'!J121+'[1]JUL 2021'!J121+'[1]AUG 2021'!J121</f>
        <v>0</v>
      </c>
      <c r="K121" s="109">
        <f>'[1]SEPT 2020'!K121+'[1]OCT 2020'!K121+'[1]NOV 2020'!K121+'[1]DEC 2020'!K121+'[1]JAN 2021'!K121+'[1]FEB 2021'!K121+'[1]MAR 2021'!K121+'[1]APR 2021'!K121+'[1]MAY 2021'!K121+'[1]JUN 2021'!K121+'[1]JUL 2021'!K121+'[1]AUG 2021'!K121</f>
        <v>0</v>
      </c>
      <c r="L121" s="38">
        <f>'[1]SEPT 2020'!L121+'[1]OCT 2020'!L121+'[1]NOV 2020'!L121+'[1]DEC 2020'!L121+'[1]JAN 2021'!L121+'[1]FEB 2021'!L121+'[1]MAR 2021'!L121+'[1]APR 2021'!L121+'[1]MAY 2021'!L121+'[1]JUN 2021'!L121+'[1]JUL 2021'!L121+'[1]AUG 2021'!L121</f>
        <v>0</v>
      </c>
      <c r="M121" s="38">
        <f>'[1]SEPT 2020'!M121+'[1]OCT 2020'!M121+'[1]NOV 2020'!M121+'[1]DEC 2020'!M121+'[1]JAN 2021'!M121+'[1]FEB 2021'!M121+'[1]MAR 2021'!M121+'[1]APR 2021'!M121+'[1]MAY 2021'!M121+'[1]JUN 2021'!M121+'[1]JUL 2021'!M121+'[1]AUG 2021'!M121</f>
        <v>0</v>
      </c>
      <c r="N121" s="38">
        <f>'[1]SEPT 2020'!N121+'[1]OCT 2020'!N121+'[1]NOV 2020'!N121+'[1]DEC 2020'!N121+'[1]JAN 2021'!N121+'[1]FEB 2021'!N121+'[1]MAR 2021'!N121+'[1]APR 2021'!N121+'[1]MAY 2021'!N121+'[1]JUN 2021'!N121+'[1]JUL 2021'!N121+'[1]AUG 2021'!N121</f>
        <v>0</v>
      </c>
      <c r="O121" s="38">
        <f>'[1]SEPT 2020'!O121+'[1]OCT 2020'!O121+'[1]NOV 2020'!O121+'[1]DEC 2020'!O121+'[1]JAN 2021'!O121+'[1]FEB 2021'!O121+'[1]MAR 2021'!O121+'[1]APR 2021'!O121+'[1]MAY 2021'!O121+'[1]JUN 2021'!O121+'[1]JUL 2021'!O121+'[1]AUG 2021'!O121</f>
        <v>0</v>
      </c>
      <c r="P121" s="108">
        <f>'[1]SEPT 2020'!P121+'[1]OCT 2020'!P121+'[1]NOV 2020'!P121+'[1]DEC 2020'!P121+'[1]JAN 2021'!P121+'[1]FEB 2021'!P121+'[1]MAR 2021'!P121+'[1]APR 2021'!P121+'[1]MAY 2021'!P121+'[1]JUN 2021'!P121+'[1]JUL 2021'!P121+'[1]AUG 2021'!P121</f>
        <v>1915.8</v>
      </c>
      <c r="Q121" s="38">
        <f>'[1]SEPT 2020'!Q121+'[1]OCT 2020'!Q121+'[1]NOV 2020'!Q121+'[1]DEC 2020'!Q121+'[1]JAN 2021'!Q121+'[1]FEB 2021'!Q121+'[1]MAR 2021'!Q121+'[1]APR 2021'!Q121+'[1]MAY 2021'!Q121+'[1]JUN 2021'!Q121+'[1]JUL 2021'!Q121+'[1]AUG 2021'!Q121</f>
        <v>0</v>
      </c>
      <c r="R121" s="38">
        <f>'[1]SEPT 2020'!R121+'[1]OCT 2020'!R121+'[1]NOV 2020'!R121+'[1]DEC 2020'!R121+'[1]JAN 2021'!R121+'[1]FEB 2021'!R121+'[1]MAR 2021'!R121+'[1]APR 2021'!R121+'[1]MAY 2021'!R121+'[1]JUN 2021'!R121+'[1]JUL 2021'!R121+'[1]AUG 2021'!R121</f>
        <v>0</v>
      </c>
      <c r="S121" s="38">
        <f>'[1]SEPT 2020'!S121+'[1]OCT 2020'!S121+'[1]NOV 2020'!S121+'[1]DEC 2020'!S121+'[1]JAN 2021'!S121+'[1]FEB 2021'!S121+'[1]MAR 2021'!S121+'[1]APR 2021'!S121+'[1]MAY 2021'!S121+'[1]JUN 2021'!S121+'[1]JUL 2021'!S121+'[1]AUG 2021'!S121</f>
        <v>0</v>
      </c>
      <c r="T121" s="38">
        <f>'[1]SEPT 2020'!T121+'[1]OCT 2020'!T121+'[1]NOV 2020'!T121+'[1]DEC 2020'!T121+'[1]JAN 2021'!T121+'[1]FEB 2021'!T121+'[1]MAR 2021'!T121+'[1]APR 2021'!T121+'[1]MAY 2021'!T121+'[1]JUN 2021'!T121+'[1]JUL 2021'!T121+'[1]AUG 2021'!T121</f>
        <v>1915.8</v>
      </c>
      <c r="U121" s="38">
        <f>'[1]SEPT 2020'!U121+'[1]OCT 2020'!U121+'[1]NOV 2020'!U121+'[1]DEC 2020'!U121+'[1]JAN 2021'!U121+'[1]FEB 2021'!U121+'[1]MAR 2021'!U121+'[1]APR 2021'!U121+'[1]MAY 2021'!U121+'[1]JUN 2021'!U121+'[1]JUL 2021'!U121+'[1]AUG 2021'!U121</f>
        <v>0</v>
      </c>
      <c r="V121" s="38">
        <f>'[1]SEPT 2020'!V121+'[1]OCT 2020'!V121+'[1]NOV 2020'!V121+'[1]DEC 2020'!V121+'[1]JAN 2021'!V121+'[1]FEB 2021'!V121+'[1]MAR 2021'!V121+'[1]APR 2021'!V121+'[1]MAY 2021'!V121+'[1]JUN 2021'!V121+'[1]JUL 2021'!V121+'[1]AUG 2021'!V121</f>
        <v>0</v>
      </c>
      <c r="W121" s="38">
        <f>'[1]SEPT 2020'!W121+'[1]OCT 2020'!W121+'[1]NOV 2020'!W121+'[1]DEC 2020'!W121+'[1]JAN 2021'!W121+'[1]FEB 2021'!W121+'[1]MAR 2021'!W121+'[1]APR 2021'!W121+'[1]MAY 2021'!W121+'[1]JUN 2021'!W121+'[1]JUL 2021'!W121+'[1]AUG 2021'!W121</f>
        <v>0</v>
      </c>
      <c r="X121" s="38">
        <f>'[1]SEPT 2020'!X121+'[1]OCT 2020'!X121+'[1]NOV 2020'!X121+'[1]DEC 2020'!X121+'[1]JAN 2021'!X121+'[1]FEB 2021'!X121+'[1]MAR 2021'!X121+'[1]APR 2021'!X121+'[1]MAY 2021'!X121+'[1]JUN 2021'!X121+'[1]JUL 2021'!X121+'[1]AUG 2021'!X121</f>
        <v>0</v>
      </c>
      <c r="Y121" s="38">
        <f>'[1]SEPT 2020'!Y121+'[1]OCT 2020'!Y121+'[1]NOV 2020'!Y121+'[1]DEC 2020'!Y121+'[1]JAN 2021'!Y121+'[1]FEB 2021'!Y121+'[1]MAR 2021'!Y121+'[1]APR 2021'!Y121+'[1]MAY 2021'!Y121+'[1]JUN 2021'!Y121+'[1]JUL 2021'!Y121+'[1]AUG 2021'!Y121</f>
        <v>0</v>
      </c>
      <c r="Z121" s="38">
        <f>'[1]SEPT 2020'!Z121+'[1]OCT 2020'!Z121+'[1]NOV 2020'!Z121+'[1]DEC 2020'!Z121+'[1]JAN 2021'!Z121+'[1]FEB 2021'!Z121+'[1]MAR 2021'!Z121+'[1]APR 2021'!Z121+'[1]MAY 2021'!Z121+'[1]JUN 2021'!Z121+'[1]JUL 2021'!Z121+'[1]AUG 2021'!Z121</f>
        <v>0</v>
      </c>
      <c r="AA121" s="38">
        <f>'[1]SEPT 2020'!AA121+'[1]OCT 2020'!AA121+'[1]NOV 2020'!AA121+'[1]DEC 2020'!AA121+'[1]JAN 2021'!AA121+'[1]FEB 2021'!AA121+'[1]MAR 2021'!AA121+'[1]APR 2021'!AA121+'[1]MAY 2021'!AA121+'[1]JUN 2021'!AA121+'[1]JUL 2021'!AA121+'[1]AUG 2021'!AA121</f>
        <v>0</v>
      </c>
      <c r="AB121" s="38">
        <f>'[1]SEPT 2020'!AB121+'[1]OCT 2020'!AB121+'[1]NOV 2020'!AB121+'[1]DEC 2020'!AB121+'[1]JAN 2021'!AB121+'[1]FEB 2021'!AB121+'[1]MAR 2021'!AB121+'[1]APR 2021'!AB121+'[1]MAY 2021'!AB121+'[1]JUN 2021'!AB121+'[1]JUL 2021'!AB121+'[1]AUG 2021'!AB121</f>
        <v>0</v>
      </c>
      <c r="AC121" s="38">
        <f>'[1]SEPT 2020'!AC121+'[1]OCT 2020'!AC121+'[1]NOV 2020'!AC121+'[1]DEC 2020'!AC121+'[1]JAN 2021'!AC121+'[1]FEB 2021'!AC121+'[1]MAR 2021'!AC121+'[1]APR 2021'!AC121+'[1]MAY 2021'!AC121+'[1]JUN 2021'!AC121+'[1]JUL 2021'!AC121+'[1]AUG 2021'!AC121</f>
        <v>0</v>
      </c>
      <c r="AD121" s="24">
        <f t="shared" si="1"/>
        <v>139997.79999999999</v>
      </c>
    </row>
    <row r="122" spans="1:30" x14ac:dyDescent="0.25">
      <c r="A122" s="16" t="s">
        <v>279</v>
      </c>
      <c r="B122" s="17" t="s">
        <v>280</v>
      </c>
      <c r="C122" s="26" t="s">
        <v>42</v>
      </c>
      <c r="D122" s="90">
        <f>'[1]SEPT 2020'!D122+'[1]OCT 2020'!D122+'[1]NOV 2020'!D122+'[1]DEC 2020'!D122+'[1]JAN 2021'!D122+'[1]FEB 2021'!D122+'[1]MAR 2021'!D122+'[1]APR 2021'!D122+'[1]MAY 2021'!D122+'[1]JUN 2021'!D122+'[1]JUL 2021'!D122+'[1]AUG 2021'!D122</f>
        <v>316447</v>
      </c>
      <c r="E122" s="90">
        <f>'[1]SEPT 2020'!E122+'[1]OCT 2020'!E122+'[1]NOV 2020'!E122+'[1]DEC 2020'!E122+'[1]JAN 2021'!E122+'[1]FEB 2021'!E122+'[1]MAR 2021'!E122+'[1]APR 2021'!E122+'[1]MAY 2021'!E122+'[1]JUN 2021'!E122+'[1]JUL 2021'!E122+'[1]AUG 2021'!E122</f>
        <v>104683</v>
      </c>
      <c r="F122" s="90">
        <f>'[1]SEPT 2020'!F122+'[1]OCT 2020'!F122+'[1]NOV 2020'!F122+'[1]DEC 2020'!F122+'[1]JAN 2021'!F122+'[1]FEB 2021'!F122+'[1]MAR 2021'!F122+'[1]APR 2021'!F122+'[1]MAY 2021'!F122+'[1]JUN 2021'!F122+'[1]JUL 2021'!F122+'[1]AUG 2021'!F122</f>
        <v>113857</v>
      </c>
      <c r="G122" s="90">
        <f>'[1]SEPT 2020'!G122+'[1]OCT 2020'!G122+'[1]NOV 2020'!G122+'[1]DEC 2020'!G122+'[1]JAN 2021'!G122+'[1]FEB 2021'!G122+'[1]MAR 2021'!G122+'[1]APR 2021'!G122+'[1]MAY 2021'!G122+'[1]JUN 2021'!G122+'[1]JUL 2021'!G122+'[1]AUG 2021'!G122</f>
        <v>28303</v>
      </c>
      <c r="H122" s="90">
        <f>'[1]SEPT 2020'!H122+'[1]OCT 2020'!H122+'[1]NOV 2020'!H122+'[1]DEC 2020'!H122+'[1]JAN 2021'!H122+'[1]FEB 2021'!H122+'[1]MAR 2021'!H122+'[1]APR 2021'!H122+'[1]MAY 2021'!H122+'[1]JUN 2021'!H122+'[1]JUL 2021'!H122+'[1]AUG 2021'!H122</f>
        <v>40109</v>
      </c>
      <c r="I122" s="108">
        <f>'[1]SEPT 2020'!I122+'[1]OCT 2020'!I122+'[1]NOV 2020'!I122+'[1]DEC 2020'!I122+'[1]JAN 2021'!I122+'[1]FEB 2021'!I122+'[1]MAR 2021'!I122+'[1]APR 2021'!I122+'[1]MAY 2021'!I122+'[1]JUN 2021'!I122+'[1]JUL 2021'!I122+'[1]AUG 2021'!I122</f>
        <v>603399</v>
      </c>
      <c r="J122" s="38">
        <f>'[1]SEPT 2020'!J122+'[1]OCT 2020'!J122+'[1]NOV 2020'!J122+'[1]DEC 2020'!J122+'[1]JAN 2021'!J122+'[1]FEB 2021'!J122+'[1]MAR 2021'!J122+'[1]APR 2021'!J122+'[1]MAY 2021'!J122+'[1]JUN 2021'!J122+'[1]JUL 2021'!J122+'[1]AUG 2021'!J122</f>
        <v>0</v>
      </c>
      <c r="K122" s="109">
        <f>'[1]SEPT 2020'!K122+'[1]OCT 2020'!K122+'[1]NOV 2020'!K122+'[1]DEC 2020'!K122+'[1]JAN 2021'!K122+'[1]FEB 2021'!K122+'[1]MAR 2021'!K122+'[1]APR 2021'!K122+'[1]MAY 2021'!K122+'[1]JUN 2021'!K122+'[1]JUL 2021'!K122+'[1]AUG 2021'!K122</f>
        <v>0</v>
      </c>
      <c r="L122" s="38">
        <f>'[1]SEPT 2020'!L122+'[1]OCT 2020'!L122+'[1]NOV 2020'!L122+'[1]DEC 2020'!L122+'[1]JAN 2021'!L122+'[1]FEB 2021'!L122+'[1]MAR 2021'!L122+'[1]APR 2021'!L122+'[1]MAY 2021'!L122+'[1]JUN 2021'!L122+'[1]JUL 2021'!L122+'[1]AUG 2021'!L122</f>
        <v>0</v>
      </c>
      <c r="M122" s="38">
        <f>'[1]SEPT 2020'!M122+'[1]OCT 2020'!M122+'[1]NOV 2020'!M122+'[1]DEC 2020'!M122+'[1]JAN 2021'!M122+'[1]FEB 2021'!M122+'[1]MAR 2021'!M122+'[1]APR 2021'!M122+'[1]MAY 2021'!M122+'[1]JUN 2021'!M122+'[1]JUL 2021'!M122+'[1]AUG 2021'!M122</f>
        <v>0</v>
      </c>
      <c r="N122" s="38">
        <f>'[1]SEPT 2020'!N122+'[1]OCT 2020'!N122+'[1]NOV 2020'!N122+'[1]DEC 2020'!N122+'[1]JAN 2021'!N122+'[1]FEB 2021'!N122+'[1]MAR 2021'!N122+'[1]APR 2021'!N122+'[1]MAY 2021'!N122+'[1]JUN 2021'!N122+'[1]JUL 2021'!N122+'[1]AUG 2021'!N122</f>
        <v>27581</v>
      </c>
      <c r="O122" s="38">
        <f>'[1]SEPT 2020'!O122+'[1]OCT 2020'!O122+'[1]NOV 2020'!O122+'[1]DEC 2020'!O122+'[1]JAN 2021'!O122+'[1]FEB 2021'!O122+'[1]MAR 2021'!O122+'[1]APR 2021'!O122+'[1]MAY 2021'!O122+'[1]JUN 2021'!O122+'[1]JUL 2021'!O122+'[1]AUG 2021'!O122</f>
        <v>0</v>
      </c>
      <c r="P122" s="108">
        <f>'[1]SEPT 2020'!P122+'[1]OCT 2020'!P122+'[1]NOV 2020'!P122+'[1]DEC 2020'!P122+'[1]JAN 2021'!P122+'[1]FEB 2021'!P122+'[1]MAR 2021'!P122+'[1]APR 2021'!P122+'[1]MAY 2021'!P122+'[1]JUN 2021'!P122+'[1]JUL 2021'!P122+'[1]AUG 2021'!P122</f>
        <v>0</v>
      </c>
      <c r="Q122" s="38">
        <f>'[1]SEPT 2020'!Q122+'[1]OCT 2020'!Q122+'[1]NOV 2020'!Q122+'[1]DEC 2020'!Q122+'[1]JAN 2021'!Q122+'[1]FEB 2021'!Q122+'[1]MAR 2021'!Q122+'[1]APR 2021'!Q122+'[1]MAY 2021'!Q122+'[1]JUN 2021'!Q122+'[1]JUL 2021'!Q122+'[1]AUG 2021'!Q122</f>
        <v>0</v>
      </c>
      <c r="R122" s="38">
        <f>'[1]SEPT 2020'!R122+'[1]OCT 2020'!R122+'[1]NOV 2020'!R122+'[1]DEC 2020'!R122+'[1]JAN 2021'!R122+'[1]FEB 2021'!R122+'[1]MAR 2021'!R122+'[1]APR 2021'!R122+'[1]MAY 2021'!R122+'[1]JUN 2021'!R122+'[1]JUL 2021'!R122+'[1]AUG 2021'!R122</f>
        <v>0</v>
      </c>
      <c r="S122" s="38">
        <f>'[1]SEPT 2020'!S122+'[1]OCT 2020'!S122+'[1]NOV 2020'!S122+'[1]DEC 2020'!S122+'[1]JAN 2021'!S122+'[1]FEB 2021'!S122+'[1]MAR 2021'!S122+'[1]APR 2021'!S122+'[1]MAY 2021'!S122+'[1]JUN 2021'!S122+'[1]JUL 2021'!S122+'[1]AUG 2021'!S122</f>
        <v>0</v>
      </c>
      <c r="T122" s="38">
        <f>'[1]SEPT 2020'!T122+'[1]OCT 2020'!T122+'[1]NOV 2020'!T122+'[1]DEC 2020'!T122+'[1]JAN 2021'!T122+'[1]FEB 2021'!T122+'[1]MAR 2021'!T122+'[1]APR 2021'!T122+'[1]MAY 2021'!T122+'[1]JUN 2021'!T122+'[1]JUL 2021'!T122+'[1]AUG 2021'!T122</f>
        <v>0</v>
      </c>
      <c r="U122" s="38">
        <f>'[1]SEPT 2020'!U122+'[1]OCT 2020'!U122+'[1]NOV 2020'!U122+'[1]DEC 2020'!U122+'[1]JAN 2021'!U122+'[1]FEB 2021'!U122+'[1]MAR 2021'!U122+'[1]APR 2021'!U122+'[1]MAY 2021'!U122+'[1]JUN 2021'!U122+'[1]JUL 2021'!U122+'[1]AUG 2021'!U122</f>
        <v>0</v>
      </c>
      <c r="V122" s="38">
        <f>'[1]SEPT 2020'!V122+'[1]OCT 2020'!V122+'[1]NOV 2020'!V122+'[1]DEC 2020'!V122+'[1]JAN 2021'!V122+'[1]FEB 2021'!V122+'[1]MAR 2021'!V122+'[1]APR 2021'!V122+'[1]MAY 2021'!V122+'[1]JUN 2021'!V122+'[1]JUL 2021'!V122+'[1]AUG 2021'!V122</f>
        <v>0</v>
      </c>
      <c r="W122" s="38">
        <f>'[1]SEPT 2020'!W122+'[1]OCT 2020'!W122+'[1]NOV 2020'!W122+'[1]DEC 2020'!W122+'[1]JAN 2021'!W122+'[1]FEB 2021'!W122+'[1]MAR 2021'!W122+'[1]APR 2021'!W122+'[1]MAY 2021'!W122+'[1]JUN 2021'!W122+'[1]JUL 2021'!W122+'[1]AUG 2021'!W122</f>
        <v>0</v>
      </c>
      <c r="X122" s="38">
        <f>'[1]SEPT 2020'!X122+'[1]OCT 2020'!X122+'[1]NOV 2020'!X122+'[1]DEC 2020'!X122+'[1]JAN 2021'!X122+'[1]FEB 2021'!X122+'[1]MAR 2021'!X122+'[1]APR 2021'!X122+'[1]MAY 2021'!X122+'[1]JUN 2021'!X122+'[1]JUL 2021'!X122+'[1]AUG 2021'!X122</f>
        <v>0</v>
      </c>
      <c r="Y122" s="38">
        <f>'[1]SEPT 2020'!Y122+'[1]OCT 2020'!Y122+'[1]NOV 2020'!Y122+'[1]DEC 2020'!Y122+'[1]JAN 2021'!Y122+'[1]FEB 2021'!Y122+'[1]MAR 2021'!Y122+'[1]APR 2021'!Y122+'[1]MAY 2021'!Y122+'[1]JUN 2021'!Y122+'[1]JUL 2021'!Y122+'[1]AUG 2021'!Y122</f>
        <v>0</v>
      </c>
      <c r="Z122" s="38">
        <f>'[1]SEPT 2020'!Z122+'[1]OCT 2020'!Z122+'[1]NOV 2020'!Z122+'[1]DEC 2020'!Z122+'[1]JAN 2021'!Z122+'[1]FEB 2021'!Z122+'[1]MAR 2021'!Z122+'[1]APR 2021'!Z122+'[1]MAY 2021'!Z122+'[1]JUN 2021'!Z122+'[1]JUL 2021'!Z122+'[1]AUG 2021'!Z122</f>
        <v>0</v>
      </c>
      <c r="AA122" s="38">
        <f>'[1]SEPT 2020'!AA122+'[1]OCT 2020'!AA122+'[1]NOV 2020'!AA122+'[1]DEC 2020'!AA122+'[1]JAN 2021'!AA122+'[1]FEB 2021'!AA122+'[1]MAR 2021'!AA122+'[1]APR 2021'!AA122+'[1]MAY 2021'!AA122+'[1]JUN 2021'!AA122+'[1]JUL 2021'!AA122+'[1]AUG 2021'!AA122</f>
        <v>0</v>
      </c>
      <c r="AB122" s="38">
        <f>'[1]SEPT 2020'!AB122+'[1]OCT 2020'!AB122+'[1]NOV 2020'!AB122+'[1]DEC 2020'!AB122+'[1]JAN 2021'!AB122+'[1]FEB 2021'!AB122+'[1]MAR 2021'!AB122+'[1]APR 2021'!AB122+'[1]MAY 2021'!AB122+'[1]JUN 2021'!AB122+'[1]JUL 2021'!AB122+'[1]AUG 2021'!AB122</f>
        <v>0</v>
      </c>
      <c r="AC122" s="38">
        <f>'[1]SEPT 2020'!AC122+'[1]OCT 2020'!AC122+'[1]NOV 2020'!AC122+'[1]DEC 2020'!AC122+'[1]JAN 2021'!AC122+'[1]FEB 2021'!AC122+'[1]MAR 2021'!AC122+'[1]APR 2021'!AC122+'[1]MAY 2021'!AC122+'[1]JUN 2021'!AC122+'[1]JUL 2021'!AC122+'[1]AUG 2021'!AC122</f>
        <v>0</v>
      </c>
      <c r="AD122" s="24">
        <f t="shared" si="1"/>
        <v>630980</v>
      </c>
    </row>
    <row r="123" spans="1:30" x14ac:dyDescent="0.25">
      <c r="A123" s="16" t="s">
        <v>281</v>
      </c>
      <c r="B123" s="17" t="s">
        <v>282</v>
      </c>
      <c r="C123" s="29" t="s">
        <v>50</v>
      </c>
      <c r="D123" s="90">
        <f>'[1]SEPT 2020'!D123+'[1]OCT 2020'!D123+'[1]NOV 2020'!D123+'[1]DEC 2020'!D123+'[1]JAN 2021'!D123+'[1]FEB 2021'!D123+'[1]MAR 2021'!D123+'[1]APR 2021'!D123+'[1]MAY 2021'!D123+'[1]JUN 2021'!D123+'[1]JUL 2021'!D123+'[1]AUG 2021'!D123</f>
        <v>175947</v>
      </c>
      <c r="E123" s="90">
        <f>'[1]SEPT 2020'!E123+'[1]OCT 2020'!E123+'[1]NOV 2020'!E123+'[1]DEC 2020'!E123+'[1]JAN 2021'!E123+'[1]FEB 2021'!E123+'[1]MAR 2021'!E123+'[1]APR 2021'!E123+'[1]MAY 2021'!E123+'[1]JUN 2021'!E123+'[1]JUL 2021'!E123+'[1]AUG 2021'!E123</f>
        <v>1710</v>
      </c>
      <c r="F123" s="90">
        <f>'[1]SEPT 2020'!F123+'[1]OCT 2020'!F123+'[1]NOV 2020'!F123+'[1]DEC 2020'!F123+'[1]JAN 2021'!F123+'[1]FEB 2021'!F123+'[1]MAR 2021'!F123+'[1]APR 2021'!F123+'[1]MAY 2021'!F123+'[1]JUN 2021'!F123+'[1]JUL 2021'!F123+'[1]AUG 2021'!F123</f>
        <v>522269</v>
      </c>
      <c r="G123" s="90">
        <f>'[1]SEPT 2020'!G123+'[1]OCT 2020'!G123+'[1]NOV 2020'!G123+'[1]DEC 2020'!G123+'[1]JAN 2021'!G123+'[1]FEB 2021'!G123+'[1]MAR 2021'!G123+'[1]APR 2021'!G123+'[1]MAY 2021'!G123+'[1]JUN 2021'!G123+'[1]JUL 2021'!G123+'[1]AUG 2021'!G123</f>
        <v>192934</v>
      </c>
      <c r="H123" s="90">
        <f>'[1]SEPT 2020'!H123+'[1]OCT 2020'!H123+'[1]NOV 2020'!H123+'[1]DEC 2020'!H123+'[1]JAN 2021'!H123+'[1]FEB 2021'!H123+'[1]MAR 2021'!H123+'[1]APR 2021'!H123+'[1]MAY 2021'!H123+'[1]JUN 2021'!H123+'[1]JUL 2021'!H123+'[1]AUG 2021'!H123</f>
        <v>74933</v>
      </c>
      <c r="I123" s="108">
        <f>'[1]SEPT 2020'!I123+'[1]OCT 2020'!I123+'[1]NOV 2020'!I123+'[1]DEC 2020'!I123+'[1]JAN 2021'!I123+'[1]FEB 2021'!I123+'[1]MAR 2021'!I123+'[1]APR 2021'!I123+'[1]MAY 2021'!I123+'[1]JUN 2021'!I123+'[1]JUL 2021'!I123+'[1]AUG 2021'!I123</f>
        <v>967793</v>
      </c>
      <c r="J123" s="38">
        <f>'[1]SEPT 2020'!J123+'[1]OCT 2020'!J123+'[1]NOV 2020'!J123+'[1]DEC 2020'!J123+'[1]JAN 2021'!J123+'[1]FEB 2021'!J123+'[1]MAR 2021'!J123+'[1]APR 2021'!J123+'[1]MAY 2021'!J123+'[1]JUN 2021'!J123+'[1]JUL 2021'!J123+'[1]AUG 2021'!J123</f>
        <v>0</v>
      </c>
      <c r="K123" s="109">
        <f>'[1]SEPT 2020'!K123+'[1]OCT 2020'!K123+'[1]NOV 2020'!K123+'[1]DEC 2020'!K123+'[1]JAN 2021'!K123+'[1]FEB 2021'!K123+'[1]MAR 2021'!K123+'[1]APR 2021'!K123+'[1]MAY 2021'!K123+'[1]JUN 2021'!K123+'[1]JUL 2021'!K123+'[1]AUG 2021'!K123</f>
        <v>0</v>
      </c>
      <c r="L123" s="38">
        <f>'[1]SEPT 2020'!L123+'[1]OCT 2020'!L123+'[1]NOV 2020'!L123+'[1]DEC 2020'!L123+'[1]JAN 2021'!L123+'[1]FEB 2021'!L123+'[1]MAR 2021'!L123+'[1]APR 2021'!L123+'[1]MAY 2021'!L123+'[1]JUN 2021'!L123+'[1]JUL 2021'!L123+'[1]AUG 2021'!L123</f>
        <v>0</v>
      </c>
      <c r="M123" s="38">
        <f>'[1]SEPT 2020'!M123+'[1]OCT 2020'!M123+'[1]NOV 2020'!M123+'[1]DEC 2020'!M123+'[1]JAN 2021'!M123+'[1]FEB 2021'!M123+'[1]MAR 2021'!M123+'[1]APR 2021'!M123+'[1]MAY 2021'!M123+'[1]JUN 2021'!M123+'[1]JUL 2021'!M123+'[1]AUG 2021'!M123</f>
        <v>0</v>
      </c>
      <c r="N123" s="38">
        <f>'[1]SEPT 2020'!N123+'[1]OCT 2020'!N123+'[1]NOV 2020'!N123+'[1]DEC 2020'!N123+'[1]JAN 2021'!N123+'[1]FEB 2021'!N123+'[1]MAR 2021'!N123+'[1]APR 2021'!N123+'[1]MAY 2021'!N123+'[1]JUN 2021'!N123+'[1]JUL 2021'!N123+'[1]AUG 2021'!N123</f>
        <v>55711</v>
      </c>
      <c r="O123" s="38">
        <f>'[1]SEPT 2020'!O123+'[1]OCT 2020'!O123+'[1]NOV 2020'!O123+'[1]DEC 2020'!O123+'[1]JAN 2021'!O123+'[1]FEB 2021'!O123+'[1]MAR 2021'!O123+'[1]APR 2021'!O123+'[1]MAY 2021'!O123+'[1]JUN 2021'!O123+'[1]JUL 2021'!O123+'[1]AUG 2021'!O123</f>
        <v>0</v>
      </c>
      <c r="P123" s="108">
        <f>'[1]SEPT 2020'!P123+'[1]OCT 2020'!P123+'[1]NOV 2020'!P123+'[1]DEC 2020'!P123+'[1]JAN 2021'!P123+'[1]FEB 2021'!P123+'[1]MAR 2021'!P123+'[1]APR 2021'!P123+'[1]MAY 2021'!P123+'[1]JUN 2021'!P123+'[1]JUL 2021'!P123+'[1]AUG 2021'!P123</f>
        <v>58455.79</v>
      </c>
      <c r="Q123" s="38">
        <f>'[1]SEPT 2020'!Q123+'[1]OCT 2020'!Q123+'[1]NOV 2020'!Q123+'[1]DEC 2020'!Q123+'[1]JAN 2021'!Q123+'[1]FEB 2021'!Q123+'[1]MAR 2021'!Q123+'[1]APR 2021'!Q123+'[1]MAY 2021'!Q123+'[1]JUN 2021'!Q123+'[1]JUL 2021'!Q123+'[1]AUG 2021'!Q123</f>
        <v>0</v>
      </c>
      <c r="R123" s="38">
        <f>'[1]SEPT 2020'!R123+'[1]OCT 2020'!R123+'[1]NOV 2020'!R123+'[1]DEC 2020'!R123+'[1]JAN 2021'!R123+'[1]FEB 2021'!R123+'[1]MAR 2021'!R123+'[1]APR 2021'!R123+'[1]MAY 2021'!R123+'[1]JUN 2021'!R123+'[1]JUL 2021'!R123+'[1]AUG 2021'!R123</f>
        <v>0</v>
      </c>
      <c r="S123" s="38">
        <f>'[1]SEPT 2020'!S123+'[1]OCT 2020'!S123+'[1]NOV 2020'!S123+'[1]DEC 2020'!S123+'[1]JAN 2021'!S123+'[1]FEB 2021'!S123+'[1]MAR 2021'!S123+'[1]APR 2021'!S123+'[1]MAY 2021'!S123+'[1]JUN 2021'!S123+'[1]JUL 2021'!S123+'[1]AUG 2021'!S123</f>
        <v>49500</v>
      </c>
      <c r="T123" s="38">
        <f>'[1]SEPT 2020'!T123+'[1]OCT 2020'!T123+'[1]NOV 2020'!T123+'[1]DEC 2020'!T123+'[1]JAN 2021'!T123+'[1]FEB 2021'!T123+'[1]MAR 2021'!T123+'[1]APR 2021'!T123+'[1]MAY 2021'!T123+'[1]JUN 2021'!T123+'[1]JUL 2021'!T123+'[1]AUG 2021'!T123</f>
        <v>8955.7900000000009</v>
      </c>
      <c r="U123" s="38">
        <f>'[1]SEPT 2020'!U123+'[1]OCT 2020'!U123+'[1]NOV 2020'!U123+'[1]DEC 2020'!U123+'[1]JAN 2021'!U123+'[1]FEB 2021'!U123+'[1]MAR 2021'!U123+'[1]APR 2021'!U123+'[1]MAY 2021'!U123+'[1]JUN 2021'!U123+'[1]JUL 2021'!U123+'[1]AUG 2021'!U123</f>
        <v>0</v>
      </c>
      <c r="V123" s="38">
        <f>'[1]SEPT 2020'!V123+'[1]OCT 2020'!V123+'[1]NOV 2020'!V123+'[1]DEC 2020'!V123+'[1]JAN 2021'!V123+'[1]FEB 2021'!V123+'[1]MAR 2021'!V123+'[1]APR 2021'!V123+'[1]MAY 2021'!V123+'[1]JUN 2021'!V123+'[1]JUL 2021'!V123+'[1]AUG 2021'!V123</f>
        <v>0</v>
      </c>
      <c r="W123" s="38">
        <f>'[1]SEPT 2020'!W123+'[1]OCT 2020'!W123+'[1]NOV 2020'!W123+'[1]DEC 2020'!W123+'[1]JAN 2021'!W123+'[1]FEB 2021'!W123+'[1]MAR 2021'!W123+'[1]APR 2021'!W123+'[1]MAY 2021'!W123+'[1]JUN 2021'!W123+'[1]JUL 2021'!W123+'[1]AUG 2021'!W123</f>
        <v>0</v>
      </c>
      <c r="X123" s="38">
        <f>'[1]SEPT 2020'!X123+'[1]OCT 2020'!X123+'[1]NOV 2020'!X123+'[1]DEC 2020'!X123+'[1]JAN 2021'!X123+'[1]FEB 2021'!X123+'[1]MAR 2021'!X123+'[1]APR 2021'!X123+'[1]MAY 2021'!X123+'[1]JUN 2021'!X123+'[1]JUL 2021'!X123+'[1]AUG 2021'!X123</f>
        <v>0</v>
      </c>
      <c r="Y123" s="38">
        <f>'[1]SEPT 2020'!Y123+'[1]OCT 2020'!Y123+'[1]NOV 2020'!Y123+'[1]DEC 2020'!Y123+'[1]JAN 2021'!Y123+'[1]FEB 2021'!Y123+'[1]MAR 2021'!Y123+'[1]APR 2021'!Y123+'[1]MAY 2021'!Y123+'[1]JUN 2021'!Y123+'[1]JUL 2021'!Y123+'[1]AUG 2021'!Y123</f>
        <v>0</v>
      </c>
      <c r="Z123" s="38">
        <f>'[1]SEPT 2020'!Z123+'[1]OCT 2020'!Z123+'[1]NOV 2020'!Z123+'[1]DEC 2020'!Z123+'[1]JAN 2021'!Z123+'[1]FEB 2021'!Z123+'[1]MAR 2021'!Z123+'[1]APR 2021'!Z123+'[1]MAY 2021'!Z123+'[1]JUN 2021'!Z123+'[1]JUL 2021'!Z123+'[1]AUG 2021'!Z123</f>
        <v>0</v>
      </c>
      <c r="AA123" s="38">
        <f>'[1]SEPT 2020'!AA123+'[1]OCT 2020'!AA123+'[1]NOV 2020'!AA123+'[1]DEC 2020'!AA123+'[1]JAN 2021'!AA123+'[1]FEB 2021'!AA123+'[1]MAR 2021'!AA123+'[1]APR 2021'!AA123+'[1]MAY 2021'!AA123+'[1]JUN 2021'!AA123+'[1]JUL 2021'!AA123+'[1]AUG 2021'!AA123</f>
        <v>0</v>
      </c>
      <c r="AB123" s="38">
        <f>'[1]SEPT 2020'!AB123+'[1]OCT 2020'!AB123+'[1]NOV 2020'!AB123+'[1]DEC 2020'!AB123+'[1]JAN 2021'!AB123+'[1]FEB 2021'!AB123+'[1]MAR 2021'!AB123+'[1]APR 2021'!AB123+'[1]MAY 2021'!AB123+'[1]JUN 2021'!AB123+'[1]JUL 2021'!AB123+'[1]AUG 2021'!AB123</f>
        <v>0</v>
      </c>
      <c r="AC123" s="38">
        <f>'[1]SEPT 2020'!AC123+'[1]OCT 2020'!AC123+'[1]NOV 2020'!AC123+'[1]DEC 2020'!AC123+'[1]JAN 2021'!AC123+'[1]FEB 2021'!AC123+'[1]MAR 2021'!AC123+'[1]APR 2021'!AC123+'[1]MAY 2021'!AC123+'[1]JUN 2021'!AC123+'[1]JUL 2021'!AC123+'[1]AUG 2021'!AC123</f>
        <v>0</v>
      </c>
      <c r="AD123" s="24">
        <f t="shared" si="1"/>
        <v>1081959.79</v>
      </c>
    </row>
    <row r="124" spans="1:30" x14ac:dyDescent="0.25">
      <c r="A124" s="16" t="s">
        <v>283</v>
      </c>
      <c r="B124" s="17" t="s">
        <v>284</v>
      </c>
      <c r="C124" s="29" t="s">
        <v>50</v>
      </c>
      <c r="D124" s="90">
        <f>'[1]SEPT 2020'!D124+'[1]OCT 2020'!D124+'[1]NOV 2020'!D124+'[1]DEC 2020'!D124+'[1]JAN 2021'!D124+'[1]FEB 2021'!D124+'[1]MAR 2021'!D124+'[1]APR 2021'!D124+'[1]MAY 2021'!D124+'[1]JUN 2021'!D124+'[1]JUL 2021'!D124+'[1]AUG 2021'!D124</f>
        <v>148505</v>
      </c>
      <c r="E124" s="90">
        <f>'[1]SEPT 2020'!E124+'[1]OCT 2020'!E124+'[1]NOV 2020'!E124+'[1]DEC 2020'!E124+'[1]JAN 2021'!E124+'[1]FEB 2021'!E124+'[1]MAR 2021'!E124+'[1]APR 2021'!E124+'[1]MAY 2021'!E124+'[1]JUN 2021'!E124+'[1]JUL 2021'!E124+'[1]AUG 2021'!E124</f>
        <v>151747</v>
      </c>
      <c r="F124" s="90">
        <f>'[1]SEPT 2020'!F124+'[1]OCT 2020'!F124+'[1]NOV 2020'!F124+'[1]DEC 2020'!F124+'[1]JAN 2021'!F124+'[1]FEB 2021'!F124+'[1]MAR 2021'!F124+'[1]APR 2021'!F124+'[1]MAY 2021'!F124+'[1]JUN 2021'!F124+'[1]JUL 2021'!F124+'[1]AUG 2021'!F124</f>
        <v>278171</v>
      </c>
      <c r="G124" s="90">
        <f>'[1]SEPT 2020'!G124+'[1]OCT 2020'!G124+'[1]NOV 2020'!G124+'[1]DEC 2020'!G124+'[1]JAN 2021'!G124+'[1]FEB 2021'!G124+'[1]MAR 2021'!G124+'[1]APR 2021'!G124+'[1]MAY 2021'!G124+'[1]JUN 2021'!G124+'[1]JUL 2021'!G124+'[1]AUG 2021'!G124</f>
        <v>40000</v>
      </c>
      <c r="H124" s="90">
        <f>'[1]SEPT 2020'!H124+'[1]OCT 2020'!H124+'[1]NOV 2020'!H124+'[1]DEC 2020'!H124+'[1]JAN 2021'!H124+'[1]FEB 2021'!H124+'[1]MAR 2021'!H124+'[1]APR 2021'!H124+'[1]MAY 2021'!H124+'[1]JUN 2021'!H124+'[1]JUL 2021'!H124+'[1]AUG 2021'!H124</f>
        <v>201949</v>
      </c>
      <c r="I124" s="108">
        <f>'[1]SEPT 2020'!I124+'[1]OCT 2020'!I124+'[1]NOV 2020'!I124+'[1]DEC 2020'!I124+'[1]JAN 2021'!I124+'[1]FEB 2021'!I124+'[1]MAR 2021'!I124+'[1]APR 2021'!I124+'[1]MAY 2021'!I124+'[1]JUN 2021'!I124+'[1]JUL 2021'!I124+'[1]AUG 2021'!I124</f>
        <v>820372</v>
      </c>
      <c r="J124" s="38">
        <f>'[1]SEPT 2020'!J124+'[1]OCT 2020'!J124+'[1]NOV 2020'!J124+'[1]DEC 2020'!J124+'[1]JAN 2021'!J124+'[1]FEB 2021'!J124+'[1]MAR 2021'!J124+'[1]APR 2021'!J124+'[1]MAY 2021'!J124+'[1]JUN 2021'!J124+'[1]JUL 2021'!J124+'[1]AUG 2021'!J124</f>
        <v>0</v>
      </c>
      <c r="K124" s="109">
        <f>'[1]SEPT 2020'!K124+'[1]OCT 2020'!K124+'[1]NOV 2020'!K124+'[1]DEC 2020'!K124+'[1]JAN 2021'!K124+'[1]FEB 2021'!K124+'[1]MAR 2021'!K124+'[1]APR 2021'!K124+'[1]MAY 2021'!K124+'[1]JUN 2021'!K124+'[1]JUL 2021'!K124+'[1]AUG 2021'!K124</f>
        <v>0</v>
      </c>
      <c r="L124" s="38">
        <f>'[1]SEPT 2020'!L124+'[1]OCT 2020'!L124+'[1]NOV 2020'!L124+'[1]DEC 2020'!L124+'[1]JAN 2021'!L124+'[1]FEB 2021'!L124+'[1]MAR 2021'!L124+'[1]APR 2021'!L124+'[1]MAY 2021'!L124+'[1]JUN 2021'!L124+'[1]JUL 2021'!L124+'[1]AUG 2021'!L124</f>
        <v>0</v>
      </c>
      <c r="M124" s="38">
        <f>'[1]SEPT 2020'!M124+'[1]OCT 2020'!M124+'[1]NOV 2020'!M124+'[1]DEC 2020'!M124+'[1]JAN 2021'!M124+'[1]FEB 2021'!M124+'[1]MAR 2021'!M124+'[1]APR 2021'!M124+'[1]MAY 2021'!M124+'[1]JUN 2021'!M124+'[1]JUL 2021'!M124+'[1]AUG 2021'!M124</f>
        <v>0</v>
      </c>
      <c r="N124" s="38">
        <f>'[1]SEPT 2020'!N124+'[1]OCT 2020'!N124+'[1]NOV 2020'!N124+'[1]DEC 2020'!N124+'[1]JAN 2021'!N124+'[1]FEB 2021'!N124+'[1]MAR 2021'!N124+'[1]APR 2021'!N124+'[1]MAY 2021'!N124+'[1]JUN 2021'!N124+'[1]JUL 2021'!N124+'[1]AUG 2021'!N124</f>
        <v>0</v>
      </c>
      <c r="O124" s="38">
        <f>'[1]SEPT 2020'!O124+'[1]OCT 2020'!O124+'[1]NOV 2020'!O124+'[1]DEC 2020'!O124+'[1]JAN 2021'!O124+'[1]FEB 2021'!O124+'[1]MAR 2021'!O124+'[1]APR 2021'!O124+'[1]MAY 2021'!O124+'[1]JUN 2021'!O124+'[1]JUL 2021'!O124+'[1]AUG 2021'!O124</f>
        <v>0</v>
      </c>
      <c r="P124" s="108">
        <f>'[1]SEPT 2020'!P124+'[1]OCT 2020'!P124+'[1]NOV 2020'!P124+'[1]DEC 2020'!P124+'[1]JAN 2021'!P124+'[1]FEB 2021'!P124+'[1]MAR 2021'!P124+'[1]APR 2021'!P124+'[1]MAY 2021'!P124+'[1]JUN 2021'!P124+'[1]JUL 2021'!P124+'[1]AUG 2021'!P124</f>
        <v>863544.91999999993</v>
      </c>
      <c r="Q124" s="38">
        <f>'[1]SEPT 2020'!Q124+'[1]OCT 2020'!Q124+'[1]NOV 2020'!Q124+'[1]DEC 2020'!Q124+'[1]JAN 2021'!Q124+'[1]FEB 2021'!Q124+'[1]MAR 2021'!Q124+'[1]APR 2021'!Q124+'[1]MAY 2021'!Q124+'[1]JUN 2021'!Q124+'[1]JUL 2021'!Q124+'[1]AUG 2021'!Q124</f>
        <v>0</v>
      </c>
      <c r="R124" s="38">
        <f>'[1]SEPT 2020'!R124+'[1]OCT 2020'!R124+'[1]NOV 2020'!R124+'[1]DEC 2020'!R124+'[1]JAN 2021'!R124+'[1]FEB 2021'!R124+'[1]MAR 2021'!R124+'[1]APR 2021'!R124+'[1]MAY 2021'!R124+'[1]JUN 2021'!R124+'[1]JUL 2021'!R124+'[1]AUG 2021'!R124</f>
        <v>0</v>
      </c>
      <c r="S124" s="38">
        <f>'[1]SEPT 2020'!S124+'[1]OCT 2020'!S124+'[1]NOV 2020'!S124+'[1]DEC 2020'!S124+'[1]JAN 2021'!S124+'[1]FEB 2021'!S124+'[1]MAR 2021'!S124+'[1]APR 2021'!S124+'[1]MAY 2021'!S124+'[1]JUN 2021'!S124+'[1]JUL 2021'!S124+'[1]AUG 2021'!S124</f>
        <v>86333</v>
      </c>
      <c r="T124" s="38">
        <f>'[1]SEPT 2020'!T124+'[1]OCT 2020'!T124+'[1]NOV 2020'!T124+'[1]DEC 2020'!T124+'[1]JAN 2021'!T124+'[1]FEB 2021'!T124+'[1]MAR 2021'!T124+'[1]APR 2021'!T124+'[1]MAY 2021'!T124+'[1]JUN 2021'!T124+'[1]JUL 2021'!T124+'[1]AUG 2021'!T124</f>
        <v>7249.92</v>
      </c>
      <c r="U124" s="38">
        <f>'[1]SEPT 2020'!U124+'[1]OCT 2020'!U124+'[1]NOV 2020'!U124+'[1]DEC 2020'!U124+'[1]JAN 2021'!U124+'[1]FEB 2021'!U124+'[1]MAR 2021'!U124+'[1]APR 2021'!U124+'[1]MAY 2021'!U124+'[1]JUN 2021'!U124+'[1]JUL 2021'!U124+'[1]AUG 2021'!U124</f>
        <v>769962</v>
      </c>
      <c r="V124" s="38">
        <f>'[1]SEPT 2020'!V124+'[1]OCT 2020'!V124+'[1]NOV 2020'!V124+'[1]DEC 2020'!V124+'[1]JAN 2021'!V124+'[1]FEB 2021'!V124+'[1]MAR 2021'!V124+'[1]APR 2021'!V124+'[1]MAY 2021'!V124+'[1]JUN 2021'!V124+'[1]JUL 2021'!V124+'[1]AUG 2021'!V124</f>
        <v>0</v>
      </c>
      <c r="W124" s="38">
        <f>'[1]SEPT 2020'!W124+'[1]OCT 2020'!W124+'[1]NOV 2020'!W124+'[1]DEC 2020'!W124+'[1]JAN 2021'!W124+'[1]FEB 2021'!W124+'[1]MAR 2021'!W124+'[1]APR 2021'!W124+'[1]MAY 2021'!W124+'[1]JUN 2021'!W124+'[1]JUL 2021'!W124+'[1]AUG 2021'!W124</f>
        <v>0</v>
      </c>
      <c r="X124" s="38">
        <f>'[1]SEPT 2020'!X124+'[1]OCT 2020'!X124+'[1]NOV 2020'!X124+'[1]DEC 2020'!X124+'[1]JAN 2021'!X124+'[1]FEB 2021'!X124+'[1]MAR 2021'!X124+'[1]APR 2021'!X124+'[1]MAY 2021'!X124+'[1]JUN 2021'!X124+'[1]JUL 2021'!X124+'[1]AUG 2021'!X124</f>
        <v>0</v>
      </c>
      <c r="Y124" s="38">
        <f>'[1]SEPT 2020'!Y124+'[1]OCT 2020'!Y124+'[1]NOV 2020'!Y124+'[1]DEC 2020'!Y124+'[1]JAN 2021'!Y124+'[1]FEB 2021'!Y124+'[1]MAR 2021'!Y124+'[1]APR 2021'!Y124+'[1]MAY 2021'!Y124+'[1]JUN 2021'!Y124+'[1]JUL 2021'!Y124+'[1]AUG 2021'!Y124</f>
        <v>0</v>
      </c>
      <c r="Z124" s="38">
        <f>'[1]SEPT 2020'!Z124+'[1]OCT 2020'!Z124+'[1]NOV 2020'!Z124+'[1]DEC 2020'!Z124+'[1]JAN 2021'!Z124+'[1]FEB 2021'!Z124+'[1]MAR 2021'!Z124+'[1]APR 2021'!Z124+'[1]MAY 2021'!Z124+'[1]JUN 2021'!Z124+'[1]JUL 2021'!Z124+'[1]AUG 2021'!Z124</f>
        <v>0</v>
      </c>
      <c r="AA124" s="38">
        <f>'[1]SEPT 2020'!AA124+'[1]OCT 2020'!AA124+'[1]NOV 2020'!AA124+'[1]DEC 2020'!AA124+'[1]JAN 2021'!AA124+'[1]FEB 2021'!AA124+'[1]MAR 2021'!AA124+'[1]APR 2021'!AA124+'[1]MAY 2021'!AA124+'[1]JUN 2021'!AA124+'[1]JUL 2021'!AA124+'[1]AUG 2021'!AA124</f>
        <v>0</v>
      </c>
      <c r="AB124" s="38">
        <f>'[1]SEPT 2020'!AB124+'[1]OCT 2020'!AB124+'[1]NOV 2020'!AB124+'[1]DEC 2020'!AB124+'[1]JAN 2021'!AB124+'[1]FEB 2021'!AB124+'[1]MAR 2021'!AB124+'[1]APR 2021'!AB124+'[1]MAY 2021'!AB124+'[1]JUN 2021'!AB124+'[1]JUL 2021'!AB124+'[1]AUG 2021'!AB124</f>
        <v>0</v>
      </c>
      <c r="AC124" s="38">
        <f>'[1]SEPT 2020'!AC124+'[1]OCT 2020'!AC124+'[1]NOV 2020'!AC124+'[1]DEC 2020'!AC124+'[1]JAN 2021'!AC124+'[1]FEB 2021'!AC124+'[1]MAR 2021'!AC124+'[1]APR 2021'!AC124+'[1]MAY 2021'!AC124+'[1]JUN 2021'!AC124+'[1]JUL 2021'!AC124+'[1]AUG 2021'!AC124</f>
        <v>0</v>
      </c>
      <c r="AD124" s="24">
        <f t="shared" si="1"/>
        <v>1683916.92</v>
      </c>
    </row>
    <row r="125" spans="1:30" x14ac:dyDescent="0.25">
      <c r="A125" s="16" t="s">
        <v>285</v>
      </c>
      <c r="B125" s="17" t="s">
        <v>286</v>
      </c>
      <c r="C125" s="18" t="s">
        <v>36</v>
      </c>
      <c r="D125" s="90">
        <f>'[1]SEPT 2020'!D125+'[1]OCT 2020'!D125+'[1]NOV 2020'!D125+'[1]DEC 2020'!D125+'[1]JAN 2021'!D125+'[1]FEB 2021'!D125+'[1]MAR 2021'!D125+'[1]APR 2021'!D125+'[1]MAY 2021'!D125+'[1]JUN 2021'!D125+'[1]JUL 2021'!D125+'[1]AUG 2021'!D125</f>
        <v>60511</v>
      </c>
      <c r="E125" s="90">
        <f>'[1]SEPT 2020'!E125+'[1]OCT 2020'!E125+'[1]NOV 2020'!E125+'[1]DEC 2020'!E125+'[1]JAN 2021'!E125+'[1]FEB 2021'!E125+'[1]MAR 2021'!E125+'[1]APR 2021'!E125+'[1]MAY 2021'!E125+'[1]JUN 2021'!E125+'[1]JUL 2021'!E125+'[1]AUG 2021'!E125</f>
        <v>2975</v>
      </c>
      <c r="F125" s="90">
        <f>'[1]SEPT 2020'!F125+'[1]OCT 2020'!F125+'[1]NOV 2020'!F125+'[1]DEC 2020'!F125+'[1]JAN 2021'!F125+'[1]FEB 2021'!F125+'[1]MAR 2021'!F125+'[1]APR 2021'!F125+'[1]MAY 2021'!F125+'[1]JUN 2021'!F125+'[1]JUL 2021'!F125+'[1]AUG 2021'!F125</f>
        <v>64427</v>
      </c>
      <c r="G125" s="90">
        <f>'[1]SEPT 2020'!G125+'[1]OCT 2020'!G125+'[1]NOV 2020'!G125+'[1]DEC 2020'!G125+'[1]JAN 2021'!G125+'[1]FEB 2021'!G125+'[1]MAR 2021'!G125+'[1]APR 2021'!G125+'[1]MAY 2021'!G125+'[1]JUN 2021'!G125+'[1]JUL 2021'!G125+'[1]AUG 2021'!G125</f>
        <v>7034</v>
      </c>
      <c r="H125" s="90">
        <f>'[1]SEPT 2020'!H125+'[1]OCT 2020'!H125+'[1]NOV 2020'!H125+'[1]DEC 2020'!H125+'[1]JAN 2021'!H125+'[1]FEB 2021'!H125+'[1]MAR 2021'!H125+'[1]APR 2021'!H125+'[1]MAY 2021'!H125+'[1]JUN 2021'!H125+'[1]JUL 2021'!H125+'[1]AUG 2021'!H125</f>
        <v>4480</v>
      </c>
      <c r="I125" s="108">
        <f>'[1]SEPT 2020'!I125+'[1]OCT 2020'!I125+'[1]NOV 2020'!I125+'[1]DEC 2020'!I125+'[1]JAN 2021'!I125+'[1]FEB 2021'!I125+'[1]MAR 2021'!I125+'[1]APR 2021'!I125+'[1]MAY 2021'!I125+'[1]JUN 2021'!I125+'[1]JUL 2021'!I125+'[1]AUG 2021'!I125</f>
        <v>139427</v>
      </c>
      <c r="J125" s="38">
        <f>'[1]SEPT 2020'!J125+'[1]OCT 2020'!J125+'[1]NOV 2020'!J125+'[1]DEC 2020'!J125+'[1]JAN 2021'!J125+'[1]FEB 2021'!J125+'[1]MAR 2021'!J125+'[1]APR 2021'!J125+'[1]MAY 2021'!J125+'[1]JUN 2021'!J125+'[1]JUL 2021'!J125+'[1]AUG 2021'!J125</f>
        <v>0</v>
      </c>
      <c r="K125" s="109">
        <f>'[1]SEPT 2020'!K125+'[1]OCT 2020'!K125+'[1]NOV 2020'!K125+'[1]DEC 2020'!K125+'[1]JAN 2021'!K125+'[1]FEB 2021'!K125+'[1]MAR 2021'!K125+'[1]APR 2021'!K125+'[1]MAY 2021'!K125+'[1]JUN 2021'!K125+'[1]JUL 2021'!K125+'[1]AUG 2021'!K125</f>
        <v>0</v>
      </c>
      <c r="L125" s="38">
        <f>'[1]SEPT 2020'!L125+'[1]OCT 2020'!L125+'[1]NOV 2020'!L125+'[1]DEC 2020'!L125+'[1]JAN 2021'!L125+'[1]FEB 2021'!L125+'[1]MAR 2021'!L125+'[1]APR 2021'!L125+'[1]MAY 2021'!L125+'[1]JUN 2021'!L125+'[1]JUL 2021'!L125+'[1]AUG 2021'!L125</f>
        <v>0</v>
      </c>
      <c r="M125" s="38">
        <f>'[1]SEPT 2020'!M125+'[1]OCT 2020'!M125+'[1]NOV 2020'!M125+'[1]DEC 2020'!M125+'[1]JAN 2021'!M125+'[1]FEB 2021'!M125+'[1]MAR 2021'!M125+'[1]APR 2021'!M125+'[1]MAY 2021'!M125+'[1]JUN 2021'!M125+'[1]JUL 2021'!M125+'[1]AUG 2021'!M125</f>
        <v>0</v>
      </c>
      <c r="N125" s="38">
        <f>'[1]SEPT 2020'!N125+'[1]OCT 2020'!N125+'[1]NOV 2020'!N125+'[1]DEC 2020'!N125+'[1]JAN 2021'!N125+'[1]FEB 2021'!N125+'[1]MAR 2021'!N125+'[1]APR 2021'!N125+'[1]MAY 2021'!N125+'[1]JUN 2021'!N125+'[1]JUL 2021'!N125+'[1]AUG 2021'!N125</f>
        <v>0</v>
      </c>
      <c r="O125" s="38">
        <f>'[1]SEPT 2020'!O125+'[1]OCT 2020'!O125+'[1]NOV 2020'!O125+'[1]DEC 2020'!O125+'[1]JAN 2021'!O125+'[1]FEB 2021'!O125+'[1]MAR 2021'!O125+'[1]APR 2021'!O125+'[1]MAY 2021'!O125+'[1]JUN 2021'!O125+'[1]JUL 2021'!O125+'[1]AUG 2021'!O125</f>
        <v>0</v>
      </c>
      <c r="P125" s="108">
        <f>'[1]SEPT 2020'!P125+'[1]OCT 2020'!P125+'[1]NOV 2020'!P125+'[1]DEC 2020'!P125+'[1]JAN 2021'!P125+'[1]FEB 2021'!P125+'[1]MAR 2021'!P125+'[1]APR 2021'!P125+'[1]MAY 2021'!P125+'[1]JUN 2021'!P125+'[1]JUL 2021'!P125+'[1]AUG 2021'!P125</f>
        <v>1277.2</v>
      </c>
      <c r="Q125" s="38">
        <f>'[1]SEPT 2020'!Q125+'[1]OCT 2020'!Q125+'[1]NOV 2020'!Q125+'[1]DEC 2020'!Q125+'[1]JAN 2021'!Q125+'[1]FEB 2021'!Q125+'[1]MAR 2021'!Q125+'[1]APR 2021'!Q125+'[1]MAY 2021'!Q125+'[1]JUN 2021'!Q125+'[1]JUL 2021'!Q125+'[1]AUG 2021'!Q125</f>
        <v>0</v>
      </c>
      <c r="R125" s="38">
        <f>'[1]SEPT 2020'!R125+'[1]OCT 2020'!R125+'[1]NOV 2020'!R125+'[1]DEC 2020'!R125+'[1]JAN 2021'!R125+'[1]FEB 2021'!R125+'[1]MAR 2021'!R125+'[1]APR 2021'!R125+'[1]MAY 2021'!R125+'[1]JUN 2021'!R125+'[1]JUL 2021'!R125+'[1]AUG 2021'!R125</f>
        <v>0</v>
      </c>
      <c r="S125" s="38">
        <f>'[1]SEPT 2020'!S125+'[1]OCT 2020'!S125+'[1]NOV 2020'!S125+'[1]DEC 2020'!S125+'[1]JAN 2021'!S125+'[1]FEB 2021'!S125+'[1]MAR 2021'!S125+'[1]APR 2021'!S125+'[1]MAY 2021'!S125+'[1]JUN 2021'!S125+'[1]JUL 2021'!S125+'[1]AUG 2021'!S125</f>
        <v>0</v>
      </c>
      <c r="T125" s="38">
        <f>'[1]SEPT 2020'!T125+'[1]OCT 2020'!T125+'[1]NOV 2020'!T125+'[1]DEC 2020'!T125+'[1]JAN 2021'!T125+'[1]FEB 2021'!T125+'[1]MAR 2021'!T125+'[1]APR 2021'!T125+'[1]MAY 2021'!T125+'[1]JUN 2021'!T125+'[1]JUL 2021'!T125+'[1]AUG 2021'!T125</f>
        <v>1277.2</v>
      </c>
      <c r="U125" s="38">
        <f>'[1]SEPT 2020'!U125+'[1]OCT 2020'!U125+'[1]NOV 2020'!U125+'[1]DEC 2020'!U125+'[1]JAN 2021'!U125+'[1]FEB 2021'!U125+'[1]MAR 2021'!U125+'[1]APR 2021'!U125+'[1]MAY 2021'!U125+'[1]JUN 2021'!U125+'[1]JUL 2021'!U125+'[1]AUG 2021'!U125</f>
        <v>0</v>
      </c>
      <c r="V125" s="38">
        <f>'[1]SEPT 2020'!V125+'[1]OCT 2020'!V125+'[1]NOV 2020'!V125+'[1]DEC 2020'!V125+'[1]JAN 2021'!V125+'[1]FEB 2021'!V125+'[1]MAR 2021'!V125+'[1]APR 2021'!V125+'[1]MAY 2021'!V125+'[1]JUN 2021'!V125+'[1]JUL 2021'!V125+'[1]AUG 2021'!V125</f>
        <v>0</v>
      </c>
      <c r="W125" s="38">
        <f>'[1]SEPT 2020'!W125+'[1]OCT 2020'!W125+'[1]NOV 2020'!W125+'[1]DEC 2020'!W125+'[1]JAN 2021'!W125+'[1]FEB 2021'!W125+'[1]MAR 2021'!W125+'[1]APR 2021'!W125+'[1]MAY 2021'!W125+'[1]JUN 2021'!W125+'[1]JUL 2021'!W125+'[1]AUG 2021'!W125</f>
        <v>0</v>
      </c>
      <c r="X125" s="38">
        <f>'[1]SEPT 2020'!X125+'[1]OCT 2020'!X125+'[1]NOV 2020'!X125+'[1]DEC 2020'!X125+'[1]JAN 2021'!X125+'[1]FEB 2021'!X125+'[1]MAR 2021'!X125+'[1]APR 2021'!X125+'[1]MAY 2021'!X125+'[1]JUN 2021'!X125+'[1]JUL 2021'!X125+'[1]AUG 2021'!X125</f>
        <v>0</v>
      </c>
      <c r="Y125" s="38">
        <f>'[1]SEPT 2020'!Y125+'[1]OCT 2020'!Y125+'[1]NOV 2020'!Y125+'[1]DEC 2020'!Y125+'[1]JAN 2021'!Y125+'[1]FEB 2021'!Y125+'[1]MAR 2021'!Y125+'[1]APR 2021'!Y125+'[1]MAY 2021'!Y125+'[1]JUN 2021'!Y125+'[1]JUL 2021'!Y125+'[1]AUG 2021'!Y125</f>
        <v>0</v>
      </c>
      <c r="Z125" s="38">
        <f>'[1]SEPT 2020'!Z125+'[1]OCT 2020'!Z125+'[1]NOV 2020'!Z125+'[1]DEC 2020'!Z125+'[1]JAN 2021'!Z125+'[1]FEB 2021'!Z125+'[1]MAR 2021'!Z125+'[1]APR 2021'!Z125+'[1]MAY 2021'!Z125+'[1]JUN 2021'!Z125+'[1]JUL 2021'!Z125+'[1]AUG 2021'!Z125</f>
        <v>0</v>
      </c>
      <c r="AA125" s="38">
        <f>'[1]SEPT 2020'!AA125+'[1]OCT 2020'!AA125+'[1]NOV 2020'!AA125+'[1]DEC 2020'!AA125+'[1]JAN 2021'!AA125+'[1]FEB 2021'!AA125+'[1]MAR 2021'!AA125+'[1]APR 2021'!AA125+'[1]MAY 2021'!AA125+'[1]JUN 2021'!AA125+'[1]JUL 2021'!AA125+'[1]AUG 2021'!AA125</f>
        <v>0</v>
      </c>
      <c r="AB125" s="38">
        <f>'[1]SEPT 2020'!AB125+'[1]OCT 2020'!AB125+'[1]NOV 2020'!AB125+'[1]DEC 2020'!AB125+'[1]JAN 2021'!AB125+'[1]FEB 2021'!AB125+'[1]MAR 2021'!AB125+'[1]APR 2021'!AB125+'[1]MAY 2021'!AB125+'[1]JUN 2021'!AB125+'[1]JUL 2021'!AB125+'[1]AUG 2021'!AB125</f>
        <v>0</v>
      </c>
      <c r="AC125" s="38">
        <f>'[1]SEPT 2020'!AC125+'[1]OCT 2020'!AC125+'[1]NOV 2020'!AC125+'[1]DEC 2020'!AC125+'[1]JAN 2021'!AC125+'[1]FEB 2021'!AC125+'[1]MAR 2021'!AC125+'[1]APR 2021'!AC125+'[1]MAY 2021'!AC125+'[1]JUN 2021'!AC125+'[1]JUL 2021'!AC125+'[1]AUG 2021'!AC125</f>
        <v>0</v>
      </c>
      <c r="AD125" s="24">
        <f t="shared" si="1"/>
        <v>140704.20000000001</v>
      </c>
    </row>
    <row r="126" spans="1:30" x14ac:dyDescent="0.25">
      <c r="A126" s="16" t="s">
        <v>287</v>
      </c>
      <c r="B126" s="17" t="s">
        <v>288</v>
      </c>
      <c r="C126" s="25" t="s">
        <v>39</v>
      </c>
      <c r="D126" s="90">
        <f>'[1]SEPT 2020'!D126+'[1]OCT 2020'!D126+'[1]NOV 2020'!D126+'[1]DEC 2020'!D126+'[1]JAN 2021'!D126+'[1]FEB 2021'!D126+'[1]MAR 2021'!D126+'[1]APR 2021'!D126+'[1]MAY 2021'!D126+'[1]JUN 2021'!D126+'[1]JUL 2021'!D126+'[1]AUG 2021'!D126</f>
        <v>27422</v>
      </c>
      <c r="E126" s="90">
        <f>'[1]SEPT 2020'!E126+'[1]OCT 2020'!E126+'[1]NOV 2020'!E126+'[1]DEC 2020'!E126+'[1]JAN 2021'!E126+'[1]FEB 2021'!E126+'[1]MAR 2021'!E126+'[1]APR 2021'!E126+'[1]MAY 2021'!E126+'[1]JUN 2021'!E126+'[1]JUL 2021'!E126+'[1]AUG 2021'!E126</f>
        <v>60988</v>
      </c>
      <c r="F126" s="90">
        <f>'[1]SEPT 2020'!F126+'[1]OCT 2020'!F126+'[1]NOV 2020'!F126+'[1]DEC 2020'!F126+'[1]JAN 2021'!F126+'[1]FEB 2021'!F126+'[1]MAR 2021'!F126+'[1]APR 2021'!F126+'[1]MAY 2021'!F126+'[1]JUN 2021'!F126+'[1]JUL 2021'!F126+'[1]AUG 2021'!F126</f>
        <v>86344</v>
      </c>
      <c r="G126" s="90">
        <f>'[1]SEPT 2020'!G126+'[1]OCT 2020'!G126+'[1]NOV 2020'!G126+'[1]DEC 2020'!G126+'[1]JAN 2021'!G126+'[1]FEB 2021'!G126+'[1]MAR 2021'!G126+'[1]APR 2021'!G126+'[1]MAY 2021'!G126+'[1]JUN 2021'!G126+'[1]JUL 2021'!G126+'[1]AUG 2021'!G126</f>
        <v>8860</v>
      </c>
      <c r="H126" s="90">
        <f>'[1]SEPT 2020'!H126+'[1]OCT 2020'!H126+'[1]NOV 2020'!H126+'[1]DEC 2020'!H126+'[1]JAN 2021'!H126+'[1]FEB 2021'!H126+'[1]MAR 2021'!H126+'[1]APR 2021'!H126+'[1]MAY 2021'!H126+'[1]JUN 2021'!H126+'[1]JUL 2021'!H126+'[1]AUG 2021'!H126</f>
        <v>14690</v>
      </c>
      <c r="I126" s="108">
        <f>'[1]SEPT 2020'!I126+'[1]OCT 2020'!I126+'[1]NOV 2020'!I126+'[1]DEC 2020'!I126+'[1]JAN 2021'!I126+'[1]FEB 2021'!I126+'[1]MAR 2021'!I126+'[1]APR 2021'!I126+'[1]MAY 2021'!I126+'[1]JUN 2021'!I126+'[1]JUL 2021'!I126+'[1]AUG 2021'!I126</f>
        <v>198304</v>
      </c>
      <c r="J126" s="38">
        <f>'[1]SEPT 2020'!J126+'[1]OCT 2020'!J126+'[1]NOV 2020'!J126+'[1]DEC 2020'!J126+'[1]JAN 2021'!J126+'[1]FEB 2021'!J126+'[1]MAR 2021'!J126+'[1]APR 2021'!J126+'[1]MAY 2021'!J126+'[1]JUN 2021'!J126+'[1]JUL 2021'!J126+'[1]AUG 2021'!J126</f>
        <v>0</v>
      </c>
      <c r="K126" s="109">
        <f>'[1]SEPT 2020'!K126+'[1]OCT 2020'!K126+'[1]NOV 2020'!K126+'[1]DEC 2020'!K126+'[1]JAN 2021'!K126+'[1]FEB 2021'!K126+'[1]MAR 2021'!K126+'[1]APR 2021'!K126+'[1]MAY 2021'!K126+'[1]JUN 2021'!K126+'[1]JUL 2021'!K126+'[1]AUG 2021'!K126</f>
        <v>0</v>
      </c>
      <c r="L126" s="38">
        <f>'[1]SEPT 2020'!L126+'[1]OCT 2020'!L126+'[1]NOV 2020'!L126+'[1]DEC 2020'!L126+'[1]JAN 2021'!L126+'[1]FEB 2021'!L126+'[1]MAR 2021'!L126+'[1]APR 2021'!L126+'[1]MAY 2021'!L126+'[1]JUN 2021'!L126+'[1]JUL 2021'!L126+'[1]AUG 2021'!L126</f>
        <v>0</v>
      </c>
      <c r="M126" s="38">
        <f>'[1]SEPT 2020'!M126+'[1]OCT 2020'!M126+'[1]NOV 2020'!M126+'[1]DEC 2020'!M126+'[1]JAN 2021'!M126+'[1]FEB 2021'!M126+'[1]MAR 2021'!M126+'[1]APR 2021'!M126+'[1]MAY 2021'!M126+'[1]JUN 2021'!M126+'[1]JUL 2021'!M126+'[1]AUG 2021'!M126</f>
        <v>0</v>
      </c>
      <c r="N126" s="38">
        <f>'[1]SEPT 2020'!N126+'[1]OCT 2020'!N126+'[1]NOV 2020'!N126+'[1]DEC 2020'!N126+'[1]JAN 2021'!N126+'[1]FEB 2021'!N126+'[1]MAR 2021'!N126+'[1]APR 2021'!N126+'[1]MAY 2021'!N126+'[1]JUN 2021'!N126+'[1]JUL 2021'!N126+'[1]AUG 2021'!N126</f>
        <v>0</v>
      </c>
      <c r="O126" s="38">
        <f>'[1]SEPT 2020'!O126+'[1]OCT 2020'!O126+'[1]NOV 2020'!O126+'[1]DEC 2020'!O126+'[1]JAN 2021'!O126+'[1]FEB 2021'!O126+'[1]MAR 2021'!O126+'[1]APR 2021'!O126+'[1]MAY 2021'!O126+'[1]JUN 2021'!O126+'[1]JUL 2021'!O126+'[1]AUG 2021'!O126</f>
        <v>0</v>
      </c>
      <c r="P126" s="108">
        <f>'[1]SEPT 2020'!P126+'[1]OCT 2020'!P126+'[1]NOV 2020'!P126+'[1]DEC 2020'!P126+'[1]JAN 2021'!P126+'[1]FEB 2021'!P126+'[1]MAR 2021'!P126+'[1]APR 2021'!P126+'[1]MAY 2021'!P126+'[1]JUN 2021'!P126+'[1]JUL 2021'!P126+'[1]AUG 2021'!P126</f>
        <v>852.93</v>
      </c>
      <c r="Q126" s="38">
        <f>'[1]SEPT 2020'!Q126+'[1]OCT 2020'!Q126+'[1]NOV 2020'!Q126+'[1]DEC 2020'!Q126+'[1]JAN 2021'!Q126+'[1]FEB 2021'!Q126+'[1]MAR 2021'!Q126+'[1]APR 2021'!Q126+'[1]MAY 2021'!Q126+'[1]JUN 2021'!Q126+'[1]JUL 2021'!Q126+'[1]AUG 2021'!Q126</f>
        <v>0</v>
      </c>
      <c r="R126" s="38">
        <f>'[1]SEPT 2020'!R126+'[1]OCT 2020'!R126+'[1]NOV 2020'!R126+'[1]DEC 2020'!R126+'[1]JAN 2021'!R126+'[1]FEB 2021'!R126+'[1]MAR 2021'!R126+'[1]APR 2021'!R126+'[1]MAY 2021'!R126+'[1]JUN 2021'!R126+'[1]JUL 2021'!R126+'[1]AUG 2021'!R126</f>
        <v>0</v>
      </c>
      <c r="S126" s="38">
        <f>'[1]SEPT 2020'!S126+'[1]OCT 2020'!S126+'[1]NOV 2020'!S126+'[1]DEC 2020'!S126+'[1]JAN 2021'!S126+'[1]FEB 2021'!S126+'[1]MAR 2021'!S126+'[1]APR 2021'!S126+'[1]MAY 2021'!S126+'[1]JUN 2021'!S126+'[1]JUL 2021'!S126+'[1]AUG 2021'!S126</f>
        <v>0</v>
      </c>
      <c r="T126" s="38">
        <f>'[1]SEPT 2020'!T126+'[1]OCT 2020'!T126+'[1]NOV 2020'!T126+'[1]DEC 2020'!T126+'[1]JAN 2021'!T126+'[1]FEB 2021'!T126+'[1]MAR 2021'!T126+'[1]APR 2021'!T126+'[1]MAY 2021'!T126+'[1]JUN 2021'!T126+'[1]JUL 2021'!T126+'[1]AUG 2021'!T126</f>
        <v>852.93</v>
      </c>
      <c r="U126" s="38">
        <f>'[1]SEPT 2020'!U126+'[1]OCT 2020'!U126+'[1]NOV 2020'!U126+'[1]DEC 2020'!U126+'[1]JAN 2021'!U126+'[1]FEB 2021'!U126+'[1]MAR 2021'!U126+'[1]APR 2021'!U126+'[1]MAY 2021'!U126+'[1]JUN 2021'!U126+'[1]JUL 2021'!U126+'[1]AUG 2021'!U126</f>
        <v>0</v>
      </c>
      <c r="V126" s="38">
        <f>'[1]SEPT 2020'!V126+'[1]OCT 2020'!V126+'[1]NOV 2020'!V126+'[1]DEC 2020'!V126+'[1]JAN 2021'!V126+'[1]FEB 2021'!V126+'[1]MAR 2021'!V126+'[1]APR 2021'!V126+'[1]MAY 2021'!V126+'[1]JUN 2021'!V126+'[1]JUL 2021'!V126+'[1]AUG 2021'!V126</f>
        <v>0</v>
      </c>
      <c r="W126" s="38">
        <f>'[1]SEPT 2020'!W126+'[1]OCT 2020'!W126+'[1]NOV 2020'!W126+'[1]DEC 2020'!W126+'[1]JAN 2021'!W126+'[1]FEB 2021'!W126+'[1]MAR 2021'!W126+'[1]APR 2021'!W126+'[1]MAY 2021'!W126+'[1]JUN 2021'!W126+'[1]JUL 2021'!W126+'[1]AUG 2021'!W126</f>
        <v>0</v>
      </c>
      <c r="X126" s="38">
        <f>'[1]SEPT 2020'!X126+'[1]OCT 2020'!X126+'[1]NOV 2020'!X126+'[1]DEC 2020'!X126+'[1]JAN 2021'!X126+'[1]FEB 2021'!X126+'[1]MAR 2021'!X126+'[1]APR 2021'!X126+'[1]MAY 2021'!X126+'[1]JUN 2021'!X126+'[1]JUL 2021'!X126+'[1]AUG 2021'!X126</f>
        <v>0</v>
      </c>
      <c r="Y126" s="38">
        <f>'[1]SEPT 2020'!Y126+'[1]OCT 2020'!Y126+'[1]NOV 2020'!Y126+'[1]DEC 2020'!Y126+'[1]JAN 2021'!Y126+'[1]FEB 2021'!Y126+'[1]MAR 2021'!Y126+'[1]APR 2021'!Y126+'[1]MAY 2021'!Y126+'[1]JUN 2021'!Y126+'[1]JUL 2021'!Y126+'[1]AUG 2021'!Y126</f>
        <v>0</v>
      </c>
      <c r="Z126" s="38">
        <f>'[1]SEPT 2020'!Z126+'[1]OCT 2020'!Z126+'[1]NOV 2020'!Z126+'[1]DEC 2020'!Z126+'[1]JAN 2021'!Z126+'[1]FEB 2021'!Z126+'[1]MAR 2021'!Z126+'[1]APR 2021'!Z126+'[1]MAY 2021'!Z126+'[1]JUN 2021'!Z126+'[1]JUL 2021'!Z126+'[1]AUG 2021'!Z126</f>
        <v>0</v>
      </c>
      <c r="AA126" s="38">
        <f>'[1]SEPT 2020'!AA126+'[1]OCT 2020'!AA126+'[1]NOV 2020'!AA126+'[1]DEC 2020'!AA126+'[1]JAN 2021'!AA126+'[1]FEB 2021'!AA126+'[1]MAR 2021'!AA126+'[1]APR 2021'!AA126+'[1]MAY 2021'!AA126+'[1]JUN 2021'!AA126+'[1]JUL 2021'!AA126+'[1]AUG 2021'!AA126</f>
        <v>0</v>
      </c>
      <c r="AB126" s="38">
        <f>'[1]SEPT 2020'!AB126+'[1]OCT 2020'!AB126+'[1]NOV 2020'!AB126+'[1]DEC 2020'!AB126+'[1]JAN 2021'!AB126+'[1]FEB 2021'!AB126+'[1]MAR 2021'!AB126+'[1]APR 2021'!AB126+'[1]MAY 2021'!AB126+'[1]JUN 2021'!AB126+'[1]JUL 2021'!AB126+'[1]AUG 2021'!AB126</f>
        <v>0</v>
      </c>
      <c r="AC126" s="38">
        <f>'[1]SEPT 2020'!AC126+'[1]OCT 2020'!AC126+'[1]NOV 2020'!AC126+'[1]DEC 2020'!AC126+'[1]JAN 2021'!AC126+'[1]FEB 2021'!AC126+'[1]MAR 2021'!AC126+'[1]APR 2021'!AC126+'[1]MAY 2021'!AC126+'[1]JUN 2021'!AC126+'[1]JUL 2021'!AC126+'[1]AUG 2021'!AC126</f>
        <v>0</v>
      </c>
      <c r="AD126" s="24">
        <f t="shared" si="1"/>
        <v>199156.93</v>
      </c>
    </row>
    <row r="127" spans="1:30" x14ac:dyDescent="0.25">
      <c r="A127" s="16" t="s">
        <v>289</v>
      </c>
      <c r="B127" s="17" t="s">
        <v>290</v>
      </c>
      <c r="C127" s="30" t="s">
        <v>71</v>
      </c>
      <c r="D127" s="90">
        <f>'[1]SEPT 2020'!D127+'[1]OCT 2020'!D127+'[1]NOV 2020'!D127+'[1]DEC 2020'!D127+'[1]JAN 2021'!D127+'[1]FEB 2021'!D127+'[1]MAR 2021'!D127+'[1]APR 2021'!D127+'[1]MAY 2021'!D127+'[1]JUN 2021'!D127+'[1]JUL 2021'!D127+'[1]AUG 2021'!D127</f>
        <v>46905</v>
      </c>
      <c r="E127" s="90">
        <f>'[1]SEPT 2020'!E127+'[1]OCT 2020'!E127+'[1]NOV 2020'!E127+'[1]DEC 2020'!E127+'[1]JAN 2021'!E127+'[1]FEB 2021'!E127+'[1]MAR 2021'!E127+'[1]APR 2021'!E127+'[1]MAY 2021'!E127+'[1]JUN 2021'!E127+'[1]JUL 2021'!E127+'[1]AUG 2021'!E127</f>
        <v>9107</v>
      </c>
      <c r="F127" s="90">
        <f>'[1]SEPT 2020'!F127+'[1]OCT 2020'!F127+'[1]NOV 2020'!F127+'[1]DEC 2020'!F127+'[1]JAN 2021'!F127+'[1]FEB 2021'!F127+'[1]MAR 2021'!F127+'[1]APR 2021'!F127+'[1]MAY 2021'!F127+'[1]JUN 2021'!F127+'[1]JUL 2021'!F127+'[1]AUG 2021'!F127</f>
        <v>18352</v>
      </c>
      <c r="G127" s="90">
        <f>'[1]SEPT 2020'!G127+'[1]OCT 2020'!G127+'[1]NOV 2020'!G127+'[1]DEC 2020'!G127+'[1]JAN 2021'!G127+'[1]FEB 2021'!G127+'[1]MAR 2021'!G127+'[1]APR 2021'!G127+'[1]MAY 2021'!G127+'[1]JUN 2021'!G127+'[1]JUL 2021'!G127+'[1]AUG 2021'!G127</f>
        <v>0</v>
      </c>
      <c r="H127" s="90">
        <f>'[1]SEPT 2020'!H127+'[1]OCT 2020'!H127+'[1]NOV 2020'!H127+'[1]DEC 2020'!H127+'[1]JAN 2021'!H127+'[1]FEB 2021'!H127+'[1]MAR 2021'!H127+'[1]APR 2021'!H127+'[1]MAY 2021'!H127+'[1]JUN 2021'!H127+'[1]JUL 2021'!H127+'[1]AUG 2021'!H127</f>
        <v>7193</v>
      </c>
      <c r="I127" s="108">
        <f>'[1]SEPT 2020'!I127+'[1]OCT 2020'!I127+'[1]NOV 2020'!I127+'[1]DEC 2020'!I127+'[1]JAN 2021'!I127+'[1]FEB 2021'!I127+'[1]MAR 2021'!I127+'[1]APR 2021'!I127+'[1]MAY 2021'!I127+'[1]JUN 2021'!I127+'[1]JUL 2021'!I127+'[1]AUG 2021'!I127</f>
        <v>81557</v>
      </c>
      <c r="J127" s="38">
        <f>'[1]SEPT 2020'!J127+'[1]OCT 2020'!J127+'[1]NOV 2020'!J127+'[1]DEC 2020'!J127+'[1]JAN 2021'!J127+'[1]FEB 2021'!J127+'[1]MAR 2021'!J127+'[1]APR 2021'!J127+'[1]MAY 2021'!J127+'[1]JUN 2021'!J127+'[1]JUL 2021'!J127+'[1]AUG 2021'!J127</f>
        <v>0</v>
      </c>
      <c r="K127" s="109">
        <f>'[1]SEPT 2020'!K127+'[1]OCT 2020'!K127+'[1]NOV 2020'!K127+'[1]DEC 2020'!K127+'[1]JAN 2021'!K127+'[1]FEB 2021'!K127+'[1]MAR 2021'!K127+'[1]APR 2021'!K127+'[1]MAY 2021'!K127+'[1]JUN 2021'!K127+'[1]JUL 2021'!K127+'[1]AUG 2021'!K127</f>
        <v>0</v>
      </c>
      <c r="L127" s="38">
        <f>'[1]SEPT 2020'!L127+'[1]OCT 2020'!L127+'[1]NOV 2020'!L127+'[1]DEC 2020'!L127+'[1]JAN 2021'!L127+'[1]FEB 2021'!L127+'[1]MAR 2021'!L127+'[1]APR 2021'!L127+'[1]MAY 2021'!L127+'[1]JUN 2021'!L127+'[1]JUL 2021'!L127+'[1]AUG 2021'!L127</f>
        <v>0</v>
      </c>
      <c r="M127" s="38">
        <f>'[1]SEPT 2020'!M127+'[1]OCT 2020'!M127+'[1]NOV 2020'!M127+'[1]DEC 2020'!M127+'[1]JAN 2021'!M127+'[1]FEB 2021'!M127+'[1]MAR 2021'!M127+'[1]APR 2021'!M127+'[1]MAY 2021'!M127+'[1]JUN 2021'!M127+'[1]JUL 2021'!M127+'[1]AUG 2021'!M127</f>
        <v>0</v>
      </c>
      <c r="N127" s="38">
        <f>'[1]SEPT 2020'!N127+'[1]OCT 2020'!N127+'[1]NOV 2020'!N127+'[1]DEC 2020'!N127+'[1]JAN 2021'!N127+'[1]FEB 2021'!N127+'[1]MAR 2021'!N127+'[1]APR 2021'!N127+'[1]MAY 2021'!N127+'[1]JUN 2021'!N127+'[1]JUL 2021'!N127+'[1]AUG 2021'!N127</f>
        <v>0</v>
      </c>
      <c r="O127" s="38">
        <f>'[1]SEPT 2020'!O127+'[1]OCT 2020'!O127+'[1]NOV 2020'!O127+'[1]DEC 2020'!O127+'[1]JAN 2021'!O127+'[1]FEB 2021'!O127+'[1]MAR 2021'!O127+'[1]APR 2021'!O127+'[1]MAY 2021'!O127+'[1]JUN 2021'!O127+'[1]JUL 2021'!O127+'[1]AUG 2021'!O127</f>
        <v>0</v>
      </c>
      <c r="P127" s="108">
        <f>'[1]SEPT 2020'!P127+'[1]OCT 2020'!P127+'[1]NOV 2020'!P127+'[1]DEC 2020'!P127+'[1]JAN 2021'!P127+'[1]FEB 2021'!P127+'[1]MAR 2021'!P127+'[1]APR 2021'!P127+'[1]MAY 2021'!P127+'[1]JUN 2021'!P127+'[1]JUL 2021'!P127+'[1]AUG 2021'!P127</f>
        <v>453.77</v>
      </c>
      <c r="Q127" s="38">
        <f>'[1]SEPT 2020'!Q127+'[1]OCT 2020'!Q127+'[1]NOV 2020'!Q127+'[1]DEC 2020'!Q127+'[1]JAN 2021'!Q127+'[1]FEB 2021'!Q127+'[1]MAR 2021'!Q127+'[1]APR 2021'!Q127+'[1]MAY 2021'!Q127+'[1]JUN 2021'!Q127+'[1]JUL 2021'!Q127+'[1]AUG 2021'!Q127</f>
        <v>0</v>
      </c>
      <c r="R127" s="38">
        <f>'[1]SEPT 2020'!R127+'[1]OCT 2020'!R127+'[1]NOV 2020'!R127+'[1]DEC 2020'!R127+'[1]JAN 2021'!R127+'[1]FEB 2021'!R127+'[1]MAR 2021'!R127+'[1]APR 2021'!R127+'[1]MAY 2021'!R127+'[1]JUN 2021'!R127+'[1]JUL 2021'!R127+'[1]AUG 2021'!R127</f>
        <v>0</v>
      </c>
      <c r="S127" s="38">
        <f>'[1]SEPT 2020'!S127+'[1]OCT 2020'!S127+'[1]NOV 2020'!S127+'[1]DEC 2020'!S127+'[1]JAN 2021'!S127+'[1]FEB 2021'!S127+'[1]MAR 2021'!S127+'[1]APR 2021'!S127+'[1]MAY 2021'!S127+'[1]JUN 2021'!S127+'[1]JUL 2021'!S127+'[1]AUG 2021'!S127</f>
        <v>0</v>
      </c>
      <c r="T127" s="38">
        <f>'[1]SEPT 2020'!T127+'[1]OCT 2020'!T127+'[1]NOV 2020'!T127+'[1]DEC 2020'!T127+'[1]JAN 2021'!T127+'[1]FEB 2021'!T127+'[1]MAR 2021'!T127+'[1]APR 2021'!T127+'[1]MAY 2021'!T127+'[1]JUN 2021'!T127+'[1]JUL 2021'!T127+'[1]AUG 2021'!T127</f>
        <v>453.77</v>
      </c>
      <c r="U127" s="38">
        <f>'[1]SEPT 2020'!U127+'[1]OCT 2020'!U127+'[1]NOV 2020'!U127+'[1]DEC 2020'!U127+'[1]JAN 2021'!U127+'[1]FEB 2021'!U127+'[1]MAR 2021'!U127+'[1]APR 2021'!U127+'[1]MAY 2021'!U127+'[1]JUN 2021'!U127+'[1]JUL 2021'!U127+'[1]AUG 2021'!U127</f>
        <v>0</v>
      </c>
      <c r="V127" s="38">
        <f>'[1]SEPT 2020'!V127+'[1]OCT 2020'!V127+'[1]NOV 2020'!V127+'[1]DEC 2020'!V127+'[1]JAN 2021'!V127+'[1]FEB 2021'!V127+'[1]MAR 2021'!V127+'[1]APR 2021'!V127+'[1]MAY 2021'!V127+'[1]JUN 2021'!V127+'[1]JUL 2021'!V127+'[1]AUG 2021'!V127</f>
        <v>0</v>
      </c>
      <c r="W127" s="38">
        <f>'[1]SEPT 2020'!W127+'[1]OCT 2020'!W127+'[1]NOV 2020'!W127+'[1]DEC 2020'!W127+'[1]JAN 2021'!W127+'[1]FEB 2021'!W127+'[1]MAR 2021'!W127+'[1]APR 2021'!W127+'[1]MAY 2021'!W127+'[1]JUN 2021'!W127+'[1]JUL 2021'!W127+'[1]AUG 2021'!W127</f>
        <v>0</v>
      </c>
      <c r="X127" s="38">
        <f>'[1]SEPT 2020'!X127+'[1]OCT 2020'!X127+'[1]NOV 2020'!X127+'[1]DEC 2020'!X127+'[1]JAN 2021'!X127+'[1]FEB 2021'!X127+'[1]MAR 2021'!X127+'[1]APR 2021'!X127+'[1]MAY 2021'!X127+'[1]JUN 2021'!X127+'[1]JUL 2021'!X127+'[1]AUG 2021'!X127</f>
        <v>0</v>
      </c>
      <c r="Y127" s="38">
        <f>'[1]SEPT 2020'!Y127+'[1]OCT 2020'!Y127+'[1]NOV 2020'!Y127+'[1]DEC 2020'!Y127+'[1]JAN 2021'!Y127+'[1]FEB 2021'!Y127+'[1]MAR 2021'!Y127+'[1]APR 2021'!Y127+'[1]MAY 2021'!Y127+'[1]JUN 2021'!Y127+'[1]JUL 2021'!Y127+'[1]AUG 2021'!Y127</f>
        <v>0</v>
      </c>
      <c r="Z127" s="38">
        <f>'[1]SEPT 2020'!Z127+'[1]OCT 2020'!Z127+'[1]NOV 2020'!Z127+'[1]DEC 2020'!Z127+'[1]JAN 2021'!Z127+'[1]FEB 2021'!Z127+'[1]MAR 2021'!Z127+'[1]APR 2021'!Z127+'[1]MAY 2021'!Z127+'[1]JUN 2021'!Z127+'[1]JUL 2021'!Z127+'[1]AUG 2021'!Z127</f>
        <v>0</v>
      </c>
      <c r="AA127" s="38">
        <f>'[1]SEPT 2020'!AA127+'[1]OCT 2020'!AA127+'[1]NOV 2020'!AA127+'[1]DEC 2020'!AA127+'[1]JAN 2021'!AA127+'[1]FEB 2021'!AA127+'[1]MAR 2021'!AA127+'[1]APR 2021'!AA127+'[1]MAY 2021'!AA127+'[1]JUN 2021'!AA127+'[1]JUL 2021'!AA127+'[1]AUG 2021'!AA127</f>
        <v>0</v>
      </c>
      <c r="AB127" s="38">
        <f>'[1]SEPT 2020'!AB127+'[1]OCT 2020'!AB127+'[1]NOV 2020'!AB127+'[1]DEC 2020'!AB127+'[1]JAN 2021'!AB127+'[1]FEB 2021'!AB127+'[1]MAR 2021'!AB127+'[1]APR 2021'!AB127+'[1]MAY 2021'!AB127+'[1]JUN 2021'!AB127+'[1]JUL 2021'!AB127+'[1]AUG 2021'!AB127</f>
        <v>0</v>
      </c>
      <c r="AC127" s="38">
        <f>'[1]SEPT 2020'!AC127+'[1]OCT 2020'!AC127+'[1]NOV 2020'!AC127+'[1]DEC 2020'!AC127+'[1]JAN 2021'!AC127+'[1]FEB 2021'!AC127+'[1]MAR 2021'!AC127+'[1]APR 2021'!AC127+'[1]MAY 2021'!AC127+'[1]JUN 2021'!AC127+'[1]JUL 2021'!AC127+'[1]AUG 2021'!AC127</f>
        <v>0</v>
      </c>
      <c r="AD127" s="24">
        <f t="shared" si="1"/>
        <v>82010.77</v>
      </c>
    </row>
    <row r="128" spans="1:30" x14ac:dyDescent="0.25">
      <c r="A128" s="16" t="s">
        <v>291</v>
      </c>
      <c r="B128" s="17" t="s">
        <v>292</v>
      </c>
      <c r="C128" s="18" t="s">
        <v>36</v>
      </c>
      <c r="D128" s="90">
        <f>'[1]SEPT 2020'!D128+'[1]OCT 2020'!D128+'[1]NOV 2020'!D128+'[1]DEC 2020'!D128+'[1]JAN 2021'!D128+'[1]FEB 2021'!D128+'[1]MAR 2021'!D128+'[1]APR 2021'!D128+'[1]MAY 2021'!D128+'[1]JUN 2021'!D128+'[1]JUL 2021'!D128+'[1]AUG 2021'!D128</f>
        <v>192538</v>
      </c>
      <c r="E128" s="90">
        <f>'[1]SEPT 2020'!E128+'[1]OCT 2020'!E128+'[1]NOV 2020'!E128+'[1]DEC 2020'!E128+'[1]JAN 2021'!E128+'[1]FEB 2021'!E128+'[1]MAR 2021'!E128+'[1]APR 2021'!E128+'[1]MAY 2021'!E128+'[1]JUN 2021'!E128+'[1]JUL 2021'!E128+'[1]AUG 2021'!E128</f>
        <v>131027</v>
      </c>
      <c r="F128" s="90">
        <f>'[1]SEPT 2020'!F128+'[1]OCT 2020'!F128+'[1]NOV 2020'!F128+'[1]DEC 2020'!F128+'[1]JAN 2021'!F128+'[1]FEB 2021'!F128+'[1]MAR 2021'!F128+'[1]APR 2021'!F128+'[1]MAY 2021'!F128+'[1]JUN 2021'!F128+'[1]JUL 2021'!F128+'[1]AUG 2021'!F128</f>
        <v>64193</v>
      </c>
      <c r="G128" s="90">
        <f>'[1]SEPT 2020'!G128+'[1]OCT 2020'!G128+'[1]NOV 2020'!G128+'[1]DEC 2020'!G128+'[1]JAN 2021'!G128+'[1]FEB 2021'!G128+'[1]MAR 2021'!G128+'[1]APR 2021'!G128+'[1]MAY 2021'!G128+'[1]JUN 2021'!G128+'[1]JUL 2021'!G128+'[1]AUG 2021'!G128</f>
        <v>20971</v>
      </c>
      <c r="H128" s="90">
        <f>'[1]SEPT 2020'!H128+'[1]OCT 2020'!H128+'[1]NOV 2020'!H128+'[1]DEC 2020'!H128+'[1]JAN 2021'!H128+'[1]FEB 2021'!H128+'[1]MAR 2021'!H128+'[1]APR 2021'!H128+'[1]MAY 2021'!H128+'[1]JUN 2021'!H128+'[1]JUL 2021'!H128+'[1]AUG 2021'!H128</f>
        <v>12680</v>
      </c>
      <c r="I128" s="108">
        <f>'[1]SEPT 2020'!I128+'[1]OCT 2020'!I128+'[1]NOV 2020'!I128+'[1]DEC 2020'!I128+'[1]JAN 2021'!I128+'[1]FEB 2021'!I128+'[1]MAR 2021'!I128+'[1]APR 2021'!I128+'[1]MAY 2021'!I128+'[1]JUN 2021'!I128+'[1]JUL 2021'!I128+'[1]AUG 2021'!I128</f>
        <v>421409</v>
      </c>
      <c r="J128" s="38">
        <f>'[1]SEPT 2020'!J128+'[1]OCT 2020'!J128+'[1]NOV 2020'!J128+'[1]DEC 2020'!J128+'[1]JAN 2021'!J128+'[1]FEB 2021'!J128+'[1]MAR 2021'!J128+'[1]APR 2021'!J128+'[1]MAY 2021'!J128+'[1]JUN 2021'!J128+'[1]JUL 2021'!J128+'[1]AUG 2021'!J128</f>
        <v>0</v>
      </c>
      <c r="K128" s="109">
        <f>'[1]SEPT 2020'!K128+'[1]OCT 2020'!K128+'[1]NOV 2020'!K128+'[1]DEC 2020'!K128+'[1]JAN 2021'!K128+'[1]FEB 2021'!K128+'[1]MAR 2021'!K128+'[1]APR 2021'!K128+'[1]MAY 2021'!K128+'[1]JUN 2021'!K128+'[1]JUL 2021'!K128+'[1]AUG 2021'!K128</f>
        <v>0</v>
      </c>
      <c r="L128" s="38">
        <f>'[1]SEPT 2020'!L128+'[1]OCT 2020'!L128+'[1]NOV 2020'!L128+'[1]DEC 2020'!L128+'[1]JAN 2021'!L128+'[1]FEB 2021'!L128+'[1]MAR 2021'!L128+'[1]APR 2021'!L128+'[1]MAY 2021'!L128+'[1]JUN 2021'!L128+'[1]JUL 2021'!L128+'[1]AUG 2021'!L128</f>
        <v>0</v>
      </c>
      <c r="M128" s="38">
        <f>'[1]SEPT 2020'!M128+'[1]OCT 2020'!M128+'[1]NOV 2020'!M128+'[1]DEC 2020'!M128+'[1]JAN 2021'!M128+'[1]FEB 2021'!M128+'[1]MAR 2021'!M128+'[1]APR 2021'!M128+'[1]MAY 2021'!M128+'[1]JUN 2021'!M128+'[1]JUL 2021'!M128+'[1]AUG 2021'!M128</f>
        <v>0</v>
      </c>
      <c r="N128" s="38">
        <f>'[1]SEPT 2020'!N128+'[1]OCT 2020'!N128+'[1]NOV 2020'!N128+'[1]DEC 2020'!N128+'[1]JAN 2021'!N128+'[1]FEB 2021'!N128+'[1]MAR 2021'!N128+'[1]APR 2021'!N128+'[1]MAY 2021'!N128+'[1]JUN 2021'!N128+'[1]JUL 2021'!N128+'[1]AUG 2021'!N128</f>
        <v>0</v>
      </c>
      <c r="O128" s="38">
        <f>'[1]SEPT 2020'!O128+'[1]OCT 2020'!O128+'[1]NOV 2020'!O128+'[1]DEC 2020'!O128+'[1]JAN 2021'!O128+'[1]FEB 2021'!O128+'[1]MAR 2021'!O128+'[1]APR 2021'!O128+'[1]MAY 2021'!O128+'[1]JUN 2021'!O128+'[1]JUL 2021'!O128+'[1]AUG 2021'!O128</f>
        <v>0</v>
      </c>
      <c r="P128" s="108">
        <f>'[1]SEPT 2020'!P128+'[1]OCT 2020'!P128+'[1]NOV 2020'!P128+'[1]DEC 2020'!P128+'[1]JAN 2021'!P128+'[1]FEB 2021'!P128+'[1]MAR 2021'!P128+'[1]APR 2021'!P128+'[1]MAY 2021'!P128+'[1]JUN 2021'!P128+'[1]JUL 2021'!P128+'[1]AUG 2021'!P128</f>
        <v>5747.4</v>
      </c>
      <c r="Q128" s="38">
        <f>'[1]SEPT 2020'!Q128+'[1]OCT 2020'!Q128+'[1]NOV 2020'!Q128+'[1]DEC 2020'!Q128+'[1]JAN 2021'!Q128+'[1]FEB 2021'!Q128+'[1]MAR 2021'!Q128+'[1]APR 2021'!Q128+'[1]MAY 2021'!Q128+'[1]JUN 2021'!Q128+'[1]JUL 2021'!Q128+'[1]AUG 2021'!Q128</f>
        <v>0</v>
      </c>
      <c r="R128" s="38">
        <f>'[1]SEPT 2020'!R128+'[1]OCT 2020'!R128+'[1]NOV 2020'!R128+'[1]DEC 2020'!R128+'[1]JAN 2021'!R128+'[1]FEB 2021'!R128+'[1]MAR 2021'!R128+'[1]APR 2021'!R128+'[1]MAY 2021'!R128+'[1]JUN 2021'!R128+'[1]JUL 2021'!R128+'[1]AUG 2021'!R128</f>
        <v>0</v>
      </c>
      <c r="S128" s="38">
        <f>'[1]SEPT 2020'!S128+'[1]OCT 2020'!S128+'[1]NOV 2020'!S128+'[1]DEC 2020'!S128+'[1]JAN 2021'!S128+'[1]FEB 2021'!S128+'[1]MAR 2021'!S128+'[1]APR 2021'!S128+'[1]MAY 2021'!S128+'[1]JUN 2021'!S128+'[1]JUL 2021'!S128+'[1]AUG 2021'!S128</f>
        <v>0</v>
      </c>
      <c r="T128" s="38">
        <f>'[1]SEPT 2020'!T128+'[1]OCT 2020'!T128+'[1]NOV 2020'!T128+'[1]DEC 2020'!T128+'[1]JAN 2021'!T128+'[1]FEB 2021'!T128+'[1]MAR 2021'!T128+'[1]APR 2021'!T128+'[1]MAY 2021'!T128+'[1]JUN 2021'!T128+'[1]JUL 2021'!T128+'[1]AUG 2021'!T128</f>
        <v>5747.4</v>
      </c>
      <c r="U128" s="38">
        <f>'[1]SEPT 2020'!U128+'[1]OCT 2020'!U128+'[1]NOV 2020'!U128+'[1]DEC 2020'!U128+'[1]JAN 2021'!U128+'[1]FEB 2021'!U128+'[1]MAR 2021'!U128+'[1]APR 2021'!U128+'[1]MAY 2021'!U128+'[1]JUN 2021'!U128+'[1]JUL 2021'!U128+'[1]AUG 2021'!U128</f>
        <v>0</v>
      </c>
      <c r="V128" s="38">
        <f>'[1]SEPT 2020'!V128+'[1]OCT 2020'!V128+'[1]NOV 2020'!V128+'[1]DEC 2020'!V128+'[1]JAN 2021'!V128+'[1]FEB 2021'!V128+'[1]MAR 2021'!V128+'[1]APR 2021'!V128+'[1]MAY 2021'!V128+'[1]JUN 2021'!V128+'[1]JUL 2021'!V128+'[1]AUG 2021'!V128</f>
        <v>0</v>
      </c>
      <c r="W128" s="38">
        <f>'[1]SEPT 2020'!W128+'[1]OCT 2020'!W128+'[1]NOV 2020'!W128+'[1]DEC 2020'!W128+'[1]JAN 2021'!W128+'[1]FEB 2021'!W128+'[1]MAR 2021'!W128+'[1]APR 2021'!W128+'[1]MAY 2021'!W128+'[1]JUN 2021'!W128+'[1]JUL 2021'!W128+'[1]AUG 2021'!W128</f>
        <v>0</v>
      </c>
      <c r="X128" s="38">
        <f>'[1]SEPT 2020'!X128+'[1]OCT 2020'!X128+'[1]NOV 2020'!X128+'[1]DEC 2020'!X128+'[1]JAN 2021'!X128+'[1]FEB 2021'!X128+'[1]MAR 2021'!X128+'[1]APR 2021'!X128+'[1]MAY 2021'!X128+'[1]JUN 2021'!X128+'[1]JUL 2021'!X128+'[1]AUG 2021'!X128</f>
        <v>0</v>
      </c>
      <c r="Y128" s="38">
        <f>'[1]SEPT 2020'!Y128+'[1]OCT 2020'!Y128+'[1]NOV 2020'!Y128+'[1]DEC 2020'!Y128+'[1]JAN 2021'!Y128+'[1]FEB 2021'!Y128+'[1]MAR 2021'!Y128+'[1]APR 2021'!Y128+'[1]MAY 2021'!Y128+'[1]JUN 2021'!Y128+'[1]JUL 2021'!Y128+'[1]AUG 2021'!Y128</f>
        <v>0</v>
      </c>
      <c r="Z128" s="38">
        <f>'[1]SEPT 2020'!Z128+'[1]OCT 2020'!Z128+'[1]NOV 2020'!Z128+'[1]DEC 2020'!Z128+'[1]JAN 2021'!Z128+'[1]FEB 2021'!Z128+'[1]MAR 2021'!Z128+'[1]APR 2021'!Z128+'[1]MAY 2021'!Z128+'[1]JUN 2021'!Z128+'[1]JUL 2021'!Z128+'[1]AUG 2021'!Z128</f>
        <v>0</v>
      </c>
      <c r="AA128" s="38">
        <f>'[1]SEPT 2020'!AA128+'[1]OCT 2020'!AA128+'[1]NOV 2020'!AA128+'[1]DEC 2020'!AA128+'[1]JAN 2021'!AA128+'[1]FEB 2021'!AA128+'[1]MAR 2021'!AA128+'[1]APR 2021'!AA128+'[1]MAY 2021'!AA128+'[1]JUN 2021'!AA128+'[1]JUL 2021'!AA128+'[1]AUG 2021'!AA128</f>
        <v>0</v>
      </c>
      <c r="AB128" s="38">
        <f>'[1]SEPT 2020'!AB128+'[1]OCT 2020'!AB128+'[1]NOV 2020'!AB128+'[1]DEC 2020'!AB128+'[1]JAN 2021'!AB128+'[1]FEB 2021'!AB128+'[1]MAR 2021'!AB128+'[1]APR 2021'!AB128+'[1]MAY 2021'!AB128+'[1]JUN 2021'!AB128+'[1]JUL 2021'!AB128+'[1]AUG 2021'!AB128</f>
        <v>0</v>
      </c>
      <c r="AC128" s="38">
        <f>'[1]SEPT 2020'!AC128+'[1]OCT 2020'!AC128+'[1]NOV 2020'!AC128+'[1]DEC 2020'!AC128+'[1]JAN 2021'!AC128+'[1]FEB 2021'!AC128+'[1]MAR 2021'!AC128+'[1]APR 2021'!AC128+'[1]MAY 2021'!AC128+'[1]JUN 2021'!AC128+'[1]JUL 2021'!AC128+'[1]AUG 2021'!AC128</f>
        <v>0</v>
      </c>
      <c r="AD128" s="24">
        <f t="shared" si="1"/>
        <v>427156.4</v>
      </c>
    </row>
    <row r="129" spans="1:30" x14ac:dyDescent="0.25">
      <c r="A129" s="16" t="s">
        <v>293</v>
      </c>
      <c r="B129" s="17" t="s">
        <v>294</v>
      </c>
      <c r="C129" s="18" t="s">
        <v>36</v>
      </c>
      <c r="D129" s="90">
        <f>'[1]SEPT 2020'!D129+'[1]OCT 2020'!D129+'[1]NOV 2020'!D129+'[1]DEC 2020'!D129+'[1]JAN 2021'!D129+'[1]FEB 2021'!D129+'[1]MAR 2021'!D129+'[1]APR 2021'!D129+'[1]MAY 2021'!D129+'[1]JUN 2021'!D129+'[1]JUL 2021'!D129+'[1]AUG 2021'!D129</f>
        <v>112564</v>
      </c>
      <c r="E129" s="90">
        <f>'[1]SEPT 2020'!E129+'[1]OCT 2020'!E129+'[1]NOV 2020'!E129+'[1]DEC 2020'!E129+'[1]JAN 2021'!E129+'[1]FEB 2021'!E129+'[1]MAR 2021'!E129+'[1]APR 2021'!E129+'[1]MAY 2021'!E129+'[1]JUN 2021'!E129+'[1]JUL 2021'!E129+'[1]AUG 2021'!E129</f>
        <v>208892</v>
      </c>
      <c r="F129" s="90">
        <f>'[1]SEPT 2020'!F129+'[1]OCT 2020'!F129+'[1]NOV 2020'!F129+'[1]DEC 2020'!F129+'[1]JAN 2021'!F129+'[1]FEB 2021'!F129+'[1]MAR 2021'!F129+'[1]APR 2021'!F129+'[1]MAY 2021'!F129+'[1]JUN 2021'!F129+'[1]JUL 2021'!F129+'[1]AUG 2021'!F129</f>
        <v>15689</v>
      </c>
      <c r="G129" s="90">
        <f>'[1]SEPT 2020'!G129+'[1]OCT 2020'!G129+'[1]NOV 2020'!G129+'[1]DEC 2020'!G129+'[1]JAN 2021'!G129+'[1]FEB 2021'!G129+'[1]MAR 2021'!G129+'[1]APR 2021'!G129+'[1]MAY 2021'!G129+'[1]JUN 2021'!G129+'[1]JUL 2021'!G129+'[1]AUG 2021'!G129</f>
        <v>23379</v>
      </c>
      <c r="H129" s="90">
        <f>'[1]SEPT 2020'!H129+'[1]OCT 2020'!H129+'[1]NOV 2020'!H129+'[1]DEC 2020'!H129+'[1]JAN 2021'!H129+'[1]FEB 2021'!H129+'[1]MAR 2021'!H129+'[1]APR 2021'!H129+'[1]MAY 2021'!H129+'[1]JUN 2021'!H129+'[1]JUL 2021'!H129+'[1]AUG 2021'!H129</f>
        <v>9351</v>
      </c>
      <c r="I129" s="108">
        <f>'[1]SEPT 2020'!I129+'[1]OCT 2020'!I129+'[1]NOV 2020'!I129+'[1]DEC 2020'!I129+'[1]JAN 2021'!I129+'[1]FEB 2021'!I129+'[1]MAR 2021'!I129+'[1]APR 2021'!I129+'[1]MAY 2021'!I129+'[1]JUN 2021'!I129+'[1]JUL 2021'!I129+'[1]AUG 2021'!I129</f>
        <v>369875</v>
      </c>
      <c r="J129" s="38">
        <f>'[1]SEPT 2020'!J129+'[1]OCT 2020'!J129+'[1]NOV 2020'!J129+'[1]DEC 2020'!J129+'[1]JAN 2021'!J129+'[1]FEB 2021'!J129+'[1]MAR 2021'!J129+'[1]APR 2021'!J129+'[1]MAY 2021'!J129+'[1]JUN 2021'!J129+'[1]JUL 2021'!J129+'[1]AUG 2021'!J129</f>
        <v>0</v>
      </c>
      <c r="K129" s="109">
        <f>'[1]SEPT 2020'!K129+'[1]OCT 2020'!K129+'[1]NOV 2020'!K129+'[1]DEC 2020'!K129+'[1]JAN 2021'!K129+'[1]FEB 2021'!K129+'[1]MAR 2021'!K129+'[1]APR 2021'!K129+'[1]MAY 2021'!K129+'[1]JUN 2021'!K129+'[1]JUL 2021'!K129+'[1]AUG 2021'!K129</f>
        <v>0</v>
      </c>
      <c r="L129" s="38">
        <f>'[1]SEPT 2020'!L129+'[1]OCT 2020'!L129+'[1]NOV 2020'!L129+'[1]DEC 2020'!L129+'[1]JAN 2021'!L129+'[1]FEB 2021'!L129+'[1]MAR 2021'!L129+'[1]APR 2021'!L129+'[1]MAY 2021'!L129+'[1]JUN 2021'!L129+'[1]JUL 2021'!L129+'[1]AUG 2021'!L129</f>
        <v>0</v>
      </c>
      <c r="M129" s="38">
        <f>'[1]SEPT 2020'!M129+'[1]OCT 2020'!M129+'[1]NOV 2020'!M129+'[1]DEC 2020'!M129+'[1]JAN 2021'!M129+'[1]FEB 2021'!M129+'[1]MAR 2021'!M129+'[1]APR 2021'!M129+'[1]MAY 2021'!M129+'[1]JUN 2021'!M129+'[1]JUL 2021'!M129+'[1]AUG 2021'!M129</f>
        <v>0</v>
      </c>
      <c r="N129" s="38">
        <f>'[1]SEPT 2020'!N129+'[1]OCT 2020'!N129+'[1]NOV 2020'!N129+'[1]DEC 2020'!N129+'[1]JAN 2021'!N129+'[1]FEB 2021'!N129+'[1]MAR 2021'!N129+'[1]APR 2021'!N129+'[1]MAY 2021'!N129+'[1]JUN 2021'!N129+'[1]JUL 2021'!N129+'[1]AUG 2021'!N129</f>
        <v>0</v>
      </c>
      <c r="O129" s="38">
        <f>'[1]SEPT 2020'!O129+'[1]OCT 2020'!O129+'[1]NOV 2020'!O129+'[1]DEC 2020'!O129+'[1]JAN 2021'!O129+'[1]FEB 2021'!O129+'[1]MAR 2021'!O129+'[1]APR 2021'!O129+'[1]MAY 2021'!O129+'[1]JUN 2021'!O129+'[1]JUL 2021'!O129+'[1]AUG 2021'!O129</f>
        <v>0</v>
      </c>
      <c r="P129" s="108">
        <f>'[1]SEPT 2020'!P129+'[1]OCT 2020'!P129+'[1]NOV 2020'!P129+'[1]DEC 2020'!P129+'[1]JAN 2021'!P129+'[1]FEB 2021'!P129+'[1]MAR 2021'!P129+'[1]APR 2021'!P129+'[1]MAY 2021'!P129+'[1]JUN 2021'!P129+'[1]JUL 2021'!P129+'[1]AUG 2021'!P129</f>
        <v>5747.4</v>
      </c>
      <c r="Q129" s="38">
        <f>'[1]SEPT 2020'!Q129+'[1]OCT 2020'!Q129+'[1]NOV 2020'!Q129+'[1]DEC 2020'!Q129+'[1]JAN 2021'!Q129+'[1]FEB 2021'!Q129+'[1]MAR 2021'!Q129+'[1]APR 2021'!Q129+'[1]MAY 2021'!Q129+'[1]JUN 2021'!Q129+'[1]JUL 2021'!Q129+'[1]AUG 2021'!Q129</f>
        <v>0</v>
      </c>
      <c r="R129" s="38">
        <f>'[1]SEPT 2020'!R129+'[1]OCT 2020'!R129+'[1]NOV 2020'!R129+'[1]DEC 2020'!R129+'[1]JAN 2021'!R129+'[1]FEB 2021'!R129+'[1]MAR 2021'!R129+'[1]APR 2021'!R129+'[1]MAY 2021'!R129+'[1]JUN 2021'!R129+'[1]JUL 2021'!R129+'[1]AUG 2021'!R129</f>
        <v>0</v>
      </c>
      <c r="S129" s="38">
        <f>'[1]SEPT 2020'!S129+'[1]OCT 2020'!S129+'[1]NOV 2020'!S129+'[1]DEC 2020'!S129+'[1]JAN 2021'!S129+'[1]FEB 2021'!S129+'[1]MAR 2021'!S129+'[1]APR 2021'!S129+'[1]MAY 2021'!S129+'[1]JUN 2021'!S129+'[1]JUL 2021'!S129+'[1]AUG 2021'!S129</f>
        <v>0</v>
      </c>
      <c r="T129" s="38">
        <f>'[1]SEPT 2020'!T129+'[1]OCT 2020'!T129+'[1]NOV 2020'!T129+'[1]DEC 2020'!T129+'[1]JAN 2021'!T129+'[1]FEB 2021'!T129+'[1]MAR 2021'!T129+'[1]APR 2021'!T129+'[1]MAY 2021'!T129+'[1]JUN 2021'!T129+'[1]JUL 2021'!T129+'[1]AUG 2021'!T129</f>
        <v>5747.4</v>
      </c>
      <c r="U129" s="38">
        <f>'[1]SEPT 2020'!U129+'[1]OCT 2020'!U129+'[1]NOV 2020'!U129+'[1]DEC 2020'!U129+'[1]JAN 2021'!U129+'[1]FEB 2021'!U129+'[1]MAR 2021'!U129+'[1]APR 2021'!U129+'[1]MAY 2021'!U129+'[1]JUN 2021'!U129+'[1]JUL 2021'!U129+'[1]AUG 2021'!U129</f>
        <v>0</v>
      </c>
      <c r="V129" s="38">
        <f>'[1]SEPT 2020'!V129+'[1]OCT 2020'!V129+'[1]NOV 2020'!V129+'[1]DEC 2020'!V129+'[1]JAN 2021'!V129+'[1]FEB 2021'!V129+'[1]MAR 2021'!V129+'[1]APR 2021'!V129+'[1]MAY 2021'!V129+'[1]JUN 2021'!V129+'[1]JUL 2021'!V129+'[1]AUG 2021'!V129</f>
        <v>0</v>
      </c>
      <c r="W129" s="38">
        <f>'[1]SEPT 2020'!W129+'[1]OCT 2020'!W129+'[1]NOV 2020'!W129+'[1]DEC 2020'!W129+'[1]JAN 2021'!W129+'[1]FEB 2021'!W129+'[1]MAR 2021'!W129+'[1]APR 2021'!W129+'[1]MAY 2021'!W129+'[1]JUN 2021'!W129+'[1]JUL 2021'!W129+'[1]AUG 2021'!W129</f>
        <v>0</v>
      </c>
      <c r="X129" s="38">
        <f>'[1]SEPT 2020'!X129+'[1]OCT 2020'!X129+'[1]NOV 2020'!X129+'[1]DEC 2020'!X129+'[1]JAN 2021'!X129+'[1]FEB 2021'!X129+'[1]MAR 2021'!X129+'[1]APR 2021'!X129+'[1]MAY 2021'!X129+'[1]JUN 2021'!X129+'[1]JUL 2021'!X129+'[1]AUG 2021'!X129</f>
        <v>0</v>
      </c>
      <c r="Y129" s="38">
        <f>'[1]SEPT 2020'!Y129+'[1]OCT 2020'!Y129+'[1]NOV 2020'!Y129+'[1]DEC 2020'!Y129+'[1]JAN 2021'!Y129+'[1]FEB 2021'!Y129+'[1]MAR 2021'!Y129+'[1]APR 2021'!Y129+'[1]MAY 2021'!Y129+'[1]JUN 2021'!Y129+'[1]JUL 2021'!Y129+'[1]AUG 2021'!Y129</f>
        <v>0</v>
      </c>
      <c r="Z129" s="38">
        <f>'[1]SEPT 2020'!Z129+'[1]OCT 2020'!Z129+'[1]NOV 2020'!Z129+'[1]DEC 2020'!Z129+'[1]JAN 2021'!Z129+'[1]FEB 2021'!Z129+'[1]MAR 2021'!Z129+'[1]APR 2021'!Z129+'[1]MAY 2021'!Z129+'[1]JUN 2021'!Z129+'[1]JUL 2021'!Z129+'[1]AUG 2021'!Z129</f>
        <v>0</v>
      </c>
      <c r="AA129" s="38">
        <f>'[1]SEPT 2020'!AA129+'[1]OCT 2020'!AA129+'[1]NOV 2020'!AA129+'[1]DEC 2020'!AA129+'[1]JAN 2021'!AA129+'[1]FEB 2021'!AA129+'[1]MAR 2021'!AA129+'[1]APR 2021'!AA129+'[1]MAY 2021'!AA129+'[1]JUN 2021'!AA129+'[1]JUL 2021'!AA129+'[1]AUG 2021'!AA129</f>
        <v>0</v>
      </c>
      <c r="AB129" s="38">
        <f>'[1]SEPT 2020'!AB129+'[1]OCT 2020'!AB129+'[1]NOV 2020'!AB129+'[1]DEC 2020'!AB129+'[1]JAN 2021'!AB129+'[1]FEB 2021'!AB129+'[1]MAR 2021'!AB129+'[1]APR 2021'!AB129+'[1]MAY 2021'!AB129+'[1]JUN 2021'!AB129+'[1]JUL 2021'!AB129+'[1]AUG 2021'!AB129</f>
        <v>0</v>
      </c>
      <c r="AC129" s="38">
        <f>'[1]SEPT 2020'!AC129+'[1]OCT 2020'!AC129+'[1]NOV 2020'!AC129+'[1]DEC 2020'!AC129+'[1]JAN 2021'!AC129+'[1]FEB 2021'!AC129+'[1]MAR 2021'!AC129+'[1]APR 2021'!AC129+'[1]MAY 2021'!AC129+'[1]JUN 2021'!AC129+'[1]JUL 2021'!AC129+'[1]AUG 2021'!AC129</f>
        <v>0</v>
      </c>
      <c r="AD129" s="24">
        <f t="shared" si="1"/>
        <v>375622.40000000002</v>
      </c>
    </row>
    <row r="130" spans="1:30" x14ac:dyDescent="0.25">
      <c r="A130" s="16" t="s">
        <v>295</v>
      </c>
      <c r="B130" s="17" t="s">
        <v>296</v>
      </c>
      <c r="C130" s="30" t="s">
        <v>71</v>
      </c>
      <c r="D130" s="90">
        <f>'[1]SEPT 2020'!D130+'[1]OCT 2020'!D130+'[1]NOV 2020'!D130+'[1]DEC 2020'!D130+'[1]JAN 2021'!D130+'[1]FEB 2021'!D130+'[1]MAR 2021'!D130+'[1]APR 2021'!D130+'[1]MAY 2021'!D130+'[1]JUN 2021'!D130+'[1]JUL 2021'!D130+'[1]AUG 2021'!D130</f>
        <v>333178</v>
      </c>
      <c r="E130" s="90">
        <f>'[1]SEPT 2020'!E130+'[1]OCT 2020'!E130+'[1]NOV 2020'!E130+'[1]DEC 2020'!E130+'[1]JAN 2021'!E130+'[1]FEB 2021'!E130+'[1]MAR 2021'!E130+'[1]APR 2021'!E130+'[1]MAY 2021'!E130+'[1]JUN 2021'!E130+'[1]JUL 2021'!E130+'[1]AUG 2021'!E130</f>
        <v>243431</v>
      </c>
      <c r="F130" s="90">
        <f>'[1]SEPT 2020'!F130+'[1]OCT 2020'!F130+'[1]NOV 2020'!F130+'[1]DEC 2020'!F130+'[1]JAN 2021'!F130+'[1]FEB 2021'!F130+'[1]MAR 2021'!F130+'[1]APR 2021'!F130+'[1]MAY 2021'!F130+'[1]JUN 2021'!F130+'[1]JUL 2021'!F130+'[1]AUG 2021'!F130</f>
        <v>38860</v>
      </c>
      <c r="G130" s="90">
        <f>'[1]SEPT 2020'!G130+'[1]OCT 2020'!G130+'[1]NOV 2020'!G130+'[1]DEC 2020'!G130+'[1]JAN 2021'!G130+'[1]FEB 2021'!G130+'[1]MAR 2021'!G130+'[1]APR 2021'!G130+'[1]MAY 2021'!G130+'[1]JUN 2021'!G130+'[1]JUL 2021'!G130+'[1]AUG 2021'!G130</f>
        <v>211895</v>
      </c>
      <c r="H130" s="90">
        <f>'[1]SEPT 2020'!H130+'[1]OCT 2020'!H130+'[1]NOV 2020'!H130+'[1]DEC 2020'!H130+'[1]JAN 2021'!H130+'[1]FEB 2021'!H130+'[1]MAR 2021'!H130+'[1]APR 2021'!H130+'[1]MAY 2021'!H130+'[1]JUN 2021'!H130+'[1]JUL 2021'!H130+'[1]AUG 2021'!H130</f>
        <v>111751</v>
      </c>
      <c r="I130" s="108">
        <f>'[1]SEPT 2020'!I130+'[1]OCT 2020'!I130+'[1]NOV 2020'!I130+'[1]DEC 2020'!I130+'[1]JAN 2021'!I130+'[1]FEB 2021'!I130+'[1]MAR 2021'!I130+'[1]APR 2021'!I130+'[1]MAY 2021'!I130+'[1]JUN 2021'!I130+'[1]JUL 2021'!I130+'[1]AUG 2021'!I130</f>
        <v>939115</v>
      </c>
      <c r="J130" s="38">
        <f>'[1]SEPT 2020'!J130+'[1]OCT 2020'!J130+'[1]NOV 2020'!J130+'[1]DEC 2020'!J130+'[1]JAN 2021'!J130+'[1]FEB 2021'!J130+'[1]MAR 2021'!J130+'[1]APR 2021'!J130+'[1]MAY 2021'!J130+'[1]JUN 2021'!J130+'[1]JUL 2021'!J130+'[1]AUG 2021'!J130</f>
        <v>0</v>
      </c>
      <c r="K130" s="109">
        <f>'[1]SEPT 2020'!K130+'[1]OCT 2020'!K130+'[1]NOV 2020'!K130+'[1]DEC 2020'!K130+'[1]JAN 2021'!K130+'[1]FEB 2021'!K130+'[1]MAR 2021'!K130+'[1]APR 2021'!K130+'[1]MAY 2021'!K130+'[1]JUN 2021'!K130+'[1]JUL 2021'!K130+'[1]AUG 2021'!K130</f>
        <v>0</v>
      </c>
      <c r="L130" s="38">
        <f>'[1]SEPT 2020'!L130+'[1]OCT 2020'!L130+'[1]NOV 2020'!L130+'[1]DEC 2020'!L130+'[1]JAN 2021'!L130+'[1]FEB 2021'!L130+'[1]MAR 2021'!L130+'[1]APR 2021'!L130+'[1]MAY 2021'!L130+'[1]JUN 2021'!L130+'[1]JUL 2021'!L130+'[1]AUG 2021'!L130</f>
        <v>0</v>
      </c>
      <c r="M130" s="38">
        <f>'[1]SEPT 2020'!M130+'[1]OCT 2020'!M130+'[1]NOV 2020'!M130+'[1]DEC 2020'!M130+'[1]JAN 2021'!M130+'[1]FEB 2021'!M130+'[1]MAR 2021'!M130+'[1]APR 2021'!M130+'[1]MAY 2021'!M130+'[1]JUN 2021'!M130+'[1]JUL 2021'!M130+'[1]AUG 2021'!M130</f>
        <v>0</v>
      </c>
      <c r="N130" s="38">
        <f>'[1]SEPT 2020'!N130+'[1]OCT 2020'!N130+'[1]NOV 2020'!N130+'[1]DEC 2020'!N130+'[1]JAN 2021'!N130+'[1]FEB 2021'!N130+'[1]MAR 2021'!N130+'[1]APR 2021'!N130+'[1]MAY 2021'!N130+'[1]JUN 2021'!N130+'[1]JUL 2021'!N130+'[1]AUG 2021'!N130</f>
        <v>89206</v>
      </c>
      <c r="O130" s="38">
        <f>'[1]SEPT 2020'!O130+'[1]OCT 2020'!O130+'[1]NOV 2020'!O130+'[1]DEC 2020'!O130+'[1]JAN 2021'!O130+'[1]FEB 2021'!O130+'[1]MAR 2021'!O130+'[1]APR 2021'!O130+'[1]MAY 2021'!O130+'[1]JUN 2021'!O130+'[1]JUL 2021'!O130+'[1]AUG 2021'!O130</f>
        <v>0</v>
      </c>
      <c r="P130" s="108">
        <f>'[1]SEPT 2020'!P130+'[1]OCT 2020'!P130+'[1]NOV 2020'!P130+'[1]DEC 2020'!P130+'[1]JAN 2021'!P130+'[1]FEB 2021'!P130+'[1]MAR 2021'!P130+'[1]APR 2021'!P130+'[1]MAY 2021'!P130+'[1]JUN 2021'!P130+'[1]JUL 2021'!P130+'[1]AUG 2021'!P130</f>
        <v>9075.32</v>
      </c>
      <c r="Q130" s="38">
        <f>'[1]SEPT 2020'!Q130+'[1]OCT 2020'!Q130+'[1]NOV 2020'!Q130+'[1]DEC 2020'!Q130+'[1]JAN 2021'!Q130+'[1]FEB 2021'!Q130+'[1]MAR 2021'!Q130+'[1]APR 2021'!Q130+'[1]MAY 2021'!Q130+'[1]JUN 2021'!Q130+'[1]JUL 2021'!Q130+'[1]AUG 2021'!Q130</f>
        <v>0</v>
      </c>
      <c r="R130" s="38">
        <f>'[1]SEPT 2020'!R130+'[1]OCT 2020'!R130+'[1]NOV 2020'!R130+'[1]DEC 2020'!R130+'[1]JAN 2021'!R130+'[1]FEB 2021'!R130+'[1]MAR 2021'!R130+'[1]APR 2021'!R130+'[1]MAY 2021'!R130+'[1]JUN 2021'!R130+'[1]JUL 2021'!R130+'[1]AUG 2021'!R130</f>
        <v>0</v>
      </c>
      <c r="S130" s="38">
        <f>'[1]SEPT 2020'!S130+'[1]OCT 2020'!S130+'[1]NOV 2020'!S130+'[1]DEC 2020'!S130+'[1]JAN 2021'!S130+'[1]FEB 2021'!S130+'[1]MAR 2021'!S130+'[1]APR 2021'!S130+'[1]MAY 2021'!S130+'[1]JUN 2021'!S130+'[1]JUL 2021'!S130+'[1]AUG 2021'!S130</f>
        <v>0</v>
      </c>
      <c r="T130" s="38">
        <f>'[1]SEPT 2020'!T130+'[1]OCT 2020'!T130+'[1]NOV 2020'!T130+'[1]DEC 2020'!T130+'[1]JAN 2021'!T130+'[1]FEB 2021'!T130+'[1]MAR 2021'!T130+'[1]APR 2021'!T130+'[1]MAY 2021'!T130+'[1]JUN 2021'!T130+'[1]JUL 2021'!T130+'[1]AUG 2021'!T130</f>
        <v>9075.32</v>
      </c>
      <c r="U130" s="38">
        <f>'[1]SEPT 2020'!U130+'[1]OCT 2020'!U130+'[1]NOV 2020'!U130+'[1]DEC 2020'!U130+'[1]JAN 2021'!U130+'[1]FEB 2021'!U130+'[1]MAR 2021'!U130+'[1]APR 2021'!U130+'[1]MAY 2021'!U130+'[1]JUN 2021'!U130+'[1]JUL 2021'!U130+'[1]AUG 2021'!U130</f>
        <v>0</v>
      </c>
      <c r="V130" s="38">
        <f>'[1]SEPT 2020'!V130+'[1]OCT 2020'!V130+'[1]NOV 2020'!V130+'[1]DEC 2020'!V130+'[1]JAN 2021'!V130+'[1]FEB 2021'!V130+'[1]MAR 2021'!V130+'[1]APR 2021'!V130+'[1]MAY 2021'!V130+'[1]JUN 2021'!V130+'[1]JUL 2021'!V130+'[1]AUG 2021'!V130</f>
        <v>0</v>
      </c>
      <c r="W130" s="38">
        <f>'[1]SEPT 2020'!W130+'[1]OCT 2020'!W130+'[1]NOV 2020'!W130+'[1]DEC 2020'!W130+'[1]JAN 2021'!W130+'[1]FEB 2021'!W130+'[1]MAR 2021'!W130+'[1]APR 2021'!W130+'[1]MAY 2021'!W130+'[1]JUN 2021'!W130+'[1]JUL 2021'!W130+'[1]AUG 2021'!W130</f>
        <v>0</v>
      </c>
      <c r="X130" s="38">
        <f>'[1]SEPT 2020'!X130+'[1]OCT 2020'!X130+'[1]NOV 2020'!X130+'[1]DEC 2020'!X130+'[1]JAN 2021'!X130+'[1]FEB 2021'!X130+'[1]MAR 2021'!X130+'[1]APR 2021'!X130+'[1]MAY 2021'!X130+'[1]JUN 2021'!X130+'[1]JUL 2021'!X130+'[1]AUG 2021'!X130</f>
        <v>0</v>
      </c>
      <c r="Y130" s="38">
        <f>'[1]SEPT 2020'!Y130+'[1]OCT 2020'!Y130+'[1]NOV 2020'!Y130+'[1]DEC 2020'!Y130+'[1]JAN 2021'!Y130+'[1]FEB 2021'!Y130+'[1]MAR 2021'!Y130+'[1]APR 2021'!Y130+'[1]MAY 2021'!Y130+'[1]JUN 2021'!Y130+'[1]JUL 2021'!Y130+'[1]AUG 2021'!Y130</f>
        <v>0</v>
      </c>
      <c r="Z130" s="38">
        <f>'[1]SEPT 2020'!Z130+'[1]OCT 2020'!Z130+'[1]NOV 2020'!Z130+'[1]DEC 2020'!Z130+'[1]JAN 2021'!Z130+'[1]FEB 2021'!Z130+'[1]MAR 2021'!Z130+'[1]APR 2021'!Z130+'[1]MAY 2021'!Z130+'[1]JUN 2021'!Z130+'[1]JUL 2021'!Z130+'[1]AUG 2021'!Z130</f>
        <v>0</v>
      </c>
      <c r="AA130" s="38">
        <f>'[1]SEPT 2020'!AA130+'[1]OCT 2020'!AA130+'[1]NOV 2020'!AA130+'[1]DEC 2020'!AA130+'[1]JAN 2021'!AA130+'[1]FEB 2021'!AA130+'[1]MAR 2021'!AA130+'[1]APR 2021'!AA130+'[1]MAY 2021'!AA130+'[1]JUN 2021'!AA130+'[1]JUL 2021'!AA130+'[1]AUG 2021'!AA130</f>
        <v>0</v>
      </c>
      <c r="AB130" s="38">
        <f>'[1]SEPT 2020'!AB130+'[1]OCT 2020'!AB130+'[1]NOV 2020'!AB130+'[1]DEC 2020'!AB130+'[1]JAN 2021'!AB130+'[1]FEB 2021'!AB130+'[1]MAR 2021'!AB130+'[1]APR 2021'!AB130+'[1]MAY 2021'!AB130+'[1]JUN 2021'!AB130+'[1]JUL 2021'!AB130+'[1]AUG 2021'!AB130</f>
        <v>0</v>
      </c>
      <c r="AC130" s="38">
        <f>'[1]SEPT 2020'!AC130+'[1]OCT 2020'!AC130+'[1]NOV 2020'!AC130+'[1]DEC 2020'!AC130+'[1]JAN 2021'!AC130+'[1]FEB 2021'!AC130+'[1]MAR 2021'!AC130+'[1]APR 2021'!AC130+'[1]MAY 2021'!AC130+'[1]JUN 2021'!AC130+'[1]JUL 2021'!AC130+'[1]AUG 2021'!AC130</f>
        <v>0</v>
      </c>
      <c r="AD130" s="24">
        <f t="shared" si="1"/>
        <v>1037396.32</v>
      </c>
    </row>
    <row r="131" spans="1:30" x14ac:dyDescent="0.25">
      <c r="A131" s="16" t="s">
        <v>297</v>
      </c>
      <c r="B131" s="17" t="s">
        <v>298</v>
      </c>
      <c r="C131" s="25" t="s">
        <v>39</v>
      </c>
      <c r="D131" s="90">
        <f>'[1]SEPT 2020'!D131+'[1]OCT 2020'!D131+'[1]NOV 2020'!D131+'[1]DEC 2020'!D131+'[1]JAN 2021'!D131+'[1]FEB 2021'!D131+'[1]MAR 2021'!D131+'[1]APR 2021'!D131+'[1]MAY 2021'!D131+'[1]JUN 2021'!D131+'[1]JUL 2021'!D131+'[1]AUG 2021'!D131</f>
        <v>38868</v>
      </c>
      <c r="E131" s="90">
        <f>'[1]SEPT 2020'!E131+'[1]OCT 2020'!E131+'[1]NOV 2020'!E131+'[1]DEC 2020'!E131+'[1]JAN 2021'!E131+'[1]FEB 2021'!E131+'[1]MAR 2021'!E131+'[1]APR 2021'!E131+'[1]MAY 2021'!E131+'[1]JUN 2021'!E131+'[1]JUL 2021'!E131+'[1]AUG 2021'!E131</f>
        <v>23584</v>
      </c>
      <c r="F131" s="90">
        <f>'[1]SEPT 2020'!F131+'[1]OCT 2020'!F131+'[1]NOV 2020'!F131+'[1]DEC 2020'!F131+'[1]JAN 2021'!F131+'[1]FEB 2021'!F131+'[1]MAR 2021'!F131+'[1]APR 2021'!F131+'[1]MAY 2021'!F131+'[1]JUN 2021'!F131+'[1]JUL 2021'!F131+'[1]AUG 2021'!F131</f>
        <v>104330</v>
      </c>
      <c r="G131" s="90">
        <f>'[1]SEPT 2020'!G131+'[1]OCT 2020'!G131+'[1]NOV 2020'!G131+'[1]DEC 2020'!G131+'[1]JAN 2021'!G131+'[1]FEB 2021'!G131+'[1]MAR 2021'!G131+'[1]APR 2021'!G131+'[1]MAY 2021'!G131+'[1]JUN 2021'!G131+'[1]JUL 2021'!G131+'[1]AUG 2021'!G131</f>
        <v>0</v>
      </c>
      <c r="H131" s="90">
        <f>'[1]SEPT 2020'!H131+'[1]OCT 2020'!H131+'[1]NOV 2020'!H131+'[1]DEC 2020'!H131+'[1]JAN 2021'!H131+'[1]FEB 2021'!H131+'[1]MAR 2021'!H131+'[1]APR 2021'!H131+'[1]MAY 2021'!H131+'[1]JUN 2021'!H131+'[1]JUL 2021'!H131+'[1]AUG 2021'!H131</f>
        <v>6292</v>
      </c>
      <c r="I131" s="108">
        <f>'[1]SEPT 2020'!I131+'[1]OCT 2020'!I131+'[1]NOV 2020'!I131+'[1]DEC 2020'!I131+'[1]JAN 2021'!I131+'[1]FEB 2021'!I131+'[1]MAR 2021'!I131+'[1]APR 2021'!I131+'[1]MAY 2021'!I131+'[1]JUN 2021'!I131+'[1]JUL 2021'!I131+'[1]AUG 2021'!I131</f>
        <v>173074</v>
      </c>
      <c r="J131" s="38">
        <f>'[1]SEPT 2020'!J131+'[1]OCT 2020'!J131+'[1]NOV 2020'!J131+'[1]DEC 2020'!J131+'[1]JAN 2021'!J131+'[1]FEB 2021'!J131+'[1]MAR 2021'!J131+'[1]APR 2021'!J131+'[1]MAY 2021'!J131+'[1]JUN 2021'!J131+'[1]JUL 2021'!J131+'[1]AUG 2021'!J131</f>
        <v>0</v>
      </c>
      <c r="K131" s="109">
        <f>'[1]SEPT 2020'!K131+'[1]OCT 2020'!K131+'[1]NOV 2020'!K131+'[1]DEC 2020'!K131+'[1]JAN 2021'!K131+'[1]FEB 2021'!K131+'[1]MAR 2021'!K131+'[1]APR 2021'!K131+'[1]MAY 2021'!K131+'[1]JUN 2021'!K131+'[1]JUL 2021'!K131+'[1]AUG 2021'!K131</f>
        <v>0</v>
      </c>
      <c r="L131" s="38">
        <f>'[1]SEPT 2020'!L131+'[1]OCT 2020'!L131+'[1]NOV 2020'!L131+'[1]DEC 2020'!L131+'[1]JAN 2021'!L131+'[1]FEB 2021'!L131+'[1]MAR 2021'!L131+'[1]APR 2021'!L131+'[1]MAY 2021'!L131+'[1]JUN 2021'!L131+'[1]JUL 2021'!L131+'[1]AUG 2021'!L131</f>
        <v>0</v>
      </c>
      <c r="M131" s="38">
        <f>'[1]SEPT 2020'!M131+'[1]OCT 2020'!M131+'[1]NOV 2020'!M131+'[1]DEC 2020'!M131+'[1]JAN 2021'!M131+'[1]FEB 2021'!M131+'[1]MAR 2021'!M131+'[1]APR 2021'!M131+'[1]MAY 2021'!M131+'[1]JUN 2021'!M131+'[1]JUL 2021'!M131+'[1]AUG 2021'!M131</f>
        <v>0</v>
      </c>
      <c r="N131" s="38">
        <f>'[1]SEPT 2020'!N131+'[1]OCT 2020'!N131+'[1]NOV 2020'!N131+'[1]DEC 2020'!N131+'[1]JAN 2021'!N131+'[1]FEB 2021'!N131+'[1]MAR 2021'!N131+'[1]APR 2021'!N131+'[1]MAY 2021'!N131+'[1]JUN 2021'!N131+'[1]JUL 2021'!N131+'[1]AUG 2021'!N131</f>
        <v>0</v>
      </c>
      <c r="O131" s="38">
        <f>'[1]SEPT 2020'!O131+'[1]OCT 2020'!O131+'[1]NOV 2020'!O131+'[1]DEC 2020'!O131+'[1]JAN 2021'!O131+'[1]FEB 2021'!O131+'[1]MAR 2021'!O131+'[1]APR 2021'!O131+'[1]MAY 2021'!O131+'[1]JUN 2021'!O131+'[1]JUL 2021'!O131+'[1]AUG 2021'!O131</f>
        <v>0</v>
      </c>
      <c r="P131" s="108">
        <f>'[1]SEPT 2020'!P131+'[1]OCT 2020'!P131+'[1]NOV 2020'!P131+'[1]DEC 2020'!P131+'[1]JAN 2021'!P131+'[1]FEB 2021'!P131+'[1]MAR 2021'!P131+'[1]APR 2021'!P131+'[1]MAY 2021'!P131+'[1]JUN 2021'!P131+'[1]JUL 2021'!P131+'[1]AUG 2021'!P131</f>
        <v>852.93</v>
      </c>
      <c r="Q131" s="38">
        <f>'[1]SEPT 2020'!Q131+'[1]OCT 2020'!Q131+'[1]NOV 2020'!Q131+'[1]DEC 2020'!Q131+'[1]JAN 2021'!Q131+'[1]FEB 2021'!Q131+'[1]MAR 2021'!Q131+'[1]APR 2021'!Q131+'[1]MAY 2021'!Q131+'[1]JUN 2021'!Q131+'[1]JUL 2021'!Q131+'[1]AUG 2021'!Q131</f>
        <v>0</v>
      </c>
      <c r="R131" s="38">
        <f>'[1]SEPT 2020'!R131+'[1]OCT 2020'!R131+'[1]NOV 2020'!R131+'[1]DEC 2020'!R131+'[1]JAN 2021'!R131+'[1]FEB 2021'!R131+'[1]MAR 2021'!R131+'[1]APR 2021'!R131+'[1]MAY 2021'!R131+'[1]JUN 2021'!R131+'[1]JUL 2021'!R131+'[1]AUG 2021'!R131</f>
        <v>0</v>
      </c>
      <c r="S131" s="38">
        <f>'[1]SEPT 2020'!S131+'[1]OCT 2020'!S131+'[1]NOV 2020'!S131+'[1]DEC 2020'!S131+'[1]JAN 2021'!S131+'[1]FEB 2021'!S131+'[1]MAR 2021'!S131+'[1]APR 2021'!S131+'[1]MAY 2021'!S131+'[1]JUN 2021'!S131+'[1]JUL 2021'!S131+'[1]AUG 2021'!S131</f>
        <v>0</v>
      </c>
      <c r="T131" s="38">
        <f>'[1]SEPT 2020'!T131+'[1]OCT 2020'!T131+'[1]NOV 2020'!T131+'[1]DEC 2020'!T131+'[1]JAN 2021'!T131+'[1]FEB 2021'!T131+'[1]MAR 2021'!T131+'[1]APR 2021'!T131+'[1]MAY 2021'!T131+'[1]JUN 2021'!T131+'[1]JUL 2021'!T131+'[1]AUG 2021'!T131</f>
        <v>852.93</v>
      </c>
      <c r="U131" s="38">
        <f>'[1]SEPT 2020'!U131+'[1]OCT 2020'!U131+'[1]NOV 2020'!U131+'[1]DEC 2020'!U131+'[1]JAN 2021'!U131+'[1]FEB 2021'!U131+'[1]MAR 2021'!U131+'[1]APR 2021'!U131+'[1]MAY 2021'!U131+'[1]JUN 2021'!U131+'[1]JUL 2021'!U131+'[1]AUG 2021'!U131</f>
        <v>0</v>
      </c>
      <c r="V131" s="38">
        <f>'[1]SEPT 2020'!V131+'[1]OCT 2020'!V131+'[1]NOV 2020'!V131+'[1]DEC 2020'!V131+'[1]JAN 2021'!V131+'[1]FEB 2021'!V131+'[1]MAR 2021'!V131+'[1]APR 2021'!V131+'[1]MAY 2021'!V131+'[1]JUN 2021'!V131+'[1]JUL 2021'!V131+'[1]AUG 2021'!V131</f>
        <v>0</v>
      </c>
      <c r="W131" s="38">
        <f>'[1]SEPT 2020'!W131+'[1]OCT 2020'!W131+'[1]NOV 2020'!W131+'[1]DEC 2020'!W131+'[1]JAN 2021'!W131+'[1]FEB 2021'!W131+'[1]MAR 2021'!W131+'[1]APR 2021'!W131+'[1]MAY 2021'!W131+'[1]JUN 2021'!W131+'[1]JUL 2021'!W131+'[1]AUG 2021'!W131</f>
        <v>0</v>
      </c>
      <c r="X131" s="38">
        <f>'[1]SEPT 2020'!X131+'[1]OCT 2020'!X131+'[1]NOV 2020'!X131+'[1]DEC 2020'!X131+'[1]JAN 2021'!X131+'[1]FEB 2021'!X131+'[1]MAR 2021'!X131+'[1]APR 2021'!X131+'[1]MAY 2021'!X131+'[1]JUN 2021'!X131+'[1]JUL 2021'!X131+'[1]AUG 2021'!X131</f>
        <v>0</v>
      </c>
      <c r="Y131" s="38">
        <f>'[1]SEPT 2020'!Y131+'[1]OCT 2020'!Y131+'[1]NOV 2020'!Y131+'[1]DEC 2020'!Y131+'[1]JAN 2021'!Y131+'[1]FEB 2021'!Y131+'[1]MAR 2021'!Y131+'[1]APR 2021'!Y131+'[1]MAY 2021'!Y131+'[1]JUN 2021'!Y131+'[1]JUL 2021'!Y131+'[1]AUG 2021'!Y131</f>
        <v>0</v>
      </c>
      <c r="Z131" s="38">
        <f>'[1]SEPT 2020'!Z131+'[1]OCT 2020'!Z131+'[1]NOV 2020'!Z131+'[1]DEC 2020'!Z131+'[1]JAN 2021'!Z131+'[1]FEB 2021'!Z131+'[1]MAR 2021'!Z131+'[1]APR 2021'!Z131+'[1]MAY 2021'!Z131+'[1]JUN 2021'!Z131+'[1]JUL 2021'!Z131+'[1]AUG 2021'!Z131</f>
        <v>0</v>
      </c>
      <c r="AA131" s="38">
        <f>'[1]SEPT 2020'!AA131+'[1]OCT 2020'!AA131+'[1]NOV 2020'!AA131+'[1]DEC 2020'!AA131+'[1]JAN 2021'!AA131+'[1]FEB 2021'!AA131+'[1]MAR 2021'!AA131+'[1]APR 2021'!AA131+'[1]MAY 2021'!AA131+'[1]JUN 2021'!AA131+'[1]JUL 2021'!AA131+'[1]AUG 2021'!AA131</f>
        <v>0</v>
      </c>
      <c r="AB131" s="38">
        <f>'[1]SEPT 2020'!AB131+'[1]OCT 2020'!AB131+'[1]NOV 2020'!AB131+'[1]DEC 2020'!AB131+'[1]JAN 2021'!AB131+'[1]FEB 2021'!AB131+'[1]MAR 2021'!AB131+'[1]APR 2021'!AB131+'[1]MAY 2021'!AB131+'[1]JUN 2021'!AB131+'[1]JUL 2021'!AB131+'[1]AUG 2021'!AB131</f>
        <v>0</v>
      </c>
      <c r="AC131" s="38">
        <f>'[1]SEPT 2020'!AC131+'[1]OCT 2020'!AC131+'[1]NOV 2020'!AC131+'[1]DEC 2020'!AC131+'[1]JAN 2021'!AC131+'[1]FEB 2021'!AC131+'[1]MAR 2021'!AC131+'[1]APR 2021'!AC131+'[1]MAY 2021'!AC131+'[1]JUN 2021'!AC131+'[1]JUL 2021'!AC131+'[1]AUG 2021'!AC131</f>
        <v>0</v>
      </c>
      <c r="AD131" s="24">
        <f t="shared" ref="AD131:AD166" si="2">SUM(I131,J131:P131,AC131)</f>
        <v>173926.93</v>
      </c>
    </row>
    <row r="132" spans="1:30" x14ac:dyDescent="0.25">
      <c r="A132" s="16" t="s">
        <v>299</v>
      </c>
      <c r="B132" s="17" t="s">
        <v>300</v>
      </c>
      <c r="C132" s="18" t="s">
        <v>36</v>
      </c>
      <c r="D132" s="90">
        <f>'[1]SEPT 2020'!D132+'[1]OCT 2020'!D132+'[1]NOV 2020'!D132+'[1]DEC 2020'!D132+'[1]JAN 2021'!D132+'[1]FEB 2021'!D132+'[1]MAR 2021'!D132+'[1]APR 2021'!D132+'[1]MAY 2021'!D132+'[1]JUN 2021'!D132+'[1]JUL 2021'!D132+'[1]AUG 2021'!D132</f>
        <v>69007</v>
      </c>
      <c r="E132" s="90">
        <f>'[1]SEPT 2020'!E132+'[1]OCT 2020'!E132+'[1]NOV 2020'!E132+'[1]DEC 2020'!E132+'[1]JAN 2021'!E132+'[1]FEB 2021'!E132+'[1]MAR 2021'!E132+'[1]APR 2021'!E132+'[1]MAY 2021'!E132+'[1]JUN 2021'!E132+'[1]JUL 2021'!E132+'[1]AUG 2021'!E132</f>
        <v>57600</v>
      </c>
      <c r="F132" s="90">
        <f>'[1]SEPT 2020'!F132+'[1]OCT 2020'!F132+'[1]NOV 2020'!F132+'[1]DEC 2020'!F132+'[1]JAN 2021'!F132+'[1]FEB 2021'!F132+'[1]MAR 2021'!F132+'[1]APR 2021'!F132+'[1]MAY 2021'!F132+'[1]JUN 2021'!F132+'[1]JUL 2021'!F132+'[1]AUG 2021'!F132</f>
        <v>8835</v>
      </c>
      <c r="G132" s="90">
        <f>'[1]SEPT 2020'!G132+'[1]OCT 2020'!G132+'[1]NOV 2020'!G132+'[1]DEC 2020'!G132+'[1]JAN 2021'!G132+'[1]FEB 2021'!G132+'[1]MAR 2021'!G132+'[1]APR 2021'!G132+'[1]MAY 2021'!G132+'[1]JUN 2021'!G132+'[1]JUL 2021'!G132+'[1]AUG 2021'!G132</f>
        <v>14934</v>
      </c>
      <c r="H132" s="90">
        <f>'[1]SEPT 2020'!H132+'[1]OCT 2020'!H132+'[1]NOV 2020'!H132+'[1]DEC 2020'!H132+'[1]JAN 2021'!H132+'[1]FEB 2021'!H132+'[1]MAR 2021'!H132+'[1]APR 2021'!H132+'[1]MAY 2021'!H132+'[1]JUN 2021'!H132+'[1]JUL 2021'!H132+'[1]AUG 2021'!H132</f>
        <v>4366</v>
      </c>
      <c r="I132" s="108">
        <f>'[1]SEPT 2020'!I132+'[1]OCT 2020'!I132+'[1]NOV 2020'!I132+'[1]DEC 2020'!I132+'[1]JAN 2021'!I132+'[1]FEB 2021'!I132+'[1]MAR 2021'!I132+'[1]APR 2021'!I132+'[1]MAY 2021'!I132+'[1]JUN 2021'!I132+'[1]JUL 2021'!I132+'[1]AUG 2021'!I132</f>
        <v>154742</v>
      </c>
      <c r="J132" s="38">
        <f>'[1]SEPT 2020'!J132+'[1]OCT 2020'!J132+'[1]NOV 2020'!J132+'[1]DEC 2020'!J132+'[1]JAN 2021'!J132+'[1]FEB 2021'!J132+'[1]MAR 2021'!J132+'[1]APR 2021'!J132+'[1]MAY 2021'!J132+'[1]JUN 2021'!J132+'[1]JUL 2021'!J132+'[1]AUG 2021'!J132</f>
        <v>0</v>
      </c>
      <c r="K132" s="109">
        <f>'[1]SEPT 2020'!K132+'[1]OCT 2020'!K132+'[1]NOV 2020'!K132+'[1]DEC 2020'!K132+'[1]JAN 2021'!K132+'[1]FEB 2021'!K132+'[1]MAR 2021'!K132+'[1]APR 2021'!K132+'[1]MAY 2021'!K132+'[1]JUN 2021'!K132+'[1]JUL 2021'!K132+'[1]AUG 2021'!K132</f>
        <v>0</v>
      </c>
      <c r="L132" s="38">
        <f>'[1]SEPT 2020'!L132+'[1]OCT 2020'!L132+'[1]NOV 2020'!L132+'[1]DEC 2020'!L132+'[1]JAN 2021'!L132+'[1]FEB 2021'!L132+'[1]MAR 2021'!L132+'[1]APR 2021'!L132+'[1]MAY 2021'!L132+'[1]JUN 2021'!L132+'[1]JUL 2021'!L132+'[1]AUG 2021'!L132</f>
        <v>0</v>
      </c>
      <c r="M132" s="38">
        <f>'[1]SEPT 2020'!M132+'[1]OCT 2020'!M132+'[1]NOV 2020'!M132+'[1]DEC 2020'!M132+'[1]JAN 2021'!M132+'[1]FEB 2021'!M132+'[1]MAR 2021'!M132+'[1]APR 2021'!M132+'[1]MAY 2021'!M132+'[1]JUN 2021'!M132+'[1]JUL 2021'!M132+'[1]AUG 2021'!M132</f>
        <v>0</v>
      </c>
      <c r="N132" s="38">
        <f>'[1]SEPT 2020'!N132+'[1]OCT 2020'!N132+'[1]NOV 2020'!N132+'[1]DEC 2020'!N132+'[1]JAN 2021'!N132+'[1]FEB 2021'!N132+'[1]MAR 2021'!N132+'[1]APR 2021'!N132+'[1]MAY 2021'!N132+'[1]JUN 2021'!N132+'[1]JUL 2021'!N132+'[1]AUG 2021'!N132</f>
        <v>0</v>
      </c>
      <c r="O132" s="38">
        <f>'[1]SEPT 2020'!O132+'[1]OCT 2020'!O132+'[1]NOV 2020'!O132+'[1]DEC 2020'!O132+'[1]JAN 2021'!O132+'[1]FEB 2021'!O132+'[1]MAR 2021'!O132+'[1]APR 2021'!O132+'[1]MAY 2021'!O132+'[1]JUN 2021'!O132+'[1]JUL 2021'!O132+'[1]AUG 2021'!O132</f>
        <v>0</v>
      </c>
      <c r="P132" s="108">
        <f>'[1]SEPT 2020'!P132+'[1]OCT 2020'!P132+'[1]NOV 2020'!P132+'[1]DEC 2020'!P132+'[1]JAN 2021'!P132+'[1]FEB 2021'!P132+'[1]MAR 2021'!P132+'[1]APR 2021'!P132+'[1]MAY 2021'!P132+'[1]JUN 2021'!P132+'[1]JUL 2021'!P132+'[1]AUG 2021'!P132</f>
        <v>10877.2</v>
      </c>
      <c r="Q132" s="38">
        <f>'[1]SEPT 2020'!Q132+'[1]OCT 2020'!Q132+'[1]NOV 2020'!Q132+'[1]DEC 2020'!Q132+'[1]JAN 2021'!Q132+'[1]FEB 2021'!Q132+'[1]MAR 2021'!Q132+'[1]APR 2021'!Q132+'[1]MAY 2021'!Q132+'[1]JUN 2021'!Q132+'[1]JUL 2021'!Q132+'[1]AUG 2021'!Q132</f>
        <v>0</v>
      </c>
      <c r="R132" s="38">
        <f>'[1]SEPT 2020'!R132+'[1]OCT 2020'!R132+'[1]NOV 2020'!R132+'[1]DEC 2020'!R132+'[1]JAN 2021'!R132+'[1]FEB 2021'!R132+'[1]MAR 2021'!R132+'[1]APR 2021'!R132+'[1]MAY 2021'!R132+'[1]JUN 2021'!R132+'[1]JUL 2021'!R132+'[1]AUG 2021'!R132</f>
        <v>0</v>
      </c>
      <c r="S132" s="38">
        <f>'[1]SEPT 2020'!S132+'[1]OCT 2020'!S132+'[1]NOV 2020'!S132+'[1]DEC 2020'!S132+'[1]JAN 2021'!S132+'[1]FEB 2021'!S132+'[1]MAR 2021'!S132+'[1]APR 2021'!S132+'[1]MAY 2021'!S132+'[1]JUN 2021'!S132+'[1]JUL 2021'!S132+'[1]AUG 2021'!S132</f>
        <v>9600</v>
      </c>
      <c r="T132" s="38">
        <f>'[1]SEPT 2020'!T132+'[1]OCT 2020'!T132+'[1]NOV 2020'!T132+'[1]DEC 2020'!T132+'[1]JAN 2021'!T132+'[1]FEB 2021'!T132+'[1]MAR 2021'!T132+'[1]APR 2021'!T132+'[1]MAY 2021'!T132+'[1]JUN 2021'!T132+'[1]JUL 2021'!T132+'[1]AUG 2021'!T132</f>
        <v>1277.2</v>
      </c>
      <c r="U132" s="38">
        <f>'[1]SEPT 2020'!U132+'[1]OCT 2020'!U132+'[1]NOV 2020'!U132+'[1]DEC 2020'!U132+'[1]JAN 2021'!U132+'[1]FEB 2021'!U132+'[1]MAR 2021'!U132+'[1]APR 2021'!U132+'[1]MAY 2021'!U132+'[1]JUN 2021'!U132+'[1]JUL 2021'!U132+'[1]AUG 2021'!U132</f>
        <v>0</v>
      </c>
      <c r="V132" s="38">
        <f>'[1]SEPT 2020'!V132+'[1]OCT 2020'!V132+'[1]NOV 2020'!V132+'[1]DEC 2020'!V132+'[1]JAN 2021'!V132+'[1]FEB 2021'!V132+'[1]MAR 2021'!V132+'[1]APR 2021'!V132+'[1]MAY 2021'!V132+'[1]JUN 2021'!V132+'[1]JUL 2021'!V132+'[1]AUG 2021'!V132</f>
        <v>0</v>
      </c>
      <c r="W132" s="38">
        <f>'[1]SEPT 2020'!W132+'[1]OCT 2020'!W132+'[1]NOV 2020'!W132+'[1]DEC 2020'!W132+'[1]JAN 2021'!W132+'[1]FEB 2021'!W132+'[1]MAR 2021'!W132+'[1]APR 2021'!W132+'[1]MAY 2021'!W132+'[1]JUN 2021'!W132+'[1]JUL 2021'!W132+'[1]AUG 2021'!W132</f>
        <v>0</v>
      </c>
      <c r="X132" s="38">
        <f>'[1]SEPT 2020'!X132+'[1]OCT 2020'!X132+'[1]NOV 2020'!X132+'[1]DEC 2020'!X132+'[1]JAN 2021'!X132+'[1]FEB 2021'!X132+'[1]MAR 2021'!X132+'[1]APR 2021'!X132+'[1]MAY 2021'!X132+'[1]JUN 2021'!X132+'[1]JUL 2021'!X132+'[1]AUG 2021'!X132</f>
        <v>0</v>
      </c>
      <c r="Y132" s="38">
        <f>'[1]SEPT 2020'!Y132+'[1]OCT 2020'!Y132+'[1]NOV 2020'!Y132+'[1]DEC 2020'!Y132+'[1]JAN 2021'!Y132+'[1]FEB 2021'!Y132+'[1]MAR 2021'!Y132+'[1]APR 2021'!Y132+'[1]MAY 2021'!Y132+'[1]JUN 2021'!Y132+'[1]JUL 2021'!Y132+'[1]AUG 2021'!Y132</f>
        <v>0</v>
      </c>
      <c r="Z132" s="38">
        <f>'[1]SEPT 2020'!Z132+'[1]OCT 2020'!Z132+'[1]NOV 2020'!Z132+'[1]DEC 2020'!Z132+'[1]JAN 2021'!Z132+'[1]FEB 2021'!Z132+'[1]MAR 2021'!Z132+'[1]APR 2021'!Z132+'[1]MAY 2021'!Z132+'[1]JUN 2021'!Z132+'[1]JUL 2021'!Z132+'[1]AUG 2021'!Z132</f>
        <v>0</v>
      </c>
      <c r="AA132" s="38">
        <f>'[1]SEPT 2020'!AA132+'[1]OCT 2020'!AA132+'[1]NOV 2020'!AA132+'[1]DEC 2020'!AA132+'[1]JAN 2021'!AA132+'[1]FEB 2021'!AA132+'[1]MAR 2021'!AA132+'[1]APR 2021'!AA132+'[1]MAY 2021'!AA132+'[1]JUN 2021'!AA132+'[1]JUL 2021'!AA132+'[1]AUG 2021'!AA132</f>
        <v>0</v>
      </c>
      <c r="AB132" s="38">
        <f>'[1]SEPT 2020'!AB132+'[1]OCT 2020'!AB132+'[1]NOV 2020'!AB132+'[1]DEC 2020'!AB132+'[1]JAN 2021'!AB132+'[1]FEB 2021'!AB132+'[1]MAR 2021'!AB132+'[1]APR 2021'!AB132+'[1]MAY 2021'!AB132+'[1]JUN 2021'!AB132+'[1]JUL 2021'!AB132+'[1]AUG 2021'!AB132</f>
        <v>0</v>
      </c>
      <c r="AC132" s="38">
        <f>'[1]SEPT 2020'!AC132+'[1]OCT 2020'!AC132+'[1]NOV 2020'!AC132+'[1]DEC 2020'!AC132+'[1]JAN 2021'!AC132+'[1]FEB 2021'!AC132+'[1]MAR 2021'!AC132+'[1]APR 2021'!AC132+'[1]MAY 2021'!AC132+'[1]JUN 2021'!AC132+'[1]JUL 2021'!AC132+'[1]AUG 2021'!AC132</f>
        <v>0</v>
      </c>
      <c r="AD132" s="24">
        <f t="shared" si="2"/>
        <v>165619.20000000001</v>
      </c>
    </row>
    <row r="133" spans="1:30" x14ac:dyDescent="0.25">
      <c r="A133" s="16" t="s">
        <v>301</v>
      </c>
      <c r="B133" s="17" t="s">
        <v>302</v>
      </c>
      <c r="C133" s="18" t="s">
        <v>36</v>
      </c>
      <c r="D133" s="90">
        <f>'[1]SEPT 2020'!D133+'[1]OCT 2020'!D133+'[1]NOV 2020'!D133+'[1]DEC 2020'!D133+'[1]JAN 2021'!D133+'[1]FEB 2021'!D133+'[1]MAR 2021'!D133+'[1]APR 2021'!D133+'[1]MAY 2021'!D133+'[1]JUN 2021'!D133+'[1]JUL 2021'!D133+'[1]AUG 2021'!D133</f>
        <v>304148</v>
      </c>
      <c r="E133" s="90">
        <f>'[1]SEPT 2020'!E133+'[1]OCT 2020'!E133+'[1]NOV 2020'!E133+'[1]DEC 2020'!E133+'[1]JAN 2021'!E133+'[1]FEB 2021'!E133+'[1]MAR 2021'!E133+'[1]APR 2021'!E133+'[1]MAY 2021'!E133+'[1]JUN 2021'!E133+'[1]JUL 2021'!E133+'[1]AUG 2021'!E133</f>
        <v>248899</v>
      </c>
      <c r="F133" s="90">
        <f>'[1]SEPT 2020'!F133+'[1]OCT 2020'!F133+'[1]NOV 2020'!F133+'[1]DEC 2020'!F133+'[1]JAN 2021'!F133+'[1]FEB 2021'!F133+'[1]MAR 2021'!F133+'[1]APR 2021'!F133+'[1]MAY 2021'!F133+'[1]JUN 2021'!F133+'[1]JUL 2021'!F133+'[1]AUG 2021'!F133</f>
        <v>159141</v>
      </c>
      <c r="G133" s="90">
        <f>'[1]SEPT 2020'!G133+'[1]OCT 2020'!G133+'[1]NOV 2020'!G133+'[1]DEC 2020'!G133+'[1]JAN 2021'!G133+'[1]FEB 2021'!G133+'[1]MAR 2021'!G133+'[1]APR 2021'!G133+'[1]MAY 2021'!G133+'[1]JUN 2021'!G133+'[1]JUL 2021'!G133+'[1]AUG 2021'!G133</f>
        <v>284847</v>
      </c>
      <c r="H133" s="90">
        <f>'[1]SEPT 2020'!H133+'[1]OCT 2020'!H133+'[1]NOV 2020'!H133+'[1]DEC 2020'!H133+'[1]JAN 2021'!H133+'[1]FEB 2021'!H133+'[1]MAR 2021'!H133+'[1]APR 2021'!H133+'[1]MAY 2021'!H133+'[1]JUN 2021'!H133+'[1]JUL 2021'!H133+'[1]AUG 2021'!H133</f>
        <v>114295</v>
      </c>
      <c r="I133" s="108">
        <f>'[1]SEPT 2020'!I133+'[1]OCT 2020'!I133+'[1]NOV 2020'!I133+'[1]DEC 2020'!I133+'[1]JAN 2021'!I133+'[1]FEB 2021'!I133+'[1]MAR 2021'!I133+'[1]APR 2021'!I133+'[1]MAY 2021'!I133+'[1]JUN 2021'!I133+'[1]JUL 2021'!I133+'[1]AUG 2021'!I133</f>
        <v>1111330</v>
      </c>
      <c r="J133" s="38">
        <f>'[1]SEPT 2020'!J133+'[1]OCT 2020'!J133+'[1]NOV 2020'!J133+'[1]DEC 2020'!J133+'[1]JAN 2021'!J133+'[1]FEB 2021'!J133+'[1]MAR 2021'!J133+'[1]APR 2021'!J133+'[1]MAY 2021'!J133+'[1]JUN 2021'!J133+'[1]JUL 2021'!J133+'[1]AUG 2021'!J133</f>
        <v>0</v>
      </c>
      <c r="K133" s="109">
        <f>'[1]SEPT 2020'!K133+'[1]OCT 2020'!K133+'[1]NOV 2020'!K133+'[1]DEC 2020'!K133+'[1]JAN 2021'!K133+'[1]FEB 2021'!K133+'[1]MAR 2021'!K133+'[1]APR 2021'!K133+'[1]MAY 2021'!K133+'[1]JUN 2021'!K133+'[1]JUL 2021'!K133+'[1]AUG 2021'!K133</f>
        <v>0</v>
      </c>
      <c r="L133" s="38">
        <f>'[1]SEPT 2020'!L133+'[1]OCT 2020'!L133+'[1]NOV 2020'!L133+'[1]DEC 2020'!L133+'[1]JAN 2021'!L133+'[1]FEB 2021'!L133+'[1]MAR 2021'!L133+'[1]APR 2021'!L133+'[1]MAY 2021'!L133+'[1]JUN 2021'!L133+'[1]JUL 2021'!L133+'[1]AUG 2021'!L133</f>
        <v>0</v>
      </c>
      <c r="M133" s="38">
        <f>'[1]SEPT 2020'!M133+'[1]OCT 2020'!M133+'[1]NOV 2020'!M133+'[1]DEC 2020'!M133+'[1]JAN 2021'!M133+'[1]FEB 2021'!M133+'[1]MAR 2021'!M133+'[1]APR 2021'!M133+'[1]MAY 2021'!M133+'[1]JUN 2021'!M133+'[1]JUL 2021'!M133+'[1]AUG 2021'!M133</f>
        <v>0</v>
      </c>
      <c r="N133" s="38">
        <f>'[1]SEPT 2020'!N133+'[1]OCT 2020'!N133+'[1]NOV 2020'!N133+'[1]DEC 2020'!N133+'[1]JAN 2021'!N133+'[1]FEB 2021'!N133+'[1]MAR 2021'!N133+'[1]APR 2021'!N133+'[1]MAY 2021'!N133+'[1]JUN 2021'!N133+'[1]JUL 2021'!N133+'[1]AUG 2021'!N133</f>
        <v>0</v>
      </c>
      <c r="O133" s="38">
        <f>'[1]SEPT 2020'!O133+'[1]OCT 2020'!O133+'[1]NOV 2020'!O133+'[1]DEC 2020'!O133+'[1]JAN 2021'!O133+'[1]FEB 2021'!O133+'[1]MAR 2021'!O133+'[1]APR 2021'!O133+'[1]MAY 2021'!O133+'[1]JUN 2021'!O133+'[1]JUL 2021'!O133+'[1]AUG 2021'!O133</f>
        <v>0</v>
      </c>
      <c r="P133" s="108">
        <f>'[1]SEPT 2020'!P133+'[1]OCT 2020'!P133+'[1]NOV 2020'!P133+'[1]DEC 2020'!P133+'[1]JAN 2021'!P133+'[1]FEB 2021'!P133+'[1]MAR 2021'!P133+'[1]APR 2021'!P133+'[1]MAY 2021'!P133+'[1]JUN 2021'!P133+'[1]JUL 2021'!P133+'[1]AUG 2021'!P133</f>
        <v>15422.19</v>
      </c>
      <c r="Q133" s="38">
        <f>'[1]SEPT 2020'!Q133+'[1]OCT 2020'!Q133+'[1]NOV 2020'!Q133+'[1]DEC 2020'!Q133+'[1]JAN 2021'!Q133+'[1]FEB 2021'!Q133+'[1]MAR 2021'!Q133+'[1]APR 2021'!Q133+'[1]MAY 2021'!Q133+'[1]JUN 2021'!Q133+'[1]JUL 2021'!Q133+'[1]AUG 2021'!Q133</f>
        <v>0</v>
      </c>
      <c r="R133" s="38">
        <f>'[1]SEPT 2020'!R133+'[1]OCT 2020'!R133+'[1]NOV 2020'!R133+'[1]DEC 2020'!R133+'[1]JAN 2021'!R133+'[1]FEB 2021'!R133+'[1]MAR 2021'!R133+'[1]APR 2021'!R133+'[1]MAY 2021'!R133+'[1]JUN 2021'!R133+'[1]JUL 2021'!R133+'[1]AUG 2021'!R133</f>
        <v>0</v>
      </c>
      <c r="S133" s="38">
        <f>'[1]SEPT 2020'!S133+'[1]OCT 2020'!S133+'[1]NOV 2020'!S133+'[1]DEC 2020'!S133+'[1]JAN 2021'!S133+'[1]FEB 2021'!S133+'[1]MAR 2021'!S133+'[1]APR 2021'!S133+'[1]MAY 2021'!S133+'[1]JUN 2021'!S133+'[1]JUL 2021'!S133+'[1]AUG 2021'!S133</f>
        <v>0</v>
      </c>
      <c r="T133" s="38">
        <f>'[1]SEPT 2020'!T133+'[1]OCT 2020'!T133+'[1]NOV 2020'!T133+'[1]DEC 2020'!T133+'[1]JAN 2021'!T133+'[1]FEB 2021'!T133+'[1]MAR 2021'!T133+'[1]APR 2021'!T133+'[1]MAY 2021'!T133+'[1]JUN 2021'!T133+'[1]JUL 2021'!T133+'[1]AUG 2021'!T133</f>
        <v>15422.19</v>
      </c>
      <c r="U133" s="38">
        <f>'[1]SEPT 2020'!U133+'[1]OCT 2020'!U133+'[1]NOV 2020'!U133+'[1]DEC 2020'!U133+'[1]JAN 2021'!U133+'[1]FEB 2021'!U133+'[1]MAR 2021'!U133+'[1]APR 2021'!U133+'[1]MAY 2021'!U133+'[1]JUN 2021'!U133+'[1]JUL 2021'!U133+'[1]AUG 2021'!U133</f>
        <v>0</v>
      </c>
      <c r="V133" s="38">
        <f>'[1]SEPT 2020'!V133+'[1]OCT 2020'!V133+'[1]NOV 2020'!V133+'[1]DEC 2020'!V133+'[1]JAN 2021'!V133+'[1]FEB 2021'!V133+'[1]MAR 2021'!V133+'[1]APR 2021'!V133+'[1]MAY 2021'!V133+'[1]JUN 2021'!V133+'[1]JUL 2021'!V133+'[1]AUG 2021'!V133</f>
        <v>0</v>
      </c>
      <c r="W133" s="38">
        <f>'[1]SEPT 2020'!W133+'[1]OCT 2020'!W133+'[1]NOV 2020'!W133+'[1]DEC 2020'!W133+'[1]JAN 2021'!W133+'[1]FEB 2021'!W133+'[1]MAR 2021'!W133+'[1]APR 2021'!W133+'[1]MAY 2021'!W133+'[1]JUN 2021'!W133+'[1]JUL 2021'!W133+'[1]AUG 2021'!W133</f>
        <v>0</v>
      </c>
      <c r="X133" s="38">
        <f>'[1]SEPT 2020'!X133+'[1]OCT 2020'!X133+'[1]NOV 2020'!X133+'[1]DEC 2020'!X133+'[1]JAN 2021'!X133+'[1]FEB 2021'!X133+'[1]MAR 2021'!X133+'[1]APR 2021'!X133+'[1]MAY 2021'!X133+'[1]JUN 2021'!X133+'[1]JUL 2021'!X133+'[1]AUG 2021'!X133</f>
        <v>0</v>
      </c>
      <c r="Y133" s="38">
        <f>'[1]SEPT 2020'!Y133+'[1]OCT 2020'!Y133+'[1]NOV 2020'!Y133+'[1]DEC 2020'!Y133+'[1]JAN 2021'!Y133+'[1]FEB 2021'!Y133+'[1]MAR 2021'!Y133+'[1]APR 2021'!Y133+'[1]MAY 2021'!Y133+'[1]JUN 2021'!Y133+'[1]JUL 2021'!Y133+'[1]AUG 2021'!Y133</f>
        <v>0</v>
      </c>
      <c r="Z133" s="38">
        <f>'[1]SEPT 2020'!Z133+'[1]OCT 2020'!Z133+'[1]NOV 2020'!Z133+'[1]DEC 2020'!Z133+'[1]JAN 2021'!Z133+'[1]FEB 2021'!Z133+'[1]MAR 2021'!Z133+'[1]APR 2021'!Z133+'[1]MAY 2021'!Z133+'[1]JUN 2021'!Z133+'[1]JUL 2021'!Z133+'[1]AUG 2021'!Z133</f>
        <v>0</v>
      </c>
      <c r="AA133" s="38">
        <f>'[1]SEPT 2020'!AA133+'[1]OCT 2020'!AA133+'[1]NOV 2020'!AA133+'[1]DEC 2020'!AA133+'[1]JAN 2021'!AA133+'[1]FEB 2021'!AA133+'[1]MAR 2021'!AA133+'[1]APR 2021'!AA133+'[1]MAY 2021'!AA133+'[1]JUN 2021'!AA133+'[1]JUL 2021'!AA133+'[1]AUG 2021'!AA133</f>
        <v>0</v>
      </c>
      <c r="AB133" s="38">
        <f>'[1]SEPT 2020'!AB133+'[1]OCT 2020'!AB133+'[1]NOV 2020'!AB133+'[1]DEC 2020'!AB133+'[1]JAN 2021'!AB133+'[1]FEB 2021'!AB133+'[1]MAR 2021'!AB133+'[1]APR 2021'!AB133+'[1]MAY 2021'!AB133+'[1]JUN 2021'!AB133+'[1]JUL 2021'!AB133+'[1]AUG 2021'!AB133</f>
        <v>0</v>
      </c>
      <c r="AC133" s="38">
        <f>'[1]SEPT 2020'!AC133+'[1]OCT 2020'!AC133+'[1]NOV 2020'!AC133+'[1]DEC 2020'!AC133+'[1]JAN 2021'!AC133+'[1]FEB 2021'!AC133+'[1]MAR 2021'!AC133+'[1]APR 2021'!AC133+'[1]MAY 2021'!AC133+'[1]JUN 2021'!AC133+'[1]JUL 2021'!AC133+'[1]AUG 2021'!AC133</f>
        <v>0</v>
      </c>
      <c r="AD133" s="24">
        <f t="shared" si="2"/>
        <v>1126752.19</v>
      </c>
    </row>
    <row r="134" spans="1:30" x14ac:dyDescent="0.25">
      <c r="A134" s="16" t="s">
        <v>303</v>
      </c>
      <c r="B134" s="17" t="s">
        <v>304</v>
      </c>
      <c r="C134" s="31" t="s">
        <v>100</v>
      </c>
      <c r="D134" s="90">
        <f>'[1]SEPT 2020'!D134+'[1]OCT 2020'!D134+'[1]NOV 2020'!D134+'[1]DEC 2020'!D134+'[1]JAN 2021'!D134+'[1]FEB 2021'!D134+'[1]MAR 2021'!D134+'[1]APR 2021'!D134+'[1]MAY 2021'!D134+'[1]JUN 2021'!D134+'[1]JUL 2021'!D134+'[1]AUG 2021'!D134</f>
        <v>14288</v>
      </c>
      <c r="E134" s="90">
        <f>'[1]SEPT 2020'!E134+'[1]OCT 2020'!E134+'[1]NOV 2020'!E134+'[1]DEC 2020'!E134+'[1]JAN 2021'!E134+'[1]FEB 2021'!E134+'[1]MAR 2021'!E134+'[1]APR 2021'!E134+'[1]MAY 2021'!E134+'[1]JUN 2021'!E134+'[1]JUL 2021'!E134+'[1]AUG 2021'!E134</f>
        <v>16277</v>
      </c>
      <c r="F134" s="90">
        <f>'[1]SEPT 2020'!F134+'[1]OCT 2020'!F134+'[1]NOV 2020'!F134+'[1]DEC 2020'!F134+'[1]JAN 2021'!F134+'[1]FEB 2021'!F134+'[1]MAR 2021'!F134+'[1]APR 2021'!F134+'[1]MAY 2021'!F134+'[1]JUN 2021'!F134+'[1]JUL 2021'!F134+'[1]AUG 2021'!F134</f>
        <v>29001</v>
      </c>
      <c r="G134" s="90">
        <f>'[1]SEPT 2020'!G134+'[1]OCT 2020'!G134+'[1]NOV 2020'!G134+'[1]DEC 2020'!G134+'[1]JAN 2021'!G134+'[1]FEB 2021'!G134+'[1]MAR 2021'!G134+'[1]APR 2021'!G134+'[1]MAY 2021'!G134+'[1]JUN 2021'!G134+'[1]JUL 2021'!G134+'[1]AUG 2021'!G134</f>
        <v>2769</v>
      </c>
      <c r="H134" s="90">
        <f>'[1]SEPT 2020'!H134+'[1]OCT 2020'!H134+'[1]NOV 2020'!H134+'[1]DEC 2020'!H134+'[1]JAN 2021'!H134+'[1]FEB 2021'!H134+'[1]MAR 2021'!H134+'[1]APR 2021'!H134+'[1]MAY 2021'!H134+'[1]JUN 2021'!H134+'[1]JUL 2021'!H134+'[1]AUG 2021'!H134</f>
        <v>3837</v>
      </c>
      <c r="I134" s="108">
        <f>'[1]SEPT 2020'!I134+'[1]OCT 2020'!I134+'[1]NOV 2020'!I134+'[1]DEC 2020'!I134+'[1]JAN 2021'!I134+'[1]FEB 2021'!I134+'[1]MAR 2021'!I134+'[1]APR 2021'!I134+'[1]MAY 2021'!I134+'[1]JUN 2021'!I134+'[1]JUL 2021'!I134+'[1]AUG 2021'!I134</f>
        <v>66172</v>
      </c>
      <c r="J134" s="38">
        <f>'[1]SEPT 2020'!J134+'[1]OCT 2020'!J134+'[1]NOV 2020'!J134+'[1]DEC 2020'!J134+'[1]JAN 2021'!J134+'[1]FEB 2021'!J134+'[1]MAR 2021'!J134+'[1]APR 2021'!J134+'[1]MAY 2021'!J134+'[1]JUN 2021'!J134+'[1]JUL 2021'!J134+'[1]AUG 2021'!J134</f>
        <v>0</v>
      </c>
      <c r="K134" s="109">
        <f>'[1]SEPT 2020'!K134+'[1]OCT 2020'!K134+'[1]NOV 2020'!K134+'[1]DEC 2020'!K134+'[1]JAN 2021'!K134+'[1]FEB 2021'!K134+'[1]MAR 2021'!K134+'[1]APR 2021'!K134+'[1]MAY 2021'!K134+'[1]JUN 2021'!K134+'[1]JUL 2021'!K134+'[1]AUG 2021'!K134</f>
        <v>0</v>
      </c>
      <c r="L134" s="38">
        <f>'[1]SEPT 2020'!L134+'[1]OCT 2020'!L134+'[1]NOV 2020'!L134+'[1]DEC 2020'!L134+'[1]JAN 2021'!L134+'[1]FEB 2021'!L134+'[1]MAR 2021'!L134+'[1]APR 2021'!L134+'[1]MAY 2021'!L134+'[1]JUN 2021'!L134+'[1]JUL 2021'!L134+'[1]AUG 2021'!L134</f>
        <v>0</v>
      </c>
      <c r="M134" s="38">
        <f>'[1]SEPT 2020'!M134+'[1]OCT 2020'!M134+'[1]NOV 2020'!M134+'[1]DEC 2020'!M134+'[1]JAN 2021'!M134+'[1]FEB 2021'!M134+'[1]MAR 2021'!M134+'[1]APR 2021'!M134+'[1]MAY 2021'!M134+'[1]JUN 2021'!M134+'[1]JUL 2021'!M134+'[1]AUG 2021'!M134</f>
        <v>0</v>
      </c>
      <c r="N134" s="38">
        <f>'[1]SEPT 2020'!N134+'[1]OCT 2020'!N134+'[1]NOV 2020'!N134+'[1]DEC 2020'!N134+'[1]JAN 2021'!N134+'[1]FEB 2021'!N134+'[1]MAR 2021'!N134+'[1]APR 2021'!N134+'[1]MAY 2021'!N134+'[1]JUN 2021'!N134+'[1]JUL 2021'!N134+'[1]AUG 2021'!N134</f>
        <v>0</v>
      </c>
      <c r="O134" s="38">
        <f>'[1]SEPT 2020'!O134+'[1]OCT 2020'!O134+'[1]NOV 2020'!O134+'[1]DEC 2020'!O134+'[1]JAN 2021'!O134+'[1]FEB 2021'!O134+'[1]MAR 2021'!O134+'[1]APR 2021'!O134+'[1]MAY 2021'!O134+'[1]JUN 2021'!O134+'[1]JUL 2021'!O134+'[1]AUG 2021'!O134</f>
        <v>0</v>
      </c>
      <c r="P134" s="108">
        <f>'[1]SEPT 2020'!P134+'[1]OCT 2020'!P134+'[1]NOV 2020'!P134+'[1]DEC 2020'!P134+'[1]JAN 2021'!P134+'[1]FEB 2021'!P134+'[1]MAR 2021'!P134+'[1]APR 2021'!P134+'[1]MAY 2021'!P134+'[1]JUN 2021'!P134+'[1]JUL 2021'!P134+'[1]AUG 2021'!P134</f>
        <v>638.6</v>
      </c>
      <c r="Q134" s="38">
        <f>'[1]SEPT 2020'!Q134+'[1]OCT 2020'!Q134+'[1]NOV 2020'!Q134+'[1]DEC 2020'!Q134+'[1]JAN 2021'!Q134+'[1]FEB 2021'!Q134+'[1]MAR 2021'!Q134+'[1]APR 2021'!Q134+'[1]MAY 2021'!Q134+'[1]JUN 2021'!Q134+'[1]JUL 2021'!Q134+'[1]AUG 2021'!Q134</f>
        <v>0</v>
      </c>
      <c r="R134" s="38">
        <f>'[1]SEPT 2020'!R134+'[1]OCT 2020'!R134+'[1]NOV 2020'!R134+'[1]DEC 2020'!R134+'[1]JAN 2021'!R134+'[1]FEB 2021'!R134+'[1]MAR 2021'!R134+'[1]APR 2021'!R134+'[1]MAY 2021'!R134+'[1]JUN 2021'!R134+'[1]JUL 2021'!R134+'[1]AUG 2021'!R134</f>
        <v>0</v>
      </c>
      <c r="S134" s="38">
        <f>'[1]SEPT 2020'!S134+'[1]OCT 2020'!S134+'[1]NOV 2020'!S134+'[1]DEC 2020'!S134+'[1]JAN 2021'!S134+'[1]FEB 2021'!S134+'[1]MAR 2021'!S134+'[1]APR 2021'!S134+'[1]MAY 2021'!S134+'[1]JUN 2021'!S134+'[1]JUL 2021'!S134+'[1]AUG 2021'!S134</f>
        <v>0</v>
      </c>
      <c r="T134" s="38">
        <f>'[1]SEPT 2020'!T134+'[1]OCT 2020'!T134+'[1]NOV 2020'!T134+'[1]DEC 2020'!T134+'[1]JAN 2021'!T134+'[1]FEB 2021'!T134+'[1]MAR 2021'!T134+'[1]APR 2021'!T134+'[1]MAY 2021'!T134+'[1]JUN 2021'!T134+'[1]JUL 2021'!T134+'[1]AUG 2021'!T134</f>
        <v>638.6</v>
      </c>
      <c r="U134" s="38">
        <f>'[1]SEPT 2020'!U134+'[1]OCT 2020'!U134+'[1]NOV 2020'!U134+'[1]DEC 2020'!U134+'[1]JAN 2021'!U134+'[1]FEB 2021'!U134+'[1]MAR 2021'!U134+'[1]APR 2021'!U134+'[1]MAY 2021'!U134+'[1]JUN 2021'!U134+'[1]JUL 2021'!U134+'[1]AUG 2021'!U134</f>
        <v>0</v>
      </c>
      <c r="V134" s="38">
        <f>'[1]SEPT 2020'!V134+'[1]OCT 2020'!V134+'[1]NOV 2020'!V134+'[1]DEC 2020'!V134+'[1]JAN 2021'!V134+'[1]FEB 2021'!V134+'[1]MAR 2021'!V134+'[1]APR 2021'!V134+'[1]MAY 2021'!V134+'[1]JUN 2021'!V134+'[1]JUL 2021'!V134+'[1]AUG 2021'!V134</f>
        <v>0</v>
      </c>
      <c r="W134" s="38">
        <f>'[1]SEPT 2020'!W134+'[1]OCT 2020'!W134+'[1]NOV 2020'!W134+'[1]DEC 2020'!W134+'[1]JAN 2021'!W134+'[1]FEB 2021'!W134+'[1]MAR 2021'!W134+'[1]APR 2021'!W134+'[1]MAY 2021'!W134+'[1]JUN 2021'!W134+'[1]JUL 2021'!W134+'[1]AUG 2021'!W134</f>
        <v>0</v>
      </c>
      <c r="X134" s="38">
        <f>'[1]SEPT 2020'!X134+'[1]OCT 2020'!X134+'[1]NOV 2020'!X134+'[1]DEC 2020'!X134+'[1]JAN 2021'!X134+'[1]FEB 2021'!X134+'[1]MAR 2021'!X134+'[1]APR 2021'!X134+'[1]MAY 2021'!X134+'[1]JUN 2021'!X134+'[1]JUL 2021'!X134+'[1]AUG 2021'!X134</f>
        <v>0</v>
      </c>
      <c r="Y134" s="38">
        <f>'[1]SEPT 2020'!Y134+'[1]OCT 2020'!Y134+'[1]NOV 2020'!Y134+'[1]DEC 2020'!Y134+'[1]JAN 2021'!Y134+'[1]FEB 2021'!Y134+'[1]MAR 2021'!Y134+'[1]APR 2021'!Y134+'[1]MAY 2021'!Y134+'[1]JUN 2021'!Y134+'[1]JUL 2021'!Y134+'[1]AUG 2021'!Y134</f>
        <v>0</v>
      </c>
      <c r="Z134" s="38">
        <f>'[1]SEPT 2020'!Z134+'[1]OCT 2020'!Z134+'[1]NOV 2020'!Z134+'[1]DEC 2020'!Z134+'[1]JAN 2021'!Z134+'[1]FEB 2021'!Z134+'[1]MAR 2021'!Z134+'[1]APR 2021'!Z134+'[1]MAY 2021'!Z134+'[1]JUN 2021'!Z134+'[1]JUL 2021'!Z134+'[1]AUG 2021'!Z134</f>
        <v>0</v>
      </c>
      <c r="AA134" s="38">
        <f>'[1]SEPT 2020'!AA134+'[1]OCT 2020'!AA134+'[1]NOV 2020'!AA134+'[1]DEC 2020'!AA134+'[1]JAN 2021'!AA134+'[1]FEB 2021'!AA134+'[1]MAR 2021'!AA134+'[1]APR 2021'!AA134+'[1]MAY 2021'!AA134+'[1]JUN 2021'!AA134+'[1]JUL 2021'!AA134+'[1]AUG 2021'!AA134</f>
        <v>0</v>
      </c>
      <c r="AB134" s="38">
        <f>'[1]SEPT 2020'!AB134+'[1]OCT 2020'!AB134+'[1]NOV 2020'!AB134+'[1]DEC 2020'!AB134+'[1]JAN 2021'!AB134+'[1]FEB 2021'!AB134+'[1]MAR 2021'!AB134+'[1]APR 2021'!AB134+'[1]MAY 2021'!AB134+'[1]JUN 2021'!AB134+'[1]JUL 2021'!AB134+'[1]AUG 2021'!AB134</f>
        <v>0</v>
      </c>
      <c r="AC134" s="38">
        <f>'[1]SEPT 2020'!AC134+'[1]OCT 2020'!AC134+'[1]NOV 2020'!AC134+'[1]DEC 2020'!AC134+'[1]JAN 2021'!AC134+'[1]FEB 2021'!AC134+'[1]MAR 2021'!AC134+'[1]APR 2021'!AC134+'[1]MAY 2021'!AC134+'[1]JUN 2021'!AC134+'[1]JUL 2021'!AC134+'[1]AUG 2021'!AC134</f>
        <v>0</v>
      </c>
      <c r="AD134" s="24">
        <f t="shared" si="2"/>
        <v>66810.600000000006</v>
      </c>
    </row>
    <row r="135" spans="1:30" x14ac:dyDescent="0.25">
      <c r="A135" s="16" t="s">
        <v>305</v>
      </c>
      <c r="B135" s="17" t="s">
        <v>306</v>
      </c>
      <c r="C135" s="30" t="s">
        <v>71</v>
      </c>
      <c r="D135" s="90">
        <f>'[1]SEPT 2020'!D135+'[1]OCT 2020'!D135+'[1]NOV 2020'!D135+'[1]DEC 2020'!D135+'[1]JAN 2021'!D135+'[1]FEB 2021'!D135+'[1]MAR 2021'!D135+'[1]APR 2021'!D135+'[1]MAY 2021'!D135+'[1]JUN 2021'!D135+'[1]JUL 2021'!D135+'[1]AUG 2021'!D135</f>
        <v>304932</v>
      </c>
      <c r="E135" s="90">
        <f>'[1]SEPT 2020'!E135+'[1]OCT 2020'!E135+'[1]NOV 2020'!E135+'[1]DEC 2020'!E135+'[1]JAN 2021'!E135+'[1]FEB 2021'!E135+'[1]MAR 2021'!E135+'[1]APR 2021'!E135+'[1]MAY 2021'!E135+'[1]JUN 2021'!E135+'[1]JUL 2021'!E135+'[1]AUG 2021'!E135</f>
        <v>343808</v>
      </c>
      <c r="F135" s="90">
        <f>'[1]SEPT 2020'!F135+'[1]OCT 2020'!F135+'[1]NOV 2020'!F135+'[1]DEC 2020'!F135+'[1]JAN 2021'!F135+'[1]FEB 2021'!F135+'[1]MAR 2021'!F135+'[1]APR 2021'!F135+'[1]MAY 2021'!F135+'[1]JUN 2021'!F135+'[1]JUL 2021'!F135+'[1]AUG 2021'!F135</f>
        <v>94978</v>
      </c>
      <c r="G135" s="90">
        <f>'[1]SEPT 2020'!G135+'[1]OCT 2020'!G135+'[1]NOV 2020'!G135+'[1]DEC 2020'!G135+'[1]JAN 2021'!G135+'[1]FEB 2021'!G135+'[1]MAR 2021'!G135+'[1]APR 2021'!G135+'[1]MAY 2021'!G135+'[1]JUN 2021'!G135+'[1]JUL 2021'!G135+'[1]AUG 2021'!G135</f>
        <v>27116</v>
      </c>
      <c r="H135" s="90">
        <f>'[1]SEPT 2020'!H135+'[1]OCT 2020'!H135+'[1]NOV 2020'!H135+'[1]DEC 2020'!H135+'[1]JAN 2021'!H135+'[1]FEB 2021'!H135+'[1]MAR 2021'!H135+'[1]APR 2021'!H135+'[1]MAY 2021'!H135+'[1]JUN 2021'!H135+'[1]JUL 2021'!H135+'[1]AUG 2021'!H135</f>
        <v>49551</v>
      </c>
      <c r="I135" s="108">
        <f>'[1]SEPT 2020'!I135+'[1]OCT 2020'!I135+'[1]NOV 2020'!I135+'[1]DEC 2020'!I135+'[1]JAN 2021'!I135+'[1]FEB 2021'!I135+'[1]MAR 2021'!I135+'[1]APR 2021'!I135+'[1]MAY 2021'!I135+'[1]JUN 2021'!I135+'[1]JUL 2021'!I135+'[1]AUG 2021'!I135</f>
        <v>820385</v>
      </c>
      <c r="J135" s="38">
        <f>'[1]SEPT 2020'!J135+'[1]OCT 2020'!J135+'[1]NOV 2020'!J135+'[1]DEC 2020'!J135+'[1]JAN 2021'!J135+'[1]FEB 2021'!J135+'[1]MAR 2021'!J135+'[1]APR 2021'!J135+'[1]MAY 2021'!J135+'[1]JUN 2021'!J135+'[1]JUL 2021'!J135+'[1]AUG 2021'!J135</f>
        <v>0</v>
      </c>
      <c r="K135" s="109">
        <f>'[1]SEPT 2020'!K135+'[1]OCT 2020'!K135+'[1]NOV 2020'!K135+'[1]DEC 2020'!K135+'[1]JAN 2021'!K135+'[1]FEB 2021'!K135+'[1]MAR 2021'!K135+'[1]APR 2021'!K135+'[1]MAY 2021'!K135+'[1]JUN 2021'!K135+'[1]JUL 2021'!K135+'[1]AUG 2021'!K135</f>
        <v>0</v>
      </c>
      <c r="L135" s="38">
        <f>'[1]SEPT 2020'!L135+'[1]OCT 2020'!L135+'[1]NOV 2020'!L135+'[1]DEC 2020'!L135+'[1]JAN 2021'!L135+'[1]FEB 2021'!L135+'[1]MAR 2021'!L135+'[1]APR 2021'!L135+'[1]MAY 2021'!L135+'[1]JUN 2021'!L135+'[1]JUL 2021'!L135+'[1]AUG 2021'!L135</f>
        <v>0</v>
      </c>
      <c r="M135" s="38">
        <f>'[1]SEPT 2020'!M135+'[1]OCT 2020'!M135+'[1]NOV 2020'!M135+'[1]DEC 2020'!M135+'[1]JAN 2021'!M135+'[1]FEB 2021'!M135+'[1]MAR 2021'!M135+'[1]APR 2021'!M135+'[1]MAY 2021'!M135+'[1]JUN 2021'!M135+'[1]JUL 2021'!M135+'[1]AUG 2021'!M135</f>
        <v>0</v>
      </c>
      <c r="N135" s="38">
        <f>'[1]SEPT 2020'!N135+'[1]OCT 2020'!N135+'[1]NOV 2020'!N135+'[1]DEC 2020'!N135+'[1]JAN 2021'!N135+'[1]FEB 2021'!N135+'[1]MAR 2021'!N135+'[1]APR 2021'!N135+'[1]MAY 2021'!N135+'[1]JUN 2021'!N135+'[1]JUL 2021'!N135+'[1]AUG 2021'!N135</f>
        <v>0</v>
      </c>
      <c r="O135" s="38">
        <f>'[1]SEPT 2020'!O135+'[1]OCT 2020'!O135+'[1]NOV 2020'!O135+'[1]DEC 2020'!O135+'[1]JAN 2021'!O135+'[1]FEB 2021'!O135+'[1]MAR 2021'!O135+'[1]APR 2021'!O135+'[1]MAY 2021'!O135+'[1]JUN 2021'!O135+'[1]JUL 2021'!O135+'[1]AUG 2021'!O135</f>
        <v>0</v>
      </c>
      <c r="P135" s="108">
        <f>'[1]SEPT 2020'!P135+'[1]OCT 2020'!P135+'[1]NOV 2020'!P135+'[1]DEC 2020'!P135+'[1]JAN 2021'!P135+'[1]FEB 2021'!P135+'[1]MAR 2021'!P135+'[1]APR 2021'!P135+'[1]MAY 2021'!P135+'[1]JUN 2021'!P135+'[1]JUL 2021'!P135+'[1]AUG 2021'!P135</f>
        <v>3176.37</v>
      </c>
      <c r="Q135" s="38">
        <f>'[1]SEPT 2020'!Q135+'[1]OCT 2020'!Q135+'[1]NOV 2020'!Q135+'[1]DEC 2020'!Q135+'[1]JAN 2021'!Q135+'[1]FEB 2021'!Q135+'[1]MAR 2021'!Q135+'[1]APR 2021'!Q135+'[1]MAY 2021'!Q135+'[1]JUN 2021'!Q135+'[1]JUL 2021'!Q135+'[1]AUG 2021'!Q135</f>
        <v>0</v>
      </c>
      <c r="R135" s="38">
        <f>'[1]SEPT 2020'!R135+'[1]OCT 2020'!R135+'[1]NOV 2020'!R135+'[1]DEC 2020'!R135+'[1]JAN 2021'!R135+'[1]FEB 2021'!R135+'[1]MAR 2021'!R135+'[1]APR 2021'!R135+'[1]MAY 2021'!R135+'[1]JUN 2021'!R135+'[1]JUL 2021'!R135+'[1]AUG 2021'!R135</f>
        <v>0</v>
      </c>
      <c r="S135" s="38">
        <f>'[1]SEPT 2020'!S135+'[1]OCT 2020'!S135+'[1]NOV 2020'!S135+'[1]DEC 2020'!S135+'[1]JAN 2021'!S135+'[1]FEB 2021'!S135+'[1]MAR 2021'!S135+'[1]APR 2021'!S135+'[1]MAY 2021'!S135+'[1]JUN 2021'!S135+'[1]JUL 2021'!S135+'[1]AUG 2021'!S135</f>
        <v>0</v>
      </c>
      <c r="T135" s="38">
        <f>'[1]SEPT 2020'!T135+'[1]OCT 2020'!T135+'[1]NOV 2020'!T135+'[1]DEC 2020'!T135+'[1]JAN 2021'!T135+'[1]FEB 2021'!T135+'[1]MAR 2021'!T135+'[1]APR 2021'!T135+'[1]MAY 2021'!T135+'[1]JUN 2021'!T135+'[1]JUL 2021'!T135+'[1]AUG 2021'!T135</f>
        <v>3176.37</v>
      </c>
      <c r="U135" s="38">
        <f>'[1]SEPT 2020'!U135+'[1]OCT 2020'!U135+'[1]NOV 2020'!U135+'[1]DEC 2020'!U135+'[1]JAN 2021'!U135+'[1]FEB 2021'!U135+'[1]MAR 2021'!U135+'[1]APR 2021'!U135+'[1]MAY 2021'!U135+'[1]JUN 2021'!U135+'[1]JUL 2021'!U135+'[1]AUG 2021'!U135</f>
        <v>0</v>
      </c>
      <c r="V135" s="38">
        <f>'[1]SEPT 2020'!V135+'[1]OCT 2020'!V135+'[1]NOV 2020'!V135+'[1]DEC 2020'!V135+'[1]JAN 2021'!V135+'[1]FEB 2021'!V135+'[1]MAR 2021'!V135+'[1]APR 2021'!V135+'[1]MAY 2021'!V135+'[1]JUN 2021'!V135+'[1]JUL 2021'!V135+'[1]AUG 2021'!V135</f>
        <v>0</v>
      </c>
      <c r="W135" s="38">
        <f>'[1]SEPT 2020'!W135+'[1]OCT 2020'!W135+'[1]NOV 2020'!W135+'[1]DEC 2020'!W135+'[1]JAN 2021'!W135+'[1]FEB 2021'!W135+'[1]MAR 2021'!W135+'[1]APR 2021'!W135+'[1]MAY 2021'!W135+'[1]JUN 2021'!W135+'[1]JUL 2021'!W135+'[1]AUG 2021'!W135</f>
        <v>0</v>
      </c>
      <c r="X135" s="38">
        <f>'[1]SEPT 2020'!X135+'[1]OCT 2020'!X135+'[1]NOV 2020'!X135+'[1]DEC 2020'!X135+'[1]JAN 2021'!X135+'[1]FEB 2021'!X135+'[1]MAR 2021'!X135+'[1]APR 2021'!X135+'[1]MAY 2021'!X135+'[1]JUN 2021'!X135+'[1]JUL 2021'!X135+'[1]AUG 2021'!X135</f>
        <v>0</v>
      </c>
      <c r="Y135" s="38">
        <f>'[1]SEPT 2020'!Y135+'[1]OCT 2020'!Y135+'[1]NOV 2020'!Y135+'[1]DEC 2020'!Y135+'[1]JAN 2021'!Y135+'[1]FEB 2021'!Y135+'[1]MAR 2021'!Y135+'[1]APR 2021'!Y135+'[1]MAY 2021'!Y135+'[1]JUN 2021'!Y135+'[1]JUL 2021'!Y135+'[1]AUG 2021'!Y135</f>
        <v>0</v>
      </c>
      <c r="Z135" s="38">
        <f>'[1]SEPT 2020'!Z135+'[1]OCT 2020'!Z135+'[1]NOV 2020'!Z135+'[1]DEC 2020'!Z135+'[1]JAN 2021'!Z135+'[1]FEB 2021'!Z135+'[1]MAR 2021'!Z135+'[1]APR 2021'!Z135+'[1]MAY 2021'!Z135+'[1]JUN 2021'!Z135+'[1]JUL 2021'!Z135+'[1]AUG 2021'!Z135</f>
        <v>0</v>
      </c>
      <c r="AA135" s="38">
        <f>'[1]SEPT 2020'!AA135+'[1]OCT 2020'!AA135+'[1]NOV 2020'!AA135+'[1]DEC 2020'!AA135+'[1]JAN 2021'!AA135+'[1]FEB 2021'!AA135+'[1]MAR 2021'!AA135+'[1]APR 2021'!AA135+'[1]MAY 2021'!AA135+'[1]JUN 2021'!AA135+'[1]JUL 2021'!AA135+'[1]AUG 2021'!AA135</f>
        <v>0</v>
      </c>
      <c r="AB135" s="38">
        <f>'[1]SEPT 2020'!AB135+'[1]OCT 2020'!AB135+'[1]NOV 2020'!AB135+'[1]DEC 2020'!AB135+'[1]JAN 2021'!AB135+'[1]FEB 2021'!AB135+'[1]MAR 2021'!AB135+'[1]APR 2021'!AB135+'[1]MAY 2021'!AB135+'[1]JUN 2021'!AB135+'[1]JUL 2021'!AB135+'[1]AUG 2021'!AB135</f>
        <v>0</v>
      </c>
      <c r="AC135" s="38">
        <f>'[1]SEPT 2020'!AC135+'[1]OCT 2020'!AC135+'[1]NOV 2020'!AC135+'[1]DEC 2020'!AC135+'[1]JAN 2021'!AC135+'[1]FEB 2021'!AC135+'[1]MAR 2021'!AC135+'[1]APR 2021'!AC135+'[1]MAY 2021'!AC135+'[1]JUN 2021'!AC135+'[1]JUL 2021'!AC135+'[1]AUG 2021'!AC135</f>
        <v>0</v>
      </c>
      <c r="AD135" s="24">
        <f t="shared" si="2"/>
        <v>823561.37</v>
      </c>
    </row>
    <row r="136" spans="1:30" x14ac:dyDescent="0.25">
      <c r="A136" s="16" t="s">
        <v>307</v>
      </c>
      <c r="B136" s="17" t="s">
        <v>308</v>
      </c>
      <c r="C136" s="25" t="s">
        <v>39</v>
      </c>
      <c r="D136" s="90">
        <f>'[1]SEPT 2020'!D136+'[1]OCT 2020'!D136+'[1]NOV 2020'!D136+'[1]DEC 2020'!D136+'[1]JAN 2021'!D136+'[1]FEB 2021'!D136+'[1]MAR 2021'!D136+'[1]APR 2021'!D136+'[1]MAY 2021'!D136+'[1]JUN 2021'!D136+'[1]JUL 2021'!D136+'[1]AUG 2021'!D136</f>
        <v>37457</v>
      </c>
      <c r="E136" s="90">
        <f>'[1]SEPT 2020'!E136+'[1]OCT 2020'!E136+'[1]NOV 2020'!E136+'[1]DEC 2020'!E136+'[1]JAN 2021'!E136+'[1]FEB 2021'!E136+'[1]MAR 2021'!E136+'[1]APR 2021'!E136+'[1]MAY 2021'!E136+'[1]JUN 2021'!E136+'[1]JUL 2021'!E136+'[1]AUG 2021'!E136</f>
        <v>20500</v>
      </c>
      <c r="F136" s="90">
        <f>'[1]SEPT 2020'!F136+'[1]OCT 2020'!F136+'[1]NOV 2020'!F136+'[1]DEC 2020'!F136+'[1]JAN 2021'!F136+'[1]FEB 2021'!F136+'[1]MAR 2021'!F136+'[1]APR 2021'!F136+'[1]MAY 2021'!F136+'[1]JUN 2021'!F136+'[1]JUL 2021'!F136+'[1]AUG 2021'!F136</f>
        <v>14539</v>
      </c>
      <c r="G136" s="90">
        <f>'[1]SEPT 2020'!G136+'[1]OCT 2020'!G136+'[1]NOV 2020'!G136+'[1]DEC 2020'!G136+'[1]JAN 2021'!G136+'[1]FEB 2021'!G136+'[1]MAR 2021'!G136+'[1]APR 2021'!G136+'[1]MAY 2021'!G136+'[1]JUN 2021'!G136+'[1]JUL 2021'!G136+'[1]AUG 2021'!G136</f>
        <v>8094</v>
      </c>
      <c r="H136" s="90">
        <f>'[1]SEPT 2020'!H136+'[1]OCT 2020'!H136+'[1]NOV 2020'!H136+'[1]DEC 2020'!H136+'[1]JAN 2021'!H136+'[1]FEB 2021'!H136+'[1]MAR 2021'!H136+'[1]APR 2021'!H136+'[1]MAY 2021'!H136+'[1]JUN 2021'!H136+'[1]JUL 2021'!H136+'[1]AUG 2021'!H136</f>
        <v>2180</v>
      </c>
      <c r="I136" s="108">
        <f>'[1]SEPT 2020'!I136+'[1]OCT 2020'!I136+'[1]NOV 2020'!I136+'[1]DEC 2020'!I136+'[1]JAN 2021'!I136+'[1]FEB 2021'!I136+'[1]MAR 2021'!I136+'[1]APR 2021'!I136+'[1]MAY 2021'!I136+'[1]JUN 2021'!I136+'[1]JUL 2021'!I136+'[1]AUG 2021'!I136</f>
        <v>82770</v>
      </c>
      <c r="J136" s="38">
        <f>'[1]SEPT 2020'!J136+'[1]OCT 2020'!J136+'[1]NOV 2020'!J136+'[1]DEC 2020'!J136+'[1]JAN 2021'!J136+'[1]FEB 2021'!J136+'[1]MAR 2021'!J136+'[1]APR 2021'!J136+'[1]MAY 2021'!J136+'[1]JUN 2021'!J136+'[1]JUL 2021'!J136+'[1]AUG 2021'!J136</f>
        <v>0</v>
      </c>
      <c r="K136" s="109">
        <f>'[1]SEPT 2020'!K136+'[1]OCT 2020'!K136+'[1]NOV 2020'!K136+'[1]DEC 2020'!K136+'[1]JAN 2021'!K136+'[1]FEB 2021'!K136+'[1]MAR 2021'!K136+'[1]APR 2021'!K136+'[1]MAY 2021'!K136+'[1]JUN 2021'!K136+'[1]JUL 2021'!K136+'[1]AUG 2021'!K136</f>
        <v>0</v>
      </c>
      <c r="L136" s="38">
        <f>'[1]SEPT 2020'!L136+'[1]OCT 2020'!L136+'[1]NOV 2020'!L136+'[1]DEC 2020'!L136+'[1]JAN 2021'!L136+'[1]FEB 2021'!L136+'[1]MAR 2021'!L136+'[1]APR 2021'!L136+'[1]MAY 2021'!L136+'[1]JUN 2021'!L136+'[1]JUL 2021'!L136+'[1]AUG 2021'!L136</f>
        <v>0</v>
      </c>
      <c r="M136" s="38">
        <f>'[1]SEPT 2020'!M136+'[1]OCT 2020'!M136+'[1]NOV 2020'!M136+'[1]DEC 2020'!M136+'[1]JAN 2021'!M136+'[1]FEB 2021'!M136+'[1]MAR 2021'!M136+'[1]APR 2021'!M136+'[1]MAY 2021'!M136+'[1]JUN 2021'!M136+'[1]JUL 2021'!M136+'[1]AUG 2021'!M136</f>
        <v>0</v>
      </c>
      <c r="N136" s="38">
        <f>'[1]SEPT 2020'!N136+'[1]OCT 2020'!N136+'[1]NOV 2020'!N136+'[1]DEC 2020'!N136+'[1]JAN 2021'!N136+'[1]FEB 2021'!N136+'[1]MAR 2021'!N136+'[1]APR 2021'!N136+'[1]MAY 2021'!N136+'[1]JUN 2021'!N136+'[1]JUL 2021'!N136+'[1]AUG 2021'!N136</f>
        <v>0</v>
      </c>
      <c r="O136" s="38">
        <f>'[1]SEPT 2020'!O136+'[1]OCT 2020'!O136+'[1]NOV 2020'!O136+'[1]DEC 2020'!O136+'[1]JAN 2021'!O136+'[1]FEB 2021'!O136+'[1]MAR 2021'!O136+'[1]APR 2021'!O136+'[1]MAY 2021'!O136+'[1]JUN 2021'!O136+'[1]JUL 2021'!O136+'[1]AUG 2021'!O136</f>
        <v>0</v>
      </c>
      <c r="P136" s="108">
        <f>'[1]SEPT 2020'!P136+'[1]OCT 2020'!P136+'[1]NOV 2020'!P136+'[1]DEC 2020'!P136+'[1]JAN 2021'!P136+'[1]FEB 2021'!P136+'[1]MAR 2021'!P136+'[1]APR 2021'!P136+'[1]MAY 2021'!P136+'[1]JUN 2021'!P136+'[1]JUL 2021'!P136+'[1]AUG 2021'!P136</f>
        <v>426.46</v>
      </c>
      <c r="Q136" s="38">
        <f>'[1]SEPT 2020'!Q136+'[1]OCT 2020'!Q136+'[1]NOV 2020'!Q136+'[1]DEC 2020'!Q136+'[1]JAN 2021'!Q136+'[1]FEB 2021'!Q136+'[1]MAR 2021'!Q136+'[1]APR 2021'!Q136+'[1]MAY 2021'!Q136+'[1]JUN 2021'!Q136+'[1]JUL 2021'!Q136+'[1]AUG 2021'!Q136</f>
        <v>0</v>
      </c>
      <c r="R136" s="38">
        <f>'[1]SEPT 2020'!R136+'[1]OCT 2020'!R136+'[1]NOV 2020'!R136+'[1]DEC 2020'!R136+'[1]JAN 2021'!R136+'[1]FEB 2021'!R136+'[1]MAR 2021'!R136+'[1]APR 2021'!R136+'[1]MAY 2021'!R136+'[1]JUN 2021'!R136+'[1]JUL 2021'!R136+'[1]AUG 2021'!R136</f>
        <v>0</v>
      </c>
      <c r="S136" s="38">
        <f>'[1]SEPT 2020'!S136+'[1]OCT 2020'!S136+'[1]NOV 2020'!S136+'[1]DEC 2020'!S136+'[1]JAN 2021'!S136+'[1]FEB 2021'!S136+'[1]MAR 2021'!S136+'[1]APR 2021'!S136+'[1]MAY 2021'!S136+'[1]JUN 2021'!S136+'[1]JUL 2021'!S136+'[1]AUG 2021'!S136</f>
        <v>0</v>
      </c>
      <c r="T136" s="38">
        <f>'[1]SEPT 2020'!T136+'[1]OCT 2020'!T136+'[1]NOV 2020'!T136+'[1]DEC 2020'!T136+'[1]JAN 2021'!T136+'[1]FEB 2021'!T136+'[1]MAR 2021'!T136+'[1]APR 2021'!T136+'[1]MAY 2021'!T136+'[1]JUN 2021'!T136+'[1]JUL 2021'!T136+'[1]AUG 2021'!T136</f>
        <v>426.46</v>
      </c>
      <c r="U136" s="38">
        <f>'[1]SEPT 2020'!U136+'[1]OCT 2020'!U136+'[1]NOV 2020'!U136+'[1]DEC 2020'!U136+'[1]JAN 2021'!U136+'[1]FEB 2021'!U136+'[1]MAR 2021'!U136+'[1]APR 2021'!U136+'[1]MAY 2021'!U136+'[1]JUN 2021'!U136+'[1]JUL 2021'!U136+'[1]AUG 2021'!U136</f>
        <v>0</v>
      </c>
      <c r="V136" s="38">
        <f>'[1]SEPT 2020'!V136+'[1]OCT 2020'!V136+'[1]NOV 2020'!V136+'[1]DEC 2020'!V136+'[1]JAN 2021'!V136+'[1]FEB 2021'!V136+'[1]MAR 2021'!V136+'[1]APR 2021'!V136+'[1]MAY 2021'!V136+'[1]JUN 2021'!V136+'[1]JUL 2021'!V136+'[1]AUG 2021'!V136</f>
        <v>0</v>
      </c>
      <c r="W136" s="38">
        <f>'[1]SEPT 2020'!W136+'[1]OCT 2020'!W136+'[1]NOV 2020'!W136+'[1]DEC 2020'!W136+'[1]JAN 2021'!W136+'[1]FEB 2021'!W136+'[1]MAR 2021'!W136+'[1]APR 2021'!W136+'[1]MAY 2021'!W136+'[1]JUN 2021'!W136+'[1]JUL 2021'!W136+'[1]AUG 2021'!W136</f>
        <v>0</v>
      </c>
      <c r="X136" s="38">
        <f>'[1]SEPT 2020'!X136+'[1]OCT 2020'!X136+'[1]NOV 2020'!X136+'[1]DEC 2020'!X136+'[1]JAN 2021'!X136+'[1]FEB 2021'!X136+'[1]MAR 2021'!X136+'[1]APR 2021'!X136+'[1]MAY 2021'!X136+'[1]JUN 2021'!X136+'[1]JUL 2021'!X136+'[1]AUG 2021'!X136</f>
        <v>0</v>
      </c>
      <c r="Y136" s="38">
        <f>'[1]SEPT 2020'!Y136+'[1]OCT 2020'!Y136+'[1]NOV 2020'!Y136+'[1]DEC 2020'!Y136+'[1]JAN 2021'!Y136+'[1]FEB 2021'!Y136+'[1]MAR 2021'!Y136+'[1]APR 2021'!Y136+'[1]MAY 2021'!Y136+'[1]JUN 2021'!Y136+'[1]JUL 2021'!Y136+'[1]AUG 2021'!Y136</f>
        <v>0</v>
      </c>
      <c r="Z136" s="38">
        <f>'[1]SEPT 2020'!Z136+'[1]OCT 2020'!Z136+'[1]NOV 2020'!Z136+'[1]DEC 2020'!Z136+'[1]JAN 2021'!Z136+'[1]FEB 2021'!Z136+'[1]MAR 2021'!Z136+'[1]APR 2021'!Z136+'[1]MAY 2021'!Z136+'[1]JUN 2021'!Z136+'[1]JUL 2021'!Z136+'[1]AUG 2021'!Z136</f>
        <v>0</v>
      </c>
      <c r="AA136" s="38">
        <f>'[1]SEPT 2020'!AA136+'[1]OCT 2020'!AA136+'[1]NOV 2020'!AA136+'[1]DEC 2020'!AA136+'[1]JAN 2021'!AA136+'[1]FEB 2021'!AA136+'[1]MAR 2021'!AA136+'[1]APR 2021'!AA136+'[1]MAY 2021'!AA136+'[1]JUN 2021'!AA136+'[1]JUL 2021'!AA136+'[1]AUG 2021'!AA136</f>
        <v>0</v>
      </c>
      <c r="AB136" s="38">
        <f>'[1]SEPT 2020'!AB136+'[1]OCT 2020'!AB136+'[1]NOV 2020'!AB136+'[1]DEC 2020'!AB136+'[1]JAN 2021'!AB136+'[1]FEB 2021'!AB136+'[1]MAR 2021'!AB136+'[1]APR 2021'!AB136+'[1]MAY 2021'!AB136+'[1]JUN 2021'!AB136+'[1]JUL 2021'!AB136+'[1]AUG 2021'!AB136</f>
        <v>0</v>
      </c>
      <c r="AC136" s="38">
        <f>'[1]SEPT 2020'!AC136+'[1]OCT 2020'!AC136+'[1]NOV 2020'!AC136+'[1]DEC 2020'!AC136+'[1]JAN 2021'!AC136+'[1]FEB 2021'!AC136+'[1]MAR 2021'!AC136+'[1]APR 2021'!AC136+'[1]MAY 2021'!AC136+'[1]JUN 2021'!AC136+'[1]JUL 2021'!AC136+'[1]AUG 2021'!AC136</f>
        <v>0</v>
      </c>
      <c r="AD136" s="24">
        <f t="shared" si="2"/>
        <v>83196.460000000006</v>
      </c>
    </row>
    <row r="137" spans="1:30" x14ac:dyDescent="0.25">
      <c r="A137" s="16" t="s">
        <v>309</v>
      </c>
      <c r="B137" s="17" t="s">
        <v>310</v>
      </c>
      <c r="C137" s="29" t="s">
        <v>50</v>
      </c>
      <c r="D137" s="90">
        <f>'[1]SEPT 2020'!D137+'[1]OCT 2020'!D137+'[1]NOV 2020'!D137+'[1]DEC 2020'!D137+'[1]JAN 2021'!D137+'[1]FEB 2021'!D137+'[1]MAR 2021'!D137+'[1]APR 2021'!D137+'[1]MAY 2021'!D137+'[1]JUN 2021'!D137+'[1]JUL 2021'!D137+'[1]AUG 2021'!D137</f>
        <v>78591</v>
      </c>
      <c r="E137" s="90">
        <f>'[1]SEPT 2020'!E137+'[1]OCT 2020'!E137+'[1]NOV 2020'!E137+'[1]DEC 2020'!E137+'[1]JAN 2021'!E137+'[1]FEB 2021'!E137+'[1]MAR 2021'!E137+'[1]APR 2021'!E137+'[1]MAY 2021'!E137+'[1]JUN 2021'!E137+'[1]JUL 2021'!E137+'[1]AUG 2021'!E137</f>
        <v>58244</v>
      </c>
      <c r="F137" s="90">
        <f>'[1]SEPT 2020'!F137+'[1]OCT 2020'!F137+'[1]NOV 2020'!F137+'[1]DEC 2020'!F137+'[1]JAN 2021'!F137+'[1]FEB 2021'!F137+'[1]MAR 2021'!F137+'[1]APR 2021'!F137+'[1]MAY 2021'!F137+'[1]JUN 2021'!F137+'[1]JUL 2021'!F137+'[1]AUG 2021'!F137</f>
        <v>1506</v>
      </c>
      <c r="G137" s="90">
        <f>'[1]SEPT 2020'!G137+'[1]OCT 2020'!G137+'[1]NOV 2020'!G137+'[1]DEC 2020'!G137+'[1]JAN 2021'!G137+'[1]FEB 2021'!G137+'[1]MAR 2021'!G137+'[1]APR 2021'!G137+'[1]MAY 2021'!G137+'[1]JUN 2021'!G137+'[1]JUL 2021'!G137+'[1]AUG 2021'!G137</f>
        <v>29220</v>
      </c>
      <c r="H137" s="90">
        <f>'[1]SEPT 2020'!H137+'[1]OCT 2020'!H137+'[1]NOV 2020'!H137+'[1]DEC 2020'!H137+'[1]JAN 2021'!H137+'[1]FEB 2021'!H137+'[1]MAR 2021'!H137+'[1]APR 2021'!H137+'[1]MAY 2021'!H137+'[1]JUN 2021'!H137+'[1]JUL 2021'!H137+'[1]AUG 2021'!H137</f>
        <v>3108</v>
      </c>
      <c r="I137" s="108">
        <f>'[1]SEPT 2020'!I137+'[1]OCT 2020'!I137+'[1]NOV 2020'!I137+'[1]DEC 2020'!I137+'[1]JAN 2021'!I137+'[1]FEB 2021'!I137+'[1]MAR 2021'!I137+'[1]APR 2021'!I137+'[1]MAY 2021'!I137+'[1]JUN 2021'!I137+'[1]JUL 2021'!I137+'[1]AUG 2021'!I137</f>
        <v>170669</v>
      </c>
      <c r="J137" s="38">
        <f>'[1]SEPT 2020'!J137+'[1]OCT 2020'!J137+'[1]NOV 2020'!J137+'[1]DEC 2020'!J137+'[1]JAN 2021'!J137+'[1]FEB 2021'!J137+'[1]MAR 2021'!J137+'[1]APR 2021'!J137+'[1]MAY 2021'!J137+'[1]JUN 2021'!J137+'[1]JUL 2021'!J137+'[1]AUG 2021'!J137</f>
        <v>0</v>
      </c>
      <c r="K137" s="109">
        <f>'[1]SEPT 2020'!K137+'[1]OCT 2020'!K137+'[1]NOV 2020'!K137+'[1]DEC 2020'!K137+'[1]JAN 2021'!K137+'[1]FEB 2021'!K137+'[1]MAR 2021'!K137+'[1]APR 2021'!K137+'[1]MAY 2021'!K137+'[1]JUN 2021'!K137+'[1]JUL 2021'!K137+'[1]AUG 2021'!K137</f>
        <v>0</v>
      </c>
      <c r="L137" s="38">
        <f>'[1]SEPT 2020'!L137+'[1]OCT 2020'!L137+'[1]NOV 2020'!L137+'[1]DEC 2020'!L137+'[1]JAN 2021'!L137+'[1]FEB 2021'!L137+'[1]MAR 2021'!L137+'[1]APR 2021'!L137+'[1]MAY 2021'!L137+'[1]JUN 2021'!L137+'[1]JUL 2021'!L137+'[1]AUG 2021'!L137</f>
        <v>0</v>
      </c>
      <c r="M137" s="38">
        <f>'[1]SEPT 2020'!M137+'[1]OCT 2020'!M137+'[1]NOV 2020'!M137+'[1]DEC 2020'!M137+'[1]JAN 2021'!M137+'[1]FEB 2021'!M137+'[1]MAR 2021'!M137+'[1]APR 2021'!M137+'[1]MAY 2021'!M137+'[1]JUN 2021'!M137+'[1]JUL 2021'!M137+'[1]AUG 2021'!M137</f>
        <v>0</v>
      </c>
      <c r="N137" s="38">
        <f>'[1]SEPT 2020'!N137+'[1]OCT 2020'!N137+'[1]NOV 2020'!N137+'[1]DEC 2020'!N137+'[1]JAN 2021'!N137+'[1]FEB 2021'!N137+'[1]MAR 2021'!N137+'[1]APR 2021'!N137+'[1]MAY 2021'!N137+'[1]JUN 2021'!N137+'[1]JUL 2021'!N137+'[1]AUG 2021'!N137</f>
        <v>0</v>
      </c>
      <c r="O137" s="38">
        <f>'[1]SEPT 2020'!O137+'[1]OCT 2020'!O137+'[1]NOV 2020'!O137+'[1]DEC 2020'!O137+'[1]JAN 2021'!O137+'[1]FEB 2021'!O137+'[1]MAR 2021'!O137+'[1]APR 2021'!O137+'[1]MAY 2021'!O137+'[1]JUN 2021'!O137+'[1]JUL 2021'!O137+'[1]AUG 2021'!O137</f>
        <v>0</v>
      </c>
      <c r="P137" s="108">
        <f>'[1]SEPT 2020'!P137+'[1]OCT 2020'!P137+'[1]NOV 2020'!P137+'[1]DEC 2020'!P137+'[1]JAN 2021'!P137+'[1]FEB 2021'!P137+'[1]MAR 2021'!P137+'[1]APR 2021'!P137+'[1]MAY 2021'!P137+'[1]JUN 2021'!P137+'[1]JUL 2021'!P137+'[1]AUG 2021'!P137</f>
        <v>8779.39</v>
      </c>
      <c r="Q137" s="38">
        <f>'[1]SEPT 2020'!Q137+'[1]OCT 2020'!Q137+'[1]NOV 2020'!Q137+'[1]DEC 2020'!Q137+'[1]JAN 2021'!Q137+'[1]FEB 2021'!Q137+'[1]MAR 2021'!Q137+'[1]APR 2021'!Q137+'[1]MAY 2021'!Q137+'[1]JUN 2021'!Q137+'[1]JUL 2021'!Q137+'[1]AUG 2021'!Q137</f>
        <v>0</v>
      </c>
      <c r="R137" s="38">
        <f>'[1]SEPT 2020'!R137+'[1]OCT 2020'!R137+'[1]NOV 2020'!R137+'[1]DEC 2020'!R137+'[1]JAN 2021'!R137+'[1]FEB 2021'!R137+'[1]MAR 2021'!R137+'[1]APR 2021'!R137+'[1]MAY 2021'!R137+'[1]JUN 2021'!R137+'[1]JUL 2021'!R137+'[1]AUG 2021'!R137</f>
        <v>0</v>
      </c>
      <c r="S137" s="38">
        <f>'[1]SEPT 2020'!S137+'[1]OCT 2020'!S137+'[1]NOV 2020'!S137+'[1]DEC 2020'!S137+'[1]JAN 2021'!S137+'[1]FEB 2021'!S137+'[1]MAR 2021'!S137+'[1]APR 2021'!S137+'[1]MAY 2021'!S137+'[1]JUN 2021'!S137+'[1]JUL 2021'!S137+'[1]AUG 2021'!S137</f>
        <v>7500</v>
      </c>
      <c r="T137" s="38">
        <f>'[1]SEPT 2020'!T137+'[1]OCT 2020'!T137+'[1]NOV 2020'!T137+'[1]DEC 2020'!T137+'[1]JAN 2021'!T137+'[1]FEB 2021'!T137+'[1]MAR 2021'!T137+'[1]APR 2021'!T137+'[1]MAY 2021'!T137+'[1]JUN 2021'!T137+'[1]JUL 2021'!T137+'[1]AUG 2021'!T137</f>
        <v>1279.3900000000001</v>
      </c>
      <c r="U137" s="38">
        <f>'[1]SEPT 2020'!U137+'[1]OCT 2020'!U137+'[1]NOV 2020'!U137+'[1]DEC 2020'!U137+'[1]JAN 2021'!U137+'[1]FEB 2021'!U137+'[1]MAR 2021'!U137+'[1]APR 2021'!U137+'[1]MAY 2021'!U137+'[1]JUN 2021'!U137+'[1]JUL 2021'!U137+'[1]AUG 2021'!U137</f>
        <v>0</v>
      </c>
      <c r="V137" s="38">
        <f>'[1]SEPT 2020'!V137+'[1]OCT 2020'!V137+'[1]NOV 2020'!V137+'[1]DEC 2020'!V137+'[1]JAN 2021'!V137+'[1]FEB 2021'!V137+'[1]MAR 2021'!V137+'[1]APR 2021'!V137+'[1]MAY 2021'!V137+'[1]JUN 2021'!V137+'[1]JUL 2021'!V137+'[1]AUG 2021'!V137</f>
        <v>0</v>
      </c>
      <c r="W137" s="38">
        <f>'[1]SEPT 2020'!W137+'[1]OCT 2020'!W137+'[1]NOV 2020'!W137+'[1]DEC 2020'!W137+'[1]JAN 2021'!W137+'[1]FEB 2021'!W137+'[1]MAR 2021'!W137+'[1]APR 2021'!W137+'[1]MAY 2021'!W137+'[1]JUN 2021'!W137+'[1]JUL 2021'!W137+'[1]AUG 2021'!W137</f>
        <v>0</v>
      </c>
      <c r="X137" s="38">
        <f>'[1]SEPT 2020'!X137+'[1]OCT 2020'!X137+'[1]NOV 2020'!X137+'[1]DEC 2020'!X137+'[1]JAN 2021'!X137+'[1]FEB 2021'!X137+'[1]MAR 2021'!X137+'[1]APR 2021'!X137+'[1]MAY 2021'!X137+'[1]JUN 2021'!X137+'[1]JUL 2021'!X137+'[1]AUG 2021'!X137</f>
        <v>0</v>
      </c>
      <c r="Y137" s="38">
        <f>'[1]SEPT 2020'!Y137+'[1]OCT 2020'!Y137+'[1]NOV 2020'!Y137+'[1]DEC 2020'!Y137+'[1]JAN 2021'!Y137+'[1]FEB 2021'!Y137+'[1]MAR 2021'!Y137+'[1]APR 2021'!Y137+'[1]MAY 2021'!Y137+'[1]JUN 2021'!Y137+'[1]JUL 2021'!Y137+'[1]AUG 2021'!Y137</f>
        <v>0</v>
      </c>
      <c r="Z137" s="38">
        <f>'[1]SEPT 2020'!Z137+'[1]OCT 2020'!Z137+'[1]NOV 2020'!Z137+'[1]DEC 2020'!Z137+'[1]JAN 2021'!Z137+'[1]FEB 2021'!Z137+'[1]MAR 2021'!Z137+'[1]APR 2021'!Z137+'[1]MAY 2021'!Z137+'[1]JUN 2021'!Z137+'[1]JUL 2021'!Z137+'[1]AUG 2021'!Z137</f>
        <v>0</v>
      </c>
      <c r="AA137" s="38">
        <f>'[1]SEPT 2020'!AA137+'[1]OCT 2020'!AA137+'[1]NOV 2020'!AA137+'[1]DEC 2020'!AA137+'[1]JAN 2021'!AA137+'[1]FEB 2021'!AA137+'[1]MAR 2021'!AA137+'[1]APR 2021'!AA137+'[1]MAY 2021'!AA137+'[1]JUN 2021'!AA137+'[1]JUL 2021'!AA137+'[1]AUG 2021'!AA137</f>
        <v>0</v>
      </c>
      <c r="AB137" s="38">
        <f>'[1]SEPT 2020'!AB137+'[1]OCT 2020'!AB137+'[1]NOV 2020'!AB137+'[1]DEC 2020'!AB137+'[1]JAN 2021'!AB137+'[1]FEB 2021'!AB137+'[1]MAR 2021'!AB137+'[1]APR 2021'!AB137+'[1]MAY 2021'!AB137+'[1]JUN 2021'!AB137+'[1]JUL 2021'!AB137+'[1]AUG 2021'!AB137</f>
        <v>0</v>
      </c>
      <c r="AC137" s="38">
        <f>'[1]SEPT 2020'!AC137+'[1]OCT 2020'!AC137+'[1]NOV 2020'!AC137+'[1]DEC 2020'!AC137+'[1]JAN 2021'!AC137+'[1]FEB 2021'!AC137+'[1]MAR 2021'!AC137+'[1]APR 2021'!AC137+'[1]MAY 2021'!AC137+'[1]JUN 2021'!AC137+'[1]JUL 2021'!AC137+'[1]AUG 2021'!AC137</f>
        <v>0</v>
      </c>
      <c r="AD137" s="24">
        <f t="shared" si="2"/>
        <v>179448.39</v>
      </c>
    </row>
    <row r="138" spans="1:30" x14ac:dyDescent="0.25">
      <c r="A138" s="16" t="s">
        <v>311</v>
      </c>
      <c r="B138" s="17" t="s">
        <v>312</v>
      </c>
      <c r="C138" s="31" t="s">
        <v>100</v>
      </c>
      <c r="D138" s="90">
        <f>'[1]SEPT 2020'!D138+'[1]OCT 2020'!D138+'[1]NOV 2020'!D138+'[1]DEC 2020'!D138+'[1]JAN 2021'!D138+'[1]FEB 2021'!D138+'[1]MAR 2021'!D138+'[1]APR 2021'!D138+'[1]MAY 2021'!D138+'[1]JUN 2021'!D138+'[1]JUL 2021'!D138+'[1]AUG 2021'!D138</f>
        <v>1708893</v>
      </c>
      <c r="E138" s="90">
        <f>'[1]SEPT 2020'!E138+'[1]OCT 2020'!E138+'[1]NOV 2020'!E138+'[1]DEC 2020'!E138+'[1]JAN 2021'!E138+'[1]FEB 2021'!E138+'[1]MAR 2021'!E138+'[1]APR 2021'!E138+'[1]MAY 2021'!E138+'[1]JUN 2021'!E138+'[1]JUL 2021'!E138+'[1]AUG 2021'!E138</f>
        <v>1115665</v>
      </c>
      <c r="F138" s="90">
        <f>'[1]SEPT 2020'!F138+'[1]OCT 2020'!F138+'[1]NOV 2020'!F138+'[1]DEC 2020'!F138+'[1]JAN 2021'!F138+'[1]FEB 2021'!F138+'[1]MAR 2021'!F138+'[1]APR 2021'!F138+'[1]MAY 2021'!F138+'[1]JUN 2021'!F138+'[1]JUL 2021'!F138+'[1]AUG 2021'!F138</f>
        <v>1324594</v>
      </c>
      <c r="G138" s="90">
        <f>'[1]SEPT 2020'!G138+'[1]OCT 2020'!G138+'[1]NOV 2020'!G138+'[1]DEC 2020'!G138+'[1]JAN 2021'!G138+'[1]FEB 2021'!G138+'[1]MAR 2021'!G138+'[1]APR 2021'!G138+'[1]MAY 2021'!G138+'[1]JUN 2021'!G138+'[1]JUL 2021'!G138+'[1]AUG 2021'!G138</f>
        <v>1009230</v>
      </c>
      <c r="H138" s="90">
        <f>'[1]SEPT 2020'!H138+'[1]OCT 2020'!H138+'[1]NOV 2020'!H138+'[1]DEC 2020'!H138+'[1]JAN 2021'!H138+'[1]FEB 2021'!H138+'[1]MAR 2021'!H138+'[1]APR 2021'!H138+'[1]MAY 2021'!H138+'[1]JUN 2021'!H138+'[1]JUL 2021'!H138+'[1]AUG 2021'!H138</f>
        <v>1134666</v>
      </c>
      <c r="I138" s="108">
        <f>'[1]SEPT 2020'!I138+'[1]OCT 2020'!I138+'[1]NOV 2020'!I138+'[1]DEC 2020'!I138+'[1]JAN 2021'!I138+'[1]FEB 2021'!I138+'[1]MAR 2021'!I138+'[1]APR 2021'!I138+'[1]MAY 2021'!I138+'[1]JUN 2021'!I138+'[1]JUL 2021'!I138+'[1]AUG 2021'!I138</f>
        <v>6293048</v>
      </c>
      <c r="J138" s="38">
        <f>'[1]SEPT 2020'!J138+'[1]OCT 2020'!J138+'[1]NOV 2020'!J138+'[1]DEC 2020'!J138+'[1]JAN 2021'!J138+'[1]FEB 2021'!J138+'[1]MAR 2021'!J138+'[1]APR 2021'!J138+'[1]MAY 2021'!J138+'[1]JUN 2021'!J138+'[1]JUL 2021'!J138+'[1]AUG 2021'!J138</f>
        <v>0</v>
      </c>
      <c r="K138" s="109">
        <f>'[1]SEPT 2020'!K138+'[1]OCT 2020'!K138+'[1]NOV 2020'!K138+'[1]DEC 2020'!K138+'[1]JAN 2021'!K138+'[1]FEB 2021'!K138+'[1]MAR 2021'!K138+'[1]APR 2021'!K138+'[1]MAY 2021'!K138+'[1]JUN 2021'!K138+'[1]JUL 2021'!K138+'[1]AUG 2021'!K138</f>
        <v>0</v>
      </c>
      <c r="L138" s="38">
        <f>'[1]SEPT 2020'!L138+'[1]OCT 2020'!L138+'[1]NOV 2020'!L138+'[1]DEC 2020'!L138+'[1]JAN 2021'!L138+'[1]FEB 2021'!L138+'[1]MAR 2021'!L138+'[1]APR 2021'!L138+'[1]MAY 2021'!L138+'[1]JUN 2021'!L138+'[1]JUL 2021'!L138+'[1]AUG 2021'!L138</f>
        <v>0</v>
      </c>
      <c r="M138" s="38">
        <f>'[1]SEPT 2020'!M138+'[1]OCT 2020'!M138+'[1]NOV 2020'!M138+'[1]DEC 2020'!M138+'[1]JAN 2021'!M138+'[1]FEB 2021'!M138+'[1]MAR 2021'!M138+'[1]APR 2021'!M138+'[1]MAY 2021'!M138+'[1]JUN 2021'!M138+'[1]JUL 2021'!M138+'[1]AUG 2021'!M138</f>
        <v>0</v>
      </c>
      <c r="N138" s="38">
        <f>'[1]SEPT 2020'!N138+'[1]OCT 2020'!N138+'[1]NOV 2020'!N138+'[1]DEC 2020'!N138+'[1]JAN 2021'!N138+'[1]FEB 2021'!N138+'[1]MAR 2021'!N138+'[1]APR 2021'!N138+'[1]MAY 2021'!N138+'[1]JUN 2021'!N138+'[1]JUL 2021'!N138+'[1]AUG 2021'!N138</f>
        <v>216800</v>
      </c>
      <c r="O138" s="38">
        <f>'[1]SEPT 2020'!O138+'[1]OCT 2020'!O138+'[1]NOV 2020'!O138+'[1]DEC 2020'!O138+'[1]JAN 2021'!O138+'[1]FEB 2021'!O138+'[1]MAR 2021'!O138+'[1]APR 2021'!O138+'[1]MAY 2021'!O138+'[1]JUN 2021'!O138+'[1]JUL 2021'!O138+'[1]AUG 2021'!O138</f>
        <v>428064</v>
      </c>
      <c r="P138" s="108">
        <f>'[1]SEPT 2020'!P138+'[1]OCT 2020'!P138+'[1]NOV 2020'!P138+'[1]DEC 2020'!P138+'[1]JAN 2021'!P138+'[1]FEB 2021'!P138+'[1]MAR 2021'!P138+'[1]APR 2021'!P138+'[1]MAY 2021'!P138+'[1]JUN 2021'!P138+'[1]JUL 2021'!P138+'[1]AUG 2021'!P138</f>
        <v>26768.5</v>
      </c>
      <c r="Q138" s="38">
        <f>'[1]SEPT 2020'!Q138+'[1]OCT 2020'!Q138+'[1]NOV 2020'!Q138+'[1]DEC 2020'!Q138+'[1]JAN 2021'!Q138+'[1]FEB 2021'!Q138+'[1]MAR 2021'!Q138+'[1]APR 2021'!Q138+'[1]MAY 2021'!Q138+'[1]JUN 2021'!Q138+'[1]JUL 2021'!Q138+'[1]AUG 2021'!Q138</f>
        <v>0</v>
      </c>
      <c r="R138" s="38">
        <f>'[1]SEPT 2020'!R138+'[1]OCT 2020'!R138+'[1]NOV 2020'!R138+'[1]DEC 2020'!R138+'[1]JAN 2021'!R138+'[1]FEB 2021'!R138+'[1]MAR 2021'!R138+'[1]APR 2021'!R138+'[1]MAY 2021'!R138+'[1]JUN 2021'!R138+'[1]JUL 2021'!R138+'[1]AUG 2021'!R138</f>
        <v>0</v>
      </c>
      <c r="S138" s="38">
        <f>'[1]SEPT 2020'!S138+'[1]OCT 2020'!S138+'[1]NOV 2020'!S138+'[1]DEC 2020'!S138+'[1]JAN 2021'!S138+'[1]FEB 2021'!S138+'[1]MAR 2021'!S138+'[1]APR 2021'!S138+'[1]MAY 2021'!S138+'[1]JUN 2021'!S138+'[1]JUL 2021'!S138+'[1]AUG 2021'!S138</f>
        <v>0</v>
      </c>
      <c r="T138" s="38">
        <f>'[1]SEPT 2020'!T138+'[1]OCT 2020'!T138+'[1]NOV 2020'!T138+'[1]DEC 2020'!T138+'[1]JAN 2021'!T138+'[1]FEB 2021'!T138+'[1]MAR 2021'!T138+'[1]APR 2021'!T138+'[1]MAY 2021'!T138+'[1]JUN 2021'!T138+'[1]JUL 2021'!T138+'[1]AUG 2021'!T138</f>
        <v>26768.5</v>
      </c>
      <c r="U138" s="38">
        <f>'[1]SEPT 2020'!U138+'[1]OCT 2020'!U138+'[1]NOV 2020'!U138+'[1]DEC 2020'!U138+'[1]JAN 2021'!U138+'[1]FEB 2021'!U138+'[1]MAR 2021'!U138+'[1]APR 2021'!U138+'[1]MAY 2021'!U138+'[1]JUN 2021'!U138+'[1]JUL 2021'!U138+'[1]AUG 2021'!U138</f>
        <v>0</v>
      </c>
      <c r="V138" s="38">
        <f>'[1]SEPT 2020'!V138+'[1]OCT 2020'!V138+'[1]NOV 2020'!V138+'[1]DEC 2020'!V138+'[1]JAN 2021'!V138+'[1]FEB 2021'!V138+'[1]MAR 2021'!V138+'[1]APR 2021'!V138+'[1]MAY 2021'!V138+'[1]JUN 2021'!V138+'[1]JUL 2021'!V138+'[1]AUG 2021'!V138</f>
        <v>0</v>
      </c>
      <c r="W138" s="38">
        <f>'[1]SEPT 2020'!W138+'[1]OCT 2020'!W138+'[1]NOV 2020'!W138+'[1]DEC 2020'!W138+'[1]JAN 2021'!W138+'[1]FEB 2021'!W138+'[1]MAR 2021'!W138+'[1]APR 2021'!W138+'[1]MAY 2021'!W138+'[1]JUN 2021'!W138+'[1]JUL 2021'!W138+'[1]AUG 2021'!W138</f>
        <v>0</v>
      </c>
      <c r="X138" s="38">
        <f>'[1]SEPT 2020'!X138+'[1]OCT 2020'!X138+'[1]NOV 2020'!X138+'[1]DEC 2020'!X138+'[1]JAN 2021'!X138+'[1]FEB 2021'!X138+'[1]MAR 2021'!X138+'[1]APR 2021'!X138+'[1]MAY 2021'!X138+'[1]JUN 2021'!X138+'[1]JUL 2021'!X138+'[1]AUG 2021'!X138</f>
        <v>0</v>
      </c>
      <c r="Y138" s="38">
        <f>'[1]SEPT 2020'!Y138+'[1]OCT 2020'!Y138+'[1]NOV 2020'!Y138+'[1]DEC 2020'!Y138+'[1]JAN 2021'!Y138+'[1]FEB 2021'!Y138+'[1]MAR 2021'!Y138+'[1]APR 2021'!Y138+'[1]MAY 2021'!Y138+'[1]JUN 2021'!Y138+'[1]JUL 2021'!Y138+'[1]AUG 2021'!Y138</f>
        <v>0</v>
      </c>
      <c r="Z138" s="38">
        <f>'[1]SEPT 2020'!Z138+'[1]OCT 2020'!Z138+'[1]NOV 2020'!Z138+'[1]DEC 2020'!Z138+'[1]JAN 2021'!Z138+'[1]FEB 2021'!Z138+'[1]MAR 2021'!Z138+'[1]APR 2021'!Z138+'[1]MAY 2021'!Z138+'[1]JUN 2021'!Z138+'[1]JUL 2021'!Z138+'[1]AUG 2021'!Z138</f>
        <v>0</v>
      </c>
      <c r="AA138" s="38">
        <f>'[1]SEPT 2020'!AA138+'[1]OCT 2020'!AA138+'[1]NOV 2020'!AA138+'[1]DEC 2020'!AA138+'[1]JAN 2021'!AA138+'[1]FEB 2021'!AA138+'[1]MAR 2021'!AA138+'[1]APR 2021'!AA138+'[1]MAY 2021'!AA138+'[1]JUN 2021'!AA138+'[1]JUL 2021'!AA138+'[1]AUG 2021'!AA138</f>
        <v>0</v>
      </c>
      <c r="AB138" s="38">
        <f>'[1]SEPT 2020'!AB138+'[1]OCT 2020'!AB138+'[1]NOV 2020'!AB138+'[1]DEC 2020'!AB138+'[1]JAN 2021'!AB138+'[1]FEB 2021'!AB138+'[1]MAR 2021'!AB138+'[1]APR 2021'!AB138+'[1]MAY 2021'!AB138+'[1]JUN 2021'!AB138+'[1]JUL 2021'!AB138+'[1]AUG 2021'!AB138</f>
        <v>0</v>
      </c>
      <c r="AC138" s="38">
        <f>'[1]SEPT 2020'!AC138+'[1]OCT 2020'!AC138+'[1]NOV 2020'!AC138+'[1]DEC 2020'!AC138+'[1]JAN 2021'!AC138+'[1]FEB 2021'!AC138+'[1]MAR 2021'!AC138+'[1]APR 2021'!AC138+'[1]MAY 2021'!AC138+'[1]JUN 2021'!AC138+'[1]JUL 2021'!AC138+'[1]AUG 2021'!AC138</f>
        <v>19220</v>
      </c>
      <c r="AD138" s="24">
        <f t="shared" si="2"/>
        <v>6983900.5</v>
      </c>
    </row>
    <row r="139" spans="1:30" x14ac:dyDescent="0.25">
      <c r="A139" s="16" t="s">
        <v>313</v>
      </c>
      <c r="B139" s="17" t="s">
        <v>314</v>
      </c>
      <c r="C139" s="25" t="s">
        <v>39</v>
      </c>
      <c r="D139" s="90">
        <f>'[1]SEPT 2020'!D139+'[1]OCT 2020'!D139+'[1]NOV 2020'!D139+'[1]DEC 2020'!D139+'[1]JAN 2021'!D139+'[1]FEB 2021'!D139+'[1]MAR 2021'!D139+'[1]APR 2021'!D139+'[1]MAY 2021'!D139+'[1]JUN 2021'!D139+'[1]JUL 2021'!D139+'[1]AUG 2021'!D139</f>
        <v>301619</v>
      </c>
      <c r="E139" s="90">
        <f>'[1]SEPT 2020'!E139+'[1]OCT 2020'!E139+'[1]NOV 2020'!E139+'[1]DEC 2020'!E139+'[1]JAN 2021'!E139+'[1]FEB 2021'!E139+'[1]MAR 2021'!E139+'[1]APR 2021'!E139+'[1]MAY 2021'!E139+'[1]JUN 2021'!E139+'[1]JUL 2021'!E139+'[1]AUG 2021'!E139</f>
        <v>380197</v>
      </c>
      <c r="F139" s="90">
        <f>'[1]SEPT 2020'!F139+'[1]OCT 2020'!F139+'[1]NOV 2020'!F139+'[1]DEC 2020'!F139+'[1]JAN 2021'!F139+'[1]FEB 2021'!F139+'[1]MAR 2021'!F139+'[1]APR 2021'!F139+'[1]MAY 2021'!F139+'[1]JUN 2021'!F139+'[1]JUL 2021'!F139+'[1]AUG 2021'!F139</f>
        <v>41325</v>
      </c>
      <c r="G139" s="90">
        <f>'[1]SEPT 2020'!G139+'[1]OCT 2020'!G139+'[1]NOV 2020'!G139+'[1]DEC 2020'!G139+'[1]JAN 2021'!G139+'[1]FEB 2021'!G139+'[1]MAR 2021'!G139+'[1]APR 2021'!G139+'[1]MAY 2021'!G139+'[1]JUN 2021'!G139+'[1]JUL 2021'!G139+'[1]AUG 2021'!G139</f>
        <v>96000</v>
      </c>
      <c r="H139" s="90">
        <f>'[1]SEPT 2020'!H139+'[1]OCT 2020'!H139+'[1]NOV 2020'!H139+'[1]DEC 2020'!H139+'[1]JAN 2021'!H139+'[1]FEB 2021'!H139+'[1]MAR 2021'!H139+'[1]APR 2021'!H139+'[1]MAY 2021'!H139+'[1]JUN 2021'!H139+'[1]JUL 2021'!H139+'[1]AUG 2021'!H139</f>
        <v>25000</v>
      </c>
      <c r="I139" s="108">
        <f>'[1]SEPT 2020'!I139+'[1]OCT 2020'!I139+'[1]NOV 2020'!I139+'[1]DEC 2020'!I139+'[1]JAN 2021'!I139+'[1]FEB 2021'!I139+'[1]MAR 2021'!I139+'[1]APR 2021'!I139+'[1]MAY 2021'!I139+'[1]JUN 2021'!I139+'[1]JUL 2021'!I139+'[1]AUG 2021'!I139</f>
        <v>844141</v>
      </c>
      <c r="J139" s="38">
        <f>'[1]SEPT 2020'!J139+'[1]OCT 2020'!J139+'[1]NOV 2020'!J139+'[1]DEC 2020'!J139+'[1]JAN 2021'!J139+'[1]FEB 2021'!J139+'[1]MAR 2021'!J139+'[1]APR 2021'!J139+'[1]MAY 2021'!J139+'[1]JUN 2021'!J139+'[1]JUL 2021'!J139+'[1]AUG 2021'!J139</f>
        <v>0</v>
      </c>
      <c r="K139" s="109">
        <f>'[1]SEPT 2020'!K139+'[1]OCT 2020'!K139+'[1]NOV 2020'!K139+'[1]DEC 2020'!K139+'[1]JAN 2021'!K139+'[1]FEB 2021'!K139+'[1]MAR 2021'!K139+'[1]APR 2021'!K139+'[1]MAY 2021'!K139+'[1]JUN 2021'!K139+'[1]JUL 2021'!K139+'[1]AUG 2021'!K139</f>
        <v>0</v>
      </c>
      <c r="L139" s="38">
        <f>'[1]SEPT 2020'!L139+'[1]OCT 2020'!L139+'[1]NOV 2020'!L139+'[1]DEC 2020'!L139+'[1]JAN 2021'!L139+'[1]FEB 2021'!L139+'[1]MAR 2021'!L139+'[1]APR 2021'!L139+'[1]MAY 2021'!L139+'[1]JUN 2021'!L139+'[1]JUL 2021'!L139+'[1]AUG 2021'!L139</f>
        <v>0</v>
      </c>
      <c r="M139" s="38">
        <f>'[1]SEPT 2020'!M139+'[1]OCT 2020'!M139+'[1]NOV 2020'!M139+'[1]DEC 2020'!M139+'[1]JAN 2021'!M139+'[1]FEB 2021'!M139+'[1]MAR 2021'!M139+'[1]APR 2021'!M139+'[1]MAY 2021'!M139+'[1]JUN 2021'!M139+'[1]JUL 2021'!M139+'[1]AUG 2021'!M139</f>
        <v>0</v>
      </c>
      <c r="N139" s="38">
        <f>'[1]SEPT 2020'!N139+'[1]OCT 2020'!N139+'[1]NOV 2020'!N139+'[1]DEC 2020'!N139+'[1]JAN 2021'!N139+'[1]FEB 2021'!N139+'[1]MAR 2021'!N139+'[1]APR 2021'!N139+'[1]MAY 2021'!N139+'[1]JUN 2021'!N139+'[1]JUL 2021'!N139+'[1]AUG 2021'!N139</f>
        <v>0</v>
      </c>
      <c r="O139" s="38">
        <f>'[1]SEPT 2020'!O139+'[1]OCT 2020'!O139+'[1]NOV 2020'!O139+'[1]DEC 2020'!O139+'[1]JAN 2021'!O139+'[1]FEB 2021'!O139+'[1]MAR 2021'!O139+'[1]APR 2021'!O139+'[1]MAY 2021'!O139+'[1]JUN 2021'!O139+'[1]JUL 2021'!O139+'[1]AUG 2021'!O139</f>
        <v>9926</v>
      </c>
      <c r="P139" s="108">
        <f>'[1]SEPT 2020'!P139+'[1]OCT 2020'!P139+'[1]NOV 2020'!P139+'[1]DEC 2020'!P139+'[1]JAN 2021'!P139+'[1]FEB 2021'!P139+'[1]MAR 2021'!P139+'[1]APR 2021'!P139+'[1]MAY 2021'!P139+'[1]JUN 2021'!P139+'[1]JUL 2021'!P139+'[1]AUG 2021'!P139</f>
        <v>8529.35</v>
      </c>
      <c r="Q139" s="38">
        <f>'[1]SEPT 2020'!Q139+'[1]OCT 2020'!Q139+'[1]NOV 2020'!Q139+'[1]DEC 2020'!Q139+'[1]JAN 2021'!Q139+'[1]FEB 2021'!Q139+'[1]MAR 2021'!Q139+'[1]APR 2021'!Q139+'[1]MAY 2021'!Q139+'[1]JUN 2021'!Q139+'[1]JUL 2021'!Q139+'[1]AUG 2021'!Q139</f>
        <v>0</v>
      </c>
      <c r="R139" s="38">
        <f>'[1]SEPT 2020'!R139+'[1]OCT 2020'!R139+'[1]NOV 2020'!R139+'[1]DEC 2020'!R139+'[1]JAN 2021'!R139+'[1]FEB 2021'!R139+'[1]MAR 2021'!R139+'[1]APR 2021'!R139+'[1]MAY 2021'!R139+'[1]JUN 2021'!R139+'[1]JUL 2021'!R139+'[1]AUG 2021'!R139</f>
        <v>0</v>
      </c>
      <c r="S139" s="38">
        <f>'[1]SEPT 2020'!S139+'[1]OCT 2020'!S139+'[1]NOV 2020'!S139+'[1]DEC 2020'!S139+'[1]JAN 2021'!S139+'[1]FEB 2021'!S139+'[1]MAR 2021'!S139+'[1]APR 2021'!S139+'[1]MAY 2021'!S139+'[1]JUN 2021'!S139+'[1]JUL 2021'!S139+'[1]AUG 2021'!S139</f>
        <v>0</v>
      </c>
      <c r="T139" s="38">
        <f>'[1]SEPT 2020'!T139+'[1]OCT 2020'!T139+'[1]NOV 2020'!T139+'[1]DEC 2020'!T139+'[1]JAN 2021'!T139+'[1]FEB 2021'!T139+'[1]MAR 2021'!T139+'[1]APR 2021'!T139+'[1]MAY 2021'!T139+'[1]JUN 2021'!T139+'[1]JUL 2021'!T139+'[1]AUG 2021'!T139</f>
        <v>8529.35</v>
      </c>
      <c r="U139" s="38">
        <f>'[1]SEPT 2020'!U139+'[1]OCT 2020'!U139+'[1]NOV 2020'!U139+'[1]DEC 2020'!U139+'[1]JAN 2021'!U139+'[1]FEB 2021'!U139+'[1]MAR 2021'!U139+'[1]APR 2021'!U139+'[1]MAY 2021'!U139+'[1]JUN 2021'!U139+'[1]JUL 2021'!U139+'[1]AUG 2021'!U139</f>
        <v>0</v>
      </c>
      <c r="V139" s="38">
        <f>'[1]SEPT 2020'!V139+'[1]OCT 2020'!V139+'[1]NOV 2020'!V139+'[1]DEC 2020'!V139+'[1]JAN 2021'!V139+'[1]FEB 2021'!V139+'[1]MAR 2021'!V139+'[1]APR 2021'!V139+'[1]MAY 2021'!V139+'[1]JUN 2021'!V139+'[1]JUL 2021'!V139+'[1]AUG 2021'!V139</f>
        <v>0</v>
      </c>
      <c r="W139" s="38">
        <f>'[1]SEPT 2020'!W139+'[1]OCT 2020'!W139+'[1]NOV 2020'!W139+'[1]DEC 2020'!W139+'[1]JAN 2021'!W139+'[1]FEB 2021'!W139+'[1]MAR 2021'!W139+'[1]APR 2021'!W139+'[1]MAY 2021'!W139+'[1]JUN 2021'!W139+'[1]JUL 2021'!W139+'[1]AUG 2021'!W139</f>
        <v>0</v>
      </c>
      <c r="X139" s="38">
        <f>'[1]SEPT 2020'!X139+'[1]OCT 2020'!X139+'[1]NOV 2020'!X139+'[1]DEC 2020'!X139+'[1]JAN 2021'!X139+'[1]FEB 2021'!X139+'[1]MAR 2021'!X139+'[1]APR 2021'!X139+'[1]MAY 2021'!X139+'[1]JUN 2021'!X139+'[1]JUL 2021'!X139+'[1]AUG 2021'!X139</f>
        <v>0</v>
      </c>
      <c r="Y139" s="38">
        <f>'[1]SEPT 2020'!Y139+'[1]OCT 2020'!Y139+'[1]NOV 2020'!Y139+'[1]DEC 2020'!Y139+'[1]JAN 2021'!Y139+'[1]FEB 2021'!Y139+'[1]MAR 2021'!Y139+'[1]APR 2021'!Y139+'[1]MAY 2021'!Y139+'[1]JUN 2021'!Y139+'[1]JUL 2021'!Y139+'[1]AUG 2021'!Y139</f>
        <v>0</v>
      </c>
      <c r="Z139" s="38">
        <f>'[1]SEPT 2020'!Z139+'[1]OCT 2020'!Z139+'[1]NOV 2020'!Z139+'[1]DEC 2020'!Z139+'[1]JAN 2021'!Z139+'[1]FEB 2021'!Z139+'[1]MAR 2021'!Z139+'[1]APR 2021'!Z139+'[1]MAY 2021'!Z139+'[1]JUN 2021'!Z139+'[1]JUL 2021'!Z139+'[1]AUG 2021'!Z139</f>
        <v>0</v>
      </c>
      <c r="AA139" s="38">
        <f>'[1]SEPT 2020'!AA139+'[1]OCT 2020'!AA139+'[1]NOV 2020'!AA139+'[1]DEC 2020'!AA139+'[1]JAN 2021'!AA139+'[1]FEB 2021'!AA139+'[1]MAR 2021'!AA139+'[1]APR 2021'!AA139+'[1]MAY 2021'!AA139+'[1]JUN 2021'!AA139+'[1]JUL 2021'!AA139+'[1]AUG 2021'!AA139</f>
        <v>0</v>
      </c>
      <c r="AB139" s="38">
        <f>'[1]SEPT 2020'!AB139+'[1]OCT 2020'!AB139+'[1]NOV 2020'!AB139+'[1]DEC 2020'!AB139+'[1]JAN 2021'!AB139+'[1]FEB 2021'!AB139+'[1]MAR 2021'!AB139+'[1]APR 2021'!AB139+'[1]MAY 2021'!AB139+'[1]JUN 2021'!AB139+'[1]JUL 2021'!AB139+'[1]AUG 2021'!AB139</f>
        <v>0</v>
      </c>
      <c r="AC139" s="38">
        <f>'[1]SEPT 2020'!AC139+'[1]OCT 2020'!AC139+'[1]NOV 2020'!AC139+'[1]DEC 2020'!AC139+'[1]JAN 2021'!AC139+'[1]FEB 2021'!AC139+'[1]MAR 2021'!AC139+'[1]APR 2021'!AC139+'[1]MAY 2021'!AC139+'[1]JUN 2021'!AC139+'[1]JUL 2021'!AC139+'[1]AUG 2021'!AC139</f>
        <v>1170</v>
      </c>
      <c r="AD139" s="24">
        <f t="shared" si="2"/>
        <v>863766.35</v>
      </c>
    </row>
    <row r="140" spans="1:30" x14ac:dyDescent="0.25">
      <c r="A140" s="16" t="s">
        <v>315</v>
      </c>
      <c r="B140" s="17" t="s">
        <v>316</v>
      </c>
      <c r="C140" s="29" t="s">
        <v>50</v>
      </c>
      <c r="D140" s="90">
        <f>'[1]SEPT 2020'!D140+'[1]OCT 2020'!D140+'[1]NOV 2020'!D140+'[1]DEC 2020'!D140+'[1]JAN 2021'!D140+'[1]FEB 2021'!D140+'[1]MAR 2021'!D140+'[1]APR 2021'!D140+'[1]MAY 2021'!D140+'[1]JUN 2021'!D140+'[1]JUL 2021'!D140+'[1]AUG 2021'!D140</f>
        <v>86653</v>
      </c>
      <c r="E140" s="90">
        <f>'[1]SEPT 2020'!E140+'[1]OCT 2020'!E140+'[1]NOV 2020'!E140+'[1]DEC 2020'!E140+'[1]JAN 2021'!E140+'[1]FEB 2021'!E140+'[1]MAR 2021'!E140+'[1]APR 2021'!E140+'[1]MAY 2021'!E140+'[1]JUN 2021'!E140+'[1]JUL 2021'!E140+'[1]AUG 2021'!E140</f>
        <v>2626</v>
      </c>
      <c r="F140" s="90">
        <f>'[1]SEPT 2020'!F140+'[1]OCT 2020'!F140+'[1]NOV 2020'!F140+'[1]DEC 2020'!F140+'[1]JAN 2021'!F140+'[1]FEB 2021'!F140+'[1]MAR 2021'!F140+'[1]APR 2021'!F140+'[1]MAY 2021'!F140+'[1]JUN 2021'!F140+'[1]JUL 2021'!F140+'[1]AUG 2021'!F140</f>
        <v>46790</v>
      </c>
      <c r="G140" s="90">
        <f>'[1]SEPT 2020'!G140+'[1]OCT 2020'!G140+'[1]NOV 2020'!G140+'[1]DEC 2020'!G140+'[1]JAN 2021'!G140+'[1]FEB 2021'!G140+'[1]MAR 2021'!G140+'[1]APR 2021'!G140+'[1]MAY 2021'!G140+'[1]JUN 2021'!G140+'[1]JUL 2021'!G140+'[1]AUG 2021'!G140</f>
        <v>15913</v>
      </c>
      <c r="H140" s="90">
        <f>'[1]SEPT 2020'!H140+'[1]OCT 2020'!H140+'[1]NOV 2020'!H140+'[1]DEC 2020'!H140+'[1]JAN 2021'!H140+'[1]FEB 2021'!H140+'[1]MAR 2021'!H140+'[1]APR 2021'!H140+'[1]MAY 2021'!H140+'[1]JUN 2021'!H140+'[1]JUL 2021'!H140+'[1]AUG 2021'!H140</f>
        <v>12000</v>
      </c>
      <c r="I140" s="108">
        <f>'[1]SEPT 2020'!I140+'[1]OCT 2020'!I140+'[1]NOV 2020'!I140+'[1]DEC 2020'!I140+'[1]JAN 2021'!I140+'[1]FEB 2021'!I140+'[1]MAR 2021'!I140+'[1]APR 2021'!I140+'[1]MAY 2021'!I140+'[1]JUN 2021'!I140+'[1]JUL 2021'!I140+'[1]AUG 2021'!I140</f>
        <v>163982</v>
      </c>
      <c r="J140" s="38">
        <f>'[1]SEPT 2020'!J140+'[1]OCT 2020'!J140+'[1]NOV 2020'!J140+'[1]DEC 2020'!J140+'[1]JAN 2021'!J140+'[1]FEB 2021'!J140+'[1]MAR 2021'!J140+'[1]APR 2021'!J140+'[1]MAY 2021'!J140+'[1]JUN 2021'!J140+'[1]JUL 2021'!J140+'[1]AUG 2021'!J140</f>
        <v>0</v>
      </c>
      <c r="K140" s="109">
        <f>'[1]SEPT 2020'!K140+'[1]OCT 2020'!K140+'[1]NOV 2020'!K140+'[1]DEC 2020'!K140+'[1]JAN 2021'!K140+'[1]FEB 2021'!K140+'[1]MAR 2021'!K140+'[1]APR 2021'!K140+'[1]MAY 2021'!K140+'[1]JUN 2021'!K140+'[1]JUL 2021'!K140+'[1]AUG 2021'!K140</f>
        <v>0</v>
      </c>
      <c r="L140" s="38">
        <f>'[1]SEPT 2020'!L140+'[1]OCT 2020'!L140+'[1]NOV 2020'!L140+'[1]DEC 2020'!L140+'[1]JAN 2021'!L140+'[1]FEB 2021'!L140+'[1]MAR 2021'!L140+'[1]APR 2021'!L140+'[1]MAY 2021'!L140+'[1]JUN 2021'!L140+'[1]JUL 2021'!L140+'[1]AUG 2021'!L140</f>
        <v>0</v>
      </c>
      <c r="M140" s="38">
        <f>'[1]SEPT 2020'!M140+'[1]OCT 2020'!M140+'[1]NOV 2020'!M140+'[1]DEC 2020'!M140+'[1]JAN 2021'!M140+'[1]FEB 2021'!M140+'[1]MAR 2021'!M140+'[1]APR 2021'!M140+'[1]MAY 2021'!M140+'[1]JUN 2021'!M140+'[1]JUL 2021'!M140+'[1]AUG 2021'!M140</f>
        <v>0</v>
      </c>
      <c r="N140" s="38">
        <f>'[1]SEPT 2020'!N140+'[1]OCT 2020'!N140+'[1]NOV 2020'!N140+'[1]DEC 2020'!N140+'[1]JAN 2021'!N140+'[1]FEB 2021'!N140+'[1]MAR 2021'!N140+'[1]APR 2021'!N140+'[1]MAY 2021'!N140+'[1]JUN 2021'!N140+'[1]JUL 2021'!N140+'[1]AUG 2021'!N140</f>
        <v>0</v>
      </c>
      <c r="O140" s="38">
        <f>'[1]SEPT 2020'!O140+'[1]OCT 2020'!O140+'[1]NOV 2020'!O140+'[1]DEC 2020'!O140+'[1]JAN 2021'!O140+'[1]FEB 2021'!O140+'[1]MAR 2021'!O140+'[1]APR 2021'!O140+'[1]MAY 2021'!O140+'[1]JUN 2021'!O140+'[1]JUL 2021'!O140+'[1]AUG 2021'!O140</f>
        <v>0</v>
      </c>
      <c r="P140" s="108">
        <f>'[1]SEPT 2020'!P140+'[1]OCT 2020'!P140+'[1]NOV 2020'!P140+'[1]DEC 2020'!P140+'[1]JAN 2021'!P140+'[1]FEB 2021'!P140+'[1]MAR 2021'!P140+'[1]APR 2021'!P140+'[1]MAY 2021'!P140+'[1]JUN 2021'!P140+'[1]JUL 2021'!P140+'[1]AUG 2021'!P140</f>
        <v>1705.87</v>
      </c>
      <c r="Q140" s="38">
        <f>'[1]SEPT 2020'!Q140+'[1]OCT 2020'!Q140+'[1]NOV 2020'!Q140+'[1]DEC 2020'!Q140+'[1]JAN 2021'!Q140+'[1]FEB 2021'!Q140+'[1]MAR 2021'!Q140+'[1]APR 2021'!Q140+'[1]MAY 2021'!Q140+'[1]JUN 2021'!Q140+'[1]JUL 2021'!Q140+'[1]AUG 2021'!Q140</f>
        <v>0</v>
      </c>
      <c r="R140" s="38">
        <f>'[1]SEPT 2020'!R140+'[1]OCT 2020'!R140+'[1]NOV 2020'!R140+'[1]DEC 2020'!R140+'[1]JAN 2021'!R140+'[1]FEB 2021'!R140+'[1]MAR 2021'!R140+'[1]APR 2021'!R140+'[1]MAY 2021'!R140+'[1]JUN 2021'!R140+'[1]JUL 2021'!R140+'[1]AUG 2021'!R140</f>
        <v>0</v>
      </c>
      <c r="S140" s="38">
        <f>'[1]SEPT 2020'!S140+'[1]OCT 2020'!S140+'[1]NOV 2020'!S140+'[1]DEC 2020'!S140+'[1]JAN 2021'!S140+'[1]FEB 2021'!S140+'[1]MAR 2021'!S140+'[1]APR 2021'!S140+'[1]MAY 2021'!S140+'[1]JUN 2021'!S140+'[1]JUL 2021'!S140+'[1]AUG 2021'!S140</f>
        <v>0</v>
      </c>
      <c r="T140" s="38">
        <f>'[1]SEPT 2020'!T140+'[1]OCT 2020'!T140+'[1]NOV 2020'!T140+'[1]DEC 2020'!T140+'[1]JAN 2021'!T140+'[1]FEB 2021'!T140+'[1]MAR 2021'!T140+'[1]APR 2021'!T140+'[1]MAY 2021'!T140+'[1]JUN 2021'!T140+'[1]JUL 2021'!T140+'[1]AUG 2021'!T140</f>
        <v>1705.87</v>
      </c>
      <c r="U140" s="38">
        <f>'[1]SEPT 2020'!U140+'[1]OCT 2020'!U140+'[1]NOV 2020'!U140+'[1]DEC 2020'!U140+'[1]JAN 2021'!U140+'[1]FEB 2021'!U140+'[1]MAR 2021'!U140+'[1]APR 2021'!U140+'[1]MAY 2021'!U140+'[1]JUN 2021'!U140+'[1]JUL 2021'!U140+'[1]AUG 2021'!U140</f>
        <v>0</v>
      </c>
      <c r="V140" s="38">
        <f>'[1]SEPT 2020'!V140+'[1]OCT 2020'!V140+'[1]NOV 2020'!V140+'[1]DEC 2020'!V140+'[1]JAN 2021'!V140+'[1]FEB 2021'!V140+'[1]MAR 2021'!V140+'[1]APR 2021'!V140+'[1]MAY 2021'!V140+'[1]JUN 2021'!V140+'[1]JUL 2021'!V140+'[1]AUG 2021'!V140</f>
        <v>0</v>
      </c>
      <c r="W140" s="38">
        <f>'[1]SEPT 2020'!W140+'[1]OCT 2020'!W140+'[1]NOV 2020'!W140+'[1]DEC 2020'!W140+'[1]JAN 2021'!W140+'[1]FEB 2021'!W140+'[1]MAR 2021'!W140+'[1]APR 2021'!W140+'[1]MAY 2021'!W140+'[1]JUN 2021'!W140+'[1]JUL 2021'!W140+'[1]AUG 2021'!W140</f>
        <v>0</v>
      </c>
      <c r="X140" s="38">
        <f>'[1]SEPT 2020'!X140+'[1]OCT 2020'!X140+'[1]NOV 2020'!X140+'[1]DEC 2020'!X140+'[1]JAN 2021'!X140+'[1]FEB 2021'!X140+'[1]MAR 2021'!X140+'[1]APR 2021'!X140+'[1]MAY 2021'!X140+'[1]JUN 2021'!X140+'[1]JUL 2021'!X140+'[1]AUG 2021'!X140</f>
        <v>0</v>
      </c>
      <c r="Y140" s="38">
        <f>'[1]SEPT 2020'!Y140+'[1]OCT 2020'!Y140+'[1]NOV 2020'!Y140+'[1]DEC 2020'!Y140+'[1]JAN 2021'!Y140+'[1]FEB 2021'!Y140+'[1]MAR 2021'!Y140+'[1]APR 2021'!Y140+'[1]MAY 2021'!Y140+'[1]JUN 2021'!Y140+'[1]JUL 2021'!Y140+'[1]AUG 2021'!Y140</f>
        <v>0</v>
      </c>
      <c r="Z140" s="38">
        <f>'[1]SEPT 2020'!Z140+'[1]OCT 2020'!Z140+'[1]NOV 2020'!Z140+'[1]DEC 2020'!Z140+'[1]JAN 2021'!Z140+'[1]FEB 2021'!Z140+'[1]MAR 2021'!Z140+'[1]APR 2021'!Z140+'[1]MAY 2021'!Z140+'[1]JUN 2021'!Z140+'[1]JUL 2021'!Z140+'[1]AUG 2021'!Z140</f>
        <v>0</v>
      </c>
      <c r="AA140" s="38">
        <f>'[1]SEPT 2020'!AA140+'[1]OCT 2020'!AA140+'[1]NOV 2020'!AA140+'[1]DEC 2020'!AA140+'[1]JAN 2021'!AA140+'[1]FEB 2021'!AA140+'[1]MAR 2021'!AA140+'[1]APR 2021'!AA140+'[1]MAY 2021'!AA140+'[1]JUN 2021'!AA140+'[1]JUL 2021'!AA140+'[1]AUG 2021'!AA140</f>
        <v>0</v>
      </c>
      <c r="AB140" s="38">
        <f>'[1]SEPT 2020'!AB140+'[1]OCT 2020'!AB140+'[1]NOV 2020'!AB140+'[1]DEC 2020'!AB140+'[1]JAN 2021'!AB140+'[1]FEB 2021'!AB140+'[1]MAR 2021'!AB140+'[1]APR 2021'!AB140+'[1]MAY 2021'!AB140+'[1]JUN 2021'!AB140+'[1]JUL 2021'!AB140+'[1]AUG 2021'!AB140</f>
        <v>0</v>
      </c>
      <c r="AC140" s="38">
        <f>'[1]SEPT 2020'!AC140+'[1]OCT 2020'!AC140+'[1]NOV 2020'!AC140+'[1]DEC 2020'!AC140+'[1]JAN 2021'!AC140+'[1]FEB 2021'!AC140+'[1]MAR 2021'!AC140+'[1]APR 2021'!AC140+'[1]MAY 2021'!AC140+'[1]JUN 2021'!AC140+'[1]JUL 2021'!AC140+'[1]AUG 2021'!AC140</f>
        <v>0</v>
      </c>
      <c r="AD140" s="24">
        <f t="shared" si="2"/>
        <v>165687.87</v>
      </c>
    </row>
    <row r="141" spans="1:30" x14ac:dyDescent="0.25">
      <c r="A141" s="16" t="s">
        <v>317</v>
      </c>
      <c r="B141" s="17" t="s">
        <v>318</v>
      </c>
      <c r="C141" s="18" t="s">
        <v>36</v>
      </c>
      <c r="D141" s="90">
        <f>'[1]SEPT 2020'!D141+'[1]OCT 2020'!D141+'[1]NOV 2020'!D141+'[1]DEC 2020'!D141+'[1]JAN 2021'!D141+'[1]FEB 2021'!D141+'[1]MAR 2021'!D141+'[1]APR 2021'!D141+'[1]MAY 2021'!D141+'[1]JUN 2021'!D141+'[1]JUL 2021'!D141+'[1]AUG 2021'!D141</f>
        <v>212933</v>
      </c>
      <c r="E141" s="90">
        <f>'[1]SEPT 2020'!E141+'[1]OCT 2020'!E141+'[1]NOV 2020'!E141+'[1]DEC 2020'!E141+'[1]JAN 2021'!E141+'[1]FEB 2021'!E141+'[1]MAR 2021'!E141+'[1]APR 2021'!E141+'[1]MAY 2021'!E141+'[1]JUN 2021'!E141+'[1]JUL 2021'!E141+'[1]AUG 2021'!E141</f>
        <v>138260</v>
      </c>
      <c r="F141" s="90">
        <f>'[1]SEPT 2020'!F141+'[1]OCT 2020'!F141+'[1]NOV 2020'!F141+'[1]DEC 2020'!F141+'[1]JAN 2021'!F141+'[1]FEB 2021'!F141+'[1]MAR 2021'!F141+'[1]APR 2021'!F141+'[1]MAY 2021'!F141+'[1]JUN 2021'!F141+'[1]JUL 2021'!F141+'[1]AUG 2021'!F141</f>
        <v>32354</v>
      </c>
      <c r="G141" s="90">
        <f>'[1]SEPT 2020'!G141+'[1]OCT 2020'!G141+'[1]NOV 2020'!G141+'[1]DEC 2020'!G141+'[1]JAN 2021'!G141+'[1]FEB 2021'!G141+'[1]MAR 2021'!G141+'[1]APR 2021'!G141+'[1]MAY 2021'!G141+'[1]JUN 2021'!G141+'[1]JUL 2021'!G141+'[1]AUG 2021'!G141</f>
        <v>30934</v>
      </c>
      <c r="H141" s="90">
        <f>'[1]SEPT 2020'!H141+'[1]OCT 2020'!H141+'[1]NOV 2020'!H141+'[1]DEC 2020'!H141+'[1]JAN 2021'!H141+'[1]FEB 2021'!H141+'[1]MAR 2021'!H141+'[1]APR 2021'!H141+'[1]MAY 2021'!H141+'[1]JUN 2021'!H141+'[1]JUL 2021'!H141+'[1]AUG 2021'!H141</f>
        <v>14500</v>
      </c>
      <c r="I141" s="108">
        <f>'[1]SEPT 2020'!I141+'[1]OCT 2020'!I141+'[1]NOV 2020'!I141+'[1]DEC 2020'!I141+'[1]JAN 2021'!I141+'[1]FEB 2021'!I141+'[1]MAR 2021'!I141+'[1]APR 2021'!I141+'[1]MAY 2021'!I141+'[1]JUN 2021'!I141+'[1]JUL 2021'!I141+'[1]AUG 2021'!I141</f>
        <v>428981</v>
      </c>
      <c r="J141" s="38">
        <f>'[1]SEPT 2020'!J141+'[1]OCT 2020'!J141+'[1]NOV 2020'!J141+'[1]DEC 2020'!J141+'[1]JAN 2021'!J141+'[1]FEB 2021'!J141+'[1]MAR 2021'!J141+'[1]APR 2021'!J141+'[1]MAY 2021'!J141+'[1]JUN 2021'!J141+'[1]JUL 2021'!J141+'[1]AUG 2021'!J141</f>
        <v>0</v>
      </c>
      <c r="K141" s="109">
        <f>'[1]SEPT 2020'!K141+'[1]OCT 2020'!K141+'[1]NOV 2020'!K141+'[1]DEC 2020'!K141+'[1]JAN 2021'!K141+'[1]FEB 2021'!K141+'[1]MAR 2021'!K141+'[1]APR 2021'!K141+'[1]MAY 2021'!K141+'[1]JUN 2021'!K141+'[1]JUL 2021'!K141+'[1]AUG 2021'!K141</f>
        <v>0</v>
      </c>
      <c r="L141" s="38">
        <f>'[1]SEPT 2020'!L141+'[1]OCT 2020'!L141+'[1]NOV 2020'!L141+'[1]DEC 2020'!L141+'[1]JAN 2021'!L141+'[1]FEB 2021'!L141+'[1]MAR 2021'!L141+'[1]APR 2021'!L141+'[1]MAY 2021'!L141+'[1]JUN 2021'!L141+'[1]JUL 2021'!L141+'[1]AUG 2021'!L141</f>
        <v>0</v>
      </c>
      <c r="M141" s="38">
        <f>'[1]SEPT 2020'!M141+'[1]OCT 2020'!M141+'[1]NOV 2020'!M141+'[1]DEC 2020'!M141+'[1]JAN 2021'!M141+'[1]FEB 2021'!M141+'[1]MAR 2021'!M141+'[1]APR 2021'!M141+'[1]MAY 2021'!M141+'[1]JUN 2021'!M141+'[1]JUL 2021'!M141+'[1]AUG 2021'!M141</f>
        <v>0</v>
      </c>
      <c r="N141" s="38">
        <f>'[1]SEPT 2020'!N141+'[1]OCT 2020'!N141+'[1]NOV 2020'!N141+'[1]DEC 2020'!N141+'[1]JAN 2021'!N141+'[1]FEB 2021'!N141+'[1]MAR 2021'!N141+'[1]APR 2021'!N141+'[1]MAY 2021'!N141+'[1]JUN 2021'!N141+'[1]JUL 2021'!N141+'[1]AUG 2021'!N141</f>
        <v>0</v>
      </c>
      <c r="O141" s="38">
        <f>'[1]SEPT 2020'!O141+'[1]OCT 2020'!O141+'[1]NOV 2020'!O141+'[1]DEC 2020'!O141+'[1]JAN 2021'!O141+'[1]FEB 2021'!O141+'[1]MAR 2021'!O141+'[1]APR 2021'!O141+'[1]MAY 2021'!O141+'[1]JUN 2021'!O141+'[1]JUL 2021'!O141+'[1]AUG 2021'!O141</f>
        <v>0</v>
      </c>
      <c r="P141" s="108">
        <f>'[1]SEPT 2020'!P141+'[1]OCT 2020'!P141+'[1]NOV 2020'!P141+'[1]DEC 2020'!P141+'[1]JAN 2021'!P141+'[1]FEB 2021'!P141+'[1]MAR 2021'!P141+'[1]APR 2021'!P141+'[1]MAY 2021'!P141+'[1]JUN 2021'!P141+'[1]JUL 2021'!P141+'[1]AUG 2021'!P141</f>
        <v>2554.4</v>
      </c>
      <c r="Q141" s="38">
        <f>'[1]SEPT 2020'!Q141+'[1]OCT 2020'!Q141+'[1]NOV 2020'!Q141+'[1]DEC 2020'!Q141+'[1]JAN 2021'!Q141+'[1]FEB 2021'!Q141+'[1]MAR 2021'!Q141+'[1]APR 2021'!Q141+'[1]MAY 2021'!Q141+'[1]JUN 2021'!Q141+'[1]JUL 2021'!Q141+'[1]AUG 2021'!Q141</f>
        <v>0</v>
      </c>
      <c r="R141" s="38">
        <f>'[1]SEPT 2020'!R141+'[1]OCT 2020'!R141+'[1]NOV 2020'!R141+'[1]DEC 2020'!R141+'[1]JAN 2021'!R141+'[1]FEB 2021'!R141+'[1]MAR 2021'!R141+'[1]APR 2021'!R141+'[1]MAY 2021'!R141+'[1]JUN 2021'!R141+'[1]JUL 2021'!R141+'[1]AUG 2021'!R141</f>
        <v>0</v>
      </c>
      <c r="S141" s="38">
        <f>'[1]SEPT 2020'!S141+'[1]OCT 2020'!S141+'[1]NOV 2020'!S141+'[1]DEC 2020'!S141+'[1]JAN 2021'!S141+'[1]FEB 2021'!S141+'[1]MAR 2021'!S141+'[1]APR 2021'!S141+'[1]MAY 2021'!S141+'[1]JUN 2021'!S141+'[1]JUL 2021'!S141+'[1]AUG 2021'!S141</f>
        <v>0</v>
      </c>
      <c r="T141" s="38">
        <f>'[1]SEPT 2020'!T141+'[1]OCT 2020'!T141+'[1]NOV 2020'!T141+'[1]DEC 2020'!T141+'[1]JAN 2021'!T141+'[1]FEB 2021'!T141+'[1]MAR 2021'!T141+'[1]APR 2021'!T141+'[1]MAY 2021'!T141+'[1]JUN 2021'!T141+'[1]JUL 2021'!T141+'[1]AUG 2021'!T141</f>
        <v>2554.4</v>
      </c>
      <c r="U141" s="38">
        <f>'[1]SEPT 2020'!U141+'[1]OCT 2020'!U141+'[1]NOV 2020'!U141+'[1]DEC 2020'!U141+'[1]JAN 2021'!U141+'[1]FEB 2021'!U141+'[1]MAR 2021'!U141+'[1]APR 2021'!U141+'[1]MAY 2021'!U141+'[1]JUN 2021'!U141+'[1]JUL 2021'!U141+'[1]AUG 2021'!U141</f>
        <v>0</v>
      </c>
      <c r="V141" s="38">
        <f>'[1]SEPT 2020'!V141+'[1]OCT 2020'!V141+'[1]NOV 2020'!V141+'[1]DEC 2020'!V141+'[1]JAN 2021'!V141+'[1]FEB 2021'!V141+'[1]MAR 2021'!V141+'[1]APR 2021'!V141+'[1]MAY 2021'!V141+'[1]JUN 2021'!V141+'[1]JUL 2021'!V141+'[1]AUG 2021'!V141</f>
        <v>0</v>
      </c>
      <c r="W141" s="38">
        <f>'[1]SEPT 2020'!W141+'[1]OCT 2020'!W141+'[1]NOV 2020'!W141+'[1]DEC 2020'!W141+'[1]JAN 2021'!W141+'[1]FEB 2021'!W141+'[1]MAR 2021'!W141+'[1]APR 2021'!W141+'[1]MAY 2021'!W141+'[1]JUN 2021'!W141+'[1]JUL 2021'!W141+'[1]AUG 2021'!W141</f>
        <v>0</v>
      </c>
      <c r="X141" s="38">
        <f>'[1]SEPT 2020'!X141+'[1]OCT 2020'!X141+'[1]NOV 2020'!X141+'[1]DEC 2020'!X141+'[1]JAN 2021'!X141+'[1]FEB 2021'!X141+'[1]MAR 2021'!X141+'[1]APR 2021'!X141+'[1]MAY 2021'!X141+'[1]JUN 2021'!X141+'[1]JUL 2021'!X141+'[1]AUG 2021'!X141</f>
        <v>0</v>
      </c>
      <c r="Y141" s="38">
        <f>'[1]SEPT 2020'!Y141+'[1]OCT 2020'!Y141+'[1]NOV 2020'!Y141+'[1]DEC 2020'!Y141+'[1]JAN 2021'!Y141+'[1]FEB 2021'!Y141+'[1]MAR 2021'!Y141+'[1]APR 2021'!Y141+'[1]MAY 2021'!Y141+'[1]JUN 2021'!Y141+'[1]JUL 2021'!Y141+'[1]AUG 2021'!Y141</f>
        <v>0</v>
      </c>
      <c r="Z141" s="38">
        <f>'[1]SEPT 2020'!Z141+'[1]OCT 2020'!Z141+'[1]NOV 2020'!Z141+'[1]DEC 2020'!Z141+'[1]JAN 2021'!Z141+'[1]FEB 2021'!Z141+'[1]MAR 2021'!Z141+'[1]APR 2021'!Z141+'[1]MAY 2021'!Z141+'[1]JUN 2021'!Z141+'[1]JUL 2021'!Z141+'[1]AUG 2021'!Z141</f>
        <v>0</v>
      </c>
      <c r="AA141" s="38">
        <f>'[1]SEPT 2020'!AA141+'[1]OCT 2020'!AA141+'[1]NOV 2020'!AA141+'[1]DEC 2020'!AA141+'[1]JAN 2021'!AA141+'[1]FEB 2021'!AA141+'[1]MAR 2021'!AA141+'[1]APR 2021'!AA141+'[1]MAY 2021'!AA141+'[1]JUN 2021'!AA141+'[1]JUL 2021'!AA141+'[1]AUG 2021'!AA141</f>
        <v>0</v>
      </c>
      <c r="AB141" s="38">
        <f>'[1]SEPT 2020'!AB141+'[1]OCT 2020'!AB141+'[1]NOV 2020'!AB141+'[1]DEC 2020'!AB141+'[1]JAN 2021'!AB141+'[1]FEB 2021'!AB141+'[1]MAR 2021'!AB141+'[1]APR 2021'!AB141+'[1]MAY 2021'!AB141+'[1]JUN 2021'!AB141+'[1]JUL 2021'!AB141+'[1]AUG 2021'!AB141</f>
        <v>0</v>
      </c>
      <c r="AC141" s="38">
        <f>'[1]SEPT 2020'!AC141+'[1]OCT 2020'!AC141+'[1]NOV 2020'!AC141+'[1]DEC 2020'!AC141+'[1]JAN 2021'!AC141+'[1]FEB 2021'!AC141+'[1]MAR 2021'!AC141+'[1]APR 2021'!AC141+'[1]MAY 2021'!AC141+'[1]JUN 2021'!AC141+'[1]JUL 2021'!AC141+'[1]AUG 2021'!AC141</f>
        <v>0</v>
      </c>
      <c r="AD141" s="24">
        <f t="shared" si="2"/>
        <v>431535.4</v>
      </c>
    </row>
    <row r="142" spans="1:30" x14ac:dyDescent="0.25">
      <c r="A142" s="16" t="s">
        <v>319</v>
      </c>
      <c r="B142" s="17" t="s">
        <v>320</v>
      </c>
      <c r="C142" s="25" t="s">
        <v>39</v>
      </c>
      <c r="D142" s="90">
        <f>'[1]SEPT 2020'!D142+'[1]OCT 2020'!D142+'[1]NOV 2020'!D142+'[1]DEC 2020'!D142+'[1]JAN 2021'!D142+'[1]FEB 2021'!D142+'[1]MAR 2021'!D142+'[1]APR 2021'!D142+'[1]MAY 2021'!D142+'[1]JUN 2021'!D142+'[1]JUL 2021'!D142+'[1]AUG 2021'!D142</f>
        <v>99284</v>
      </c>
      <c r="E142" s="90">
        <f>'[1]SEPT 2020'!E142+'[1]OCT 2020'!E142+'[1]NOV 2020'!E142+'[1]DEC 2020'!E142+'[1]JAN 2021'!E142+'[1]FEB 2021'!E142+'[1]MAR 2021'!E142+'[1]APR 2021'!E142+'[1]MAY 2021'!E142+'[1]JUN 2021'!E142+'[1]JUL 2021'!E142+'[1]AUG 2021'!E142</f>
        <v>213342</v>
      </c>
      <c r="F142" s="90">
        <f>'[1]SEPT 2020'!F142+'[1]OCT 2020'!F142+'[1]NOV 2020'!F142+'[1]DEC 2020'!F142+'[1]JAN 2021'!F142+'[1]FEB 2021'!F142+'[1]MAR 2021'!F142+'[1]APR 2021'!F142+'[1]MAY 2021'!F142+'[1]JUN 2021'!F142+'[1]JUL 2021'!F142+'[1]AUG 2021'!F142</f>
        <v>415419</v>
      </c>
      <c r="G142" s="90">
        <f>'[1]SEPT 2020'!G142+'[1]OCT 2020'!G142+'[1]NOV 2020'!G142+'[1]DEC 2020'!G142+'[1]JAN 2021'!G142+'[1]FEB 2021'!G142+'[1]MAR 2021'!G142+'[1]APR 2021'!G142+'[1]MAY 2021'!G142+'[1]JUN 2021'!G142+'[1]JUL 2021'!G142+'[1]AUG 2021'!G142</f>
        <v>17771</v>
      </c>
      <c r="H142" s="90">
        <f>'[1]SEPT 2020'!H142+'[1]OCT 2020'!H142+'[1]NOV 2020'!H142+'[1]DEC 2020'!H142+'[1]JAN 2021'!H142+'[1]FEB 2021'!H142+'[1]MAR 2021'!H142+'[1]APR 2021'!H142+'[1]MAY 2021'!H142+'[1]JUN 2021'!H142+'[1]JUL 2021'!H142+'[1]AUG 2021'!H142</f>
        <v>57723</v>
      </c>
      <c r="I142" s="108">
        <f>'[1]SEPT 2020'!I142+'[1]OCT 2020'!I142+'[1]NOV 2020'!I142+'[1]DEC 2020'!I142+'[1]JAN 2021'!I142+'[1]FEB 2021'!I142+'[1]MAR 2021'!I142+'[1]APR 2021'!I142+'[1]MAY 2021'!I142+'[1]JUN 2021'!I142+'[1]JUL 2021'!I142+'[1]AUG 2021'!I142</f>
        <v>803539</v>
      </c>
      <c r="J142" s="38">
        <f>'[1]SEPT 2020'!J142+'[1]OCT 2020'!J142+'[1]NOV 2020'!J142+'[1]DEC 2020'!J142+'[1]JAN 2021'!J142+'[1]FEB 2021'!J142+'[1]MAR 2021'!J142+'[1]APR 2021'!J142+'[1]MAY 2021'!J142+'[1]JUN 2021'!J142+'[1]JUL 2021'!J142+'[1]AUG 2021'!J142</f>
        <v>0</v>
      </c>
      <c r="K142" s="109">
        <f>'[1]SEPT 2020'!K142+'[1]OCT 2020'!K142+'[1]NOV 2020'!K142+'[1]DEC 2020'!K142+'[1]JAN 2021'!K142+'[1]FEB 2021'!K142+'[1]MAR 2021'!K142+'[1]APR 2021'!K142+'[1]MAY 2021'!K142+'[1]JUN 2021'!K142+'[1]JUL 2021'!K142+'[1]AUG 2021'!K142</f>
        <v>0</v>
      </c>
      <c r="L142" s="38">
        <f>'[1]SEPT 2020'!L142+'[1]OCT 2020'!L142+'[1]NOV 2020'!L142+'[1]DEC 2020'!L142+'[1]JAN 2021'!L142+'[1]FEB 2021'!L142+'[1]MAR 2021'!L142+'[1]APR 2021'!L142+'[1]MAY 2021'!L142+'[1]JUN 2021'!L142+'[1]JUL 2021'!L142+'[1]AUG 2021'!L142</f>
        <v>0</v>
      </c>
      <c r="M142" s="38">
        <f>'[1]SEPT 2020'!M142+'[1]OCT 2020'!M142+'[1]NOV 2020'!M142+'[1]DEC 2020'!M142+'[1]JAN 2021'!M142+'[1]FEB 2021'!M142+'[1]MAR 2021'!M142+'[1]APR 2021'!M142+'[1]MAY 2021'!M142+'[1]JUN 2021'!M142+'[1]JUL 2021'!M142+'[1]AUG 2021'!M142</f>
        <v>0</v>
      </c>
      <c r="N142" s="38">
        <f>'[1]SEPT 2020'!N142+'[1]OCT 2020'!N142+'[1]NOV 2020'!N142+'[1]DEC 2020'!N142+'[1]JAN 2021'!N142+'[1]FEB 2021'!N142+'[1]MAR 2021'!N142+'[1]APR 2021'!N142+'[1]MAY 2021'!N142+'[1]JUN 2021'!N142+'[1]JUL 2021'!N142+'[1]AUG 2021'!N142</f>
        <v>31940</v>
      </c>
      <c r="O142" s="38">
        <f>'[1]SEPT 2020'!O142+'[1]OCT 2020'!O142+'[1]NOV 2020'!O142+'[1]DEC 2020'!O142+'[1]JAN 2021'!O142+'[1]FEB 2021'!O142+'[1]MAR 2021'!O142+'[1]APR 2021'!O142+'[1]MAY 2021'!O142+'[1]JUN 2021'!O142+'[1]JUL 2021'!O142+'[1]AUG 2021'!O142</f>
        <v>0</v>
      </c>
      <c r="P142" s="108">
        <f>'[1]SEPT 2020'!P142+'[1]OCT 2020'!P142+'[1]NOV 2020'!P142+'[1]DEC 2020'!P142+'[1]JAN 2021'!P142+'[1]FEB 2021'!P142+'[1]MAR 2021'!P142+'[1]APR 2021'!P142+'[1]MAY 2021'!P142+'[1]JUN 2021'!P142+'[1]JUL 2021'!P142+'[1]AUG 2021'!P142</f>
        <v>11941.05</v>
      </c>
      <c r="Q142" s="38">
        <f>'[1]SEPT 2020'!Q142+'[1]OCT 2020'!Q142+'[1]NOV 2020'!Q142+'[1]DEC 2020'!Q142+'[1]JAN 2021'!Q142+'[1]FEB 2021'!Q142+'[1]MAR 2021'!Q142+'[1]APR 2021'!Q142+'[1]MAY 2021'!Q142+'[1]JUN 2021'!Q142+'[1]JUL 2021'!Q142+'[1]AUG 2021'!Q142</f>
        <v>0</v>
      </c>
      <c r="R142" s="38">
        <f>'[1]SEPT 2020'!R142+'[1]OCT 2020'!R142+'[1]NOV 2020'!R142+'[1]DEC 2020'!R142+'[1]JAN 2021'!R142+'[1]FEB 2021'!R142+'[1]MAR 2021'!R142+'[1]APR 2021'!R142+'[1]MAY 2021'!R142+'[1]JUN 2021'!R142+'[1]JUL 2021'!R142+'[1]AUG 2021'!R142</f>
        <v>0</v>
      </c>
      <c r="S142" s="38">
        <f>'[1]SEPT 2020'!S142+'[1]OCT 2020'!S142+'[1]NOV 2020'!S142+'[1]DEC 2020'!S142+'[1]JAN 2021'!S142+'[1]FEB 2021'!S142+'[1]MAR 2021'!S142+'[1]APR 2021'!S142+'[1]MAY 2021'!S142+'[1]JUN 2021'!S142+'[1]JUL 2021'!S142+'[1]AUG 2021'!S142</f>
        <v>0</v>
      </c>
      <c r="T142" s="38">
        <f>'[1]SEPT 2020'!T142+'[1]OCT 2020'!T142+'[1]NOV 2020'!T142+'[1]DEC 2020'!T142+'[1]JAN 2021'!T142+'[1]FEB 2021'!T142+'[1]MAR 2021'!T142+'[1]APR 2021'!T142+'[1]MAY 2021'!T142+'[1]JUN 2021'!T142+'[1]JUL 2021'!T142+'[1]AUG 2021'!T142</f>
        <v>11941.05</v>
      </c>
      <c r="U142" s="38">
        <f>'[1]SEPT 2020'!U142+'[1]OCT 2020'!U142+'[1]NOV 2020'!U142+'[1]DEC 2020'!U142+'[1]JAN 2021'!U142+'[1]FEB 2021'!U142+'[1]MAR 2021'!U142+'[1]APR 2021'!U142+'[1]MAY 2021'!U142+'[1]JUN 2021'!U142+'[1]JUL 2021'!U142+'[1]AUG 2021'!U142</f>
        <v>0</v>
      </c>
      <c r="V142" s="38">
        <f>'[1]SEPT 2020'!V142+'[1]OCT 2020'!V142+'[1]NOV 2020'!V142+'[1]DEC 2020'!V142+'[1]JAN 2021'!V142+'[1]FEB 2021'!V142+'[1]MAR 2021'!V142+'[1]APR 2021'!V142+'[1]MAY 2021'!V142+'[1]JUN 2021'!V142+'[1]JUL 2021'!V142+'[1]AUG 2021'!V142</f>
        <v>0</v>
      </c>
      <c r="W142" s="38">
        <f>'[1]SEPT 2020'!W142+'[1]OCT 2020'!W142+'[1]NOV 2020'!W142+'[1]DEC 2020'!W142+'[1]JAN 2021'!W142+'[1]FEB 2021'!W142+'[1]MAR 2021'!W142+'[1]APR 2021'!W142+'[1]MAY 2021'!W142+'[1]JUN 2021'!W142+'[1]JUL 2021'!W142+'[1]AUG 2021'!W142</f>
        <v>0</v>
      </c>
      <c r="X142" s="38">
        <f>'[1]SEPT 2020'!X142+'[1]OCT 2020'!X142+'[1]NOV 2020'!X142+'[1]DEC 2020'!X142+'[1]JAN 2021'!X142+'[1]FEB 2021'!X142+'[1]MAR 2021'!X142+'[1]APR 2021'!X142+'[1]MAY 2021'!X142+'[1]JUN 2021'!X142+'[1]JUL 2021'!X142+'[1]AUG 2021'!X142</f>
        <v>0</v>
      </c>
      <c r="Y142" s="38">
        <f>'[1]SEPT 2020'!Y142+'[1]OCT 2020'!Y142+'[1]NOV 2020'!Y142+'[1]DEC 2020'!Y142+'[1]JAN 2021'!Y142+'[1]FEB 2021'!Y142+'[1]MAR 2021'!Y142+'[1]APR 2021'!Y142+'[1]MAY 2021'!Y142+'[1]JUN 2021'!Y142+'[1]JUL 2021'!Y142+'[1]AUG 2021'!Y142</f>
        <v>0</v>
      </c>
      <c r="Z142" s="38">
        <f>'[1]SEPT 2020'!Z142+'[1]OCT 2020'!Z142+'[1]NOV 2020'!Z142+'[1]DEC 2020'!Z142+'[1]JAN 2021'!Z142+'[1]FEB 2021'!Z142+'[1]MAR 2021'!Z142+'[1]APR 2021'!Z142+'[1]MAY 2021'!Z142+'[1]JUN 2021'!Z142+'[1]JUL 2021'!Z142+'[1]AUG 2021'!Z142</f>
        <v>0</v>
      </c>
      <c r="AA142" s="38">
        <f>'[1]SEPT 2020'!AA142+'[1]OCT 2020'!AA142+'[1]NOV 2020'!AA142+'[1]DEC 2020'!AA142+'[1]JAN 2021'!AA142+'[1]FEB 2021'!AA142+'[1]MAR 2021'!AA142+'[1]APR 2021'!AA142+'[1]MAY 2021'!AA142+'[1]JUN 2021'!AA142+'[1]JUL 2021'!AA142+'[1]AUG 2021'!AA142</f>
        <v>0</v>
      </c>
      <c r="AB142" s="38">
        <f>'[1]SEPT 2020'!AB142+'[1]OCT 2020'!AB142+'[1]NOV 2020'!AB142+'[1]DEC 2020'!AB142+'[1]JAN 2021'!AB142+'[1]FEB 2021'!AB142+'[1]MAR 2021'!AB142+'[1]APR 2021'!AB142+'[1]MAY 2021'!AB142+'[1]JUN 2021'!AB142+'[1]JUL 2021'!AB142+'[1]AUG 2021'!AB142</f>
        <v>0</v>
      </c>
      <c r="AC142" s="38">
        <f>'[1]SEPT 2020'!AC142+'[1]OCT 2020'!AC142+'[1]NOV 2020'!AC142+'[1]DEC 2020'!AC142+'[1]JAN 2021'!AC142+'[1]FEB 2021'!AC142+'[1]MAR 2021'!AC142+'[1]APR 2021'!AC142+'[1]MAY 2021'!AC142+'[1]JUN 2021'!AC142+'[1]JUL 2021'!AC142+'[1]AUG 2021'!AC142</f>
        <v>0</v>
      </c>
      <c r="AD142" s="24">
        <f t="shared" si="2"/>
        <v>847420.05</v>
      </c>
    </row>
    <row r="143" spans="1:30" x14ac:dyDescent="0.25">
      <c r="A143" s="16" t="s">
        <v>321</v>
      </c>
      <c r="B143" s="17" t="s">
        <v>322</v>
      </c>
      <c r="C143" s="28" t="s">
        <v>45</v>
      </c>
      <c r="D143" s="90">
        <f>'[1]SEPT 2020'!D143+'[1]OCT 2020'!D143+'[1]NOV 2020'!D143+'[1]DEC 2020'!D143+'[1]JAN 2021'!D143+'[1]FEB 2021'!D143+'[1]MAR 2021'!D143+'[1]APR 2021'!D143+'[1]MAY 2021'!D143+'[1]JUN 2021'!D143+'[1]JUL 2021'!D143+'[1]AUG 2021'!D143</f>
        <v>652178</v>
      </c>
      <c r="E143" s="90">
        <f>'[1]SEPT 2020'!E143+'[1]OCT 2020'!E143+'[1]NOV 2020'!E143+'[1]DEC 2020'!E143+'[1]JAN 2021'!E143+'[1]FEB 2021'!E143+'[1]MAR 2021'!E143+'[1]APR 2021'!E143+'[1]MAY 2021'!E143+'[1]JUN 2021'!E143+'[1]JUL 2021'!E143+'[1]AUG 2021'!E143</f>
        <v>2344136</v>
      </c>
      <c r="F143" s="90">
        <f>'[1]SEPT 2020'!F143+'[1]OCT 2020'!F143+'[1]NOV 2020'!F143+'[1]DEC 2020'!F143+'[1]JAN 2021'!F143+'[1]FEB 2021'!F143+'[1]MAR 2021'!F143+'[1]APR 2021'!F143+'[1]MAY 2021'!F143+'[1]JUN 2021'!F143+'[1]JUL 2021'!F143+'[1]AUG 2021'!F143</f>
        <v>681141</v>
      </c>
      <c r="G143" s="90">
        <f>'[1]SEPT 2020'!G143+'[1]OCT 2020'!G143+'[1]NOV 2020'!G143+'[1]DEC 2020'!G143+'[1]JAN 2021'!G143+'[1]FEB 2021'!G143+'[1]MAR 2021'!G143+'[1]APR 2021'!G143+'[1]MAY 2021'!G143+'[1]JUN 2021'!G143+'[1]JUL 2021'!G143+'[1]AUG 2021'!G143</f>
        <v>1668625</v>
      </c>
      <c r="H143" s="90">
        <f>'[1]SEPT 2020'!H143+'[1]OCT 2020'!H143+'[1]NOV 2020'!H143+'[1]DEC 2020'!H143+'[1]JAN 2021'!H143+'[1]FEB 2021'!H143+'[1]MAR 2021'!H143+'[1]APR 2021'!H143+'[1]MAY 2021'!H143+'[1]JUN 2021'!H143+'[1]JUL 2021'!H143+'[1]AUG 2021'!H143</f>
        <v>339340</v>
      </c>
      <c r="I143" s="108">
        <f>'[1]SEPT 2020'!I143+'[1]OCT 2020'!I143+'[1]NOV 2020'!I143+'[1]DEC 2020'!I143+'[1]JAN 2021'!I143+'[1]FEB 2021'!I143+'[1]MAR 2021'!I143+'[1]APR 2021'!I143+'[1]MAY 2021'!I143+'[1]JUN 2021'!I143+'[1]JUL 2021'!I143+'[1]AUG 2021'!I143</f>
        <v>5685420</v>
      </c>
      <c r="J143" s="38">
        <f>'[1]SEPT 2020'!J143+'[1]OCT 2020'!J143+'[1]NOV 2020'!J143+'[1]DEC 2020'!J143+'[1]JAN 2021'!J143+'[1]FEB 2021'!J143+'[1]MAR 2021'!J143+'[1]APR 2021'!J143+'[1]MAY 2021'!J143+'[1]JUN 2021'!J143+'[1]JUL 2021'!J143+'[1]AUG 2021'!J143</f>
        <v>0</v>
      </c>
      <c r="K143" s="109">
        <f>'[1]SEPT 2020'!K143+'[1]OCT 2020'!K143+'[1]NOV 2020'!K143+'[1]DEC 2020'!K143+'[1]JAN 2021'!K143+'[1]FEB 2021'!K143+'[1]MAR 2021'!K143+'[1]APR 2021'!K143+'[1]MAY 2021'!K143+'[1]JUN 2021'!K143+'[1]JUL 2021'!K143+'[1]AUG 2021'!K143</f>
        <v>0</v>
      </c>
      <c r="L143" s="38">
        <f>'[1]SEPT 2020'!L143+'[1]OCT 2020'!L143+'[1]NOV 2020'!L143+'[1]DEC 2020'!L143+'[1]JAN 2021'!L143+'[1]FEB 2021'!L143+'[1]MAR 2021'!L143+'[1]APR 2021'!L143+'[1]MAY 2021'!L143+'[1]JUN 2021'!L143+'[1]JUL 2021'!L143+'[1]AUG 2021'!L143</f>
        <v>0</v>
      </c>
      <c r="M143" s="38">
        <f>'[1]SEPT 2020'!M143+'[1]OCT 2020'!M143+'[1]NOV 2020'!M143+'[1]DEC 2020'!M143+'[1]JAN 2021'!M143+'[1]FEB 2021'!M143+'[1]MAR 2021'!M143+'[1]APR 2021'!M143+'[1]MAY 2021'!M143+'[1]JUN 2021'!M143+'[1]JUL 2021'!M143+'[1]AUG 2021'!M143</f>
        <v>0</v>
      </c>
      <c r="N143" s="38">
        <f>'[1]SEPT 2020'!N143+'[1]OCT 2020'!N143+'[1]NOV 2020'!N143+'[1]DEC 2020'!N143+'[1]JAN 2021'!N143+'[1]FEB 2021'!N143+'[1]MAR 2021'!N143+'[1]APR 2021'!N143+'[1]MAY 2021'!N143+'[1]JUN 2021'!N143+'[1]JUL 2021'!N143+'[1]AUG 2021'!N143</f>
        <v>153725</v>
      </c>
      <c r="O143" s="38">
        <f>'[1]SEPT 2020'!O143+'[1]OCT 2020'!O143+'[1]NOV 2020'!O143+'[1]DEC 2020'!O143+'[1]JAN 2021'!O143+'[1]FEB 2021'!O143+'[1]MAR 2021'!O143+'[1]APR 2021'!O143+'[1]MAY 2021'!O143+'[1]JUN 2021'!O143+'[1]JUL 2021'!O143+'[1]AUG 2021'!O143</f>
        <v>83744</v>
      </c>
      <c r="P143" s="108">
        <f>'[1]SEPT 2020'!P143+'[1]OCT 2020'!P143+'[1]NOV 2020'!P143+'[1]DEC 2020'!P143+'[1]JAN 2021'!P143+'[1]FEB 2021'!P143+'[1]MAR 2021'!P143+'[1]APR 2021'!P143+'[1]MAY 2021'!P143+'[1]JUN 2021'!P143+'[1]JUL 2021'!P143+'[1]AUG 2021'!P143</f>
        <v>62308.58</v>
      </c>
      <c r="Q143" s="38">
        <f>'[1]SEPT 2020'!Q143+'[1]OCT 2020'!Q143+'[1]NOV 2020'!Q143+'[1]DEC 2020'!Q143+'[1]JAN 2021'!Q143+'[1]FEB 2021'!Q143+'[1]MAR 2021'!Q143+'[1]APR 2021'!Q143+'[1]MAY 2021'!Q143+'[1]JUN 2021'!Q143+'[1]JUL 2021'!Q143+'[1]AUG 2021'!Q143</f>
        <v>0</v>
      </c>
      <c r="R143" s="38">
        <f>'[1]SEPT 2020'!R143+'[1]OCT 2020'!R143+'[1]NOV 2020'!R143+'[1]DEC 2020'!R143+'[1]JAN 2021'!R143+'[1]FEB 2021'!R143+'[1]MAR 2021'!R143+'[1]APR 2021'!R143+'[1]MAY 2021'!R143+'[1]JUN 2021'!R143+'[1]JUL 2021'!R143+'[1]AUG 2021'!R143</f>
        <v>0</v>
      </c>
      <c r="S143" s="38">
        <f>'[1]SEPT 2020'!S143+'[1]OCT 2020'!S143+'[1]NOV 2020'!S143+'[1]DEC 2020'!S143+'[1]JAN 2021'!S143+'[1]FEB 2021'!S143+'[1]MAR 2021'!S143+'[1]APR 2021'!S143+'[1]MAY 2021'!S143+'[1]JUN 2021'!S143+'[1]JUL 2021'!S143+'[1]AUG 2021'!S143</f>
        <v>0</v>
      </c>
      <c r="T143" s="38">
        <f>'[1]SEPT 2020'!T143+'[1]OCT 2020'!T143+'[1]NOV 2020'!T143+'[1]DEC 2020'!T143+'[1]JAN 2021'!T143+'[1]FEB 2021'!T143+'[1]MAR 2021'!T143+'[1]APR 2021'!T143+'[1]MAY 2021'!T143+'[1]JUN 2021'!T143+'[1]JUL 2021'!T143+'[1]AUG 2021'!T143</f>
        <v>36068</v>
      </c>
      <c r="U143" s="38">
        <f>'[1]SEPT 2020'!U143+'[1]OCT 2020'!U143+'[1]NOV 2020'!U143+'[1]DEC 2020'!U143+'[1]JAN 2021'!U143+'[1]FEB 2021'!U143+'[1]MAR 2021'!U143+'[1]APR 2021'!U143+'[1]MAY 2021'!U143+'[1]JUN 2021'!U143+'[1]JUL 2021'!U143+'[1]AUG 2021'!U143</f>
        <v>26240.58</v>
      </c>
      <c r="V143" s="38">
        <f>'[1]SEPT 2020'!V143+'[1]OCT 2020'!V143+'[1]NOV 2020'!V143+'[1]DEC 2020'!V143+'[1]JAN 2021'!V143+'[1]FEB 2021'!V143+'[1]MAR 2021'!V143+'[1]APR 2021'!V143+'[1]MAY 2021'!V143+'[1]JUN 2021'!V143+'[1]JUL 2021'!V143+'[1]AUG 2021'!V143</f>
        <v>0</v>
      </c>
      <c r="W143" s="38">
        <f>'[1]SEPT 2020'!W143+'[1]OCT 2020'!W143+'[1]NOV 2020'!W143+'[1]DEC 2020'!W143+'[1]JAN 2021'!W143+'[1]FEB 2021'!W143+'[1]MAR 2021'!W143+'[1]APR 2021'!W143+'[1]MAY 2021'!W143+'[1]JUN 2021'!W143+'[1]JUL 2021'!W143+'[1]AUG 2021'!W143</f>
        <v>0</v>
      </c>
      <c r="X143" s="38">
        <f>'[1]SEPT 2020'!X143+'[1]OCT 2020'!X143+'[1]NOV 2020'!X143+'[1]DEC 2020'!X143+'[1]JAN 2021'!X143+'[1]FEB 2021'!X143+'[1]MAR 2021'!X143+'[1]APR 2021'!X143+'[1]MAY 2021'!X143+'[1]JUN 2021'!X143+'[1]JUL 2021'!X143+'[1]AUG 2021'!X143</f>
        <v>0</v>
      </c>
      <c r="Y143" s="38">
        <f>'[1]SEPT 2020'!Y143+'[1]OCT 2020'!Y143+'[1]NOV 2020'!Y143+'[1]DEC 2020'!Y143+'[1]JAN 2021'!Y143+'[1]FEB 2021'!Y143+'[1]MAR 2021'!Y143+'[1]APR 2021'!Y143+'[1]MAY 2021'!Y143+'[1]JUN 2021'!Y143+'[1]JUL 2021'!Y143+'[1]AUG 2021'!Y143</f>
        <v>0</v>
      </c>
      <c r="Z143" s="38">
        <f>'[1]SEPT 2020'!Z143+'[1]OCT 2020'!Z143+'[1]NOV 2020'!Z143+'[1]DEC 2020'!Z143+'[1]JAN 2021'!Z143+'[1]FEB 2021'!Z143+'[1]MAR 2021'!Z143+'[1]APR 2021'!Z143+'[1]MAY 2021'!Z143+'[1]JUN 2021'!Z143+'[1]JUL 2021'!Z143+'[1]AUG 2021'!Z143</f>
        <v>0</v>
      </c>
      <c r="AA143" s="38">
        <f>'[1]SEPT 2020'!AA143+'[1]OCT 2020'!AA143+'[1]NOV 2020'!AA143+'[1]DEC 2020'!AA143+'[1]JAN 2021'!AA143+'[1]FEB 2021'!AA143+'[1]MAR 2021'!AA143+'[1]APR 2021'!AA143+'[1]MAY 2021'!AA143+'[1]JUN 2021'!AA143+'[1]JUL 2021'!AA143+'[1]AUG 2021'!AA143</f>
        <v>0</v>
      </c>
      <c r="AB143" s="38">
        <f>'[1]SEPT 2020'!AB143+'[1]OCT 2020'!AB143+'[1]NOV 2020'!AB143+'[1]DEC 2020'!AB143+'[1]JAN 2021'!AB143+'[1]FEB 2021'!AB143+'[1]MAR 2021'!AB143+'[1]APR 2021'!AB143+'[1]MAY 2021'!AB143+'[1]JUN 2021'!AB143+'[1]JUL 2021'!AB143+'[1]AUG 2021'!AB143</f>
        <v>0</v>
      </c>
      <c r="AC143" s="38">
        <f>'[1]SEPT 2020'!AC143+'[1]OCT 2020'!AC143+'[1]NOV 2020'!AC143+'[1]DEC 2020'!AC143+'[1]JAN 2021'!AC143+'[1]FEB 2021'!AC143+'[1]MAR 2021'!AC143+'[1]APR 2021'!AC143+'[1]MAY 2021'!AC143+'[1]JUN 2021'!AC143+'[1]JUL 2021'!AC143+'[1]AUG 2021'!AC143</f>
        <v>9600</v>
      </c>
      <c r="AD143" s="24">
        <f t="shared" si="2"/>
        <v>5994797.5800000001</v>
      </c>
    </row>
    <row r="144" spans="1:30" x14ac:dyDescent="0.25">
      <c r="A144" s="16" t="s">
        <v>323</v>
      </c>
      <c r="B144" s="17" t="s">
        <v>324</v>
      </c>
      <c r="C144" s="26" t="s">
        <v>42</v>
      </c>
      <c r="D144" s="90">
        <f>'[1]SEPT 2020'!D144+'[1]OCT 2020'!D144+'[1]NOV 2020'!D144+'[1]DEC 2020'!D144+'[1]JAN 2021'!D144+'[1]FEB 2021'!D144+'[1]MAR 2021'!D144+'[1]APR 2021'!D144+'[1]MAY 2021'!D144+'[1]JUN 2021'!D144+'[1]JUL 2021'!D144+'[1]AUG 2021'!D144</f>
        <v>73777</v>
      </c>
      <c r="E144" s="90">
        <f>'[1]SEPT 2020'!E144+'[1]OCT 2020'!E144+'[1]NOV 2020'!E144+'[1]DEC 2020'!E144+'[1]JAN 2021'!E144+'[1]FEB 2021'!E144+'[1]MAR 2021'!E144+'[1]APR 2021'!E144+'[1]MAY 2021'!E144+'[1]JUN 2021'!E144+'[1]JUL 2021'!E144+'[1]AUG 2021'!E144</f>
        <v>50365</v>
      </c>
      <c r="F144" s="90">
        <f>'[1]SEPT 2020'!F144+'[1]OCT 2020'!F144+'[1]NOV 2020'!F144+'[1]DEC 2020'!F144+'[1]JAN 2021'!F144+'[1]FEB 2021'!F144+'[1]MAR 2021'!F144+'[1]APR 2021'!F144+'[1]MAY 2021'!F144+'[1]JUN 2021'!F144+'[1]JUL 2021'!F144+'[1]AUG 2021'!F144</f>
        <v>0</v>
      </c>
      <c r="G144" s="90">
        <f>'[1]SEPT 2020'!G144+'[1]OCT 2020'!G144+'[1]NOV 2020'!G144+'[1]DEC 2020'!G144+'[1]JAN 2021'!G144+'[1]FEB 2021'!G144+'[1]MAR 2021'!G144+'[1]APR 2021'!G144+'[1]MAY 2021'!G144+'[1]JUN 2021'!G144+'[1]JUL 2021'!G144+'[1]AUG 2021'!G144</f>
        <v>7677</v>
      </c>
      <c r="H144" s="90">
        <f>'[1]SEPT 2020'!H144+'[1]OCT 2020'!H144+'[1]NOV 2020'!H144+'[1]DEC 2020'!H144+'[1]JAN 2021'!H144+'[1]FEB 2021'!H144+'[1]MAR 2021'!H144+'[1]APR 2021'!H144+'[1]MAY 2021'!H144+'[1]JUN 2021'!H144+'[1]JUL 2021'!H144+'[1]AUG 2021'!H144</f>
        <v>11514</v>
      </c>
      <c r="I144" s="108">
        <f>'[1]SEPT 2020'!I144+'[1]OCT 2020'!I144+'[1]NOV 2020'!I144+'[1]DEC 2020'!I144+'[1]JAN 2021'!I144+'[1]FEB 2021'!I144+'[1]MAR 2021'!I144+'[1]APR 2021'!I144+'[1]MAY 2021'!I144+'[1]JUN 2021'!I144+'[1]JUL 2021'!I144+'[1]AUG 2021'!I144</f>
        <v>143333</v>
      </c>
      <c r="J144" s="38">
        <f>'[1]SEPT 2020'!J144+'[1]OCT 2020'!J144+'[1]NOV 2020'!J144+'[1]DEC 2020'!J144+'[1]JAN 2021'!J144+'[1]FEB 2021'!J144+'[1]MAR 2021'!J144+'[1]APR 2021'!J144+'[1]MAY 2021'!J144+'[1]JUN 2021'!J144+'[1]JUL 2021'!J144+'[1]AUG 2021'!J144</f>
        <v>0</v>
      </c>
      <c r="K144" s="109">
        <f>'[1]SEPT 2020'!K144+'[1]OCT 2020'!K144+'[1]NOV 2020'!K144+'[1]DEC 2020'!K144+'[1]JAN 2021'!K144+'[1]FEB 2021'!K144+'[1]MAR 2021'!K144+'[1]APR 2021'!K144+'[1]MAY 2021'!K144+'[1]JUN 2021'!K144+'[1]JUL 2021'!K144+'[1]AUG 2021'!K144</f>
        <v>0</v>
      </c>
      <c r="L144" s="38">
        <f>'[1]SEPT 2020'!L144+'[1]OCT 2020'!L144+'[1]NOV 2020'!L144+'[1]DEC 2020'!L144+'[1]JAN 2021'!L144+'[1]FEB 2021'!L144+'[1]MAR 2021'!L144+'[1]APR 2021'!L144+'[1]MAY 2021'!L144+'[1]JUN 2021'!L144+'[1]JUL 2021'!L144+'[1]AUG 2021'!L144</f>
        <v>0</v>
      </c>
      <c r="M144" s="38">
        <f>'[1]SEPT 2020'!M144+'[1]OCT 2020'!M144+'[1]NOV 2020'!M144+'[1]DEC 2020'!M144+'[1]JAN 2021'!M144+'[1]FEB 2021'!M144+'[1]MAR 2021'!M144+'[1]APR 2021'!M144+'[1]MAY 2021'!M144+'[1]JUN 2021'!M144+'[1]JUL 2021'!M144+'[1]AUG 2021'!M144</f>
        <v>0</v>
      </c>
      <c r="N144" s="38">
        <f>'[1]SEPT 2020'!N144+'[1]OCT 2020'!N144+'[1]NOV 2020'!N144+'[1]DEC 2020'!N144+'[1]JAN 2021'!N144+'[1]FEB 2021'!N144+'[1]MAR 2021'!N144+'[1]APR 2021'!N144+'[1]MAY 2021'!N144+'[1]JUN 2021'!N144+'[1]JUL 2021'!N144+'[1]AUG 2021'!N144</f>
        <v>27580</v>
      </c>
      <c r="O144" s="38">
        <f>'[1]SEPT 2020'!O144+'[1]OCT 2020'!O144+'[1]NOV 2020'!O144+'[1]DEC 2020'!O144+'[1]JAN 2021'!O144+'[1]FEB 2021'!O144+'[1]MAR 2021'!O144+'[1]APR 2021'!O144+'[1]MAY 2021'!O144+'[1]JUN 2021'!O144+'[1]JUL 2021'!O144+'[1]AUG 2021'!O144</f>
        <v>0</v>
      </c>
      <c r="P144" s="108">
        <f>'[1]SEPT 2020'!P144+'[1]OCT 2020'!P144+'[1]NOV 2020'!P144+'[1]DEC 2020'!P144+'[1]JAN 2021'!P144+'[1]FEB 2021'!P144+'[1]MAR 2021'!P144+'[1]APR 2021'!P144+'[1]MAY 2021'!P144+'[1]JUN 2021'!P144+'[1]JUL 2021'!P144+'[1]AUG 2021'!P144</f>
        <v>0</v>
      </c>
      <c r="Q144" s="38">
        <f>'[1]SEPT 2020'!Q144+'[1]OCT 2020'!Q144+'[1]NOV 2020'!Q144+'[1]DEC 2020'!Q144+'[1]JAN 2021'!Q144+'[1]FEB 2021'!Q144+'[1]MAR 2021'!Q144+'[1]APR 2021'!Q144+'[1]MAY 2021'!Q144+'[1]JUN 2021'!Q144+'[1]JUL 2021'!Q144+'[1]AUG 2021'!Q144</f>
        <v>0</v>
      </c>
      <c r="R144" s="38">
        <f>'[1]SEPT 2020'!R144+'[1]OCT 2020'!R144+'[1]NOV 2020'!R144+'[1]DEC 2020'!R144+'[1]JAN 2021'!R144+'[1]FEB 2021'!R144+'[1]MAR 2021'!R144+'[1]APR 2021'!R144+'[1]MAY 2021'!R144+'[1]JUN 2021'!R144+'[1]JUL 2021'!R144+'[1]AUG 2021'!R144</f>
        <v>0</v>
      </c>
      <c r="S144" s="38">
        <f>'[1]SEPT 2020'!S144+'[1]OCT 2020'!S144+'[1]NOV 2020'!S144+'[1]DEC 2020'!S144+'[1]JAN 2021'!S144+'[1]FEB 2021'!S144+'[1]MAR 2021'!S144+'[1]APR 2021'!S144+'[1]MAY 2021'!S144+'[1]JUN 2021'!S144+'[1]JUL 2021'!S144+'[1]AUG 2021'!S144</f>
        <v>0</v>
      </c>
      <c r="T144" s="38">
        <f>'[1]SEPT 2020'!T144+'[1]OCT 2020'!T144+'[1]NOV 2020'!T144+'[1]DEC 2020'!T144+'[1]JAN 2021'!T144+'[1]FEB 2021'!T144+'[1]MAR 2021'!T144+'[1]APR 2021'!T144+'[1]MAY 2021'!T144+'[1]JUN 2021'!T144+'[1]JUL 2021'!T144+'[1]AUG 2021'!T144</f>
        <v>0</v>
      </c>
      <c r="U144" s="38">
        <f>'[1]SEPT 2020'!U144+'[1]OCT 2020'!U144+'[1]NOV 2020'!U144+'[1]DEC 2020'!U144+'[1]JAN 2021'!U144+'[1]FEB 2021'!U144+'[1]MAR 2021'!U144+'[1]APR 2021'!U144+'[1]MAY 2021'!U144+'[1]JUN 2021'!U144+'[1]JUL 2021'!U144+'[1]AUG 2021'!U144</f>
        <v>0</v>
      </c>
      <c r="V144" s="38">
        <f>'[1]SEPT 2020'!V144+'[1]OCT 2020'!V144+'[1]NOV 2020'!V144+'[1]DEC 2020'!V144+'[1]JAN 2021'!V144+'[1]FEB 2021'!V144+'[1]MAR 2021'!V144+'[1]APR 2021'!V144+'[1]MAY 2021'!V144+'[1]JUN 2021'!V144+'[1]JUL 2021'!V144+'[1]AUG 2021'!V144</f>
        <v>0</v>
      </c>
      <c r="W144" s="38">
        <f>'[1]SEPT 2020'!W144+'[1]OCT 2020'!W144+'[1]NOV 2020'!W144+'[1]DEC 2020'!W144+'[1]JAN 2021'!W144+'[1]FEB 2021'!W144+'[1]MAR 2021'!W144+'[1]APR 2021'!W144+'[1]MAY 2021'!W144+'[1]JUN 2021'!W144+'[1]JUL 2021'!W144+'[1]AUG 2021'!W144</f>
        <v>0</v>
      </c>
      <c r="X144" s="38">
        <f>'[1]SEPT 2020'!X144+'[1]OCT 2020'!X144+'[1]NOV 2020'!X144+'[1]DEC 2020'!X144+'[1]JAN 2021'!X144+'[1]FEB 2021'!X144+'[1]MAR 2021'!X144+'[1]APR 2021'!X144+'[1]MAY 2021'!X144+'[1]JUN 2021'!X144+'[1]JUL 2021'!X144+'[1]AUG 2021'!X144</f>
        <v>0</v>
      </c>
      <c r="Y144" s="38">
        <f>'[1]SEPT 2020'!Y144+'[1]OCT 2020'!Y144+'[1]NOV 2020'!Y144+'[1]DEC 2020'!Y144+'[1]JAN 2021'!Y144+'[1]FEB 2021'!Y144+'[1]MAR 2021'!Y144+'[1]APR 2021'!Y144+'[1]MAY 2021'!Y144+'[1]JUN 2021'!Y144+'[1]JUL 2021'!Y144+'[1]AUG 2021'!Y144</f>
        <v>0</v>
      </c>
      <c r="Z144" s="38">
        <f>'[1]SEPT 2020'!Z144+'[1]OCT 2020'!Z144+'[1]NOV 2020'!Z144+'[1]DEC 2020'!Z144+'[1]JAN 2021'!Z144+'[1]FEB 2021'!Z144+'[1]MAR 2021'!Z144+'[1]APR 2021'!Z144+'[1]MAY 2021'!Z144+'[1]JUN 2021'!Z144+'[1]JUL 2021'!Z144+'[1]AUG 2021'!Z144</f>
        <v>0</v>
      </c>
      <c r="AA144" s="38">
        <f>'[1]SEPT 2020'!AA144+'[1]OCT 2020'!AA144+'[1]NOV 2020'!AA144+'[1]DEC 2020'!AA144+'[1]JAN 2021'!AA144+'[1]FEB 2021'!AA144+'[1]MAR 2021'!AA144+'[1]APR 2021'!AA144+'[1]MAY 2021'!AA144+'[1]JUN 2021'!AA144+'[1]JUL 2021'!AA144+'[1]AUG 2021'!AA144</f>
        <v>0</v>
      </c>
      <c r="AB144" s="38">
        <f>'[1]SEPT 2020'!AB144+'[1]OCT 2020'!AB144+'[1]NOV 2020'!AB144+'[1]DEC 2020'!AB144+'[1]JAN 2021'!AB144+'[1]FEB 2021'!AB144+'[1]MAR 2021'!AB144+'[1]APR 2021'!AB144+'[1]MAY 2021'!AB144+'[1]JUN 2021'!AB144+'[1]JUL 2021'!AB144+'[1]AUG 2021'!AB144</f>
        <v>0</v>
      </c>
      <c r="AC144" s="38">
        <f>'[1]SEPT 2020'!AC144+'[1]OCT 2020'!AC144+'[1]NOV 2020'!AC144+'[1]DEC 2020'!AC144+'[1]JAN 2021'!AC144+'[1]FEB 2021'!AC144+'[1]MAR 2021'!AC144+'[1]APR 2021'!AC144+'[1]MAY 2021'!AC144+'[1]JUN 2021'!AC144+'[1]JUL 2021'!AC144+'[1]AUG 2021'!AC144</f>
        <v>0</v>
      </c>
      <c r="AD144" s="24">
        <f t="shared" si="2"/>
        <v>170913</v>
      </c>
    </row>
    <row r="145" spans="1:30" x14ac:dyDescent="0.25">
      <c r="A145" s="16" t="s">
        <v>325</v>
      </c>
      <c r="B145" s="17" t="s">
        <v>326</v>
      </c>
      <c r="C145" s="18" t="s">
        <v>36</v>
      </c>
      <c r="D145" s="90">
        <f>'[1]SEPT 2020'!D145+'[1]OCT 2020'!D145+'[1]NOV 2020'!D145+'[1]DEC 2020'!D145+'[1]JAN 2021'!D145+'[1]FEB 2021'!D145+'[1]MAR 2021'!D145+'[1]APR 2021'!D145+'[1]MAY 2021'!D145+'[1]JUN 2021'!D145+'[1]JUL 2021'!D145+'[1]AUG 2021'!D145</f>
        <v>140950</v>
      </c>
      <c r="E145" s="90">
        <f>'[1]SEPT 2020'!E145+'[1]OCT 2020'!E145+'[1]NOV 2020'!E145+'[1]DEC 2020'!E145+'[1]JAN 2021'!E145+'[1]FEB 2021'!E145+'[1]MAR 2021'!E145+'[1]APR 2021'!E145+'[1]MAY 2021'!E145+'[1]JUN 2021'!E145+'[1]JUL 2021'!E145+'[1]AUG 2021'!E145</f>
        <v>104858</v>
      </c>
      <c r="F145" s="90">
        <f>'[1]SEPT 2020'!F145+'[1]OCT 2020'!F145+'[1]NOV 2020'!F145+'[1]DEC 2020'!F145+'[1]JAN 2021'!F145+'[1]FEB 2021'!F145+'[1]MAR 2021'!F145+'[1]APR 2021'!F145+'[1]MAY 2021'!F145+'[1]JUN 2021'!F145+'[1]JUL 2021'!F145+'[1]AUG 2021'!F145</f>
        <v>32351</v>
      </c>
      <c r="G145" s="90">
        <f>'[1]SEPT 2020'!G145+'[1]OCT 2020'!G145+'[1]NOV 2020'!G145+'[1]DEC 2020'!G145+'[1]JAN 2021'!G145+'[1]FEB 2021'!G145+'[1]MAR 2021'!G145+'[1]APR 2021'!G145+'[1]MAY 2021'!G145+'[1]JUN 2021'!G145+'[1]JUL 2021'!G145+'[1]AUG 2021'!G145</f>
        <v>17792</v>
      </c>
      <c r="H145" s="90">
        <f>'[1]SEPT 2020'!H145+'[1]OCT 2020'!H145+'[1]NOV 2020'!H145+'[1]DEC 2020'!H145+'[1]JAN 2021'!H145+'[1]FEB 2021'!H145+'[1]MAR 2021'!H145+'[1]APR 2021'!H145+'[1]MAY 2021'!H145+'[1]JUN 2021'!H145+'[1]JUL 2021'!H145+'[1]AUG 2021'!H145</f>
        <v>9292</v>
      </c>
      <c r="I145" s="108">
        <f>'[1]SEPT 2020'!I145+'[1]OCT 2020'!I145+'[1]NOV 2020'!I145+'[1]DEC 2020'!I145+'[1]JAN 2021'!I145+'[1]FEB 2021'!I145+'[1]MAR 2021'!I145+'[1]APR 2021'!I145+'[1]MAY 2021'!I145+'[1]JUN 2021'!I145+'[1]JUL 2021'!I145+'[1]AUG 2021'!I145</f>
        <v>305243</v>
      </c>
      <c r="J145" s="38">
        <f>'[1]SEPT 2020'!J145+'[1]OCT 2020'!J145+'[1]NOV 2020'!J145+'[1]DEC 2020'!J145+'[1]JAN 2021'!J145+'[1]FEB 2021'!J145+'[1]MAR 2021'!J145+'[1]APR 2021'!J145+'[1]MAY 2021'!J145+'[1]JUN 2021'!J145+'[1]JUL 2021'!J145+'[1]AUG 2021'!J145</f>
        <v>0</v>
      </c>
      <c r="K145" s="109">
        <f>'[1]SEPT 2020'!K145+'[1]OCT 2020'!K145+'[1]NOV 2020'!K145+'[1]DEC 2020'!K145+'[1]JAN 2021'!K145+'[1]FEB 2021'!K145+'[1]MAR 2021'!K145+'[1]APR 2021'!K145+'[1]MAY 2021'!K145+'[1]JUN 2021'!K145+'[1]JUL 2021'!K145+'[1]AUG 2021'!K145</f>
        <v>0</v>
      </c>
      <c r="L145" s="38">
        <f>'[1]SEPT 2020'!L145+'[1]OCT 2020'!L145+'[1]NOV 2020'!L145+'[1]DEC 2020'!L145+'[1]JAN 2021'!L145+'[1]FEB 2021'!L145+'[1]MAR 2021'!L145+'[1]APR 2021'!L145+'[1]MAY 2021'!L145+'[1]JUN 2021'!L145+'[1]JUL 2021'!L145+'[1]AUG 2021'!L145</f>
        <v>0</v>
      </c>
      <c r="M145" s="38">
        <f>'[1]SEPT 2020'!M145+'[1]OCT 2020'!M145+'[1]NOV 2020'!M145+'[1]DEC 2020'!M145+'[1]JAN 2021'!M145+'[1]FEB 2021'!M145+'[1]MAR 2021'!M145+'[1]APR 2021'!M145+'[1]MAY 2021'!M145+'[1]JUN 2021'!M145+'[1]JUL 2021'!M145+'[1]AUG 2021'!M145</f>
        <v>0</v>
      </c>
      <c r="N145" s="38">
        <f>'[1]SEPT 2020'!N145+'[1]OCT 2020'!N145+'[1]NOV 2020'!N145+'[1]DEC 2020'!N145+'[1]JAN 2021'!N145+'[1]FEB 2021'!N145+'[1]MAR 2021'!N145+'[1]APR 2021'!N145+'[1]MAY 2021'!N145+'[1]JUN 2021'!N145+'[1]JUL 2021'!N145+'[1]AUG 2021'!N145</f>
        <v>0</v>
      </c>
      <c r="O145" s="38">
        <f>'[1]SEPT 2020'!O145+'[1]OCT 2020'!O145+'[1]NOV 2020'!O145+'[1]DEC 2020'!O145+'[1]JAN 2021'!O145+'[1]FEB 2021'!O145+'[1]MAR 2021'!O145+'[1]APR 2021'!O145+'[1]MAY 2021'!O145+'[1]JUN 2021'!O145+'[1]JUL 2021'!O145+'[1]AUG 2021'!O145</f>
        <v>0</v>
      </c>
      <c r="P145" s="108">
        <f>'[1]SEPT 2020'!P145+'[1]OCT 2020'!P145+'[1]NOV 2020'!P145+'[1]DEC 2020'!P145+'[1]JAN 2021'!P145+'[1]FEB 2021'!P145+'[1]MAR 2021'!P145+'[1]APR 2021'!P145+'[1]MAY 2021'!P145+'[1]JUN 2021'!P145+'[1]JUL 2021'!P145+'[1]AUG 2021'!P145</f>
        <v>2060</v>
      </c>
      <c r="Q145" s="38">
        <f>'[1]SEPT 2020'!Q145+'[1]OCT 2020'!Q145+'[1]NOV 2020'!Q145+'[1]DEC 2020'!Q145+'[1]JAN 2021'!Q145+'[1]FEB 2021'!Q145+'[1]MAR 2021'!Q145+'[1]APR 2021'!Q145+'[1]MAY 2021'!Q145+'[1]JUN 2021'!Q145+'[1]JUL 2021'!Q145+'[1]AUG 2021'!Q145</f>
        <v>0</v>
      </c>
      <c r="R145" s="38">
        <f>'[1]SEPT 2020'!R145+'[1]OCT 2020'!R145+'[1]NOV 2020'!R145+'[1]DEC 2020'!R145+'[1]JAN 2021'!R145+'[1]FEB 2021'!R145+'[1]MAR 2021'!R145+'[1]APR 2021'!R145+'[1]MAY 2021'!R145+'[1]JUN 2021'!R145+'[1]JUL 2021'!R145+'[1]AUG 2021'!R145</f>
        <v>0</v>
      </c>
      <c r="S145" s="38">
        <f>'[1]SEPT 2020'!S145+'[1]OCT 2020'!S145+'[1]NOV 2020'!S145+'[1]DEC 2020'!S145+'[1]JAN 2021'!S145+'[1]FEB 2021'!S145+'[1]MAR 2021'!S145+'[1]APR 2021'!S145+'[1]MAY 2021'!S145+'[1]JUN 2021'!S145+'[1]JUL 2021'!S145+'[1]AUG 2021'!S145</f>
        <v>0</v>
      </c>
      <c r="T145" s="38">
        <f>'[1]SEPT 2020'!T145+'[1]OCT 2020'!T145+'[1]NOV 2020'!T145+'[1]DEC 2020'!T145+'[1]JAN 2021'!T145+'[1]FEB 2021'!T145+'[1]MAR 2021'!T145+'[1]APR 2021'!T145+'[1]MAY 2021'!T145+'[1]JUN 2021'!T145+'[1]JUL 2021'!T145+'[1]AUG 2021'!T145</f>
        <v>2060</v>
      </c>
      <c r="U145" s="38">
        <f>'[1]SEPT 2020'!U145+'[1]OCT 2020'!U145+'[1]NOV 2020'!U145+'[1]DEC 2020'!U145+'[1]JAN 2021'!U145+'[1]FEB 2021'!U145+'[1]MAR 2021'!U145+'[1]APR 2021'!U145+'[1]MAY 2021'!U145+'[1]JUN 2021'!U145+'[1]JUL 2021'!U145+'[1]AUG 2021'!U145</f>
        <v>0</v>
      </c>
      <c r="V145" s="38">
        <f>'[1]SEPT 2020'!V145+'[1]OCT 2020'!V145+'[1]NOV 2020'!V145+'[1]DEC 2020'!V145+'[1]JAN 2021'!V145+'[1]FEB 2021'!V145+'[1]MAR 2021'!V145+'[1]APR 2021'!V145+'[1]MAY 2021'!V145+'[1]JUN 2021'!V145+'[1]JUL 2021'!V145+'[1]AUG 2021'!V145</f>
        <v>0</v>
      </c>
      <c r="W145" s="38">
        <f>'[1]SEPT 2020'!W145+'[1]OCT 2020'!W145+'[1]NOV 2020'!W145+'[1]DEC 2020'!W145+'[1]JAN 2021'!W145+'[1]FEB 2021'!W145+'[1]MAR 2021'!W145+'[1]APR 2021'!W145+'[1]MAY 2021'!W145+'[1]JUN 2021'!W145+'[1]JUL 2021'!W145+'[1]AUG 2021'!W145</f>
        <v>0</v>
      </c>
      <c r="X145" s="38">
        <f>'[1]SEPT 2020'!X145+'[1]OCT 2020'!X145+'[1]NOV 2020'!X145+'[1]DEC 2020'!X145+'[1]JAN 2021'!X145+'[1]FEB 2021'!X145+'[1]MAR 2021'!X145+'[1]APR 2021'!X145+'[1]MAY 2021'!X145+'[1]JUN 2021'!X145+'[1]JUL 2021'!X145+'[1]AUG 2021'!X145</f>
        <v>0</v>
      </c>
      <c r="Y145" s="38">
        <f>'[1]SEPT 2020'!Y145+'[1]OCT 2020'!Y145+'[1]NOV 2020'!Y145+'[1]DEC 2020'!Y145+'[1]JAN 2021'!Y145+'[1]FEB 2021'!Y145+'[1]MAR 2021'!Y145+'[1]APR 2021'!Y145+'[1]MAY 2021'!Y145+'[1]JUN 2021'!Y145+'[1]JUL 2021'!Y145+'[1]AUG 2021'!Y145</f>
        <v>0</v>
      </c>
      <c r="Z145" s="38">
        <f>'[1]SEPT 2020'!Z145+'[1]OCT 2020'!Z145+'[1]NOV 2020'!Z145+'[1]DEC 2020'!Z145+'[1]JAN 2021'!Z145+'[1]FEB 2021'!Z145+'[1]MAR 2021'!Z145+'[1]APR 2021'!Z145+'[1]MAY 2021'!Z145+'[1]JUN 2021'!Z145+'[1]JUL 2021'!Z145+'[1]AUG 2021'!Z145</f>
        <v>0</v>
      </c>
      <c r="AA145" s="38">
        <f>'[1]SEPT 2020'!AA145+'[1]OCT 2020'!AA145+'[1]NOV 2020'!AA145+'[1]DEC 2020'!AA145+'[1]JAN 2021'!AA145+'[1]FEB 2021'!AA145+'[1]MAR 2021'!AA145+'[1]APR 2021'!AA145+'[1]MAY 2021'!AA145+'[1]JUN 2021'!AA145+'[1]JUL 2021'!AA145+'[1]AUG 2021'!AA145</f>
        <v>0</v>
      </c>
      <c r="AB145" s="38">
        <f>'[1]SEPT 2020'!AB145+'[1]OCT 2020'!AB145+'[1]NOV 2020'!AB145+'[1]DEC 2020'!AB145+'[1]JAN 2021'!AB145+'[1]FEB 2021'!AB145+'[1]MAR 2021'!AB145+'[1]APR 2021'!AB145+'[1]MAY 2021'!AB145+'[1]JUN 2021'!AB145+'[1]JUL 2021'!AB145+'[1]AUG 2021'!AB145</f>
        <v>0</v>
      </c>
      <c r="AC145" s="38">
        <f>'[1]SEPT 2020'!AC145+'[1]OCT 2020'!AC145+'[1]NOV 2020'!AC145+'[1]DEC 2020'!AC145+'[1]JAN 2021'!AC145+'[1]FEB 2021'!AC145+'[1]MAR 2021'!AC145+'[1]APR 2021'!AC145+'[1]MAY 2021'!AC145+'[1]JUN 2021'!AC145+'[1]JUL 2021'!AC145+'[1]AUG 2021'!AC145</f>
        <v>0</v>
      </c>
      <c r="AD145" s="24">
        <f t="shared" si="2"/>
        <v>307303</v>
      </c>
    </row>
    <row r="146" spans="1:30" x14ac:dyDescent="0.25">
      <c r="A146" s="16" t="s">
        <v>327</v>
      </c>
      <c r="B146" s="17" t="s">
        <v>328</v>
      </c>
      <c r="C146" s="25" t="s">
        <v>39</v>
      </c>
      <c r="D146" s="90">
        <f>'[1]SEPT 2020'!D146+'[1]OCT 2020'!D146+'[1]NOV 2020'!D146+'[1]DEC 2020'!D146+'[1]JAN 2021'!D146+'[1]FEB 2021'!D146+'[1]MAR 2021'!D146+'[1]APR 2021'!D146+'[1]MAY 2021'!D146+'[1]JUN 2021'!D146+'[1]JUL 2021'!D146+'[1]AUG 2021'!D146</f>
        <v>31100</v>
      </c>
      <c r="E146" s="90">
        <f>'[1]SEPT 2020'!E146+'[1]OCT 2020'!E146+'[1]NOV 2020'!E146+'[1]DEC 2020'!E146+'[1]JAN 2021'!E146+'[1]FEB 2021'!E146+'[1]MAR 2021'!E146+'[1]APR 2021'!E146+'[1]MAY 2021'!E146+'[1]JUN 2021'!E146+'[1]JUL 2021'!E146+'[1]AUG 2021'!E146</f>
        <v>23333</v>
      </c>
      <c r="F146" s="90">
        <f>'[1]SEPT 2020'!F146+'[1]OCT 2020'!F146+'[1]NOV 2020'!F146+'[1]DEC 2020'!F146+'[1]JAN 2021'!F146+'[1]FEB 2021'!F146+'[1]MAR 2021'!F146+'[1]APR 2021'!F146+'[1]MAY 2021'!F146+'[1]JUN 2021'!F146+'[1]JUL 2021'!F146+'[1]AUG 2021'!F146</f>
        <v>14433</v>
      </c>
      <c r="G146" s="90">
        <f>'[1]SEPT 2020'!G146+'[1]OCT 2020'!G146+'[1]NOV 2020'!G146+'[1]DEC 2020'!G146+'[1]JAN 2021'!G146+'[1]FEB 2021'!G146+'[1]MAR 2021'!G146+'[1]APR 2021'!G146+'[1]MAY 2021'!G146+'[1]JUN 2021'!G146+'[1]JUL 2021'!G146+'[1]AUG 2021'!G146</f>
        <v>5833</v>
      </c>
      <c r="H146" s="90">
        <f>'[1]SEPT 2020'!H146+'[1]OCT 2020'!H146+'[1]NOV 2020'!H146+'[1]DEC 2020'!H146+'[1]JAN 2021'!H146+'[1]FEB 2021'!H146+'[1]MAR 2021'!H146+'[1]APR 2021'!H146+'[1]MAY 2021'!H146+'[1]JUN 2021'!H146+'[1]JUL 2021'!H146+'[1]AUG 2021'!H146</f>
        <v>3738</v>
      </c>
      <c r="I146" s="108">
        <f>'[1]SEPT 2020'!I146+'[1]OCT 2020'!I146+'[1]NOV 2020'!I146+'[1]DEC 2020'!I146+'[1]JAN 2021'!I146+'[1]FEB 2021'!I146+'[1]MAR 2021'!I146+'[1]APR 2021'!I146+'[1]MAY 2021'!I146+'[1]JUN 2021'!I146+'[1]JUL 2021'!I146+'[1]AUG 2021'!I146</f>
        <v>78437</v>
      </c>
      <c r="J146" s="38">
        <f>'[1]SEPT 2020'!J146+'[1]OCT 2020'!J146+'[1]NOV 2020'!J146+'[1]DEC 2020'!J146+'[1]JAN 2021'!J146+'[1]FEB 2021'!J146+'[1]MAR 2021'!J146+'[1]APR 2021'!J146+'[1]MAY 2021'!J146+'[1]JUN 2021'!J146+'[1]JUL 2021'!J146+'[1]AUG 2021'!J146</f>
        <v>0</v>
      </c>
      <c r="K146" s="109">
        <f>'[1]SEPT 2020'!K146+'[1]OCT 2020'!K146+'[1]NOV 2020'!K146+'[1]DEC 2020'!K146+'[1]JAN 2021'!K146+'[1]FEB 2021'!K146+'[1]MAR 2021'!K146+'[1]APR 2021'!K146+'[1]MAY 2021'!K146+'[1]JUN 2021'!K146+'[1]JUL 2021'!K146+'[1]AUG 2021'!K146</f>
        <v>0</v>
      </c>
      <c r="L146" s="38">
        <f>'[1]SEPT 2020'!L146+'[1]OCT 2020'!L146+'[1]NOV 2020'!L146+'[1]DEC 2020'!L146+'[1]JAN 2021'!L146+'[1]FEB 2021'!L146+'[1]MAR 2021'!L146+'[1]APR 2021'!L146+'[1]MAY 2021'!L146+'[1]JUN 2021'!L146+'[1]JUL 2021'!L146+'[1]AUG 2021'!L146</f>
        <v>0</v>
      </c>
      <c r="M146" s="38">
        <f>'[1]SEPT 2020'!M146+'[1]OCT 2020'!M146+'[1]NOV 2020'!M146+'[1]DEC 2020'!M146+'[1]JAN 2021'!M146+'[1]FEB 2021'!M146+'[1]MAR 2021'!M146+'[1]APR 2021'!M146+'[1]MAY 2021'!M146+'[1]JUN 2021'!M146+'[1]JUL 2021'!M146+'[1]AUG 2021'!M146</f>
        <v>0</v>
      </c>
      <c r="N146" s="38">
        <f>'[1]SEPT 2020'!N146+'[1]OCT 2020'!N146+'[1]NOV 2020'!N146+'[1]DEC 2020'!N146+'[1]JAN 2021'!N146+'[1]FEB 2021'!N146+'[1]MAR 2021'!N146+'[1]APR 2021'!N146+'[1]MAY 2021'!N146+'[1]JUN 2021'!N146+'[1]JUL 2021'!N146+'[1]AUG 2021'!N146</f>
        <v>0</v>
      </c>
      <c r="O146" s="38">
        <f>'[1]SEPT 2020'!O146+'[1]OCT 2020'!O146+'[1]NOV 2020'!O146+'[1]DEC 2020'!O146+'[1]JAN 2021'!O146+'[1]FEB 2021'!O146+'[1]MAR 2021'!O146+'[1]APR 2021'!O146+'[1]MAY 2021'!O146+'[1]JUN 2021'!O146+'[1]JUL 2021'!O146+'[1]AUG 2021'!O146</f>
        <v>0</v>
      </c>
      <c r="P146" s="108">
        <f>'[1]SEPT 2020'!P146+'[1]OCT 2020'!P146+'[1]NOV 2020'!P146+'[1]DEC 2020'!P146+'[1]JAN 2021'!P146+'[1]FEB 2021'!P146+'[1]MAR 2021'!P146+'[1]APR 2021'!P146+'[1]MAY 2021'!P146+'[1]JUN 2021'!P146+'[1]JUL 2021'!P146+'[1]AUG 2021'!P146</f>
        <v>1277.2</v>
      </c>
      <c r="Q146" s="38">
        <f>'[1]SEPT 2020'!Q146+'[1]OCT 2020'!Q146+'[1]NOV 2020'!Q146+'[1]DEC 2020'!Q146+'[1]JAN 2021'!Q146+'[1]FEB 2021'!Q146+'[1]MAR 2021'!Q146+'[1]APR 2021'!Q146+'[1]MAY 2021'!Q146+'[1]JUN 2021'!Q146+'[1]JUL 2021'!Q146+'[1]AUG 2021'!Q146</f>
        <v>0</v>
      </c>
      <c r="R146" s="38">
        <f>'[1]SEPT 2020'!R146+'[1]OCT 2020'!R146+'[1]NOV 2020'!R146+'[1]DEC 2020'!R146+'[1]JAN 2021'!R146+'[1]FEB 2021'!R146+'[1]MAR 2021'!R146+'[1]APR 2021'!R146+'[1]MAY 2021'!R146+'[1]JUN 2021'!R146+'[1]JUL 2021'!R146+'[1]AUG 2021'!R146</f>
        <v>0</v>
      </c>
      <c r="S146" s="38">
        <f>'[1]SEPT 2020'!S146+'[1]OCT 2020'!S146+'[1]NOV 2020'!S146+'[1]DEC 2020'!S146+'[1]JAN 2021'!S146+'[1]FEB 2021'!S146+'[1]MAR 2021'!S146+'[1]APR 2021'!S146+'[1]MAY 2021'!S146+'[1]JUN 2021'!S146+'[1]JUL 2021'!S146+'[1]AUG 2021'!S146</f>
        <v>0</v>
      </c>
      <c r="T146" s="38">
        <f>'[1]SEPT 2020'!T146+'[1]OCT 2020'!T146+'[1]NOV 2020'!T146+'[1]DEC 2020'!T146+'[1]JAN 2021'!T146+'[1]FEB 2021'!T146+'[1]MAR 2021'!T146+'[1]APR 2021'!T146+'[1]MAY 2021'!T146+'[1]JUN 2021'!T146+'[1]JUL 2021'!T146+'[1]AUG 2021'!T146</f>
        <v>1277.2</v>
      </c>
      <c r="U146" s="38">
        <f>'[1]SEPT 2020'!U146+'[1]OCT 2020'!U146+'[1]NOV 2020'!U146+'[1]DEC 2020'!U146+'[1]JAN 2021'!U146+'[1]FEB 2021'!U146+'[1]MAR 2021'!U146+'[1]APR 2021'!U146+'[1]MAY 2021'!U146+'[1]JUN 2021'!U146+'[1]JUL 2021'!U146+'[1]AUG 2021'!U146</f>
        <v>0</v>
      </c>
      <c r="V146" s="38">
        <f>'[1]SEPT 2020'!V146+'[1]OCT 2020'!V146+'[1]NOV 2020'!V146+'[1]DEC 2020'!V146+'[1]JAN 2021'!V146+'[1]FEB 2021'!V146+'[1]MAR 2021'!V146+'[1]APR 2021'!V146+'[1]MAY 2021'!V146+'[1]JUN 2021'!V146+'[1]JUL 2021'!V146+'[1]AUG 2021'!V146</f>
        <v>0</v>
      </c>
      <c r="W146" s="38">
        <f>'[1]SEPT 2020'!W146+'[1]OCT 2020'!W146+'[1]NOV 2020'!W146+'[1]DEC 2020'!W146+'[1]JAN 2021'!W146+'[1]FEB 2021'!W146+'[1]MAR 2021'!W146+'[1]APR 2021'!W146+'[1]MAY 2021'!W146+'[1]JUN 2021'!W146+'[1]JUL 2021'!W146+'[1]AUG 2021'!W146</f>
        <v>0</v>
      </c>
      <c r="X146" s="38">
        <f>'[1]SEPT 2020'!X146+'[1]OCT 2020'!X146+'[1]NOV 2020'!X146+'[1]DEC 2020'!X146+'[1]JAN 2021'!X146+'[1]FEB 2021'!X146+'[1]MAR 2021'!X146+'[1]APR 2021'!X146+'[1]MAY 2021'!X146+'[1]JUN 2021'!X146+'[1]JUL 2021'!X146+'[1]AUG 2021'!X146</f>
        <v>0</v>
      </c>
      <c r="Y146" s="38">
        <f>'[1]SEPT 2020'!Y146+'[1]OCT 2020'!Y146+'[1]NOV 2020'!Y146+'[1]DEC 2020'!Y146+'[1]JAN 2021'!Y146+'[1]FEB 2021'!Y146+'[1]MAR 2021'!Y146+'[1]APR 2021'!Y146+'[1]MAY 2021'!Y146+'[1]JUN 2021'!Y146+'[1]JUL 2021'!Y146+'[1]AUG 2021'!Y146</f>
        <v>0</v>
      </c>
      <c r="Z146" s="38">
        <f>'[1]SEPT 2020'!Z146+'[1]OCT 2020'!Z146+'[1]NOV 2020'!Z146+'[1]DEC 2020'!Z146+'[1]JAN 2021'!Z146+'[1]FEB 2021'!Z146+'[1]MAR 2021'!Z146+'[1]APR 2021'!Z146+'[1]MAY 2021'!Z146+'[1]JUN 2021'!Z146+'[1]JUL 2021'!Z146+'[1]AUG 2021'!Z146</f>
        <v>0</v>
      </c>
      <c r="AA146" s="38">
        <f>'[1]SEPT 2020'!AA146+'[1]OCT 2020'!AA146+'[1]NOV 2020'!AA146+'[1]DEC 2020'!AA146+'[1]JAN 2021'!AA146+'[1]FEB 2021'!AA146+'[1]MAR 2021'!AA146+'[1]APR 2021'!AA146+'[1]MAY 2021'!AA146+'[1]JUN 2021'!AA146+'[1]JUL 2021'!AA146+'[1]AUG 2021'!AA146</f>
        <v>0</v>
      </c>
      <c r="AB146" s="38">
        <f>'[1]SEPT 2020'!AB146+'[1]OCT 2020'!AB146+'[1]NOV 2020'!AB146+'[1]DEC 2020'!AB146+'[1]JAN 2021'!AB146+'[1]FEB 2021'!AB146+'[1]MAR 2021'!AB146+'[1]APR 2021'!AB146+'[1]MAY 2021'!AB146+'[1]JUN 2021'!AB146+'[1]JUL 2021'!AB146+'[1]AUG 2021'!AB146</f>
        <v>0</v>
      </c>
      <c r="AC146" s="38">
        <f>'[1]SEPT 2020'!AC146+'[1]OCT 2020'!AC146+'[1]NOV 2020'!AC146+'[1]DEC 2020'!AC146+'[1]JAN 2021'!AC146+'[1]FEB 2021'!AC146+'[1]MAR 2021'!AC146+'[1]APR 2021'!AC146+'[1]MAY 2021'!AC146+'[1]JUN 2021'!AC146+'[1]JUL 2021'!AC146+'[1]AUG 2021'!AC146</f>
        <v>0</v>
      </c>
      <c r="AD146" s="24">
        <f t="shared" si="2"/>
        <v>79714.2</v>
      </c>
    </row>
    <row r="147" spans="1:30" x14ac:dyDescent="0.25">
      <c r="A147" s="16" t="s">
        <v>329</v>
      </c>
      <c r="B147" s="17" t="s">
        <v>330</v>
      </c>
      <c r="C147" s="30" t="s">
        <v>71</v>
      </c>
      <c r="D147" s="90">
        <f>'[1]SEPT 2020'!D147+'[1]OCT 2020'!D147+'[1]NOV 2020'!D147+'[1]DEC 2020'!D147+'[1]JAN 2021'!D147+'[1]FEB 2021'!D147+'[1]MAR 2021'!D147+'[1]APR 2021'!D147+'[1]MAY 2021'!D147+'[1]JUN 2021'!D147+'[1]JUL 2021'!D147+'[1]AUG 2021'!D147</f>
        <v>152490</v>
      </c>
      <c r="E147" s="90">
        <f>'[1]SEPT 2020'!E147+'[1]OCT 2020'!E147+'[1]NOV 2020'!E147+'[1]DEC 2020'!E147+'[1]JAN 2021'!E147+'[1]FEB 2021'!E147+'[1]MAR 2021'!E147+'[1]APR 2021'!E147+'[1]MAY 2021'!E147+'[1]JUN 2021'!E147+'[1]JUL 2021'!E147+'[1]AUG 2021'!E147</f>
        <v>106990</v>
      </c>
      <c r="F147" s="90">
        <f>'[1]SEPT 2020'!F147+'[1]OCT 2020'!F147+'[1]NOV 2020'!F147+'[1]DEC 2020'!F147+'[1]JAN 2021'!F147+'[1]FEB 2021'!F147+'[1]MAR 2021'!F147+'[1]APR 2021'!F147+'[1]MAY 2021'!F147+'[1]JUN 2021'!F147+'[1]JUL 2021'!F147+'[1]AUG 2021'!F147</f>
        <v>25322</v>
      </c>
      <c r="G147" s="90">
        <f>'[1]SEPT 2020'!G147+'[1]OCT 2020'!G147+'[1]NOV 2020'!G147+'[1]DEC 2020'!G147+'[1]JAN 2021'!G147+'[1]FEB 2021'!G147+'[1]MAR 2021'!G147+'[1]APR 2021'!G147+'[1]MAY 2021'!G147+'[1]JUN 2021'!G147+'[1]JUL 2021'!G147+'[1]AUG 2021'!G147</f>
        <v>6809</v>
      </c>
      <c r="H147" s="90">
        <f>'[1]SEPT 2020'!H147+'[1]OCT 2020'!H147+'[1]NOV 2020'!H147+'[1]DEC 2020'!H147+'[1]JAN 2021'!H147+'[1]FEB 2021'!H147+'[1]MAR 2021'!H147+'[1]APR 2021'!H147+'[1]MAY 2021'!H147+'[1]JUN 2021'!H147+'[1]JUL 2021'!H147+'[1]AUG 2021'!H147</f>
        <v>28224</v>
      </c>
      <c r="I147" s="108">
        <f>'[1]SEPT 2020'!I147+'[1]OCT 2020'!I147+'[1]NOV 2020'!I147+'[1]DEC 2020'!I147+'[1]JAN 2021'!I147+'[1]FEB 2021'!I147+'[1]MAR 2021'!I147+'[1]APR 2021'!I147+'[1]MAY 2021'!I147+'[1]JUN 2021'!I147+'[1]JUL 2021'!I147+'[1]AUG 2021'!I147</f>
        <v>319835</v>
      </c>
      <c r="J147" s="38">
        <f>'[1]SEPT 2020'!J147+'[1]OCT 2020'!J147+'[1]NOV 2020'!J147+'[1]DEC 2020'!J147+'[1]JAN 2021'!J147+'[1]FEB 2021'!J147+'[1]MAR 2021'!J147+'[1]APR 2021'!J147+'[1]MAY 2021'!J147+'[1]JUN 2021'!J147+'[1]JUL 2021'!J147+'[1]AUG 2021'!J147</f>
        <v>0</v>
      </c>
      <c r="K147" s="109">
        <f>'[1]SEPT 2020'!K147+'[1]OCT 2020'!K147+'[1]NOV 2020'!K147+'[1]DEC 2020'!K147+'[1]JAN 2021'!K147+'[1]FEB 2021'!K147+'[1]MAR 2021'!K147+'[1]APR 2021'!K147+'[1]MAY 2021'!K147+'[1]JUN 2021'!K147+'[1]JUL 2021'!K147+'[1]AUG 2021'!K147</f>
        <v>0</v>
      </c>
      <c r="L147" s="38">
        <f>'[1]SEPT 2020'!L147+'[1]OCT 2020'!L147+'[1]NOV 2020'!L147+'[1]DEC 2020'!L147+'[1]JAN 2021'!L147+'[1]FEB 2021'!L147+'[1]MAR 2021'!L147+'[1]APR 2021'!L147+'[1]MAY 2021'!L147+'[1]JUN 2021'!L147+'[1]JUL 2021'!L147+'[1]AUG 2021'!L147</f>
        <v>0</v>
      </c>
      <c r="M147" s="38">
        <f>'[1]SEPT 2020'!M147+'[1]OCT 2020'!M147+'[1]NOV 2020'!M147+'[1]DEC 2020'!M147+'[1]JAN 2021'!M147+'[1]FEB 2021'!M147+'[1]MAR 2021'!M147+'[1]APR 2021'!M147+'[1]MAY 2021'!M147+'[1]JUN 2021'!M147+'[1]JUL 2021'!M147+'[1]AUG 2021'!M147</f>
        <v>0</v>
      </c>
      <c r="N147" s="38">
        <f>'[1]SEPT 2020'!N147+'[1]OCT 2020'!N147+'[1]NOV 2020'!N147+'[1]DEC 2020'!N147+'[1]JAN 2021'!N147+'[1]FEB 2021'!N147+'[1]MAR 2021'!N147+'[1]APR 2021'!N147+'[1]MAY 2021'!N147+'[1]JUN 2021'!N147+'[1]JUL 2021'!N147+'[1]AUG 2021'!N147</f>
        <v>0</v>
      </c>
      <c r="O147" s="38">
        <f>'[1]SEPT 2020'!O147+'[1]OCT 2020'!O147+'[1]NOV 2020'!O147+'[1]DEC 2020'!O147+'[1]JAN 2021'!O147+'[1]FEB 2021'!O147+'[1]MAR 2021'!O147+'[1]APR 2021'!O147+'[1]MAY 2021'!O147+'[1]JUN 2021'!O147+'[1]JUL 2021'!O147+'[1]AUG 2021'!O147</f>
        <v>0</v>
      </c>
      <c r="P147" s="108">
        <f>'[1]SEPT 2020'!P147+'[1]OCT 2020'!P147+'[1]NOV 2020'!P147+'[1]DEC 2020'!P147+'[1]JAN 2021'!P147+'[1]FEB 2021'!P147+'[1]MAR 2021'!P147+'[1]APR 2021'!P147+'[1]MAY 2021'!P147+'[1]JUN 2021'!P147+'[1]JUL 2021'!P147+'[1]AUG 2021'!P147</f>
        <v>1361.3</v>
      </c>
      <c r="Q147" s="38">
        <f>'[1]SEPT 2020'!Q147+'[1]OCT 2020'!Q147+'[1]NOV 2020'!Q147+'[1]DEC 2020'!Q147+'[1]JAN 2021'!Q147+'[1]FEB 2021'!Q147+'[1]MAR 2021'!Q147+'[1]APR 2021'!Q147+'[1]MAY 2021'!Q147+'[1]JUN 2021'!Q147+'[1]JUL 2021'!Q147+'[1]AUG 2021'!Q147</f>
        <v>0</v>
      </c>
      <c r="R147" s="38">
        <f>'[1]SEPT 2020'!R147+'[1]OCT 2020'!R147+'[1]NOV 2020'!R147+'[1]DEC 2020'!R147+'[1]JAN 2021'!R147+'[1]FEB 2021'!R147+'[1]MAR 2021'!R147+'[1]APR 2021'!R147+'[1]MAY 2021'!R147+'[1]JUN 2021'!R147+'[1]JUL 2021'!R147+'[1]AUG 2021'!R147</f>
        <v>0</v>
      </c>
      <c r="S147" s="38">
        <f>'[1]SEPT 2020'!S147+'[1]OCT 2020'!S147+'[1]NOV 2020'!S147+'[1]DEC 2020'!S147+'[1]JAN 2021'!S147+'[1]FEB 2021'!S147+'[1]MAR 2021'!S147+'[1]APR 2021'!S147+'[1]MAY 2021'!S147+'[1]JUN 2021'!S147+'[1]JUL 2021'!S147+'[1]AUG 2021'!S147</f>
        <v>0</v>
      </c>
      <c r="T147" s="38">
        <f>'[1]SEPT 2020'!T147+'[1]OCT 2020'!T147+'[1]NOV 2020'!T147+'[1]DEC 2020'!T147+'[1]JAN 2021'!T147+'[1]FEB 2021'!T147+'[1]MAR 2021'!T147+'[1]APR 2021'!T147+'[1]MAY 2021'!T147+'[1]JUN 2021'!T147+'[1]JUL 2021'!T147+'[1]AUG 2021'!T147</f>
        <v>1361.3</v>
      </c>
      <c r="U147" s="38">
        <f>'[1]SEPT 2020'!U147+'[1]OCT 2020'!U147+'[1]NOV 2020'!U147+'[1]DEC 2020'!U147+'[1]JAN 2021'!U147+'[1]FEB 2021'!U147+'[1]MAR 2021'!U147+'[1]APR 2021'!U147+'[1]MAY 2021'!U147+'[1]JUN 2021'!U147+'[1]JUL 2021'!U147+'[1]AUG 2021'!U147</f>
        <v>0</v>
      </c>
      <c r="V147" s="38">
        <f>'[1]SEPT 2020'!V147+'[1]OCT 2020'!V147+'[1]NOV 2020'!V147+'[1]DEC 2020'!V147+'[1]JAN 2021'!V147+'[1]FEB 2021'!V147+'[1]MAR 2021'!V147+'[1]APR 2021'!V147+'[1]MAY 2021'!V147+'[1]JUN 2021'!V147+'[1]JUL 2021'!V147+'[1]AUG 2021'!V147</f>
        <v>0</v>
      </c>
      <c r="W147" s="38">
        <f>'[1]SEPT 2020'!W147+'[1]OCT 2020'!W147+'[1]NOV 2020'!W147+'[1]DEC 2020'!W147+'[1]JAN 2021'!W147+'[1]FEB 2021'!W147+'[1]MAR 2021'!W147+'[1]APR 2021'!W147+'[1]MAY 2021'!W147+'[1]JUN 2021'!W147+'[1]JUL 2021'!W147+'[1]AUG 2021'!W147</f>
        <v>0</v>
      </c>
      <c r="X147" s="38">
        <f>'[1]SEPT 2020'!X147+'[1]OCT 2020'!X147+'[1]NOV 2020'!X147+'[1]DEC 2020'!X147+'[1]JAN 2021'!X147+'[1]FEB 2021'!X147+'[1]MAR 2021'!X147+'[1]APR 2021'!X147+'[1]MAY 2021'!X147+'[1]JUN 2021'!X147+'[1]JUL 2021'!X147+'[1]AUG 2021'!X147</f>
        <v>0</v>
      </c>
      <c r="Y147" s="38">
        <f>'[1]SEPT 2020'!Y147+'[1]OCT 2020'!Y147+'[1]NOV 2020'!Y147+'[1]DEC 2020'!Y147+'[1]JAN 2021'!Y147+'[1]FEB 2021'!Y147+'[1]MAR 2021'!Y147+'[1]APR 2021'!Y147+'[1]MAY 2021'!Y147+'[1]JUN 2021'!Y147+'[1]JUL 2021'!Y147+'[1]AUG 2021'!Y147</f>
        <v>0</v>
      </c>
      <c r="Z147" s="38">
        <f>'[1]SEPT 2020'!Z147+'[1]OCT 2020'!Z147+'[1]NOV 2020'!Z147+'[1]DEC 2020'!Z147+'[1]JAN 2021'!Z147+'[1]FEB 2021'!Z147+'[1]MAR 2021'!Z147+'[1]APR 2021'!Z147+'[1]MAY 2021'!Z147+'[1]JUN 2021'!Z147+'[1]JUL 2021'!Z147+'[1]AUG 2021'!Z147</f>
        <v>0</v>
      </c>
      <c r="AA147" s="38">
        <f>'[1]SEPT 2020'!AA147+'[1]OCT 2020'!AA147+'[1]NOV 2020'!AA147+'[1]DEC 2020'!AA147+'[1]JAN 2021'!AA147+'[1]FEB 2021'!AA147+'[1]MAR 2021'!AA147+'[1]APR 2021'!AA147+'[1]MAY 2021'!AA147+'[1]JUN 2021'!AA147+'[1]JUL 2021'!AA147+'[1]AUG 2021'!AA147</f>
        <v>0</v>
      </c>
      <c r="AB147" s="38">
        <f>'[1]SEPT 2020'!AB147+'[1]OCT 2020'!AB147+'[1]NOV 2020'!AB147+'[1]DEC 2020'!AB147+'[1]JAN 2021'!AB147+'[1]FEB 2021'!AB147+'[1]MAR 2021'!AB147+'[1]APR 2021'!AB147+'[1]MAY 2021'!AB147+'[1]JUN 2021'!AB147+'[1]JUL 2021'!AB147+'[1]AUG 2021'!AB147</f>
        <v>0</v>
      </c>
      <c r="AC147" s="38">
        <f>'[1]SEPT 2020'!AC147+'[1]OCT 2020'!AC147+'[1]NOV 2020'!AC147+'[1]DEC 2020'!AC147+'[1]JAN 2021'!AC147+'[1]FEB 2021'!AC147+'[1]MAR 2021'!AC147+'[1]APR 2021'!AC147+'[1]MAY 2021'!AC147+'[1]JUN 2021'!AC147+'[1]JUL 2021'!AC147+'[1]AUG 2021'!AC147</f>
        <v>0</v>
      </c>
      <c r="AD147" s="24">
        <f t="shared" si="2"/>
        <v>321196.3</v>
      </c>
    </row>
    <row r="148" spans="1:30" x14ac:dyDescent="0.25">
      <c r="A148" s="16" t="s">
        <v>331</v>
      </c>
      <c r="B148" s="17" t="s">
        <v>332</v>
      </c>
      <c r="C148" s="25" t="s">
        <v>39</v>
      </c>
      <c r="D148" s="90">
        <f>'[1]SEPT 2020'!D148+'[1]OCT 2020'!D148+'[1]NOV 2020'!D148+'[1]DEC 2020'!D148+'[1]JAN 2021'!D148+'[1]FEB 2021'!D148+'[1]MAR 2021'!D148+'[1]APR 2021'!D148+'[1]MAY 2021'!D148+'[1]JUN 2021'!D148+'[1]JUL 2021'!D148+'[1]AUG 2021'!D148</f>
        <v>354018</v>
      </c>
      <c r="E148" s="90">
        <f>'[1]SEPT 2020'!E148+'[1]OCT 2020'!E148+'[1]NOV 2020'!E148+'[1]DEC 2020'!E148+'[1]JAN 2021'!E148+'[1]FEB 2021'!E148+'[1]MAR 2021'!E148+'[1]APR 2021'!E148+'[1]MAY 2021'!E148+'[1]JUN 2021'!E148+'[1]JUL 2021'!E148+'[1]AUG 2021'!E148</f>
        <v>145038</v>
      </c>
      <c r="F148" s="90">
        <f>'[1]SEPT 2020'!F148+'[1]OCT 2020'!F148+'[1]NOV 2020'!F148+'[1]DEC 2020'!F148+'[1]JAN 2021'!F148+'[1]FEB 2021'!F148+'[1]MAR 2021'!F148+'[1]APR 2021'!F148+'[1]MAY 2021'!F148+'[1]JUN 2021'!F148+'[1]JUL 2021'!F148+'[1]AUG 2021'!F148</f>
        <v>0</v>
      </c>
      <c r="G148" s="90">
        <f>'[1]SEPT 2020'!G148+'[1]OCT 2020'!G148+'[1]NOV 2020'!G148+'[1]DEC 2020'!G148+'[1]JAN 2021'!G148+'[1]FEB 2021'!G148+'[1]MAR 2021'!G148+'[1]APR 2021'!G148+'[1]MAY 2021'!G148+'[1]JUN 2021'!G148+'[1]JUL 2021'!G148+'[1]AUG 2021'!G148</f>
        <v>42712</v>
      </c>
      <c r="H148" s="90">
        <f>'[1]SEPT 2020'!H148+'[1]OCT 2020'!H148+'[1]NOV 2020'!H148+'[1]DEC 2020'!H148+'[1]JAN 2021'!H148+'[1]FEB 2021'!H148+'[1]MAR 2021'!H148+'[1]APR 2021'!H148+'[1]MAY 2021'!H148+'[1]JUN 2021'!H148+'[1]JUL 2021'!H148+'[1]AUG 2021'!H148</f>
        <v>63875</v>
      </c>
      <c r="I148" s="108">
        <f>'[1]SEPT 2020'!I148+'[1]OCT 2020'!I148+'[1]NOV 2020'!I148+'[1]DEC 2020'!I148+'[1]JAN 2021'!I148+'[1]FEB 2021'!I148+'[1]MAR 2021'!I148+'[1]APR 2021'!I148+'[1]MAY 2021'!I148+'[1]JUN 2021'!I148+'[1]JUL 2021'!I148+'[1]AUG 2021'!I148</f>
        <v>605643</v>
      </c>
      <c r="J148" s="38">
        <f>'[1]SEPT 2020'!J148+'[1]OCT 2020'!J148+'[1]NOV 2020'!J148+'[1]DEC 2020'!J148+'[1]JAN 2021'!J148+'[1]FEB 2021'!J148+'[1]MAR 2021'!J148+'[1]APR 2021'!J148+'[1]MAY 2021'!J148+'[1]JUN 2021'!J148+'[1]JUL 2021'!J148+'[1]AUG 2021'!J148</f>
        <v>0</v>
      </c>
      <c r="K148" s="109">
        <f>'[1]SEPT 2020'!K148+'[1]OCT 2020'!K148+'[1]NOV 2020'!K148+'[1]DEC 2020'!K148+'[1]JAN 2021'!K148+'[1]FEB 2021'!K148+'[1]MAR 2021'!K148+'[1]APR 2021'!K148+'[1]MAY 2021'!K148+'[1]JUN 2021'!K148+'[1]JUL 2021'!K148+'[1]AUG 2021'!K148</f>
        <v>0</v>
      </c>
      <c r="L148" s="38">
        <f>'[1]SEPT 2020'!L148+'[1]OCT 2020'!L148+'[1]NOV 2020'!L148+'[1]DEC 2020'!L148+'[1]JAN 2021'!L148+'[1]FEB 2021'!L148+'[1]MAR 2021'!L148+'[1]APR 2021'!L148+'[1]MAY 2021'!L148+'[1]JUN 2021'!L148+'[1]JUL 2021'!L148+'[1]AUG 2021'!L148</f>
        <v>48752</v>
      </c>
      <c r="M148" s="38">
        <f>'[1]SEPT 2020'!M148+'[1]OCT 2020'!M148+'[1]NOV 2020'!M148+'[1]DEC 2020'!M148+'[1]JAN 2021'!M148+'[1]FEB 2021'!M148+'[1]MAR 2021'!M148+'[1]APR 2021'!M148+'[1]MAY 2021'!M148+'[1]JUN 2021'!M148+'[1]JUL 2021'!M148+'[1]AUG 2021'!M148</f>
        <v>0</v>
      </c>
      <c r="N148" s="38">
        <f>'[1]SEPT 2020'!N148+'[1]OCT 2020'!N148+'[1]NOV 2020'!N148+'[1]DEC 2020'!N148+'[1]JAN 2021'!N148+'[1]FEB 2021'!N148+'[1]MAR 2021'!N148+'[1]APR 2021'!N148+'[1]MAY 2021'!N148+'[1]JUN 2021'!N148+'[1]JUL 2021'!N148+'[1]AUG 2021'!N148</f>
        <v>0</v>
      </c>
      <c r="O148" s="38">
        <f>'[1]SEPT 2020'!O148+'[1]OCT 2020'!O148+'[1]NOV 2020'!O148+'[1]DEC 2020'!O148+'[1]JAN 2021'!O148+'[1]FEB 2021'!O148+'[1]MAR 2021'!O148+'[1]APR 2021'!O148+'[1]MAY 2021'!O148+'[1]JUN 2021'!O148+'[1]JUL 2021'!O148+'[1]AUG 2021'!O148</f>
        <v>0</v>
      </c>
      <c r="P148" s="108">
        <f>'[1]SEPT 2020'!P148+'[1]OCT 2020'!P148+'[1]NOV 2020'!P148+'[1]DEC 2020'!P148+'[1]JAN 2021'!P148+'[1]FEB 2021'!P148+'[1]MAR 2021'!P148+'[1]APR 2021'!P148+'[1]MAY 2021'!P148+'[1]JUN 2021'!P148+'[1]JUL 2021'!P148+'[1]AUG 2021'!P148</f>
        <v>1705.87</v>
      </c>
      <c r="Q148" s="38">
        <f>'[1]SEPT 2020'!Q148+'[1]OCT 2020'!Q148+'[1]NOV 2020'!Q148+'[1]DEC 2020'!Q148+'[1]JAN 2021'!Q148+'[1]FEB 2021'!Q148+'[1]MAR 2021'!Q148+'[1]APR 2021'!Q148+'[1]MAY 2021'!Q148+'[1]JUN 2021'!Q148+'[1]JUL 2021'!Q148+'[1]AUG 2021'!Q148</f>
        <v>0</v>
      </c>
      <c r="R148" s="38">
        <f>'[1]SEPT 2020'!R148+'[1]OCT 2020'!R148+'[1]NOV 2020'!R148+'[1]DEC 2020'!R148+'[1]JAN 2021'!R148+'[1]FEB 2021'!R148+'[1]MAR 2021'!R148+'[1]APR 2021'!R148+'[1]MAY 2021'!R148+'[1]JUN 2021'!R148+'[1]JUL 2021'!R148+'[1]AUG 2021'!R148</f>
        <v>0</v>
      </c>
      <c r="S148" s="38">
        <f>'[1]SEPT 2020'!S148+'[1]OCT 2020'!S148+'[1]NOV 2020'!S148+'[1]DEC 2020'!S148+'[1]JAN 2021'!S148+'[1]FEB 2021'!S148+'[1]MAR 2021'!S148+'[1]APR 2021'!S148+'[1]MAY 2021'!S148+'[1]JUN 2021'!S148+'[1]JUL 2021'!S148+'[1]AUG 2021'!S148</f>
        <v>0</v>
      </c>
      <c r="T148" s="38">
        <f>'[1]SEPT 2020'!T148+'[1]OCT 2020'!T148+'[1]NOV 2020'!T148+'[1]DEC 2020'!T148+'[1]JAN 2021'!T148+'[1]FEB 2021'!T148+'[1]MAR 2021'!T148+'[1]APR 2021'!T148+'[1]MAY 2021'!T148+'[1]JUN 2021'!T148+'[1]JUL 2021'!T148+'[1]AUG 2021'!T148</f>
        <v>1705.87</v>
      </c>
      <c r="U148" s="38">
        <f>'[1]SEPT 2020'!U148+'[1]OCT 2020'!U148+'[1]NOV 2020'!U148+'[1]DEC 2020'!U148+'[1]JAN 2021'!U148+'[1]FEB 2021'!U148+'[1]MAR 2021'!U148+'[1]APR 2021'!U148+'[1]MAY 2021'!U148+'[1]JUN 2021'!U148+'[1]JUL 2021'!U148+'[1]AUG 2021'!U148</f>
        <v>0</v>
      </c>
      <c r="V148" s="38">
        <f>'[1]SEPT 2020'!V148+'[1]OCT 2020'!V148+'[1]NOV 2020'!V148+'[1]DEC 2020'!V148+'[1]JAN 2021'!V148+'[1]FEB 2021'!V148+'[1]MAR 2021'!V148+'[1]APR 2021'!V148+'[1]MAY 2021'!V148+'[1]JUN 2021'!V148+'[1]JUL 2021'!V148+'[1]AUG 2021'!V148</f>
        <v>0</v>
      </c>
      <c r="W148" s="38">
        <f>'[1]SEPT 2020'!W148+'[1]OCT 2020'!W148+'[1]NOV 2020'!W148+'[1]DEC 2020'!W148+'[1]JAN 2021'!W148+'[1]FEB 2021'!W148+'[1]MAR 2021'!W148+'[1]APR 2021'!W148+'[1]MAY 2021'!W148+'[1]JUN 2021'!W148+'[1]JUL 2021'!W148+'[1]AUG 2021'!W148</f>
        <v>0</v>
      </c>
      <c r="X148" s="38">
        <f>'[1]SEPT 2020'!X148+'[1]OCT 2020'!X148+'[1]NOV 2020'!X148+'[1]DEC 2020'!X148+'[1]JAN 2021'!X148+'[1]FEB 2021'!X148+'[1]MAR 2021'!X148+'[1]APR 2021'!X148+'[1]MAY 2021'!X148+'[1]JUN 2021'!X148+'[1]JUL 2021'!X148+'[1]AUG 2021'!X148</f>
        <v>0</v>
      </c>
      <c r="Y148" s="38">
        <f>'[1]SEPT 2020'!Y148+'[1]OCT 2020'!Y148+'[1]NOV 2020'!Y148+'[1]DEC 2020'!Y148+'[1]JAN 2021'!Y148+'[1]FEB 2021'!Y148+'[1]MAR 2021'!Y148+'[1]APR 2021'!Y148+'[1]MAY 2021'!Y148+'[1]JUN 2021'!Y148+'[1]JUL 2021'!Y148+'[1]AUG 2021'!Y148</f>
        <v>0</v>
      </c>
      <c r="Z148" s="38">
        <f>'[1]SEPT 2020'!Z148+'[1]OCT 2020'!Z148+'[1]NOV 2020'!Z148+'[1]DEC 2020'!Z148+'[1]JAN 2021'!Z148+'[1]FEB 2021'!Z148+'[1]MAR 2021'!Z148+'[1]APR 2021'!Z148+'[1]MAY 2021'!Z148+'[1]JUN 2021'!Z148+'[1]JUL 2021'!Z148+'[1]AUG 2021'!Z148</f>
        <v>0</v>
      </c>
      <c r="AA148" s="38">
        <f>'[1]SEPT 2020'!AA148+'[1]OCT 2020'!AA148+'[1]NOV 2020'!AA148+'[1]DEC 2020'!AA148+'[1]JAN 2021'!AA148+'[1]FEB 2021'!AA148+'[1]MAR 2021'!AA148+'[1]APR 2021'!AA148+'[1]MAY 2021'!AA148+'[1]JUN 2021'!AA148+'[1]JUL 2021'!AA148+'[1]AUG 2021'!AA148</f>
        <v>0</v>
      </c>
      <c r="AB148" s="38">
        <f>'[1]SEPT 2020'!AB148+'[1]OCT 2020'!AB148+'[1]NOV 2020'!AB148+'[1]DEC 2020'!AB148+'[1]JAN 2021'!AB148+'[1]FEB 2021'!AB148+'[1]MAR 2021'!AB148+'[1]APR 2021'!AB148+'[1]MAY 2021'!AB148+'[1]JUN 2021'!AB148+'[1]JUL 2021'!AB148+'[1]AUG 2021'!AB148</f>
        <v>0</v>
      </c>
      <c r="AC148" s="38">
        <f>'[1]SEPT 2020'!AC148+'[1]OCT 2020'!AC148+'[1]NOV 2020'!AC148+'[1]DEC 2020'!AC148+'[1]JAN 2021'!AC148+'[1]FEB 2021'!AC148+'[1]MAR 2021'!AC148+'[1]APR 2021'!AC148+'[1]MAY 2021'!AC148+'[1]JUN 2021'!AC148+'[1]JUL 2021'!AC148+'[1]AUG 2021'!AC148</f>
        <v>0</v>
      </c>
      <c r="AD148" s="24">
        <f t="shared" si="2"/>
        <v>656100.87</v>
      </c>
    </row>
    <row r="149" spans="1:30" x14ac:dyDescent="0.25">
      <c r="A149" s="16" t="s">
        <v>333</v>
      </c>
      <c r="B149" s="17" t="s">
        <v>334</v>
      </c>
      <c r="C149" s="18" t="s">
        <v>36</v>
      </c>
      <c r="D149" s="90">
        <f>'[1]SEPT 2020'!D149+'[1]OCT 2020'!D149+'[1]NOV 2020'!D149+'[1]DEC 2020'!D149+'[1]JAN 2021'!D149+'[1]FEB 2021'!D149+'[1]MAR 2021'!D149+'[1]APR 2021'!D149+'[1]MAY 2021'!D149+'[1]JUN 2021'!D149+'[1]JUL 2021'!D149+'[1]AUG 2021'!D149</f>
        <v>150227</v>
      </c>
      <c r="E149" s="90">
        <f>'[1]SEPT 2020'!E149+'[1]OCT 2020'!E149+'[1]NOV 2020'!E149+'[1]DEC 2020'!E149+'[1]JAN 2021'!E149+'[1]FEB 2021'!E149+'[1]MAR 2021'!E149+'[1]APR 2021'!E149+'[1]MAY 2021'!E149+'[1]JUN 2021'!E149+'[1]JUL 2021'!E149+'[1]AUG 2021'!E149</f>
        <v>0</v>
      </c>
      <c r="F149" s="90">
        <f>'[1]SEPT 2020'!F149+'[1]OCT 2020'!F149+'[1]NOV 2020'!F149+'[1]DEC 2020'!F149+'[1]JAN 2021'!F149+'[1]FEB 2021'!F149+'[1]MAR 2021'!F149+'[1]APR 2021'!F149+'[1]MAY 2021'!F149+'[1]JUN 2021'!F149+'[1]JUL 2021'!F149+'[1]AUG 2021'!F149</f>
        <v>185161</v>
      </c>
      <c r="G149" s="90">
        <f>'[1]SEPT 2020'!G149+'[1]OCT 2020'!G149+'[1]NOV 2020'!G149+'[1]DEC 2020'!G149+'[1]JAN 2021'!G149+'[1]FEB 2021'!G149+'[1]MAR 2021'!G149+'[1]APR 2021'!G149+'[1]MAY 2021'!G149+'[1]JUN 2021'!G149+'[1]JUL 2021'!G149+'[1]AUG 2021'!G149</f>
        <v>61871</v>
      </c>
      <c r="H149" s="90">
        <f>'[1]SEPT 2020'!H149+'[1]OCT 2020'!H149+'[1]NOV 2020'!H149+'[1]DEC 2020'!H149+'[1]JAN 2021'!H149+'[1]FEB 2021'!H149+'[1]MAR 2021'!H149+'[1]APR 2021'!H149+'[1]MAY 2021'!H149+'[1]JUN 2021'!H149+'[1]JUL 2021'!H149+'[1]AUG 2021'!H149</f>
        <v>71846</v>
      </c>
      <c r="I149" s="108">
        <f>'[1]SEPT 2020'!I149+'[1]OCT 2020'!I149+'[1]NOV 2020'!I149+'[1]DEC 2020'!I149+'[1]JAN 2021'!I149+'[1]FEB 2021'!I149+'[1]MAR 2021'!I149+'[1]APR 2021'!I149+'[1]MAY 2021'!I149+'[1]JUN 2021'!I149+'[1]JUL 2021'!I149+'[1]AUG 2021'!I149</f>
        <v>469105</v>
      </c>
      <c r="J149" s="38">
        <f>'[1]SEPT 2020'!J149+'[1]OCT 2020'!J149+'[1]NOV 2020'!J149+'[1]DEC 2020'!J149+'[1]JAN 2021'!J149+'[1]FEB 2021'!J149+'[1]MAR 2021'!J149+'[1]APR 2021'!J149+'[1]MAY 2021'!J149+'[1]JUN 2021'!J149+'[1]JUL 2021'!J149+'[1]AUG 2021'!J149</f>
        <v>0</v>
      </c>
      <c r="K149" s="109">
        <f>'[1]SEPT 2020'!K149+'[1]OCT 2020'!K149+'[1]NOV 2020'!K149+'[1]DEC 2020'!K149+'[1]JAN 2021'!K149+'[1]FEB 2021'!K149+'[1]MAR 2021'!K149+'[1]APR 2021'!K149+'[1]MAY 2021'!K149+'[1]JUN 2021'!K149+'[1]JUL 2021'!K149+'[1]AUG 2021'!K149</f>
        <v>0</v>
      </c>
      <c r="L149" s="38">
        <f>'[1]SEPT 2020'!L149+'[1]OCT 2020'!L149+'[1]NOV 2020'!L149+'[1]DEC 2020'!L149+'[1]JAN 2021'!L149+'[1]FEB 2021'!L149+'[1]MAR 2021'!L149+'[1]APR 2021'!L149+'[1]MAY 2021'!L149+'[1]JUN 2021'!L149+'[1]JUL 2021'!L149+'[1]AUG 2021'!L149</f>
        <v>0</v>
      </c>
      <c r="M149" s="38">
        <f>'[1]SEPT 2020'!M149+'[1]OCT 2020'!M149+'[1]NOV 2020'!M149+'[1]DEC 2020'!M149+'[1]JAN 2021'!M149+'[1]FEB 2021'!M149+'[1]MAR 2021'!M149+'[1]APR 2021'!M149+'[1]MAY 2021'!M149+'[1]JUN 2021'!M149+'[1]JUL 2021'!M149+'[1]AUG 2021'!M149</f>
        <v>0</v>
      </c>
      <c r="N149" s="38">
        <f>'[1]SEPT 2020'!N149+'[1]OCT 2020'!N149+'[1]NOV 2020'!N149+'[1]DEC 2020'!N149+'[1]JAN 2021'!N149+'[1]FEB 2021'!N149+'[1]MAR 2021'!N149+'[1]APR 2021'!N149+'[1]MAY 2021'!N149+'[1]JUN 2021'!N149+'[1]JUL 2021'!N149+'[1]AUG 2021'!N149</f>
        <v>0</v>
      </c>
      <c r="O149" s="38">
        <f>'[1]SEPT 2020'!O149+'[1]OCT 2020'!O149+'[1]NOV 2020'!O149+'[1]DEC 2020'!O149+'[1]JAN 2021'!O149+'[1]FEB 2021'!O149+'[1]MAR 2021'!O149+'[1]APR 2021'!O149+'[1]MAY 2021'!O149+'[1]JUN 2021'!O149+'[1]JUL 2021'!O149+'[1]AUG 2021'!O149</f>
        <v>0</v>
      </c>
      <c r="P149" s="108">
        <f>'[1]SEPT 2020'!P149+'[1]OCT 2020'!P149+'[1]NOV 2020'!P149+'[1]DEC 2020'!P149+'[1]JAN 2021'!P149+'[1]FEB 2021'!P149+'[1]MAR 2021'!P149+'[1]APR 2021'!P149+'[1]MAY 2021'!P149+'[1]JUN 2021'!P149+'[1]JUL 2021'!P149+'[1]AUG 2021'!P149</f>
        <v>88701.8</v>
      </c>
      <c r="Q149" s="38">
        <f>'[1]SEPT 2020'!Q149+'[1]OCT 2020'!Q149+'[1]NOV 2020'!Q149+'[1]DEC 2020'!Q149+'[1]JAN 2021'!Q149+'[1]FEB 2021'!Q149+'[1]MAR 2021'!Q149+'[1]APR 2021'!Q149+'[1]MAY 2021'!Q149+'[1]JUN 2021'!Q149+'[1]JUL 2021'!Q149+'[1]AUG 2021'!Q149</f>
        <v>0</v>
      </c>
      <c r="R149" s="38">
        <f>'[1]SEPT 2020'!R149+'[1]OCT 2020'!R149+'[1]NOV 2020'!R149+'[1]DEC 2020'!R149+'[1]JAN 2021'!R149+'[1]FEB 2021'!R149+'[1]MAR 2021'!R149+'[1]APR 2021'!R149+'[1]MAY 2021'!R149+'[1]JUN 2021'!R149+'[1]JUL 2021'!R149+'[1]AUG 2021'!R149</f>
        <v>0</v>
      </c>
      <c r="S149" s="38">
        <f>'[1]SEPT 2020'!S149+'[1]OCT 2020'!S149+'[1]NOV 2020'!S149+'[1]DEC 2020'!S149+'[1]JAN 2021'!S149+'[1]FEB 2021'!S149+'[1]MAR 2021'!S149+'[1]APR 2021'!S149+'[1]MAY 2021'!S149+'[1]JUN 2021'!S149+'[1]JUL 2021'!S149+'[1]AUG 2021'!S149</f>
        <v>0</v>
      </c>
      <c r="T149" s="38">
        <f>'[1]SEPT 2020'!T149+'[1]OCT 2020'!T149+'[1]NOV 2020'!T149+'[1]DEC 2020'!T149+'[1]JAN 2021'!T149+'[1]FEB 2021'!T149+'[1]MAR 2021'!T149+'[1]APR 2021'!T149+'[1]MAY 2021'!T149+'[1]JUN 2021'!T149+'[1]JUL 2021'!T149+'[1]AUG 2021'!T149</f>
        <v>5108.8</v>
      </c>
      <c r="U149" s="38">
        <f>'[1]SEPT 2020'!U149+'[1]OCT 2020'!U149+'[1]NOV 2020'!U149+'[1]DEC 2020'!U149+'[1]JAN 2021'!U149+'[1]FEB 2021'!U149+'[1]MAR 2021'!U149+'[1]APR 2021'!U149+'[1]MAY 2021'!U149+'[1]JUN 2021'!U149+'[1]JUL 2021'!U149+'[1]AUG 2021'!U149</f>
        <v>83593</v>
      </c>
      <c r="V149" s="38">
        <f>'[1]SEPT 2020'!V149+'[1]OCT 2020'!V149+'[1]NOV 2020'!V149+'[1]DEC 2020'!V149+'[1]JAN 2021'!V149+'[1]FEB 2021'!V149+'[1]MAR 2021'!V149+'[1]APR 2021'!V149+'[1]MAY 2021'!V149+'[1]JUN 2021'!V149+'[1]JUL 2021'!V149+'[1]AUG 2021'!V149</f>
        <v>0</v>
      </c>
      <c r="W149" s="38">
        <f>'[1]SEPT 2020'!W149+'[1]OCT 2020'!W149+'[1]NOV 2020'!W149+'[1]DEC 2020'!W149+'[1]JAN 2021'!W149+'[1]FEB 2021'!W149+'[1]MAR 2021'!W149+'[1]APR 2021'!W149+'[1]MAY 2021'!W149+'[1]JUN 2021'!W149+'[1]JUL 2021'!W149+'[1]AUG 2021'!W149</f>
        <v>0</v>
      </c>
      <c r="X149" s="38">
        <f>'[1]SEPT 2020'!X149+'[1]OCT 2020'!X149+'[1]NOV 2020'!X149+'[1]DEC 2020'!X149+'[1]JAN 2021'!X149+'[1]FEB 2021'!X149+'[1]MAR 2021'!X149+'[1]APR 2021'!X149+'[1]MAY 2021'!X149+'[1]JUN 2021'!X149+'[1]JUL 2021'!X149+'[1]AUG 2021'!X149</f>
        <v>0</v>
      </c>
      <c r="Y149" s="38">
        <f>'[1]SEPT 2020'!Y149+'[1]OCT 2020'!Y149+'[1]NOV 2020'!Y149+'[1]DEC 2020'!Y149+'[1]JAN 2021'!Y149+'[1]FEB 2021'!Y149+'[1]MAR 2021'!Y149+'[1]APR 2021'!Y149+'[1]MAY 2021'!Y149+'[1]JUN 2021'!Y149+'[1]JUL 2021'!Y149+'[1]AUG 2021'!Y149</f>
        <v>0</v>
      </c>
      <c r="Z149" s="38">
        <f>'[1]SEPT 2020'!Z149+'[1]OCT 2020'!Z149+'[1]NOV 2020'!Z149+'[1]DEC 2020'!Z149+'[1]JAN 2021'!Z149+'[1]FEB 2021'!Z149+'[1]MAR 2021'!Z149+'[1]APR 2021'!Z149+'[1]MAY 2021'!Z149+'[1]JUN 2021'!Z149+'[1]JUL 2021'!Z149+'[1]AUG 2021'!Z149</f>
        <v>0</v>
      </c>
      <c r="AA149" s="38">
        <f>'[1]SEPT 2020'!AA149+'[1]OCT 2020'!AA149+'[1]NOV 2020'!AA149+'[1]DEC 2020'!AA149+'[1]JAN 2021'!AA149+'[1]FEB 2021'!AA149+'[1]MAR 2021'!AA149+'[1]APR 2021'!AA149+'[1]MAY 2021'!AA149+'[1]JUN 2021'!AA149+'[1]JUL 2021'!AA149+'[1]AUG 2021'!AA149</f>
        <v>0</v>
      </c>
      <c r="AB149" s="38">
        <f>'[1]SEPT 2020'!AB149+'[1]OCT 2020'!AB149+'[1]NOV 2020'!AB149+'[1]DEC 2020'!AB149+'[1]JAN 2021'!AB149+'[1]FEB 2021'!AB149+'[1]MAR 2021'!AB149+'[1]APR 2021'!AB149+'[1]MAY 2021'!AB149+'[1]JUN 2021'!AB149+'[1]JUL 2021'!AB149+'[1]AUG 2021'!AB149</f>
        <v>0</v>
      </c>
      <c r="AC149" s="38">
        <f>'[1]SEPT 2020'!AC149+'[1]OCT 2020'!AC149+'[1]NOV 2020'!AC149+'[1]DEC 2020'!AC149+'[1]JAN 2021'!AC149+'[1]FEB 2021'!AC149+'[1]MAR 2021'!AC149+'[1]APR 2021'!AC149+'[1]MAY 2021'!AC149+'[1]JUN 2021'!AC149+'[1]JUL 2021'!AC149+'[1]AUG 2021'!AC149</f>
        <v>0</v>
      </c>
      <c r="AD149" s="24">
        <f t="shared" si="2"/>
        <v>557806.80000000005</v>
      </c>
    </row>
    <row r="150" spans="1:30" x14ac:dyDescent="0.25">
      <c r="A150" s="16" t="s">
        <v>335</v>
      </c>
      <c r="B150" s="17" t="s">
        <v>336</v>
      </c>
      <c r="C150" s="28" t="s">
        <v>45</v>
      </c>
      <c r="D150" s="90">
        <f>'[1]SEPT 2020'!D150+'[1]OCT 2020'!D150+'[1]NOV 2020'!D150+'[1]DEC 2020'!D150+'[1]JAN 2021'!D150+'[1]FEB 2021'!D150+'[1]MAR 2021'!D150+'[1]APR 2021'!D150+'[1]MAY 2021'!D150+'[1]JUN 2021'!D150+'[1]JUL 2021'!D150+'[1]AUG 2021'!D150</f>
        <v>414475</v>
      </c>
      <c r="E150" s="90">
        <f>'[1]SEPT 2020'!E150+'[1]OCT 2020'!E150+'[1]NOV 2020'!E150+'[1]DEC 2020'!E150+'[1]JAN 2021'!E150+'[1]FEB 2021'!E150+'[1]MAR 2021'!E150+'[1]APR 2021'!E150+'[1]MAY 2021'!E150+'[1]JUN 2021'!E150+'[1]JUL 2021'!E150+'[1]AUG 2021'!E150</f>
        <v>206610</v>
      </c>
      <c r="F150" s="90">
        <f>'[1]SEPT 2020'!F150+'[1]OCT 2020'!F150+'[1]NOV 2020'!F150+'[1]DEC 2020'!F150+'[1]JAN 2021'!F150+'[1]FEB 2021'!F150+'[1]MAR 2021'!F150+'[1]APR 2021'!F150+'[1]MAY 2021'!F150+'[1]JUN 2021'!F150+'[1]JUL 2021'!F150+'[1]AUG 2021'!F150</f>
        <v>3042</v>
      </c>
      <c r="G150" s="90">
        <f>'[1]SEPT 2020'!G150+'[1]OCT 2020'!G150+'[1]NOV 2020'!G150+'[1]DEC 2020'!G150+'[1]JAN 2021'!G150+'[1]FEB 2021'!G150+'[1]MAR 2021'!G150+'[1]APR 2021'!G150+'[1]MAY 2021'!G150+'[1]JUN 2021'!G150+'[1]JUL 2021'!G150+'[1]AUG 2021'!G150</f>
        <v>262586</v>
      </c>
      <c r="H150" s="90">
        <f>'[1]SEPT 2020'!H150+'[1]OCT 2020'!H150+'[1]NOV 2020'!H150+'[1]DEC 2020'!H150+'[1]JAN 2021'!H150+'[1]FEB 2021'!H150+'[1]MAR 2021'!H150+'[1]APR 2021'!H150+'[1]MAY 2021'!H150+'[1]JUN 2021'!H150+'[1]JUL 2021'!H150+'[1]AUG 2021'!H150</f>
        <v>26055</v>
      </c>
      <c r="I150" s="108">
        <f>'[1]SEPT 2020'!I150+'[1]OCT 2020'!I150+'[1]NOV 2020'!I150+'[1]DEC 2020'!I150+'[1]JAN 2021'!I150+'[1]FEB 2021'!I150+'[1]MAR 2021'!I150+'[1]APR 2021'!I150+'[1]MAY 2021'!I150+'[1]JUN 2021'!I150+'[1]JUL 2021'!I150+'[1]AUG 2021'!I150</f>
        <v>912768</v>
      </c>
      <c r="J150" s="38">
        <f>'[1]SEPT 2020'!J150+'[1]OCT 2020'!J150+'[1]NOV 2020'!J150+'[1]DEC 2020'!J150+'[1]JAN 2021'!J150+'[1]FEB 2021'!J150+'[1]MAR 2021'!J150+'[1]APR 2021'!J150+'[1]MAY 2021'!J150+'[1]JUN 2021'!J150+'[1]JUL 2021'!J150+'[1]AUG 2021'!J150</f>
        <v>0</v>
      </c>
      <c r="K150" s="109">
        <f>'[1]SEPT 2020'!K150+'[1]OCT 2020'!K150+'[1]NOV 2020'!K150+'[1]DEC 2020'!K150+'[1]JAN 2021'!K150+'[1]FEB 2021'!K150+'[1]MAR 2021'!K150+'[1]APR 2021'!K150+'[1]MAY 2021'!K150+'[1]JUN 2021'!K150+'[1]JUL 2021'!K150+'[1]AUG 2021'!K150</f>
        <v>0</v>
      </c>
      <c r="L150" s="38">
        <f>'[1]SEPT 2020'!L150+'[1]OCT 2020'!L150+'[1]NOV 2020'!L150+'[1]DEC 2020'!L150+'[1]JAN 2021'!L150+'[1]FEB 2021'!L150+'[1]MAR 2021'!L150+'[1]APR 2021'!L150+'[1]MAY 2021'!L150+'[1]JUN 2021'!L150+'[1]JUL 2021'!L150+'[1]AUG 2021'!L150</f>
        <v>0</v>
      </c>
      <c r="M150" s="38">
        <f>'[1]SEPT 2020'!M150+'[1]OCT 2020'!M150+'[1]NOV 2020'!M150+'[1]DEC 2020'!M150+'[1]JAN 2021'!M150+'[1]FEB 2021'!M150+'[1]MAR 2021'!M150+'[1]APR 2021'!M150+'[1]MAY 2021'!M150+'[1]JUN 2021'!M150+'[1]JUL 2021'!M150+'[1]AUG 2021'!M150</f>
        <v>0</v>
      </c>
      <c r="N150" s="38">
        <f>'[1]SEPT 2020'!N150+'[1]OCT 2020'!N150+'[1]NOV 2020'!N150+'[1]DEC 2020'!N150+'[1]JAN 2021'!N150+'[1]FEB 2021'!N150+'[1]MAR 2021'!N150+'[1]APR 2021'!N150+'[1]MAY 2021'!N150+'[1]JUN 2021'!N150+'[1]JUL 2021'!N150+'[1]AUG 2021'!N150</f>
        <v>0</v>
      </c>
      <c r="O150" s="38">
        <f>'[1]SEPT 2020'!O150+'[1]OCT 2020'!O150+'[1]NOV 2020'!O150+'[1]DEC 2020'!O150+'[1]JAN 2021'!O150+'[1]FEB 2021'!O150+'[1]MAR 2021'!O150+'[1]APR 2021'!O150+'[1]MAY 2021'!O150+'[1]JUN 2021'!O150+'[1]JUL 2021'!O150+'[1]AUG 2021'!O150</f>
        <v>0</v>
      </c>
      <c r="P150" s="108">
        <f>'[1]SEPT 2020'!P150+'[1]OCT 2020'!P150+'[1]NOV 2020'!P150+'[1]DEC 2020'!P150+'[1]JAN 2021'!P150+'[1]FEB 2021'!P150+'[1]MAR 2021'!P150+'[1]APR 2021'!P150+'[1]MAY 2021'!P150+'[1]JUN 2021'!P150+'[1]JUL 2021'!P150+'[1]AUG 2021'!P150</f>
        <v>9234.33</v>
      </c>
      <c r="Q150" s="38">
        <f>'[1]SEPT 2020'!Q150+'[1]OCT 2020'!Q150+'[1]NOV 2020'!Q150+'[1]DEC 2020'!Q150+'[1]JAN 2021'!Q150+'[1]FEB 2021'!Q150+'[1]MAR 2021'!Q150+'[1]APR 2021'!Q150+'[1]MAY 2021'!Q150+'[1]JUN 2021'!Q150+'[1]JUL 2021'!Q150+'[1]AUG 2021'!Q150</f>
        <v>0</v>
      </c>
      <c r="R150" s="38">
        <f>'[1]SEPT 2020'!R150+'[1]OCT 2020'!R150+'[1]NOV 2020'!R150+'[1]DEC 2020'!R150+'[1]JAN 2021'!R150+'[1]FEB 2021'!R150+'[1]MAR 2021'!R150+'[1]APR 2021'!R150+'[1]MAY 2021'!R150+'[1]JUN 2021'!R150+'[1]JUL 2021'!R150+'[1]AUG 2021'!R150</f>
        <v>0</v>
      </c>
      <c r="S150" s="38">
        <f>'[1]SEPT 2020'!S150+'[1]OCT 2020'!S150+'[1]NOV 2020'!S150+'[1]DEC 2020'!S150+'[1]JAN 2021'!S150+'[1]FEB 2021'!S150+'[1]MAR 2021'!S150+'[1]APR 2021'!S150+'[1]MAY 2021'!S150+'[1]JUN 2021'!S150+'[1]JUL 2021'!S150+'[1]AUG 2021'!S150</f>
        <v>0</v>
      </c>
      <c r="T150" s="38">
        <f>'[1]SEPT 2020'!T150+'[1]OCT 2020'!T150+'[1]NOV 2020'!T150+'[1]DEC 2020'!T150+'[1]JAN 2021'!T150+'[1]FEB 2021'!T150+'[1]MAR 2021'!T150+'[1]APR 2021'!T150+'[1]MAY 2021'!T150+'[1]JUN 2021'!T150+'[1]JUL 2021'!T150+'[1]AUG 2021'!T150</f>
        <v>9234.33</v>
      </c>
      <c r="U150" s="38">
        <f>'[1]SEPT 2020'!U150+'[1]OCT 2020'!U150+'[1]NOV 2020'!U150+'[1]DEC 2020'!U150+'[1]JAN 2021'!U150+'[1]FEB 2021'!U150+'[1]MAR 2021'!U150+'[1]APR 2021'!U150+'[1]MAY 2021'!U150+'[1]JUN 2021'!U150+'[1]JUL 2021'!U150+'[1]AUG 2021'!U150</f>
        <v>0</v>
      </c>
      <c r="V150" s="38">
        <f>'[1]SEPT 2020'!V150+'[1]OCT 2020'!V150+'[1]NOV 2020'!V150+'[1]DEC 2020'!V150+'[1]JAN 2021'!V150+'[1]FEB 2021'!V150+'[1]MAR 2021'!V150+'[1]APR 2021'!V150+'[1]MAY 2021'!V150+'[1]JUN 2021'!V150+'[1]JUL 2021'!V150+'[1]AUG 2021'!V150</f>
        <v>0</v>
      </c>
      <c r="W150" s="38">
        <f>'[1]SEPT 2020'!W150+'[1]OCT 2020'!W150+'[1]NOV 2020'!W150+'[1]DEC 2020'!W150+'[1]JAN 2021'!W150+'[1]FEB 2021'!W150+'[1]MAR 2021'!W150+'[1]APR 2021'!W150+'[1]MAY 2021'!W150+'[1]JUN 2021'!W150+'[1]JUL 2021'!W150+'[1]AUG 2021'!W150</f>
        <v>0</v>
      </c>
      <c r="X150" s="38">
        <f>'[1]SEPT 2020'!X150+'[1]OCT 2020'!X150+'[1]NOV 2020'!X150+'[1]DEC 2020'!X150+'[1]JAN 2021'!X150+'[1]FEB 2021'!X150+'[1]MAR 2021'!X150+'[1]APR 2021'!X150+'[1]MAY 2021'!X150+'[1]JUN 2021'!X150+'[1]JUL 2021'!X150+'[1]AUG 2021'!X150</f>
        <v>0</v>
      </c>
      <c r="Y150" s="38">
        <f>'[1]SEPT 2020'!Y150+'[1]OCT 2020'!Y150+'[1]NOV 2020'!Y150+'[1]DEC 2020'!Y150+'[1]JAN 2021'!Y150+'[1]FEB 2021'!Y150+'[1]MAR 2021'!Y150+'[1]APR 2021'!Y150+'[1]MAY 2021'!Y150+'[1]JUN 2021'!Y150+'[1]JUL 2021'!Y150+'[1]AUG 2021'!Y150</f>
        <v>0</v>
      </c>
      <c r="Z150" s="38">
        <f>'[1]SEPT 2020'!Z150+'[1]OCT 2020'!Z150+'[1]NOV 2020'!Z150+'[1]DEC 2020'!Z150+'[1]JAN 2021'!Z150+'[1]FEB 2021'!Z150+'[1]MAR 2021'!Z150+'[1]APR 2021'!Z150+'[1]MAY 2021'!Z150+'[1]JUN 2021'!Z150+'[1]JUL 2021'!Z150+'[1]AUG 2021'!Z150</f>
        <v>0</v>
      </c>
      <c r="AA150" s="38">
        <f>'[1]SEPT 2020'!AA150+'[1]OCT 2020'!AA150+'[1]NOV 2020'!AA150+'[1]DEC 2020'!AA150+'[1]JAN 2021'!AA150+'[1]FEB 2021'!AA150+'[1]MAR 2021'!AA150+'[1]APR 2021'!AA150+'[1]MAY 2021'!AA150+'[1]JUN 2021'!AA150+'[1]JUL 2021'!AA150+'[1]AUG 2021'!AA150</f>
        <v>0</v>
      </c>
      <c r="AB150" s="38">
        <f>'[1]SEPT 2020'!AB150+'[1]OCT 2020'!AB150+'[1]NOV 2020'!AB150+'[1]DEC 2020'!AB150+'[1]JAN 2021'!AB150+'[1]FEB 2021'!AB150+'[1]MAR 2021'!AB150+'[1]APR 2021'!AB150+'[1]MAY 2021'!AB150+'[1]JUN 2021'!AB150+'[1]JUL 2021'!AB150+'[1]AUG 2021'!AB150</f>
        <v>0</v>
      </c>
      <c r="AC150" s="38">
        <f>'[1]SEPT 2020'!AC150+'[1]OCT 2020'!AC150+'[1]NOV 2020'!AC150+'[1]DEC 2020'!AC150+'[1]JAN 2021'!AC150+'[1]FEB 2021'!AC150+'[1]MAR 2021'!AC150+'[1]APR 2021'!AC150+'[1]MAY 2021'!AC150+'[1]JUN 2021'!AC150+'[1]JUL 2021'!AC150+'[1]AUG 2021'!AC150</f>
        <v>0</v>
      </c>
      <c r="AD150" s="24">
        <f t="shared" si="2"/>
        <v>922002.33</v>
      </c>
    </row>
    <row r="151" spans="1:30" x14ac:dyDescent="0.25">
      <c r="A151" s="16" t="s">
        <v>337</v>
      </c>
      <c r="B151" s="17" t="s">
        <v>338</v>
      </c>
      <c r="C151" s="26" t="s">
        <v>42</v>
      </c>
      <c r="D151" s="90">
        <f>'[1]SEPT 2020'!D151+'[1]OCT 2020'!D151+'[1]NOV 2020'!D151+'[1]DEC 2020'!D151+'[1]JAN 2021'!D151+'[1]FEB 2021'!D151+'[1]MAR 2021'!D151+'[1]APR 2021'!D151+'[1]MAY 2021'!D151+'[1]JUN 2021'!D151+'[1]JUL 2021'!D151+'[1]AUG 2021'!D151</f>
        <v>211102</v>
      </c>
      <c r="E151" s="90">
        <f>'[1]SEPT 2020'!E151+'[1]OCT 2020'!E151+'[1]NOV 2020'!E151+'[1]DEC 2020'!E151+'[1]JAN 2021'!E151+'[1]FEB 2021'!E151+'[1]MAR 2021'!E151+'[1]APR 2021'!E151+'[1]MAY 2021'!E151+'[1]JUN 2021'!E151+'[1]JUL 2021'!E151+'[1]AUG 2021'!E151</f>
        <v>101679</v>
      </c>
      <c r="F151" s="90">
        <f>'[1]SEPT 2020'!F151+'[1]OCT 2020'!F151+'[1]NOV 2020'!F151+'[1]DEC 2020'!F151+'[1]JAN 2021'!F151+'[1]FEB 2021'!F151+'[1]MAR 2021'!F151+'[1]APR 2021'!F151+'[1]MAY 2021'!F151+'[1]JUN 2021'!F151+'[1]JUL 2021'!F151+'[1]AUG 2021'!F151</f>
        <v>17297</v>
      </c>
      <c r="G151" s="90">
        <f>'[1]SEPT 2020'!G151+'[1]OCT 2020'!G151+'[1]NOV 2020'!G151+'[1]DEC 2020'!G151+'[1]JAN 2021'!G151+'[1]FEB 2021'!G151+'[1]MAR 2021'!G151+'[1]APR 2021'!G151+'[1]MAY 2021'!G151+'[1]JUN 2021'!G151+'[1]JUL 2021'!G151+'[1]AUG 2021'!G151</f>
        <v>28853</v>
      </c>
      <c r="H151" s="90">
        <f>'[1]SEPT 2020'!H151+'[1]OCT 2020'!H151+'[1]NOV 2020'!H151+'[1]DEC 2020'!H151+'[1]JAN 2021'!H151+'[1]FEB 2021'!H151+'[1]MAR 2021'!H151+'[1]APR 2021'!H151+'[1]MAY 2021'!H151+'[1]JUN 2021'!H151+'[1]JUL 2021'!H151+'[1]AUG 2021'!H151</f>
        <v>33829</v>
      </c>
      <c r="I151" s="108">
        <f>'[1]SEPT 2020'!I151+'[1]OCT 2020'!I151+'[1]NOV 2020'!I151+'[1]DEC 2020'!I151+'[1]JAN 2021'!I151+'[1]FEB 2021'!I151+'[1]MAR 2021'!I151+'[1]APR 2021'!I151+'[1]MAY 2021'!I151+'[1]JUN 2021'!I151+'[1]JUL 2021'!I151+'[1]AUG 2021'!I151</f>
        <v>392760</v>
      </c>
      <c r="J151" s="38">
        <f>'[1]SEPT 2020'!J151+'[1]OCT 2020'!J151+'[1]NOV 2020'!J151+'[1]DEC 2020'!J151+'[1]JAN 2021'!J151+'[1]FEB 2021'!J151+'[1]MAR 2021'!J151+'[1]APR 2021'!J151+'[1]MAY 2021'!J151+'[1]JUN 2021'!J151+'[1]JUL 2021'!J151+'[1]AUG 2021'!J151</f>
        <v>0</v>
      </c>
      <c r="K151" s="109">
        <f>'[1]SEPT 2020'!K151+'[1]OCT 2020'!K151+'[1]NOV 2020'!K151+'[1]DEC 2020'!K151+'[1]JAN 2021'!K151+'[1]FEB 2021'!K151+'[1]MAR 2021'!K151+'[1]APR 2021'!K151+'[1]MAY 2021'!K151+'[1]JUN 2021'!K151+'[1]JUL 2021'!K151+'[1]AUG 2021'!K151</f>
        <v>0</v>
      </c>
      <c r="L151" s="38">
        <f>'[1]SEPT 2020'!L151+'[1]OCT 2020'!L151+'[1]NOV 2020'!L151+'[1]DEC 2020'!L151+'[1]JAN 2021'!L151+'[1]FEB 2021'!L151+'[1]MAR 2021'!L151+'[1]APR 2021'!L151+'[1]MAY 2021'!L151+'[1]JUN 2021'!L151+'[1]JUL 2021'!L151+'[1]AUG 2021'!L151</f>
        <v>0</v>
      </c>
      <c r="M151" s="38">
        <f>'[1]SEPT 2020'!M151+'[1]OCT 2020'!M151+'[1]NOV 2020'!M151+'[1]DEC 2020'!M151+'[1]JAN 2021'!M151+'[1]FEB 2021'!M151+'[1]MAR 2021'!M151+'[1]APR 2021'!M151+'[1]MAY 2021'!M151+'[1]JUN 2021'!M151+'[1]JUL 2021'!M151+'[1]AUG 2021'!M151</f>
        <v>0</v>
      </c>
      <c r="N151" s="38">
        <f>'[1]SEPT 2020'!N151+'[1]OCT 2020'!N151+'[1]NOV 2020'!N151+'[1]DEC 2020'!N151+'[1]JAN 2021'!N151+'[1]FEB 2021'!N151+'[1]MAR 2021'!N151+'[1]APR 2021'!N151+'[1]MAY 2021'!N151+'[1]JUN 2021'!N151+'[1]JUL 2021'!N151+'[1]AUG 2021'!N151</f>
        <v>0</v>
      </c>
      <c r="O151" s="38">
        <f>'[1]SEPT 2020'!O151+'[1]OCT 2020'!O151+'[1]NOV 2020'!O151+'[1]DEC 2020'!O151+'[1]JAN 2021'!O151+'[1]FEB 2021'!O151+'[1]MAR 2021'!O151+'[1]APR 2021'!O151+'[1]MAY 2021'!O151+'[1]JUN 2021'!O151+'[1]JUL 2021'!O151+'[1]AUG 2021'!O151</f>
        <v>0</v>
      </c>
      <c r="P151" s="108">
        <f>'[1]SEPT 2020'!P151+'[1]OCT 2020'!P151+'[1]NOV 2020'!P151+'[1]DEC 2020'!P151+'[1]JAN 2021'!P151+'[1]FEB 2021'!P151+'[1]MAR 2021'!P151+'[1]APR 2021'!P151+'[1]MAY 2021'!P151+'[1]JUN 2021'!P151+'[1]JUL 2021'!P151+'[1]AUG 2021'!P151</f>
        <v>0</v>
      </c>
      <c r="Q151" s="38">
        <f>'[1]SEPT 2020'!Q151+'[1]OCT 2020'!Q151+'[1]NOV 2020'!Q151+'[1]DEC 2020'!Q151+'[1]JAN 2021'!Q151+'[1]FEB 2021'!Q151+'[1]MAR 2021'!Q151+'[1]APR 2021'!Q151+'[1]MAY 2021'!Q151+'[1]JUN 2021'!Q151+'[1]JUL 2021'!Q151+'[1]AUG 2021'!Q151</f>
        <v>0</v>
      </c>
      <c r="R151" s="38">
        <f>'[1]SEPT 2020'!R151+'[1]OCT 2020'!R151+'[1]NOV 2020'!R151+'[1]DEC 2020'!R151+'[1]JAN 2021'!R151+'[1]FEB 2021'!R151+'[1]MAR 2021'!R151+'[1]APR 2021'!R151+'[1]MAY 2021'!R151+'[1]JUN 2021'!R151+'[1]JUL 2021'!R151+'[1]AUG 2021'!R151</f>
        <v>0</v>
      </c>
      <c r="S151" s="38">
        <f>'[1]SEPT 2020'!S151+'[1]OCT 2020'!S151+'[1]NOV 2020'!S151+'[1]DEC 2020'!S151+'[1]JAN 2021'!S151+'[1]FEB 2021'!S151+'[1]MAR 2021'!S151+'[1]APR 2021'!S151+'[1]MAY 2021'!S151+'[1]JUN 2021'!S151+'[1]JUL 2021'!S151+'[1]AUG 2021'!S151</f>
        <v>0</v>
      </c>
      <c r="T151" s="38">
        <f>'[1]SEPT 2020'!T151+'[1]OCT 2020'!T151+'[1]NOV 2020'!T151+'[1]DEC 2020'!T151+'[1]JAN 2021'!T151+'[1]FEB 2021'!T151+'[1]MAR 2021'!T151+'[1]APR 2021'!T151+'[1]MAY 2021'!T151+'[1]JUN 2021'!T151+'[1]JUL 2021'!T151+'[1]AUG 2021'!T151</f>
        <v>0</v>
      </c>
      <c r="U151" s="38">
        <f>'[1]SEPT 2020'!U151+'[1]OCT 2020'!U151+'[1]NOV 2020'!U151+'[1]DEC 2020'!U151+'[1]JAN 2021'!U151+'[1]FEB 2021'!U151+'[1]MAR 2021'!U151+'[1]APR 2021'!U151+'[1]MAY 2021'!U151+'[1]JUN 2021'!U151+'[1]JUL 2021'!U151+'[1]AUG 2021'!U151</f>
        <v>0</v>
      </c>
      <c r="V151" s="38">
        <f>'[1]SEPT 2020'!V151+'[1]OCT 2020'!V151+'[1]NOV 2020'!V151+'[1]DEC 2020'!V151+'[1]JAN 2021'!V151+'[1]FEB 2021'!V151+'[1]MAR 2021'!V151+'[1]APR 2021'!V151+'[1]MAY 2021'!V151+'[1]JUN 2021'!V151+'[1]JUL 2021'!V151+'[1]AUG 2021'!V151</f>
        <v>0</v>
      </c>
      <c r="W151" s="38">
        <f>'[1]SEPT 2020'!W151+'[1]OCT 2020'!W151+'[1]NOV 2020'!W151+'[1]DEC 2020'!W151+'[1]JAN 2021'!W151+'[1]FEB 2021'!W151+'[1]MAR 2021'!W151+'[1]APR 2021'!W151+'[1]MAY 2021'!W151+'[1]JUN 2021'!W151+'[1]JUL 2021'!W151+'[1]AUG 2021'!W151</f>
        <v>0</v>
      </c>
      <c r="X151" s="38">
        <f>'[1]SEPT 2020'!X151+'[1]OCT 2020'!X151+'[1]NOV 2020'!X151+'[1]DEC 2020'!X151+'[1]JAN 2021'!X151+'[1]FEB 2021'!X151+'[1]MAR 2021'!X151+'[1]APR 2021'!X151+'[1]MAY 2021'!X151+'[1]JUN 2021'!X151+'[1]JUL 2021'!X151+'[1]AUG 2021'!X151</f>
        <v>0</v>
      </c>
      <c r="Y151" s="38">
        <f>'[1]SEPT 2020'!Y151+'[1]OCT 2020'!Y151+'[1]NOV 2020'!Y151+'[1]DEC 2020'!Y151+'[1]JAN 2021'!Y151+'[1]FEB 2021'!Y151+'[1]MAR 2021'!Y151+'[1]APR 2021'!Y151+'[1]MAY 2021'!Y151+'[1]JUN 2021'!Y151+'[1]JUL 2021'!Y151+'[1]AUG 2021'!Y151</f>
        <v>0</v>
      </c>
      <c r="Z151" s="38">
        <f>'[1]SEPT 2020'!Z151+'[1]OCT 2020'!Z151+'[1]NOV 2020'!Z151+'[1]DEC 2020'!Z151+'[1]JAN 2021'!Z151+'[1]FEB 2021'!Z151+'[1]MAR 2021'!Z151+'[1]APR 2021'!Z151+'[1]MAY 2021'!Z151+'[1]JUN 2021'!Z151+'[1]JUL 2021'!Z151+'[1]AUG 2021'!Z151</f>
        <v>0</v>
      </c>
      <c r="AA151" s="38">
        <f>'[1]SEPT 2020'!AA151+'[1]OCT 2020'!AA151+'[1]NOV 2020'!AA151+'[1]DEC 2020'!AA151+'[1]JAN 2021'!AA151+'[1]FEB 2021'!AA151+'[1]MAR 2021'!AA151+'[1]APR 2021'!AA151+'[1]MAY 2021'!AA151+'[1]JUN 2021'!AA151+'[1]JUL 2021'!AA151+'[1]AUG 2021'!AA151</f>
        <v>0</v>
      </c>
      <c r="AB151" s="38">
        <f>'[1]SEPT 2020'!AB151+'[1]OCT 2020'!AB151+'[1]NOV 2020'!AB151+'[1]DEC 2020'!AB151+'[1]JAN 2021'!AB151+'[1]FEB 2021'!AB151+'[1]MAR 2021'!AB151+'[1]APR 2021'!AB151+'[1]MAY 2021'!AB151+'[1]JUN 2021'!AB151+'[1]JUL 2021'!AB151+'[1]AUG 2021'!AB151</f>
        <v>0</v>
      </c>
      <c r="AC151" s="38">
        <f>'[1]SEPT 2020'!AC151+'[1]OCT 2020'!AC151+'[1]NOV 2020'!AC151+'[1]DEC 2020'!AC151+'[1]JAN 2021'!AC151+'[1]FEB 2021'!AC151+'[1]MAR 2021'!AC151+'[1]APR 2021'!AC151+'[1]MAY 2021'!AC151+'[1]JUN 2021'!AC151+'[1]JUL 2021'!AC151+'[1]AUG 2021'!AC151</f>
        <v>0</v>
      </c>
      <c r="AD151" s="24">
        <f t="shared" si="2"/>
        <v>392760</v>
      </c>
    </row>
    <row r="152" spans="1:30" x14ac:dyDescent="0.25">
      <c r="A152" s="16" t="s">
        <v>339</v>
      </c>
      <c r="B152" s="17" t="s">
        <v>340</v>
      </c>
      <c r="C152" s="26" t="s">
        <v>42</v>
      </c>
      <c r="D152" s="90">
        <f>'[1]SEPT 2020'!D152+'[1]OCT 2020'!D152+'[1]NOV 2020'!D152+'[1]DEC 2020'!D152+'[1]JAN 2021'!D152+'[1]FEB 2021'!D152+'[1]MAR 2021'!D152+'[1]APR 2021'!D152+'[1]MAY 2021'!D152+'[1]JUN 2021'!D152+'[1]JUL 2021'!D152+'[1]AUG 2021'!D152</f>
        <v>71389</v>
      </c>
      <c r="E152" s="90">
        <f>'[1]SEPT 2020'!E152+'[1]OCT 2020'!E152+'[1]NOV 2020'!E152+'[1]DEC 2020'!E152+'[1]JAN 2021'!E152+'[1]FEB 2021'!E152+'[1]MAR 2021'!E152+'[1]APR 2021'!E152+'[1]MAY 2021'!E152+'[1]JUN 2021'!E152+'[1]JUL 2021'!E152+'[1]AUG 2021'!E152</f>
        <v>122914</v>
      </c>
      <c r="F152" s="90">
        <f>'[1]SEPT 2020'!F152+'[1]OCT 2020'!F152+'[1]NOV 2020'!F152+'[1]DEC 2020'!F152+'[1]JAN 2021'!F152+'[1]FEB 2021'!F152+'[1]MAR 2021'!F152+'[1]APR 2021'!F152+'[1]MAY 2021'!F152+'[1]JUN 2021'!F152+'[1]JUL 2021'!F152+'[1]AUG 2021'!F152</f>
        <v>24141</v>
      </c>
      <c r="G152" s="90">
        <f>'[1]SEPT 2020'!G152+'[1]OCT 2020'!G152+'[1]NOV 2020'!G152+'[1]DEC 2020'!G152+'[1]JAN 2021'!G152+'[1]FEB 2021'!G152+'[1]MAR 2021'!G152+'[1]APR 2021'!G152+'[1]MAY 2021'!G152+'[1]JUN 2021'!G152+'[1]JUL 2021'!G152+'[1]AUG 2021'!G152</f>
        <v>12388</v>
      </c>
      <c r="H152" s="90">
        <f>'[1]SEPT 2020'!H152+'[1]OCT 2020'!H152+'[1]NOV 2020'!H152+'[1]DEC 2020'!H152+'[1]JAN 2021'!H152+'[1]FEB 2021'!H152+'[1]MAR 2021'!H152+'[1]APR 2021'!H152+'[1]MAY 2021'!H152+'[1]JUN 2021'!H152+'[1]JUL 2021'!H152+'[1]AUG 2021'!H152</f>
        <v>4926</v>
      </c>
      <c r="I152" s="108">
        <f>'[1]SEPT 2020'!I152+'[1]OCT 2020'!I152+'[1]NOV 2020'!I152+'[1]DEC 2020'!I152+'[1]JAN 2021'!I152+'[1]FEB 2021'!I152+'[1]MAR 2021'!I152+'[1]APR 2021'!I152+'[1]MAY 2021'!I152+'[1]JUN 2021'!I152+'[1]JUL 2021'!I152+'[1]AUG 2021'!I152</f>
        <v>235758</v>
      </c>
      <c r="J152" s="38">
        <f>'[1]SEPT 2020'!J152+'[1]OCT 2020'!J152+'[1]NOV 2020'!J152+'[1]DEC 2020'!J152+'[1]JAN 2021'!J152+'[1]FEB 2021'!J152+'[1]MAR 2021'!J152+'[1]APR 2021'!J152+'[1]MAY 2021'!J152+'[1]JUN 2021'!J152+'[1]JUL 2021'!J152+'[1]AUG 2021'!J152</f>
        <v>0</v>
      </c>
      <c r="K152" s="109">
        <f>'[1]SEPT 2020'!K152+'[1]OCT 2020'!K152+'[1]NOV 2020'!K152+'[1]DEC 2020'!K152+'[1]JAN 2021'!K152+'[1]FEB 2021'!K152+'[1]MAR 2021'!K152+'[1]APR 2021'!K152+'[1]MAY 2021'!K152+'[1]JUN 2021'!K152+'[1]JUL 2021'!K152+'[1]AUG 2021'!K152</f>
        <v>0</v>
      </c>
      <c r="L152" s="38">
        <f>'[1]SEPT 2020'!L152+'[1]OCT 2020'!L152+'[1]NOV 2020'!L152+'[1]DEC 2020'!L152+'[1]JAN 2021'!L152+'[1]FEB 2021'!L152+'[1]MAR 2021'!L152+'[1]APR 2021'!L152+'[1]MAY 2021'!L152+'[1]JUN 2021'!L152+'[1]JUL 2021'!L152+'[1]AUG 2021'!L152</f>
        <v>0</v>
      </c>
      <c r="M152" s="38">
        <f>'[1]SEPT 2020'!M152+'[1]OCT 2020'!M152+'[1]NOV 2020'!M152+'[1]DEC 2020'!M152+'[1]JAN 2021'!M152+'[1]FEB 2021'!M152+'[1]MAR 2021'!M152+'[1]APR 2021'!M152+'[1]MAY 2021'!M152+'[1]JUN 2021'!M152+'[1]JUL 2021'!M152+'[1]AUG 2021'!M152</f>
        <v>0</v>
      </c>
      <c r="N152" s="38">
        <f>'[1]SEPT 2020'!N152+'[1]OCT 2020'!N152+'[1]NOV 2020'!N152+'[1]DEC 2020'!N152+'[1]JAN 2021'!N152+'[1]FEB 2021'!N152+'[1]MAR 2021'!N152+'[1]APR 2021'!N152+'[1]MAY 2021'!N152+'[1]JUN 2021'!N152+'[1]JUL 2021'!N152+'[1]AUG 2021'!N152</f>
        <v>0</v>
      </c>
      <c r="O152" s="38">
        <f>'[1]SEPT 2020'!O152+'[1]OCT 2020'!O152+'[1]NOV 2020'!O152+'[1]DEC 2020'!O152+'[1]JAN 2021'!O152+'[1]FEB 2021'!O152+'[1]MAR 2021'!O152+'[1]APR 2021'!O152+'[1]MAY 2021'!O152+'[1]JUN 2021'!O152+'[1]JUL 2021'!O152+'[1]AUG 2021'!O152</f>
        <v>0</v>
      </c>
      <c r="P152" s="108">
        <f>'[1]SEPT 2020'!P152+'[1]OCT 2020'!P152+'[1]NOV 2020'!P152+'[1]DEC 2020'!P152+'[1]JAN 2021'!P152+'[1]FEB 2021'!P152+'[1]MAR 2021'!P152+'[1]APR 2021'!P152+'[1]MAY 2021'!P152+'[1]JUN 2021'!P152+'[1]JUL 2021'!P152+'[1]AUG 2021'!P152</f>
        <v>0</v>
      </c>
      <c r="Q152" s="38">
        <f>'[1]SEPT 2020'!Q152+'[1]OCT 2020'!Q152+'[1]NOV 2020'!Q152+'[1]DEC 2020'!Q152+'[1]JAN 2021'!Q152+'[1]FEB 2021'!Q152+'[1]MAR 2021'!Q152+'[1]APR 2021'!Q152+'[1]MAY 2021'!Q152+'[1]JUN 2021'!Q152+'[1]JUL 2021'!Q152+'[1]AUG 2021'!Q152</f>
        <v>0</v>
      </c>
      <c r="R152" s="38">
        <f>'[1]SEPT 2020'!R152+'[1]OCT 2020'!R152+'[1]NOV 2020'!R152+'[1]DEC 2020'!R152+'[1]JAN 2021'!R152+'[1]FEB 2021'!R152+'[1]MAR 2021'!R152+'[1]APR 2021'!R152+'[1]MAY 2021'!R152+'[1]JUN 2021'!R152+'[1]JUL 2021'!R152+'[1]AUG 2021'!R152</f>
        <v>0</v>
      </c>
      <c r="S152" s="38">
        <f>'[1]SEPT 2020'!S152+'[1]OCT 2020'!S152+'[1]NOV 2020'!S152+'[1]DEC 2020'!S152+'[1]JAN 2021'!S152+'[1]FEB 2021'!S152+'[1]MAR 2021'!S152+'[1]APR 2021'!S152+'[1]MAY 2021'!S152+'[1]JUN 2021'!S152+'[1]JUL 2021'!S152+'[1]AUG 2021'!S152</f>
        <v>0</v>
      </c>
      <c r="T152" s="38">
        <f>'[1]SEPT 2020'!T152+'[1]OCT 2020'!T152+'[1]NOV 2020'!T152+'[1]DEC 2020'!T152+'[1]JAN 2021'!T152+'[1]FEB 2021'!T152+'[1]MAR 2021'!T152+'[1]APR 2021'!T152+'[1]MAY 2021'!T152+'[1]JUN 2021'!T152+'[1]JUL 2021'!T152+'[1]AUG 2021'!T152</f>
        <v>0</v>
      </c>
      <c r="U152" s="38">
        <f>'[1]SEPT 2020'!U152+'[1]OCT 2020'!U152+'[1]NOV 2020'!U152+'[1]DEC 2020'!U152+'[1]JAN 2021'!U152+'[1]FEB 2021'!U152+'[1]MAR 2021'!U152+'[1]APR 2021'!U152+'[1]MAY 2021'!U152+'[1]JUN 2021'!U152+'[1]JUL 2021'!U152+'[1]AUG 2021'!U152</f>
        <v>0</v>
      </c>
      <c r="V152" s="38">
        <f>'[1]SEPT 2020'!V152+'[1]OCT 2020'!V152+'[1]NOV 2020'!V152+'[1]DEC 2020'!V152+'[1]JAN 2021'!V152+'[1]FEB 2021'!V152+'[1]MAR 2021'!V152+'[1]APR 2021'!V152+'[1]MAY 2021'!V152+'[1]JUN 2021'!V152+'[1]JUL 2021'!V152+'[1]AUG 2021'!V152</f>
        <v>0</v>
      </c>
      <c r="W152" s="38">
        <f>'[1]SEPT 2020'!W152+'[1]OCT 2020'!W152+'[1]NOV 2020'!W152+'[1]DEC 2020'!W152+'[1]JAN 2021'!W152+'[1]FEB 2021'!W152+'[1]MAR 2021'!W152+'[1]APR 2021'!W152+'[1]MAY 2021'!W152+'[1]JUN 2021'!W152+'[1]JUL 2021'!W152+'[1]AUG 2021'!W152</f>
        <v>0</v>
      </c>
      <c r="X152" s="38">
        <f>'[1]SEPT 2020'!X152+'[1]OCT 2020'!X152+'[1]NOV 2020'!X152+'[1]DEC 2020'!X152+'[1]JAN 2021'!X152+'[1]FEB 2021'!X152+'[1]MAR 2021'!X152+'[1]APR 2021'!X152+'[1]MAY 2021'!X152+'[1]JUN 2021'!X152+'[1]JUL 2021'!X152+'[1]AUG 2021'!X152</f>
        <v>0</v>
      </c>
      <c r="Y152" s="38">
        <f>'[1]SEPT 2020'!Y152+'[1]OCT 2020'!Y152+'[1]NOV 2020'!Y152+'[1]DEC 2020'!Y152+'[1]JAN 2021'!Y152+'[1]FEB 2021'!Y152+'[1]MAR 2021'!Y152+'[1]APR 2021'!Y152+'[1]MAY 2021'!Y152+'[1]JUN 2021'!Y152+'[1]JUL 2021'!Y152+'[1]AUG 2021'!Y152</f>
        <v>0</v>
      </c>
      <c r="Z152" s="38">
        <f>'[1]SEPT 2020'!Z152+'[1]OCT 2020'!Z152+'[1]NOV 2020'!Z152+'[1]DEC 2020'!Z152+'[1]JAN 2021'!Z152+'[1]FEB 2021'!Z152+'[1]MAR 2021'!Z152+'[1]APR 2021'!Z152+'[1]MAY 2021'!Z152+'[1]JUN 2021'!Z152+'[1]JUL 2021'!Z152+'[1]AUG 2021'!Z152</f>
        <v>0</v>
      </c>
      <c r="AA152" s="38">
        <f>'[1]SEPT 2020'!AA152+'[1]OCT 2020'!AA152+'[1]NOV 2020'!AA152+'[1]DEC 2020'!AA152+'[1]JAN 2021'!AA152+'[1]FEB 2021'!AA152+'[1]MAR 2021'!AA152+'[1]APR 2021'!AA152+'[1]MAY 2021'!AA152+'[1]JUN 2021'!AA152+'[1]JUL 2021'!AA152+'[1]AUG 2021'!AA152</f>
        <v>0</v>
      </c>
      <c r="AB152" s="38">
        <f>'[1]SEPT 2020'!AB152+'[1]OCT 2020'!AB152+'[1]NOV 2020'!AB152+'[1]DEC 2020'!AB152+'[1]JAN 2021'!AB152+'[1]FEB 2021'!AB152+'[1]MAR 2021'!AB152+'[1]APR 2021'!AB152+'[1]MAY 2021'!AB152+'[1]JUN 2021'!AB152+'[1]JUL 2021'!AB152+'[1]AUG 2021'!AB152</f>
        <v>0</v>
      </c>
      <c r="AC152" s="38">
        <f>'[1]SEPT 2020'!AC152+'[1]OCT 2020'!AC152+'[1]NOV 2020'!AC152+'[1]DEC 2020'!AC152+'[1]JAN 2021'!AC152+'[1]FEB 2021'!AC152+'[1]MAR 2021'!AC152+'[1]APR 2021'!AC152+'[1]MAY 2021'!AC152+'[1]JUN 2021'!AC152+'[1]JUL 2021'!AC152+'[1]AUG 2021'!AC152</f>
        <v>0</v>
      </c>
      <c r="AD152" s="24">
        <f t="shared" si="2"/>
        <v>235758</v>
      </c>
    </row>
    <row r="153" spans="1:30" x14ac:dyDescent="0.25">
      <c r="A153" s="16" t="s">
        <v>341</v>
      </c>
      <c r="B153" s="17" t="s">
        <v>342</v>
      </c>
      <c r="C153" s="25" t="s">
        <v>39</v>
      </c>
      <c r="D153" s="90">
        <f>'[1]SEPT 2020'!D153+'[1]OCT 2020'!D153+'[1]NOV 2020'!D153+'[1]DEC 2020'!D153+'[1]JAN 2021'!D153+'[1]FEB 2021'!D153+'[1]MAR 2021'!D153+'[1]APR 2021'!D153+'[1]MAY 2021'!D153+'[1]JUN 2021'!D153+'[1]JUL 2021'!D153+'[1]AUG 2021'!D153</f>
        <v>48633</v>
      </c>
      <c r="E153" s="90">
        <f>'[1]SEPT 2020'!E153+'[1]OCT 2020'!E153+'[1]NOV 2020'!E153+'[1]DEC 2020'!E153+'[1]JAN 2021'!E153+'[1]FEB 2021'!E153+'[1]MAR 2021'!E153+'[1]APR 2021'!E153+'[1]MAY 2021'!E153+'[1]JUN 2021'!E153+'[1]JUL 2021'!E153+'[1]AUG 2021'!E153</f>
        <v>25241</v>
      </c>
      <c r="F153" s="90">
        <f>'[1]SEPT 2020'!F153+'[1]OCT 2020'!F153+'[1]NOV 2020'!F153+'[1]DEC 2020'!F153+'[1]JAN 2021'!F153+'[1]FEB 2021'!F153+'[1]MAR 2021'!F153+'[1]APR 2021'!F153+'[1]MAY 2021'!F153+'[1]JUN 2021'!F153+'[1]JUL 2021'!F153+'[1]AUG 2021'!F153</f>
        <v>65833</v>
      </c>
      <c r="G153" s="90">
        <f>'[1]SEPT 2020'!G153+'[1]OCT 2020'!G153+'[1]NOV 2020'!G153+'[1]DEC 2020'!G153+'[1]JAN 2021'!G153+'[1]FEB 2021'!G153+'[1]MAR 2021'!G153+'[1]APR 2021'!G153+'[1]MAY 2021'!G153+'[1]JUN 2021'!G153+'[1]JUL 2021'!G153+'[1]AUG 2021'!G153</f>
        <v>15217</v>
      </c>
      <c r="H153" s="90">
        <f>'[1]SEPT 2020'!H153+'[1]OCT 2020'!H153+'[1]NOV 2020'!H153+'[1]DEC 2020'!H153+'[1]JAN 2021'!H153+'[1]FEB 2021'!H153+'[1]MAR 2021'!H153+'[1]APR 2021'!H153+'[1]MAY 2021'!H153+'[1]JUN 2021'!H153+'[1]JUL 2021'!H153+'[1]AUG 2021'!H153</f>
        <v>5833</v>
      </c>
      <c r="I153" s="108">
        <f>'[1]SEPT 2020'!I153+'[1]OCT 2020'!I153+'[1]NOV 2020'!I153+'[1]DEC 2020'!I153+'[1]JAN 2021'!I153+'[1]FEB 2021'!I153+'[1]MAR 2021'!I153+'[1]APR 2021'!I153+'[1]MAY 2021'!I153+'[1]JUN 2021'!I153+'[1]JUL 2021'!I153+'[1]AUG 2021'!I153</f>
        <v>160757</v>
      </c>
      <c r="J153" s="38">
        <f>'[1]SEPT 2020'!J153+'[1]OCT 2020'!J153+'[1]NOV 2020'!J153+'[1]DEC 2020'!J153+'[1]JAN 2021'!J153+'[1]FEB 2021'!J153+'[1]MAR 2021'!J153+'[1]APR 2021'!J153+'[1]MAY 2021'!J153+'[1]JUN 2021'!J153+'[1]JUL 2021'!J153+'[1]AUG 2021'!J153</f>
        <v>0</v>
      </c>
      <c r="K153" s="109">
        <f>'[1]SEPT 2020'!K153+'[1]OCT 2020'!K153+'[1]NOV 2020'!K153+'[1]DEC 2020'!K153+'[1]JAN 2021'!K153+'[1]FEB 2021'!K153+'[1]MAR 2021'!K153+'[1]APR 2021'!K153+'[1]MAY 2021'!K153+'[1]JUN 2021'!K153+'[1]JUL 2021'!K153+'[1]AUG 2021'!K153</f>
        <v>0</v>
      </c>
      <c r="L153" s="38">
        <f>'[1]SEPT 2020'!L153+'[1]OCT 2020'!L153+'[1]NOV 2020'!L153+'[1]DEC 2020'!L153+'[1]JAN 2021'!L153+'[1]FEB 2021'!L153+'[1]MAR 2021'!L153+'[1]APR 2021'!L153+'[1]MAY 2021'!L153+'[1]JUN 2021'!L153+'[1]JUL 2021'!L153+'[1]AUG 2021'!L153</f>
        <v>0</v>
      </c>
      <c r="M153" s="38">
        <f>'[1]SEPT 2020'!M153+'[1]OCT 2020'!M153+'[1]NOV 2020'!M153+'[1]DEC 2020'!M153+'[1]JAN 2021'!M153+'[1]FEB 2021'!M153+'[1]MAR 2021'!M153+'[1]APR 2021'!M153+'[1]MAY 2021'!M153+'[1]JUN 2021'!M153+'[1]JUL 2021'!M153+'[1]AUG 2021'!M153</f>
        <v>0</v>
      </c>
      <c r="N153" s="38">
        <f>'[1]SEPT 2020'!N153+'[1]OCT 2020'!N153+'[1]NOV 2020'!N153+'[1]DEC 2020'!N153+'[1]JAN 2021'!N153+'[1]FEB 2021'!N153+'[1]MAR 2021'!N153+'[1]APR 2021'!N153+'[1]MAY 2021'!N153+'[1]JUN 2021'!N153+'[1]JUL 2021'!N153+'[1]AUG 2021'!N153</f>
        <v>0</v>
      </c>
      <c r="O153" s="38">
        <f>'[1]SEPT 2020'!O153+'[1]OCT 2020'!O153+'[1]NOV 2020'!O153+'[1]DEC 2020'!O153+'[1]JAN 2021'!O153+'[1]FEB 2021'!O153+'[1]MAR 2021'!O153+'[1]APR 2021'!O153+'[1]MAY 2021'!O153+'[1]JUN 2021'!O153+'[1]JUL 2021'!O153+'[1]AUG 2021'!O153</f>
        <v>0</v>
      </c>
      <c r="P153" s="108">
        <f>'[1]SEPT 2020'!P153+'[1]OCT 2020'!P153+'[1]NOV 2020'!P153+'[1]DEC 2020'!P153+'[1]JAN 2021'!P153+'[1]FEB 2021'!P153+'[1]MAR 2021'!P153+'[1]APR 2021'!P153+'[1]MAY 2021'!P153+'[1]JUN 2021'!P153+'[1]JUL 2021'!P153+'[1]AUG 2021'!P153</f>
        <v>1279.3900000000001</v>
      </c>
      <c r="Q153" s="38">
        <f>'[1]SEPT 2020'!Q153+'[1]OCT 2020'!Q153+'[1]NOV 2020'!Q153+'[1]DEC 2020'!Q153+'[1]JAN 2021'!Q153+'[1]FEB 2021'!Q153+'[1]MAR 2021'!Q153+'[1]APR 2021'!Q153+'[1]MAY 2021'!Q153+'[1]JUN 2021'!Q153+'[1]JUL 2021'!Q153+'[1]AUG 2021'!Q153</f>
        <v>0</v>
      </c>
      <c r="R153" s="38">
        <f>'[1]SEPT 2020'!R153+'[1]OCT 2020'!R153+'[1]NOV 2020'!R153+'[1]DEC 2020'!R153+'[1]JAN 2021'!R153+'[1]FEB 2021'!R153+'[1]MAR 2021'!R153+'[1]APR 2021'!R153+'[1]MAY 2021'!R153+'[1]JUN 2021'!R153+'[1]JUL 2021'!R153+'[1]AUG 2021'!R153</f>
        <v>0</v>
      </c>
      <c r="S153" s="38">
        <f>'[1]SEPT 2020'!S153+'[1]OCT 2020'!S153+'[1]NOV 2020'!S153+'[1]DEC 2020'!S153+'[1]JAN 2021'!S153+'[1]FEB 2021'!S153+'[1]MAR 2021'!S153+'[1]APR 2021'!S153+'[1]MAY 2021'!S153+'[1]JUN 2021'!S153+'[1]JUL 2021'!S153+'[1]AUG 2021'!S153</f>
        <v>0</v>
      </c>
      <c r="T153" s="38">
        <f>'[1]SEPT 2020'!T153+'[1]OCT 2020'!T153+'[1]NOV 2020'!T153+'[1]DEC 2020'!T153+'[1]JAN 2021'!T153+'[1]FEB 2021'!T153+'[1]MAR 2021'!T153+'[1]APR 2021'!T153+'[1]MAY 2021'!T153+'[1]JUN 2021'!T153+'[1]JUL 2021'!T153+'[1]AUG 2021'!T153</f>
        <v>1279.3900000000001</v>
      </c>
      <c r="U153" s="38">
        <f>'[1]SEPT 2020'!U153+'[1]OCT 2020'!U153+'[1]NOV 2020'!U153+'[1]DEC 2020'!U153+'[1]JAN 2021'!U153+'[1]FEB 2021'!U153+'[1]MAR 2021'!U153+'[1]APR 2021'!U153+'[1]MAY 2021'!U153+'[1]JUN 2021'!U153+'[1]JUL 2021'!U153+'[1]AUG 2021'!U153</f>
        <v>0</v>
      </c>
      <c r="V153" s="38">
        <f>'[1]SEPT 2020'!V153+'[1]OCT 2020'!V153+'[1]NOV 2020'!V153+'[1]DEC 2020'!V153+'[1]JAN 2021'!V153+'[1]FEB 2021'!V153+'[1]MAR 2021'!V153+'[1]APR 2021'!V153+'[1]MAY 2021'!V153+'[1]JUN 2021'!V153+'[1]JUL 2021'!V153+'[1]AUG 2021'!V153</f>
        <v>0</v>
      </c>
      <c r="W153" s="38">
        <f>'[1]SEPT 2020'!W153+'[1]OCT 2020'!W153+'[1]NOV 2020'!W153+'[1]DEC 2020'!W153+'[1]JAN 2021'!W153+'[1]FEB 2021'!W153+'[1]MAR 2021'!W153+'[1]APR 2021'!W153+'[1]MAY 2021'!W153+'[1]JUN 2021'!W153+'[1]JUL 2021'!W153+'[1]AUG 2021'!W153</f>
        <v>0</v>
      </c>
      <c r="X153" s="38">
        <f>'[1]SEPT 2020'!X153+'[1]OCT 2020'!X153+'[1]NOV 2020'!X153+'[1]DEC 2020'!X153+'[1]JAN 2021'!X153+'[1]FEB 2021'!X153+'[1]MAR 2021'!X153+'[1]APR 2021'!X153+'[1]MAY 2021'!X153+'[1]JUN 2021'!X153+'[1]JUL 2021'!X153+'[1]AUG 2021'!X153</f>
        <v>0</v>
      </c>
      <c r="Y153" s="38">
        <f>'[1]SEPT 2020'!Y153+'[1]OCT 2020'!Y153+'[1]NOV 2020'!Y153+'[1]DEC 2020'!Y153+'[1]JAN 2021'!Y153+'[1]FEB 2021'!Y153+'[1]MAR 2021'!Y153+'[1]APR 2021'!Y153+'[1]MAY 2021'!Y153+'[1]JUN 2021'!Y153+'[1]JUL 2021'!Y153+'[1]AUG 2021'!Y153</f>
        <v>0</v>
      </c>
      <c r="Z153" s="38">
        <f>'[1]SEPT 2020'!Z153+'[1]OCT 2020'!Z153+'[1]NOV 2020'!Z153+'[1]DEC 2020'!Z153+'[1]JAN 2021'!Z153+'[1]FEB 2021'!Z153+'[1]MAR 2021'!Z153+'[1]APR 2021'!Z153+'[1]MAY 2021'!Z153+'[1]JUN 2021'!Z153+'[1]JUL 2021'!Z153+'[1]AUG 2021'!Z153</f>
        <v>0</v>
      </c>
      <c r="AA153" s="38">
        <f>'[1]SEPT 2020'!AA153+'[1]OCT 2020'!AA153+'[1]NOV 2020'!AA153+'[1]DEC 2020'!AA153+'[1]JAN 2021'!AA153+'[1]FEB 2021'!AA153+'[1]MAR 2021'!AA153+'[1]APR 2021'!AA153+'[1]MAY 2021'!AA153+'[1]JUN 2021'!AA153+'[1]JUL 2021'!AA153+'[1]AUG 2021'!AA153</f>
        <v>0</v>
      </c>
      <c r="AB153" s="38">
        <f>'[1]SEPT 2020'!AB153+'[1]OCT 2020'!AB153+'[1]NOV 2020'!AB153+'[1]DEC 2020'!AB153+'[1]JAN 2021'!AB153+'[1]FEB 2021'!AB153+'[1]MAR 2021'!AB153+'[1]APR 2021'!AB153+'[1]MAY 2021'!AB153+'[1]JUN 2021'!AB153+'[1]JUL 2021'!AB153+'[1]AUG 2021'!AB153</f>
        <v>0</v>
      </c>
      <c r="AC153" s="38">
        <f>'[1]SEPT 2020'!AC153+'[1]OCT 2020'!AC153+'[1]NOV 2020'!AC153+'[1]DEC 2020'!AC153+'[1]JAN 2021'!AC153+'[1]FEB 2021'!AC153+'[1]MAR 2021'!AC153+'[1]APR 2021'!AC153+'[1]MAY 2021'!AC153+'[1]JUN 2021'!AC153+'[1]JUL 2021'!AC153+'[1]AUG 2021'!AC153</f>
        <v>0</v>
      </c>
      <c r="AD153" s="24">
        <f t="shared" si="2"/>
        <v>162036.39000000001</v>
      </c>
    </row>
    <row r="154" spans="1:30" x14ac:dyDescent="0.25">
      <c r="A154" s="16" t="s">
        <v>343</v>
      </c>
      <c r="B154" s="17" t="s">
        <v>344</v>
      </c>
      <c r="C154" s="30" t="s">
        <v>71</v>
      </c>
      <c r="D154" s="90">
        <f>'[1]SEPT 2020'!D154+'[1]OCT 2020'!D154+'[1]NOV 2020'!D154+'[1]DEC 2020'!D154+'[1]JAN 2021'!D154+'[1]FEB 2021'!D154+'[1]MAR 2021'!D154+'[1]APR 2021'!D154+'[1]MAY 2021'!D154+'[1]JUN 2021'!D154+'[1]JUL 2021'!D154+'[1]AUG 2021'!D154</f>
        <v>836188</v>
      </c>
      <c r="E154" s="90">
        <f>'[1]SEPT 2020'!E154+'[1]OCT 2020'!E154+'[1]NOV 2020'!E154+'[1]DEC 2020'!E154+'[1]JAN 2021'!E154+'[1]FEB 2021'!E154+'[1]MAR 2021'!E154+'[1]APR 2021'!E154+'[1]MAY 2021'!E154+'[1]JUN 2021'!E154+'[1]JUL 2021'!E154+'[1]AUG 2021'!E154</f>
        <v>529105</v>
      </c>
      <c r="F154" s="90">
        <f>'[1]SEPT 2020'!F154+'[1]OCT 2020'!F154+'[1]NOV 2020'!F154+'[1]DEC 2020'!F154+'[1]JAN 2021'!F154+'[1]FEB 2021'!F154+'[1]MAR 2021'!F154+'[1]APR 2021'!F154+'[1]MAY 2021'!F154+'[1]JUN 2021'!F154+'[1]JUL 2021'!F154+'[1]AUG 2021'!F154</f>
        <v>313350</v>
      </c>
      <c r="G154" s="90">
        <f>'[1]SEPT 2020'!G154+'[1]OCT 2020'!G154+'[1]NOV 2020'!G154+'[1]DEC 2020'!G154+'[1]JAN 2021'!G154+'[1]FEB 2021'!G154+'[1]MAR 2021'!G154+'[1]APR 2021'!G154+'[1]MAY 2021'!G154+'[1]JUN 2021'!G154+'[1]JUL 2021'!G154+'[1]AUG 2021'!G154</f>
        <v>176056</v>
      </c>
      <c r="H154" s="90">
        <f>'[1]SEPT 2020'!H154+'[1]OCT 2020'!H154+'[1]NOV 2020'!H154+'[1]DEC 2020'!H154+'[1]JAN 2021'!H154+'[1]FEB 2021'!H154+'[1]MAR 2021'!H154+'[1]APR 2021'!H154+'[1]MAY 2021'!H154+'[1]JUN 2021'!H154+'[1]JUL 2021'!H154+'[1]AUG 2021'!H154</f>
        <v>239064</v>
      </c>
      <c r="I154" s="108">
        <f>'[1]SEPT 2020'!I154+'[1]OCT 2020'!I154+'[1]NOV 2020'!I154+'[1]DEC 2020'!I154+'[1]JAN 2021'!I154+'[1]FEB 2021'!I154+'[1]MAR 2021'!I154+'[1]APR 2021'!I154+'[1]MAY 2021'!I154+'[1]JUN 2021'!I154+'[1]JUL 2021'!I154+'[1]AUG 2021'!I154</f>
        <v>2093763</v>
      </c>
      <c r="J154" s="38">
        <f>'[1]SEPT 2020'!J154+'[1]OCT 2020'!J154+'[1]NOV 2020'!J154+'[1]DEC 2020'!J154+'[1]JAN 2021'!J154+'[1]FEB 2021'!J154+'[1]MAR 2021'!J154+'[1]APR 2021'!J154+'[1]MAY 2021'!J154+'[1]JUN 2021'!J154+'[1]JUL 2021'!J154+'[1]AUG 2021'!J154</f>
        <v>0</v>
      </c>
      <c r="K154" s="109">
        <f>'[1]SEPT 2020'!K154+'[1]OCT 2020'!K154+'[1]NOV 2020'!K154+'[1]DEC 2020'!K154+'[1]JAN 2021'!K154+'[1]FEB 2021'!K154+'[1]MAR 2021'!K154+'[1]APR 2021'!K154+'[1]MAY 2021'!K154+'[1]JUN 2021'!K154+'[1]JUL 2021'!K154+'[1]AUG 2021'!K154</f>
        <v>0</v>
      </c>
      <c r="L154" s="38">
        <f>'[1]SEPT 2020'!L154+'[1]OCT 2020'!L154+'[1]NOV 2020'!L154+'[1]DEC 2020'!L154+'[1]JAN 2021'!L154+'[1]FEB 2021'!L154+'[1]MAR 2021'!L154+'[1]APR 2021'!L154+'[1]MAY 2021'!L154+'[1]JUN 2021'!L154+'[1]JUL 2021'!L154+'[1]AUG 2021'!L154</f>
        <v>26294</v>
      </c>
      <c r="M154" s="38">
        <f>'[1]SEPT 2020'!M154+'[1]OCT 2020'!M154+'[1]NOV 2020'!M154+'[1]DEC 2020'!M154+'[1]JAN 2021'!M154+'[1]FEB 2021'!M154+'[1]MAR 2021'!M154+'[1]APR 2021'!M154+'[1]MAY 2021'!M154+'[1]JUN 2021'!M154+'[1]JUL 2021'!M154+'[1]AUG 2021'!M154</f>
        <v>0</v>
      </c>
      <c r="N154" s="38">
        <f>'[1]SEPT 2020'!N154+'[1]OCT 2020'!N154+'[1]NOV 2020'!N154+'[1]DEC 2020'!N154+'[1]JAN 2021'!N154+'[1]FEB 2021'!N154+'[1]MAR 2021'!N154+'[1]APR 2021'!N154+'[1]MAY 2021'!N154+'[1]JUN 2021'!N154+'[1]JUL 2021'!N154+'[1]AUG 2021'!N154</f>
        <v>0</v>
      </c>
      <c r="O154" s="38">
        <f>'[1]SEPT 2020'!O154+'[1]OCT 2020'!O154+'[1]NOV 2020'!O154+'[1]DEC 2020'!O154+'[1]JAN 2021'!O154+'[1]FEB 2021'!O154+'[1]MAR 2021'!O154+'[1]APR 2021'!O154+'[1]MAY 2021'!O154+'[1]JUN 2021'!O154+'[1]JUL 2021'!O154+'[1]AUG 2021'!O154</f>
        <v>87168</v>
      </c>
      <c r="P154" s="108">
        <f>'[1]SEPT 2020'!P154+'[1]OCT 2020'!P154+'[1]NOV 2020'!P154+'[1]DEC 2020'!P154+'[1]JAN 2021'!P154+'[1]FEB 2021'!P154+'[1]MAR 2021'!P154+'[1]APR 2021'!P154+'[1]MAY 2021'!P154+'[1]JUN 2021'!P154+'[1]JUL 2021'!P154+'[1]AUG 2021'!P154</f>
        <v>10890.38</v>
      </c>
      <c r="Q154" s="38">
        <f>'[1]SEPT 2020'!Q154+'[1]OCT 2020'!Q154+'[1]NOV 2020'!Q154+'[1]DEC 2020'!Q154+'[1]JAN 2021'!Q154+'[1]FEB 2021'!Q154+'[1]MAR 2021'!Q154+'[1]APR 2021'!Q154+'[1]MAY 2021'!Q154+'[1]JUN 2021'!Q154+'[1]JUL 2021'!Q154+'[1]AUG 2021'!Q154</f>
        <v>0</v>
      </c>
      <c r="R154" s="38">
        <f>'[1]SEPT 2020'!R154+'[1]OCT 2020'!R154+'[1]NOV 2020'!R154+'[1]DEC 2020'!R154+'[1]JAN 2021'!R154+'[1]FEB 2021'!R154+'[1]MAR 2021'!R154+'[1]APR 2021'!R154+'[1]MAY 2021'!R154+'[1]JUN 2021'!R154+'[1]JUL 2021'!R154+'[1]AUG 2021'!R154</f>
        <v>0</v>
      </c>
      <c r="S154" s="38">
        <f>'[1]SEPT 2020'!S154+'[1]OCT 2020'!S154+'[1]NOV 2020'!S154+'[1]DEC 2020'!S154+'[1]JAN 2021'!S154+'[1]FEB 2021'!S154+'[1]MAR 2021'!S154+'[1]APR 2021'!S154+'[1]MAY 2021'!S154+'[1]JUN 2021'!S154+'[1]JUL 2021'!S154+'[1]AUG 2021'!S154</f>
        <v>0</v>
      </c>
      <c r="T154" s="38">
        <f>'[1]SEPT 2020'!T154+'[1]OCT 2020'!T154+'[1]NOV 2020'!T154+'[1]DEC 2020'!T154+'[1]JAN 2021'!T154+'[1]FEB 2021'!T154+'[1]MAR 2021'!T154+'[1]APR 2021'!T154+'[1]MAY 2021'!T154+'[1]JUN 2021'!T154+'[1]JUL 2021'!T154+'[1]AUG 2021'!T154</f>
        <v>10890.38</v>
      </c>
      <c r="U154" s="38">
        <f>'[1]SEPT 2020'!U154+'[1]OCT 2020'!U154+'[1]NOV 2020'!U154+'[1]DEC 2020'!U154+'[1]JAN 2021'!U154+'[1]FEB 2021'!U154+'[1]MAR 2021'!U154+'[1]APR 2021'!U154+'[1]MAY 2021'!U154+'[1]JUN 2021'!U154+'[1]JUL 2021'!U154+'[1]AUG 2021'!U154</f>
        <v>0</v>
      </c>
      <c r="V154" s="38">
        <f>'[1]SEPT 2020'!V154+'[1]OCT 2020'!V154+'[1]NOV 2020'!V154+'[1]DEC 2020'!V154+'[1]JAN 2021'!V154+'[1]FEB 2021'!V154+'[1]MAR 2021'!V154+'[1]APR 2021'!V154+'[1]MAY 2021'!V154+'[1]JUN 2021'!V154+'[1]JUL 2021'!V154+'[1]AUG 2021'!V154</f>
        <v>0</v>
      </c>
      <c r="W154" s="38">
        <f>'[1]SEPT 2020'!W154+'[1]OCT 2020'!W154+'[1]NOV 2020'!W154+'[1]DEC 2020'!W154+'[1]JAN 2021'!W154+'[1]FEB 2021'!W154+'[1]MAR 2021'!W154+'[1]APR 2021'!W154+'[1]MAY 2021'!W154+'[1]JUN 2021'!W154+'[1]JUL 2021'!W154+'[1]AUG 2021'!W154</f>
        <v>0</v>
      </c>
      <c r="X154" s="38">
        <f>'[1]SEPT 2020'!X154+'[1]OCT 2020'!X154+'[1]NOV 2020'!X154+'[1]DEC 2020'!X154+'[1]JAN 2021'!X154+'[1]FEB 2021'!X154+'[1]MAR 2021'!X154+'[1]APR 2021'!X154+'[1]MAY 2021'!X154+'[1]JUN 2021'!X154+'[1]JUL 2021'!X154+'[1]AUG 2021'!X154</f>
        <v>0</v>
      </c>
      <c r="Y154" s="38">
        <f>'[1]SEPT 2020'!Y154+'[1]OCT 2020'!Y154+'[1]NOV 2020'!Y154+'[1]DEC 2020'!Y154+'[1]JAN 2021'!Y154+'[1]FEB 2021'!Y154+'[1]MAR 2021'!Y154+'[1]APR 2021'!Y154+'[1]MAY 2021'!Y154+'[1]JUN 2021'!Y154+'[1]JUL 2021'!Y154+'[1]AUG 2021'!Y154</f>
        <v>0</v>
      </c>
      <c r="Z154" s="38">
        <f>'[1]SEPT 2020'!Z154+'[1]OCT 2020'!Z154+'[1]NOV 2020'!Z154+'[1]DEC 2020'!Z154+'[1]JAN 2021'!Z154+'[1]FEB 2021'!Z154+'[1]MAR 2021'!Z154+'[1]APR 2021'!Z154+'[1]MAY 2021'!Z154+'[1]JUN 2021'!Z154+'[1]JUL 2021'!Z154+'[1]AUG 2021'!Z154</f>
        <v>0</v>
      </c>
      <c r="AA154" s="38">
        <f>'[1]SEPT 2020'!AA154+'[1]OCT 2020'!AA154+'[1]NOV 2020'!AA154+'[1]DEC 2020'!AA154+'[1]JAN 2021'!AA154+'[1]FEB 2021'!AA154+'[1]MAR 2021'!AA154+'[1]APR 2021'!AA154+'[1]MAY 2021'!AA154+'[1]JUN 2021'!AA154+'[1]JUL 2021'!AA154+'[1]AUG 2021'!AA154</f>
        <v>0</v>
      </c>
      <c r="AB154" s="38">
        <f>'[1]SEPT 2020'!AB154+'[1]OCT 2020'!AB154+'[1]NOV 2020'!AB154+'[1]DEC 2020'!AB154+'[1]JAN 2021'!AB154+'[1]FEB 2021'!AB154+'[1]MAR 2021'!AB154+'[1]APR 2021'!AB154+'[1]MAY 2021'!AB154+'[1]JUN 2021'!AB154+'[1]JUL 2021'!AB154+'[1]AUG 2021'!AB154</f>
        <v>0</v>
      </c>
      <c r="AC154" s="38">
        <f>'[1]SEPT 2020'!AC154+'[1]OCT 2020'!AC154+'[1]NOV 2020'!AC154+'[1]DEC 2020'!AC154+'[1]JAN 2021'!AC154+'[1]FEB 2021'!AC154+'[1]MAR 2021'!AC154+'[1]APR 2021'!AC154+'[1]MAY 2021'!AC154+'[1]JUN 2021'!AC154+'[1]JUL 2021'!AC154+'[1]AUG 2021'!AC154</f>
        <v>3187</v>
      </c>
      <c r="AD154" s="24">
        <f t="shared" si="2"/>
        <v>2221302.38</v>
      </c>
    </row>
    <row r="155" spans="1:30" x14ac:dyDescent="0.25">
      <c r="A155" s="16" t="s">
        <v>345</v>
      </c>
      <c r="B155" s="17" t="s">
        <v>346</v>
      </c>
      <c r="C155" s="26" t="s">
        <v>42</v>
      </c>
      <c r="D155" s="90">
        <f>'[1]SEPT 2020'!D155+'[1]OCT 2020'!D155+'[1]NOV 2020'!D155+'[1]DEC 2020'!D155+'[1]JAN 2021'!D155+'[1]FEB 2021'!D155+'[1]MAR 2021'!D155+'[1]APR 2021'!D155+'[1]MAY 2021'!D155+'[1]JUN 2021'!D155+'[1]JUL 2021'!D155+'[1]AUG 2021'!D155</f>
        <v>118976</v>
      </c>
      <c r="E155" s="90">
        <f>'[1]SEPT 2020'!E155+'[1]OCT 2020'!E155+'[1]NOV 2020'!E155+'[1]DEC 2020'!E155+'[1]JAN 2021'!E155+'[1]FEB 2021'!E155+'[1]MAR 2021'!E155+'[1]APR 2021'!E155+'[1]MAY 2021'!E155+'[1]JUN 2021'!E155+'[1]JUL 2021'!E155+'[1]AUG 2021'!E155</f>
        <v>104130</v>
      </c>
      <c r="F155" s="90">
        <f>'[1]SEPT 2020'!F155+'[1]OCT 2020'!F155+'[1]NOV 2020'!F155+'[1]DEC 2020'!F155+'[1]JAN 2021'!F155+'[1]FEB 2021'!F155+'[1]MAR 2021'!F155+'[1]APR 2021'!F155+'[1]MAY 2021'!F155+'[1]JUN 2021'!F155+'[1]JUL 2021'!F155+'[1]AUG 2021'!F155</f>
        <v>27000</v>
      </c>
      <c r="G155" s="90">
        <f>'[1]SEPT 2020'!G155+'[1]OCT 2020'!G155+'[1]NOV 2020'!G155+'[1]DEC 2020'!G155+'[1]JAN 2021'!G155+'[1]FEB 2021'!G155+'[1]MAR 2021'!G155+'[1]APR 2021'!G155+'[1]MAY 2021'!G155+'[1]JUN 2021'!G155+'[1]JUL 2021'!G155+'[1]AUG 2021'!G155</f>
        <v>38680</v>
      </c>
      <c r="H155" s="90">
        <f>'[1]SEPT 2020'!H155+'[1]OCT 2020'!H155+'[1]NOV 2020'!H155+'[1]DEC 2020'!H155+'[1]JAN 2021'!H155+'[1]FEB 2021'!H155+'[1]MAR 2021'!H155+'[1]APR 2021'!H155+'[1]MAY 2021'!H155+'[1]JUN 2021'!H155+'[1]JUL 2021'!H155+'[1]AUG 2021'!H155</f>
        <v>79410</v>
      </c>
      <c r="I155" s="108">
        <f>'[1]SEPT 2020'!I155+'[1]OCT 2020'!I155+'[1]NOV 2020'!I155+'[1]DEC 2020'!I155+'[1]JAN 2021'!I155+'[1]FEB 2021'!I155+'[1]MAR 2021'!I155+'[1]APR 2021'!I155+'[1]MAY 2021'!I155+'[1]JUN 2021'!I155+'[1]JUL 2021'!I155+'[1]AUG 2021'!I155</f>
        <v>368196</v>
      </c>
      <c r="J155" s="38">
        <f>'[1]SEPT 2020'!J155+'[1]OCT 2020'!J155+'[1]NOV 2020'!J155+'[1]DEC 2020'!J155+'[1]JAN 2021'!J155+'[1]FEB 2021'!J155+'[1]MAR 2021'!J155+'[1]APR 2021'!J155+'[1]MAY 2021'!J155+'[1]JUN 2021'!J155+'[1]JUL 2021'!J155+'[1]AUG 2021'!J155</f>
        <v>0</v>
      </c>
      <c r="K155" s="109">
        <f>'[1]SEPT 2020'!K155+'[1]OCT 2020'!K155+'[1]NOV 2020'!K155+'[1]DEC 2020'!K155+'[1]JAN 2021'!K155+'[1]FEB 2021'!K155+'[1]MAR 2021'!K155+'[1]APR 2021'!K155+'[1]MAY 2021'!K155+'[1]JUN 2021'!K155+'[1]JUL 2021'!K155+'[1]AUG 2021'!K155</f>
        <v>0</v>
      </c>
      <c r="L155" s="38">
        <f>'[1]SEPT 2020'!L155+'[1]OCT 2020'!L155+'[1]NOV 2020'!L155+'[1]DEC 2020'!L155+'[1]JAN 2021'!L155+'[1]FEB 2021'!L155+'[1]MAR 2021'!L155+'[1]APR 2021'!L155+'[1]MAY 2021'!L155+'[1]JUN 2021'!L155+'[1]JUL 2021'!L155+'[1]AUG 2021'!L155</f>
        <v>0</v>
      </c>
      <c r="M155" s="38">
        <f>'[1]SEPT 2020'!M155+'[1]OCT 2020'!M155+'[1]NOV 2020'!M155+'[1]DEC 2020'!M155+'[1]JAN 2021'!M155+'[1]FEB 2021'!M155+'[1]MAR 2021'!M155+'[1]APR 2021'!M155+'[1]MAY 2021'!M155+'[1]JUN 2021'!M155+'[1]JUL 2021'!M155+'[1]AUG 2021'!M155</f>
        <v>0</v>
      </c>
      <c r="N155" s="38">
        <f>'[1]SEPT 2020'!N155+'[1]OCT 2020'!N155+'[1]NOV 2020'!N155+'[1]DEC 2020'!N155+'[1]JAN 2021'!N155+'[1]FEB 2021'!N155+'[1]MAR 2021'!N155+'[1]APR 2021'!N155+'[1]MAY 2021'!N155+'[1]JUN 2021'!N155+'[1]JUL 2021'!N155+'[1]AUG 2021'!N155</f>
        <v>0</v>
      </c>
      <c r="O155" s="38">
        <f>'[1]SEPT 2020'!O155+'[1]OCT 2020'!O155+'[1]NOV 2020'!O155+'[1]DEC 2020'!O155+'[1]JAN 2021'!O155+'[1]FEB 2021'!O155+'[1]MAR 2021'!O155+'[1]APR 2021'!O155+'[1]MAY 2021'!O155+'[1]JUN 2021'!O155+'[1]JUL 2021'!O155+'[1]AUG 2021'!O155</f>
        <v>0</v>
      </c>
      <c r="P155" s="108">
        <f>'[1]SEPT 2020'!P155+'[1]OCT 2020'!P155+'[1]NOV 2020'!P155+'[1]DEC 2020'!P155+'[1]JAN 2021'!P155+'[1]FEB 2021'!P155+'[1]MAR 2021'!P155+'[1]APR 2021'!P155+'[1]MAY 2021'!P155+'[1]JUN 2021'!P155+'[1]JUL 2021'!P155+'[1]AUG 2021'!P155</f>
        <v>0</v>
      </c>
      <c r="Q155" s="38">
        <f>'[1]SEPT 2020'!Q155+'[1]OCT 2020'!Q155+'[1]NOV 2020'!Q155+'[1]DEC 2020'!Q155+'[1]JAN 2021'!Q155+'[1]FEB 2021'!Q155+'[1]MAR 2021'!Q155+'[1]APR 2021'!Q155+'[1]MAY 2021'!Q155+'[1]JUN 2021'!Q155+'[1]JUL 2021'!Q155+'[1]AUG 2021'!Q155</f>
        <v>0</v>
      </c>
      <c r="R155" s="38">
        <f>'[1]SEPT 2020'!R155+'[1]OCT 2020'!R155+'[1]NOV 2020'!R155+'[1]DEC 2020'!R155+'[1]JAN 2021'!R155+'[1]FEB 2021'!R155+'[1]MAR 2021'!R155+'[1]APR 2021'!R155+'[1]MAY 2021'!R155+'[1]JUN 2021'!R155+'[1]JUL 2021'!R155+'[1]AUG 2021'!R155</f>
        <v>0</v>
      </c>
      <c r="S155" s="38">
        <f>'[1]SEPT 2020'!S155+'[1]OCT 2020'!S155+'[1]NOV 2020'!S155+'[1]DEC 2020'!S155+'[1]JAN 2021'!S155+'[1]FEB 2021'!S155+'[1]MAR 2021'!S155+'[1]APR 2021'!S155+'[1]MAY 2021'!S155+'[1]JUN 2021'!S155+'[1]JUL 2021'!S155+'[1]AUG 2021'!S155</f>
        <v>0</v>
      </c>
      <c r="T155" s="38">
        <f>'[1]SEPT 2020'!T155+'[1]OCT 2020'!T155+'[1]NOV 2020'!T155+'[1]DEC 2020'!T155+'[1]JAN 2021'!T155+'[1]FEB 2021'!T155+'[1]MAR 2021'!T155+'[1]APR 2021'!T155+'[1]MAY 2021'!T155+'[1]JUN 2021'!T155+'[1]JUL 2021'!T155+'[1]AUG 2021'!T155</f>
        <v>0</v>
      </c>
      <c r="U155" s="38">
        <f>'[1]SEPT 2020'!U155+'[1]OCT 2020'!U155+'[1]NOV 2020'!U155+'[1]DEC 2020'!U155+'[1]JAN 2021'!U155+'[1]FEB 2021'!U155+'[1]MAR 2021'!U155+'[1]APR 2021'!U155+'[1]MAY 2021'!U155+'[1]JUN 2021'!U155+'[1]JUL 2021'!U155+'[1]AUG 2021'!U155</f>
        <v>0</v>
      </c>
      <c r="V155" s="38">
        <f>'[1]SEPT 2020'!V155+'[1]OCT 2020'!V155+'[1]NOV 2020'!V155+'[1]DEC 2020'!V155+'[1]JAN 2021'!V155+'[1]FEB 2021'!V155+'[1]MAR 2021'!V155+'[1]APR 2021'!V155+'[1]MAY 2021'!V155+'[1]JUN 2021'!V155+'[1]JUL 2021'!V155+'[1]AUG 2021'!V155</f>
        <v>0</v>
      </c>
      <c r="W155" s="38">
        <f>'[1]SEPT 2020'!W155+'[1]OCT 2020'!W155+'[1]NOV 2020'!W155+'[1]DEC 2020'!W155+'[1]JAN 2021'!W155+'[1]FEB 2021'!W155+'[1]MAR 2021'!W155+'[1]APR 2021'!W155+'[1]MAY 2021'!W155+'[1]JUN 2021'!W155+'[1]JUL 2021'!W155+'[1]AUG 2021'!W155</f>
        <v>0</v>
      </c>
      <c r="X155" s="38">
        <f>'[1]SEPT 2020'!X155+'[1]OCT 2020'!X155+'[1]NOV 2020'!X155+'[1]DEC 2020'!X155+'[1]JAN 2021'!X155+'[1]FEB 2021'!X155+'[1]MAR 2021'!X155+'[1]APR 2021'!X155+'[1]MAY 2021'!X155+'[1]JUN 2021'!X155+'[1]JUL 2021'!X155+'[1]AUG 2021'!X155</f>
        <v>0</v>
      </c>
      <c r="Y155" s="38">
        <f>'[1]SEPT 2020'!Y155+'[1]OCT 2020'!Y155+'[1]NOV 2020'!Y155+'[1]DEC 2020'!Y155+'[1]JAN 2021'!Y155+'[1]FEB 2021'!Y155+'[1]MAR 2021'!Y155+'[1]APR 2021'!Y155+'[1]MAY 2021'!Y155+'[1]JUN 2021'!Y155+'[1]JUL 2021'!Y155+'[1]AUG 2021'!Y155</f>
        <v>0</v>
      </c>
      <c r="Z155" s="38">
        <f>'[1]SEPT 2020'!Z155+'[1]OCT 2020'!Z155+'[1]NOV 2020'!Z155+'[1]DEC 2020'!Z155+'[1]JAN 2021'!Z155+'[1]FEB 2021'!Z155+'[1]MAR 2021'!Z155+'[1]APR 2021'!Z155+'[1]MAY 2021'!Z155+'[1]JUN 2021'!Z155+'[1]JUL 2021'!Z155+'[1]AUG 2021'!Z155</f>
        <v>0</v>
      </c>
      <c r="AA155" s="38">
        <f>'[1]SEPT 2020'!AA155+'[1]OCT 2020'!AA155+'[1]NOV 2020'!AA155+'[1]DEC 2020'!AA155+'[1]JAN 2021'!AA155+'[1]FEB 2021'!AA155+'[1]MAR 2021'!AA155+'[1]APR 2021'!AA155+'[1]MAY 2021'!AA155+'[1]JUN 2021'!AA155+'[1]JUL 2021'!AA155+'[1]AUG 2021'!AA155</f>
        <v>0</v>
      </c>
      <c r="AB155" s="38">
        <f>'[1]SEPT 2020'!AB155+'[1]OCT 2020'!AB155+'[1]NOV 2020'!AB155+'[1]DEC 2020'!AB155+'[1]JAN 2021'!AB155+'[1]FEB 2021'!AB155+'[1]MAR 2021'!AB155+'[1]APR 2021'!AB155+'[1]MAY 2021'!AB155+'[1]JUN 2021'!AB155+'[1]JUL 2021'!AB155+'[1]AUG 2021'!AB155</f>
        <v>0</v>
      </c>
      <c r="AC155" s="38">
        <f>'[1]SEPT 2020'!AC155+'[1]OCT 2020'!AC155+'[1]NOV 2020'!AC155+'[1]DEC 2020'!AC155+'[1]JAN 2021'!AC155+'[1]FEB 2021'!AC155+'[1]MAR 2021'!AC155+'[1]APR 2021'!AC155+'[1]MAY 2021'!AC155+'[1]JUN 2021'!AC155+'[1]JUL 2021'!AC155+'[1]AUG 2021'!AC155</f>
        <v>0</v>
      </c>
      <c r="AD155" s="24">
        <f t="shared" si="2"/>
        <v>368196</v>
      </c>
    </row>
    <row r="156" spans="1:30" x14ac:dyDescent="0.25">
      <c r="A156" s="16" t="s">
        <v>347</v>
      </c>
      <c r="B156" s="17" t="s">
        <v>348</v>
      </c>
      <c r="C156" s="29" t="s">
        <v>50</v>
      </c>
      <c r="D156" s="90">
        <f>'[1]SEPT 2020'!D156+'[1]OCT 2020'!D156+'[1]NOV 2020'!D156+'[1]DEC 2020'!D156+'[1]JAN 2021'!D156+'[1]FEB 2021'!D156+'[1]MAR 2021'!D156+'[1]APR 2021'!D156+'[1]MAY 2021'!D156+'[1]JUN 2021'!D156+'[1]JUL 2021'!D156+'[1]AUG 2021'!D156</f>
        <v>60344</v>
      </c>
      <c r="E156" s="90">
        <f>'[1]SEPT 2020'!E156+'[1]OCT 2020'!E156+'[1]NOV 2020'!E156+'[1]DEC 2020'!E156+'[1]JAN 2021'!E156+'[1]FEB 2021'!E156+'[1]MAR 2021'!E156+'[1]APR 2021'!E156+'[1]MAY 2021'!E156+'[1]JUN 2021'!E156+'[1]JUL 2021'!E156+'[1]AUG 2021'!E156</f>
        <v>46592</v>
      </c>
      <c r="F156" s="90">
        <f>'[1]SEPT 2020'!F156+'[1]OCT 2020'!F156+'[1]NOV 2020'!F156+'[1]DEC 2020'!F156+'[1]JAN 2021'!F156+'[1]FEB 2021'!F156+'[1]MAR 2021'!F156+'[1]APR 2021'!F156+'[1]MAY 2021'!F156+'[1]JUN 2021'!F156+'[1]JUL 2021'!F156+'[1]AUG 2021'!F156</f>
        <v>10322</v>
      </c>
      <c r="G156" s="90">
        <f>'[1]SEPT 2020'!G156+'[1]OCT 2020'!G156+'[1]NOV 2020'!G156+'[1]DEC 2020'!G156+'[1]JAN 2021'!G156+'[1]FEB 2021'!G156+'[1]MAR 2021'!G156+'[1]APR 2021'!G156+'[1]MAY 2021'!G156+'[1]JUN 2021'!G156+'[1]JUL 2021'!G156+'[1]AUG 2021'!G156</f>
        <v>6357</v>
      </c>
      <c r="H156" s="90">
        <f>'[1]SEPT 2020'!H156+'[1]OCT 2020'!H156+'[1]NOV 2020'!H156+'[1]DEC 2020'!H156+'[1]JAN 2021'!H156+'[1]FEB 2021'!H156+'[1]MAR 2021'!H156+'[1]APR 2021'!H156+'[1]MAY 2021'!H156+'[1]JUN 2021'!H156+'[1]JUL 2021'!H156+'[1]AUG 2021'!H156</f>
        <v>2196</v>
      </c>
      <c r="I156" s="108">
        <f>'[1]SEPT 2020'!I156+'[1]OCT 2020'!I156+'[1]NOV 2020'!I156+'[1]DEC 2020'!I156+'[1]JAN 2021'!I156+'[1]FEB 2021'!I156+'[1]MAR 2021'!I156+'[1]APR 2021'!I156+'[1]MAY 2021'!I156+'[1]JUN 2021'!I156+'[1]JUL 2021'!I156+'[1]AUG 2021'!I156</f>
        <v>125811</v>
      </c>
      <c r="J156" s="38">
        <f>'[1]SEPT 2020'!J156+'[1]OCT 2020'!J156+'[1]NOV 2020'!J156+'[1]DEC 2020'!J156+'[1]JAN 2021'!J156+'[1]FEB 2021'!J156+'[1]MAR 2021'!J156+'[1]APR 2021'!J156+'[1]MAY 2021'!J156+'[1]JUN 2021'!J156+'[1]JUL 2021'!J156+'[1]AUG 2021'!J156</f>
        <v>0</v>
      </c>
      <c r="K156" s="109">
        <f>'[1]SEPT 2020'!K156+'[1]OCT 2020'!K156+'[1]NOV 2020'!K156+'[1]DEC 2020'!K156+'[1]JAN 2021'!K156+'[1]FEB 2021'!K156+'[1]MAR 2021'!K156+'[1]APR 2021'!K156+'[1]MAY 2021'!K156+'[1]JUN 2021'!K156+'[1]JUL 2021'!K156+'[1]AUG 2021'!K156</f>
        <v>0</v>
      </c>
      <c r="L156" s="38">
        <f>'[1]SEPT 2020'!L156+'[1]OCT 2020'!L156+'[1]NOV 2020'!L156+'[1]DEC 2020'!L156+'[1]JAN 2021'!L156+'[1]FEB 2021'!L156+'[1]MAR 2021'!L156+'[1]APR 2021'!L156+'[1]MAY 2021'!L156+'[1]JUN 2021'!L156+'[1]JUL 2021'!L156+'[1]AUG 2021'!L156</f>
        <v>0</v>
      </c>
      <c r="M156" s="38">
        <f>'[1]SEPT 2020'!M156+'[1]OCT 2020'!M156+'[1]NOV 2020'!M156+'[1]DEC 2020'!M156+'[1]JAN 2021'!M156+'[1]FEB 2021'!M156+'[1]MAR 2021'!M156+'[1]APR 2021'!M156+'[1]MAY 2021'!M156+'[1]JUN 2021'!M156+'[1]JUL 2021'!M156+'[1]AUG 2021'!M156</f>
        <v>0</v>
      </c>
      <c r="N156" s="38">
        <f>'[1]SEPT 2020'!N156+'[1]OCT 2020'!N156+'[1]NOV 2020'!N156+'[1]DEC 2020'!N156+'[1]JAN 2021'!N156+'[1]FEB 2021'!N156+'[1]MAR 2021'!N156+'[1]APR 2021'!N156+'[1]MAY 2021'!N156+'[1]JUN 2021'!N156+'[1]JUL 2021'!N156+'[1]AUG 2021'!N156</f>
        <v>0</v>
      </c>
      <c r="O156" s="38">
        <f>'[1]SEPT 2020'!O156+'[1]OCT 2020'!O156+'[1]NOV 2020'!O156+'[1]DEC 2020'!O156+'[1]JAN 2021'!O156+'[1]FEB 2021'!O156+'[1]MAR 2021'!O156+'[1]APR 2021'!O156+'[1]MAY 2021'!O156+'[1]JUN 2021'!O156+'[1]JUL 2021'!O156+'[1]AUG 2021'!O156</f>
        <v>0</v>
      </c>
      <c r="P156" s="108">
        <f>'[1]SEPT 2020'!P156+'[1]OCT 2020'!P156+'[1]NOV 2020'!P156+'[1]DEC 2020'!P156+'[1]JAN 2021'!P156+'[1]FEB 2021'!P156+'[1]MAR 2021'!P156+'[1]APR 2021'!P156+'[1]MAY 2021'!P156+'[1]JUN 2021'!P156+'[1]JUL 2021'!P156+'[1]AUG 2021'!P156</f>
        <v>852.93</v>
      </c>
      <c r="Q156" s="38">
        <f>'[1]SEPT 2020'!Q156+'[1]OCT 2020'!Q156+'[1]NOV 2020'!Q156+'[1]DEC 2020'!Q156+'[1]JAN 2021'!Q156+'[1]FEB 2021'!Q156+'[1]MAR 2021'!Q156+'[1]APR 2021'!Q156+'[1]MAY 2021'!Q156+'[1]JUN 2021'!Q156+'[1]JUL 2021'!Q156+'[1]AUG 2021'!Q156</f>
        <v>0</v>
      </c>
      <c r="R156" s="38">
        <f>'[1]SEPT 2020'!R156+'[1]OCT 2020'!R156+'[1]NOV 2020'!R156+'[1]DEC 2020'!R156+'[1]JAN 2021'!R156+'[1]FEB 2021'!R156+'[1]MAR 2021'!R156+'[1]APR 2021'!R156+'[1]MAY 2021'!R156+'[1]JUN 2021'!R156+'[1]JUL 2021'!R156+'[1]AUG 2021'!R156</f>
        <v>0</v>
      </c>
      <c r="S156" s="38">
        <f>'[1]SEPT 2020'!S156+'[1]OCT 2020'!S156+'[1]NOV 2020'!S156+'[1]DEC 2020'!S156+'[1]JAN 2021'!S156+'[1]FEB 2021'!S156+'[1]MAR 2021'!S156+'[1]APR 2021'!S156+'[1]MAY 2021'!S156+'[1]JUN 2021'!S156+'[1]JUL 2021'!S156+'[1]AUG 2021'!S156</f>
        <v>0</v>
      </c>
      <c r="T156" s="38">
        <f>'[1]SEPT 2020'!T156+'[1]OCT 2020'!T156+'[1]NOV 2020'!T156+'[1]DEC 2020'!T156+'[1]JAN 2021'!T156+'[1]FEB 2021'!T156+'[1]MAR 2021'!T156+'[1]APR 2021'!T156+'[1]MAY 2021'!T156+'[1]JUN 2021'!T156+'[1]JUL 2021'!T156+'[1]AUG 2021'!T156</f>
        <v>852.93</v>
      </c>
      <c r="U156" s="38">
        <f>'[1]SEPT 2020'!U156+'[1]OCT 2020'!U156+'[1]NOV 2020'!U156+'[1]DEC 2020'!U156+'[1]JAN 2021'!U156+'[1]FEB 2021'!U156+'[1]MAR 2021'!U156+'[1]APR 2021'!U156+'[1]MAY 2021'!U156+'[1]JUN 2021'!U156+'[1]JUL 2021'!U156+'[1]AUG 2021'!U156</f>
        <v>0</v>
      </c>
      <c r="V156" s="38">
        <f>'[1]SEPT 2020'!V156+'[1]OCT 2020'!V156+'[1]NOV 2020'!V156+'[1]DEC 2020'!V156+'[1]JAN 2021'!V156+'[1]FEB 2021'!V156+'[1]MAR 2021'!V156+'[1]APR 2021'!V156+'[1]MAY 2021'!V156+'[1]JUN 2021'!V156+'[1]JUL 2021'!V156+'[1]AUG 2021'!V156</f>
        <v>0</v>
      </c>
      <c r="W156" s="38">
        <f>'[1]SEPT 2020'!W156+'[1]OCT 2020'!W156+'[1]NOV 2020'!W156+'[1]DEC 2020'!W156+'[1]JAN 2021'!W156+'[1]FEB 2021'!W156+'[1]MAR 2021'!W156+'[1]APR 2021'!W156+'[1]MAY 2021'!W156+'[1]JUN 2021'!W156+'[1]JUL 2021'!W156+'[1]AUG 2021'!W156</f>
        <v>0</v>
      </c>
      <c r="X156" s="38">
        <f>'[1]SEPT 2020'!X156+'[1]OCT 2020'!X156+'[1]NOV 2020'!X156+'[1]DEC 2020'!X156+'[1]JAN 2021'!X156+'[1]FEB 2021'!X156+'[1]MAR 2021'!X156+'[1]APR 2021'!X156+'[1]MAY 2021'!X156+'[1]JUN 2021'!X156+'[1]JUL 2021'!X156+'[1]AUG 2021'!X156</f>
        <v>0</v>
      </c>
      <c r="Y156" s="38">
        <f>'[1]SEPT 2020'!Y156+'[1]OCT 2020'!Y156+'[1]NOV 2020'!Y156+'[1]DEC 2020'!Y156+'[1]JAN 2021'!Y156+'[1]FEB 2021'!Y156+'[1]MAR 2021'!Y156+'[1]APR 2021'!Y156+'[1]MAY 2021'!Y156+'[1]JUN 2021'!Y156+'[1]JUL 2021'!Y156+'[1]AUG 2021'!Y156</f>
        <v>0</v>
      </c>
      <c r="Z156" s="38">
        <f>'[1]SEPT 2020'!Z156+'[1]OCT 2020'!Z156+'[1]NOV 2020'!Z156+'[1]DEC 2020'!Z156+'[1]JAN 2021'!Z156+'[1]FEB 2021'!Z156+'[1]MAR 2021'!Z156+'[1]APR 2021'!Z156+'[1]MAY 2021'!Z156+'[1]JUN 2021'!Z156+'[1]JUL 2021'!Z156+'[1]AUG 2021'!Z156</f>
        <v>0</v>
      </c>
      <c r="AA156" s="38">
        <f>'[1]SEPT 2020'!AA156+'[1]OCT 2020'!AA156+'[1]NOV 2020'!AA156+'[1]DEC 2020'!AA156+'[1]JAN 2021'!AA156+'[1]FEB 2021'!AA156+'[1]MAR 2021'!AA156+'[1]APR 2021'!AA156+'[1]MAY 2021'!AA156+'[1]JUN 2021'!AA156+'[1]JUL 2021'!AA156+'[1]AUG 2021'!AA156</f>
        <v>0</v>
      </c>
      <c r="AB156" s="38">
        <f>'[1]SEPT 2020'!AB156+'[1]OCT 2020'!AB156+'[1]NOV 2020'!AB156+'[1]DEC 2020'!AB156+'[1]JAN 2021'!AB156+'[1]FEB 2021'!AB156+'[1]MAR 2021'!AB156+'[1]APR 2021'!AB156+'[1]MAY 2021'!AB156+'[1]JUN 2021'!AB156+'[1]JUL 2021'!AB156+'[1]AUG 2021'!AB156</f>
        <v>0</v>
      </c>
      <c r="AC156" s="38">
        <f>'[1]SEPT 2020'!AC156+'[1]OCT 2020'!AC156+'[1]NOV 2020'!AC156+'[1]DEC 2020'!AC156+'[1]JAN 2021'!AC156+'[1]FEB 2021'!AC156+'[1]MAR 2021'!AC156+'[1]APR 2021'!AC156+'[1]MAY 2021'!AC156+'[1]JUN 2021'!AC156+'[1]JUL 2021'!AC156+'[1]AUG 2021'!AC156</f>
        <v>0</v>
      </c>
      <c r="AD156" s="24">
        <f t="shared" si="2"/>
        <v>126663.93</v>
      </c>
    </row>
    <row r="157" spans="1:30" x14ac:dyDescent="0.25">
      <c r="A157" s="16" t="s">
        <v>349</v>
      </c>
      <c r="B157" s="17" t="s">
        <v>350</v>
      </c>
      <c r="C157" s="31" t="s">
        <v>100</v>
      </c>
      <c r="D157" s="90">
        <f>'[1]SEPT 2020'!D157+'[1]OCT 2020'!D157+'[1]NOV 2020'!D157+'[1]DEC 2020'!D157+'[1]JAN 2021'!D157+'[1]FEB 2021'!D157+'[1]MAR 2021'!D157+'[1]APR 2021'!D157+'[1]MAY 2021'!D157+'[1]JUN 2021'!D157+'[1]JUL 2021'!D157+'[1]AUG 2021'!D157</f>
        <v>303562</v>
      </c>
      <c r="E157" s="90">
        <f>'[1]SEPT 2020'!E157+'[1]OCT 2020'!E157+'[1]NOV 2020'!E157+'[1]DEC 2020'!E157+'[1]JAN 2021'!E157+'[1]FEB 2021'!E157+'[1]MAR 2021'!E157+'[1]APR 2021'!E157+'[1]MAY 2021'!E157+'[1]JUN 2021'!E157+'[1]JUL 2021'!E157+'[1]AUG 2021'!E157</f>
        <v>487449</v>
      </c>
      <c r="F157" s="90">
        <f>'[1]SEPT 2020'!F157+'[1]OCT 2020'!F157+'[1]NOV 2020'!F157+'[1]DEC 2020'!F157+'[1]JAN 2021'!F157+'[1]FEB 2021'!F157+'[1]MAR 2021'!F157+'[1]APR 2021'!F157+'[1]MAY 2021'!F157+'[1]JUN 2021'!F157+'[1]JUL 2021'!F157+'[1]AUG 2021'!F157</f>
        <v>53608</v>
      </c>
      <c r="G157" s="90">
        <f>'[1]SEPT 2020'!G157+'[1]OCT 2020'!G157+'[1]NOV 2020'!G157+'[1]DEC 2020'!G157+'[1]JAN 2021'!G157+'[1]FEB 2021'!G157+'[1]MAR 2021'!G157+'[1]APR 2021'!G157+'[1]MAY 2021'!G157+'[1]JUN 2021'!G157+'[1]JUL 2021'!G157+'[1]AUG 2021'!G157</f>
        <v>50688</v>
      </c>
      <c r="H157" s="90">
        <f>'[1]SEPT 2020'!H157+'[1]OCT 2020'!H157+'[1]NOV 2020'!H157+'[1]DEC 2020'!H157+'[1]JAN 2021'!H157+'[1]FEB 2021'!H157+'[1]MAR 2021'!H157+'[1]APR 2021'!H157+'[1]MAY 2021'!H157+'[1]JUN 2021'!H157+'[1]JUL 2021'!H157+'[1]AUG 2021'!H157</f>
        <v>130403</v>
      </c>
      <c r="I157" s="108">
        <f>'[1]SEPT 2020'!I157+'[1]OCT 2020'!I157+'[1]NOV 2020'!I157+'[1]DEC 2020'!I157+'[1]JAN 2021'!I157+'[1]FEB 2021'!I157+'[1]MAR 2021'!I157+'[1]APR 2021'!I157+'[1]MAY 2021'!I157+'[1]JUN 2021'!I157+'[1]JUL 2021'!I157+'[1]AUG 2021'!I157</f>
        <v>1025710</v>
      </c>
      <c r="J157" s="38">
        <f>'[1]SEPT 2020'!J157+'[1]OCT 2020'!J157+'[1]NOV 2020'!J157+'[1]DEC 2020'!J157+'[1]JAN 2021'!J157+'[1]FEB 2021'!J157+'[1]MAR 2021'!J157+'[1]APR 2021'!J157+'[1]MAY 2021'!J157+'[1]JUN 2021'!J157+'[1]JUL 2021'!J157+'[1]AUG 2021'!J157</f>
        <v>0</v>
      </c>
      <c r="K157" s="109">
        <f>'[1]SEPT 2020'!K157+'[1]OCT 2020'!K157+'[1]NOV 2020'!K157+'[1]DEC 2020'!K157+'[1]JAN 2021'!K157+'[1]FEB 2021'!K157+'[1]MAR 2021'!K157+'[1]APR 2021'!K157+'[1]MAY 2021'!K157+'[1]JUN 2021'!K157+'[1]JUL 2021'!K157+'[1]AUG 2021'!K157</f>
        <v>0</v>
      </c>
      <c r="L157" s="38">
        <f>'[1]SEPT 2020'!L157+'[1]OCT 2020'!L157+'[1]NOV 2020'!L157+'[1]DEC 2020'!L157+'[1]JAN 2021'!L157+'[1]FEB 2021'!L157+'[1]MAR 2021'!L157+'[1]APR 2021'!L157+'[1]MAY 2021'!L157+'[1]JUN 2021'!L157+'[1]JUL 2021'!L157+'[1]AUG 2021'!L157</f>
        <v>0</v>
      </c>
      <c r="M157" s="38">
        <f>'[1]SEPT 2020'!M157+'[1]OCT 2020'!M157+'[1]NOV 2020'!M157+'[1]DEC 2020'!M157+'[1]JAN 2021'!M157+'[1]FEB 2021'!M157+'[1]MAR 2021'!M157+'[1]APR 2021'!M157+'[1]MAY 2021'!M157+'[1]JUN 2021'!M157+'[1]JUL 2021'!M157+'[1]AUG 2021'!M157</f>
        <v>0</v>
      </c>
      <c r="N157" s="38">
        <f>'[1]SEPT 2020'!N157+'[1]OCT 2020'!N157+'[1]NOV 2020'!N157+'[1]DEC 2020'!N157+'[1]JAN 2021'!N157+'[1]FEB 2021'!N157+'[1]MAR 2021'!N157+'[1]APR 2021'!N157+'[1]MAY 2021'!N157+'[1]JUN 2021'!N157+'[1]JUL 2021'!N157+'[1]AUG 2021'!N157</f>
        <v>0</v>
      </c>
      <c r="O157" s="38">
        <f>'[1]SEPT 2020'!O157+'[1]OCT 2020'!O157+'[1]NOV 2020'!O157+'[1]DEC 2020'!O157+'[1]JAN 2021'!O157+'[1]FEB 2021'!O157+'[1]MAR 2021'!O157+'[1]APR 2021'!O157+'[1]MAY 2021'!O157+'[1]JUN 2021'!O157+'[1]JUL 2021'!O157+'[1]AUG 2021'!O157</f>
        <v>205073</v>
      </c>
      <c r="P157" s="108">
        <f>'[1]SEPT 2020'!P157+'[1]OCT 2020'!P157+'[1]NOV 2020'!P157+'[1]DEC 2020'!P157+'[1]JAN 2021'!P157+'[1]FEB 2021'!P157+'[1]MAR 2021'!P157+'[1]APR 2021'!P157+'[1]MAY 2021'!P157+'[1]JUN 2021'!P157+'[1]JUL 2021'!P157+'[1]AUG 2021'!P157</f>
        <v>9994.09</v>
      </c>
      <c r="Q157" s="38">
        <f>'[1]SEPT 2020'!Q157+'[1]OCT 2020'!Q157+'[1]NOV 2020'!Q157+'[1]DEC 2020'!Q157+'[1]JAN 2021'!Q157+'[1]FEB 2021'!Q157+'[1]MAR 2021'!Q157+'[1]APR 2021'!Q157+'[1]MAY 2021'!Q157+'[1]JUN 2021'!Q157+'[1]JUL 2021'!Q157+'[1]AUG 2021'!Q157</f>
        <v>0</v>
      </c>
      <c r="R157" s="38">
        <f>'[1]SEPT 2020'!R157+'[1]OCT 2020'!R157+'[1]NOV 2020'!R157+'[1]DEC 2020'!R157+'[1]JAN 2021'!R157+'[1]FEB 2021'!R157+'[1]MAR 2021'!R157+'[1]APR 2021'!R157+'[1]MAY 2021'!R157+'[1]JUN 2021'!R157+'[1]JUL 2021'!R157+'[1]AUG 2021'!R157</f>
        <v>0</v>
      </c>
      <c r="S157" s="38">
        <f>'[1]SEPT 2020'!S157+'[1]OCT 2020'!S157+'[1]NOV 2020'!S157+'[1]DEC 2020'!S157+'[1]JAN 2021'!S157+'[1]FEB 2021'!S157+'[1]MAR 2021'!S157+'[1]APR 2021'!S157+'[1]MAY 2021'!S157+'[1]JUN 2021'!S157+'[1]JUL 2021'!S157+'[1]AUG 2021'!S157</f>
        <v>0</v>
      </c>
      <c r="T157" s="38">
        <f>'[1]SEPT 2020'!T157+'[1]OCT 2020'!T157+'[1]NOV 2020'!T157+'[1]DEC 2020'!T157+'[1]JAN 2021'!T157+'[1]FEB 2021'!T157+'[1]MAR 2021'!T157+'[1]APR 2021'!T157+'[1]MAY 2021'!T157+'[1]JUN 2021'!T157+'[1]JUL 2021'!T157+'[1]AUG 2021'!T157</f>
        <v>9994.09</v>
      </c>
      <c r="U157" s="38">
        <f>'[1]SEPT 2020'!U157+'[1]OCT 2020'!U157+'[1]NOV 2020'!U157+'[1]DEC 2020'!U157+'[1]JAN 2021'!U157+'[1]FEB 2021'!U157+'[1]MAR 2021'!U157+'[1]APR 2021'!U157+'[1]MAY 2021'!U157+'[1]JUN 2021'!U157+'[1]JUL 2021'!U157+'[1]AUG 2021'!U157</f>
        <v>0</v>
      </c>
      <c r="V157" s="38">
        <f>'[1]SEPT 2020'!V157+'[1]OCT 2020'!V157+'[1]NOV 2020'!V157+'[1]DEC 2020'!V157+'[1]JAN 2021'!V157+'[1]FEB 2021'!V157+'[1]MAR 2021'!V157+'[1]APR 2021'!V157+'[1]MAY 2021'!V157+'[1]JUN 2021'!V157+'[1]JUL 2021'!V157+'[1]AUG 2021'!V157</f>
        <v>0</v>
      </c>
      <c r="W157" s="38">
        <f>'[1]SEPT 2020'!W157+'[1]OCT 2020'!W157+'[1]NOV 2020'!W157+'[1]DEC 2020'!W157+'[1]JAN 2021'!W157+'[1]FEB 2021'!W157+'[1]MAR 2021'!W157+'[1]APR 2021'!W157+'[1]MAY 2021'!W157+'[1]JUN 2021'!W157+'[1]JUL 2021'!W157+'[1]AUG 2021'!W157</f>
        <v>0</v>
      </c>
      <c r="X157" s="38">
        <f>'[1]SEPT 2020'!X157+'[1]OCT 2020'!X157+'[1]NOV 2020'!X157+'[1]DEC 2020'!X157+'[1]JAN 2021'!X157+'[1]FEB 2021'!X157+'[1]MAR 2021'!X157+'[1]APR 2021'!X157+'[1]MAY 2021'!X157+'[1]JUN 2021'!X157+'[1]JUL 2021'!X157+'[1]AUG 2021'!X157</f>
        <v>0</v>
      </c>
      <c r="Y157" s="38">
        <f>'[1]SEPT 2020'!Y157+'[1]OCT 2020'!Y157+'[1]NOV 2020'!Y157+'[1]DEC 2020'!Y157+'[1]JAN 2021'!Y157+'[1]FEB 2021'!Y157+'[1]MAR 2021'!Y157+'[1]APR 2021'!Y157+'[1]MAY 2021'!Y157+'[1]JUN 2021'!Y157+'[1]JUL 2021'!Y157+'[1]AUG 2021'!Y157</f>
        <v>0</v>
      </c>
      <c r="Z157" s="38">
        <f>'[1]SEPT 2020'!Z157+'[1]OCT 2020'!Z157+'[1]NOV 2020'!Z157+'[1]DEC 2020'!Z157+'[1]JAN 2021'!Z157+'[1]FEB 2021'!Z157+'[1]MAR 2021'!Z157+'[1]APR 2021'!Z157+'[1]MAY 2021'!Z157+'[1]JUN 2021'!Z157+'[1]JUL 2021'!Z157+'[1]AUG 2021'!Z157</f>
        <v>0</v>
      </c>
      <c r="AA157" s="38">
        <f>'[1]SEPT 2020'!AA157+'[1]OCT 2020'!AA157+'[1]NOV 2020'!AA157+'[1]DEC 2020'!AA157+'[1]JAN 2021'!AA157+'[1]FEB 2021'!AA157+'[1]MAR 2021'!AA157+'[1]APR 2021'!AA157+'[1]MAY 2021'!AA157+'[1]JUN 2021'!AA157+'[1]JUL 2021'!AA157+'[1]AUG 2021'!AA157</f>
        <v>0</v>
      </c>
      <c r="AB157" s="38">
        <f>'[1]SEPT 2020'!AB157+'[1]OCT 2020'!AB157+'[1]NOV 2020'!AB157+'[1]DEC 2020'!AB157+'[1]JAN 2021'!AB157+'[1]FEB 2021'!AB157+'[1]MAR 2021'!AB157+'[1]APR 2021'!AB157+'[1]MAY 2021'!AB157+'[1]JUN 2021'!AB157+'[1]JUL 2021'!AB157+'[1]AUG 2021'!AB157</f>
        <v>0</v>
      </c>
      <c r="AC157" s="38">
        <f>'[1]SEPT 2020'!AC157+'[1]OCT 2020'!AC157+'[1]NOV 2020'!AC157+'[1]DEC 2020'!AC157+'[1]JAN 2021'!AC157+'[1]FEB 2021'!AC157+'[1]MAR 2021'!AC157+'[1]APR 2021'!AC157+'[1]MAY 2021'!AC157+'[1]JUN 2021'!AC157+'[1]JUL 2021'!AC157+'[1]AUG 2021'!AC157</f>
        <v>1109</v>
      </c>
      <c r="AD157" s="24">
        <f t="shared" si="2"/>
        <v>1241886.0900000001</v>
      </c>
    </row>
    <row r="158" spans="1:30" x14ac:dyDescent="0.25">
      <c r="A158" s="16" t="s">
        <v>351</v>
      </c>
      <c r="B158" s="17" t="s">
        <v>352</v>
      </c>
      <c r="C158" s="29" t="s">
        <v>50</v>
      </c>
      <c r="D158" s="90">
        <f>'[1]SEPT 2020'!D158+'[1]OCT 2020'!D158+'[1]NOV 2020'!D158+'[1]DEC 2020'!D158+'[1]JAN 2021'!D158+'[1]FEB 2021'!D158+'[1]MAR 2021'!D158+'[1]APR 2021'!D158+'[1]MAY 2021'!D158+'[1]JUN 2021'!D158+'[1]JUL 2021'!D158+'[1]AUG 2021'!D158</f>
        <v>106362</v>
      </c>
      <c r="E158" s="90">
        <f>'[1]SEPT 2020'!E158+'[1]OCT 2020'!E158+'[1]NOV 2020'!E158+'[1]DEC 2020'!E158+'[1]JAN 2021'!E158+'[1]FEB 2021'!E158+'[1]MAR 2021'!E158+'[1]APR 2021'!E158+'[1]MAY 2021'!E158+'[1]JUN 2021'!E158+'[1]JUL 2021'!E158+'[1]AUG 2021'!E158</f>
        <v>28766</v>
      </c>
      <c r="F158" s="90">
        <f>'[1]SEPT 2020'!F158+'[1]OCT 2020'!F158+'[1]NOV 2020'!F158+'[1]DEC 2020'!F158+'[1]JAN 2021'!F158+'[1]FEB 2021'!F158+'[1]MAR 2021'!F158+'[1]APR 2021'!F158+'[1]MAY 2021'!F158+'[1]JUN 2021'!F158+'[1]JUL 2021'!F158+'[1]AUG 2021'!F158</f>
        <v>22132</v>
      </c>
      <c r="G158" s="90">
        <f>'[1]SEPT 2020'!G158+'[1]OCT 2020'!G158+'[1]NOV 2020'!G158+'[1]DEC 2020'!G158+'[1]JAN 2021'!G158+'[1]FEB 2021'!G158+'[1]MAR 2021'!G158+'[1]APR 2021'!G158+'[1]MAY 2021'!G158+'[1]JUN 2021'!G158+'[1]JUL 2021'!G158+'[1]AUG 2021'!G158</f>
        <v>6219</v>
      </c>
      <c r="H158" s="90">
        <f>'[1]SEPT 2020'!H158+'[1]OCT 2020'!H158+'[1]NOV 2020'!H158+'[1]DEC 2020'!H158+'[1]JAN 2021'!H158+'[1]FEB 2021'!H158+'[1]MAR 2021'!H158+'[1]APR 2021'!H158+'[1]MAY 2021'!H158+'[1]JUN 2021'!H158+'[1]JUL 2021'!H158+'[1]AUG 2021'!H158</f>
        <v>3529</v>
      </c>
      <c r="I158" s="108">
        <f>'[1]SEPT 2020'!I158+'[1]OCT 2020'!I158+'[1]NOV 2020'!I158+'[1]DEC 2020'!I158+'[1]JAN 2021'!I158+'[1]FEB 2021'!I158+'[1]MAR 2021'!I158+'[1]APR 2021'!I158+'[1]MAY 2021'!I158+'[1]JUN 2021'!I158+'[1]JUL 2021'!I158+'[1]AUG 2021'!I158</f>
        <v>167008</v>
      </c>
      <c r="J158" s="38">
        <f>'[1]SEPT 2020'!J158+'[1]OCT 2020'!J158+'[1]NOV 2020'!J158+'[1]DEC 2020'!J158+'[1]JAN 2021'!J158+'[1]FEB 2021'!J158+'[1]MAR 2021'!J158+'[1]APR 2021'!J158+'[1]MAY 2021'!J158+'[1]JUN 2021'!J158+'[1]JUL 2021'!J158+'[1]AUG 2021'!J158</f>
        <v>0</v>
      </c>
      <c r="K158" s="109">
        <f>'[1]SEPT 2020'!K158+'[1]OCT 2020'!K158+'[1]NOV 2020'!K158+'[1]DEC 2020'!K158+'[1]JAN 2021'!K158+'[1]FEB 2021'!K158+'[1]MAR 2021'!K158+'[1]APR 2021'!K158+'[1]MAY 2021'!K158+'[1]JUN 2021'!K158+'[1]JUL 2021'!K158+'[1]AUG 2021'!K158</f>
        <v>0</v>
      </c>
      <c r="L158" s="38">
        <f>'[1]SEPT 2020'!L158+'[1]OCT 2020'!L158+'[1]NOV 2020'!L158+'[1]DEC 2020'!L158+'[1]JAN 2021'!L158+'[1]FEB 2021'!L158+'[1]MAR 2021'!L158+'[1]APR 2021'!L158+'[1]MAY 2021'!L158+'[1]JUN 2021'!L158+'[1]JUL 2021'!L158+'[1]AUG 2021'!L158</f>
        <v>0</v>
      </c>
      <c r="M158" s="38">
        <f>'[1]SEPT 2020'!M158+'[1]OCT 2020'!M158+'[1]NOV 2020'!M158+'[1]DEC 2020'!M158+'[1]JAN 2021'!M158+'[1]FEB 2021'!M158+'[1]MAR 2021'!M158+'[1]APR 2021'!M158+'[1]MAY 2021'!M158+'[1]JUN 2021'!M158+'[1]JUL 2021'!M158+'[1]AUG 2021'!M158</f>
        <v>0</v>
      </c>
      <c r="N158" s="38">
        <f>'[1]SEPT 2020'!N158+'[1]OCT 2020'!N158+'[1]NOV 2020'!N158+'[1]DEC 2020'!N158+'[1]JAN 2021'!N158+'[1]FEB 2021'!N158+'[1]MAR 2021'!N158+'[1]APR 2021'!N158+'[1]MAY 2021'!N158+'[1]JUN 2021'!N158+'[1]JUL 2021'!N158+'[1]AUG 2021'!N158</f>
        <v>0</v>
      </c>
      <c r="O158" s="38">
        <f>'[1]SEPT 2020'!O158+'[1]OCT 2020'!O158+'[1]NOV 2020'!O158+'[1]DEC 2020'!O158+'[1]JAN 2021'!O158+'[1]FEB 2021'!O158+'[1]MAR 2021'!O158+'[1]APR 2021'!O158+'[1]MAY 2021'!O158+'[1]JUN 2021'!O158+'[1]JUL 2021'!O158+'[1]AUG 2021'!O158</f>
        <v>0</v>
      </c>
      <c r="P158" s="108">
        <f>'[1]SEPT 2020'!P158+'[1]OCT 2020'!P158+'[1]NOV 2020'!P158+'[1]DEC 2020'!P158+'[1]JAN 2021'!P158+'[1]FEB 2021'!P158+'[1]MAR 2021'!P158+'[1]APR 2021'!P158+'[1]MAY 2021'!P158+'[1]JUN 2021'!P158+'[1]JUL 2021'!P158+'[1]AUG 2021'!P158</f>
        <v>1279.3900000000001</v>
      </c>
      <c r="Q158" s="38">
        <f>'[1]SEPT 2020'!Q158+'[1]OCT 2020'!Q158+'[1]NOV 2020'!Q158+'[1]DEC 2020'!Q158+'[1]JAN 2021'!Q158+'[1]FEB 2021'!Q158+'[1]MAR 2021'!Q158+'[1]APR 2021'!Q158+'[1]MAY 2021'!Q158+'[1]JUN 2021'!Q158+'[1]JUL 2021'!Q158+'[1]AUG 2021'!Q158</f>
        <v>0</v>
      </c>
      <c r="R158" s="38">
        <f>'[1]SEPT 2020'!R158+'[1]OCT 2020'!R158+'[1]NOV 2020'!R158+'[1]DEC 2020'!R158+'[1]JAN 2021'!R158+'[1]FEB 2021'!R158+'[1]MAR 2021'!R158+'[1]APR 2021'!R158+'[1]MAY 2021'!R158+'[1]JUN 2021'!R158+'[1]JUL 2021'!R158+'[1]AUG 2021'!R158</f>
        <v>0</v>
      </c>
      <c r="S158" s="38">
        <f>'[1]SEPT 2020'!S158+'[1]OCT 2020'!S158+'[1]NOV 2020'!S158+'[1]DEC 2020'!S158+'[1]JAN 2021'!S158+'[1]FEB 2021'!S158+'[1]MAR 2021'!S158+'[1]APR 2021'!S158+'[1]MAY 2021'!S158+'[1]JUN 2021'!S158+'[1]JUL 2021'!S158+'[1]AUG 2021'!S158</f>
        <v>0</v>
      </c>
      <c r="T158" s="38">
        <f>'[1]SEPT 2020'!T158+'[1]OCT 2020'!T158+'[1]NOV 2020'!T158+'[1]DEC 2020'!T158+'[1]JAN 2021'!T158+'[1]FEB 2021'!T158+'[1]MAR 2021'!T158+'[1]APR 2021'!T158+'[1]MAY 2021'!T158+'[1]JUN 2021'!T158+'[1]JUL 2021'!T158+'[1]AUG 2021'!T158</f>
        <v>1279.3900000000001</v>
      </c>
      <c r="U158" s="38">
        <f>'[1]SEPT 2020'!U158+'[1]OCT 2020'!U158+'[1]NOV 2020'!U158+'[1]DEC 2020'!U158+'[1]JAN 2021'!U158+'[1]FEB 2021'!U158+'[1]MAR 2021'!U158+'[1]APR 2021'!U158+'[1]MAY 2021'!U158+'[1]JUN 2021'!U158+'[1]JUL 2021'!U158+'[1]AUG 2021'!U158</f>
        <v>0</v>
      </c>
      <c r="V158" s="38">
        <f>'[1]SEPT 2020'!V158+'[1]OCT 2020'!V158+'[1]NOV 2020'!V158+'[1]DEC 2020'!V158+'[1]JAN 2021'!V158+'[1]FEB 2021'!V158+'[1]MAR 2021'!V158+'[1]APR 2021'!V158+'[1]MAY 2021'!V158+'[1]JUN 2021'!V158+'[1]JUL 2021'!V158+'[1]AUG 2021'!V158</f>
        <v>0</v>
      </c>
      <c r="W158" s="38">
        <f>'[1]SEPT 2020'!W158+'[1]OCT 2020'!W158+'[1]NOV 2020'!W158+'[1]DEC 2020'!W158+'[1]JAN 2021'!W158+'[1]FEB 2021'!W158+'[1]MAR 2021'!W158+'[1]APR 2021'!W158+'[1]MAY 2021'!W158+'[1]JUN 2021'!W158+'[1]JUL 2021'!W158+'[1]AUG 2021'!W158</f>
        <v>0</v>
      </c>
      <c r="X158" s="38">
        <f>'[1]SEPT 2020'!X158+'[1]OCT 2020'!X158+'[1]NOV 2020'!X158+'[1]DEC 2020'!X158+'[1]JAN 2021'!X158+'[1]FEB 2021'!X158+'[1]MAR 2021'!X158+'[1]APR 2021'!X158+'[1]MAY 2021'!X158+'[1]JUN 2021'!X158+'[1]JUL 2021'!X158+'[1]AUG 2021'!X158</f>
        <v>0</v>
      </c>
      <c r="Y158" s="38">
        <f>'[1]SEPT 2020'!Y158+'[1]OCT 2020'!Y158+'[1]NOV 2020'!Y158+'[1]DEC 2020'!Y158+'[1]JAN 2021'!Y158+'[1]FEB 2021'!Y158+'[1]MAR 2021'!Y158+'[1]APR 2021'!Y158+'[1]MAY 2021'!Y158+'[1]JUN 2021'!Y158+'[1]JUL 2021'!Y158+'[1]AUG 2021'!Y158</f>
        <v>0</v>
      </c>
      <c r="Z158" s="38">
        <f>'[1]SEPT 2020'!Z158+'[1]OCT 2020'!Z158+'[1]NOV 2020'!Z158+'[1]DEC 2020'!Z158+'[1]JAN 2021'!Z158+'[1]FEB 2021'!Z158+'[1]MAR 2021'!Z158+'[1]APR 2021'!Z158+'[1]MAY 2021'!Z158+'[1]JUN 2021'!Z158+'[1]JUL 2021'!Z158+'[1]AUG 2021'!Z158</f>
        <v>0</v>
      </c>
      <c r="AA158" s="38">
        <f>'[1]SEPT 2020'!AA158+'[1]OCT 2020'!AA158+'[1]NOV 2020'!AA158+'[1]DEC 2020'!AA158+'[1]JAN 2021'!AA158+'[1]FEB 2021'!AA158+'[1]MAR 2021'!AA158+'[1]APR 2021'!AA158+'[1]MAY 2021'!AA158+'[1]JUN 2021'!AA158+'[1]JUL 2021'!AA158+'[1]AUG 2021'!AA158</f>
        <v>0</v>
      </c>
      <c r="AB158" s="38">
        <f>'[1]SEPT 2020'!AB158+'[1]OCT 2020'!AB158+'[1]NOV 2020'!AB158+'[1]DEC 2020'!AB158+'[1]JAN 2021'!AB158+'[1]FEB 2021'!AB158+'[1]MAR 2021'!AB158+'[1]APR 2021'!AB158+'[1]MAY 2021'!AB158+'[1]JUN 2021'!AB158+'[1]JUL 2021'!AB158+'[1]AUG 2021'!AB158</f>
        <v>0</v>
      </c>
      <c r="AC158" s="38">
        <f>'[1]SEPT 2020'!AC158+'[1]OCT 2020'!AC158+'[1]NOV 2020'!AC158+'[1]DEC 2020'!AC158+'[1]JAN 2021'!AC158+'[1]FEB 2021'!AC158+'[1]MAR 2021'!AC158+'[1]APR 2021'!AC158+'[1]MAY 2021'!AC158+'[1]JUN 2021'!AC158+'[1]JUL 2021'!AC158+'[1]AUG 2021'!AC158</f>
        <v>0</v>
      </c>
      <c r="AD158" s="24">
        <f t="shared" si="2"/>
        <v>168287.39</v>
      </c>
    </row>
    <row r="159" spans="1:30" x14ac:dyDescent="0.25">
      <c r="A159" s="16" t="s">
        <v>353</v>
      </c>
      <c r="B159" s="17" t="s">
        <v>354</v>
      </c>
      <c r="C159" s="30" t="s">
        <v>71</v>
      </c>
      <c r="D159" s="90">
        <f>'[1]SEPT 2020'!D159+'[1]OCT 2020'!D159+'[1]NOV 2020'!D159+'[1]DEC 2020'!D159+'[1]JAN 2021'!D159+'[1]FEB 2021'!D159+'[1]MAR 2021'!D159+'[1]APR 2021'!D159+'[1]MAY 2021'!D159+'[1]JUN 2021'!D159+'[1]JUL 2021'!D159+'[1]AUG 2021'!D159</f>
        <v>106331</v>
      </c>
      <c r="E159" s="90">
        <f>'[1]SEPT 2020'!E159+'[1]OCT 2020'!E159+'[1]NOV 2020'!E159+'[1]DEC 2020'!E159+'[1]JAN 2021'!E159+'[1]FEB 2021'!E159+'[1]MAR 2021'!E159+'[1]APR 2021'!E159+'[1]MAY 2021'!E159+'[1]JUN 2021'!E159+'[1]JUL 2021'!E159+'[1]AUG 2021'!E159</f>
        <v>69228</v>
      </c>
      <c r="F159" s="90">
        <f>'[1]SEPT 2020'!F159+'[1]OCT 2020'!F159+'[1]NOV 2020'!F159+'[1]DEC 2020'!F159+'[1]JAN 2021'!F159+'[1]FEB 2021'!F159+'[1]MAR 2021'!F159+'[1]APR 2021'!F159+'[1]MAY 2021'!F159+'[1]JUN 2021'!F159+'[1]JUL 2021'!F159+'[1]AUG 2021'!F159</f>
        <v>37380</v>
      </c>
      <c r="G159" s="90">
        <f>'[1]SEPT 2020'!G159+'[1]OCT 2020'!G159+'[1]NOV 2020'!G159+'[1]DEC 2020'!G159+'[1]JAN 2021'!G159+'[1]FEB 2021'!G159+'[1]MAR 2021'!G159+'[1]APR 2021'!G159+'[1]MAY 2021'!G159+'[1]JUN 2021'!G159+'[1]JUL 2021'!G159+'[1]AUG 2021'!G159</f>
        <v>22475</v>
      </c>
      <c r="H159" s="90">
        <f>'[1]SEPT 2020'!H159+'[1]OCT 2020'!H159+'[1]NOV 2020'!H159+'[1]DEC 2020'!H159+'[1]JAN 2021'!H159+'[1]FEB 2021'!H159+'[1]MAR 2021'!H159+'[1]APR 2021'!H159+'[1]MAY 2021'!H159+'[1]JUN 2021'!H159+'[1]JUL 2021'!H159+'[1]AUG 2021'!H159</f>
        <v>12000</v>
      </c>
      <c r="I159" s="108">
        <f>'[1]SEPT 2020'!I159+'[1]OCT 2020'!I159+'[1]NOV 2020'!I159+'[1]DEC 2020'!I159+'[1]JAN 2021'!I159+'[1]FEB 2021'!I159+'[1]MAR 2021'!I159+'[1]APR 2021'!I159+'[1]MAY 2021'!I159+'[1]JUN 2021'!I159+'[1]JUL 2021'!I159+'[1]AUG 2021'!I159</f>
        <v>247414</v>
      </c>
      <c r="J159" s="38">
        <f>'[1]SEPT 2020'!J159+'[1]OCT 2020'!J159+'[1]NOV 2020'!J159+'[1]DEC 2020'!J159+'[1]JAN 2021'!J159+'[1]FEB 2021'!J159+'[1]MAR 2021'!J159+'[1]APR 2021'!J159+'[1]MAY 2021'!J159+'[1]JUN 2021'!J159+'[1]JUL 2021'!J159+'[1]AUG 2021'!J159</f>
        <v>0</v>
      </c>
      <c r="K159" s="109">
        <f>'[1]SEPT 2020'!K159+'[1]OCT 2020'!K159+'[1]NOV 2020'!K159+'[1]DEC 2020'!K159+'[1]JAN 2021'!K159+'[1]FEB 2021'!K159+'[1]MAR 2021'!K159+'[1]APR 2021'!K159+'[1]MAY 2021'!K159+'[1]JUN 2021'!K159+'[1]JUL 2021'!K159+'[1]AUG 2021'!K159</f>
        <v>0</v>
      </c>
      <c r="L159" s="38">
        <f>'[1]SEPT 2020'!L159+'[1]OCT 2020'!L159+'[1]NOV 2020'!L159+'[1]DEC 2020'!L159+'[1]JAN 2021'!L159+'[1]FEB 2021'!L159+'[1]MAR 2021'!L159+'[1]APR 2021'!L159+'[1]MAY 2021'!L159+'[1]JUN 2021'!L159+'[1]JUL 2021'!L159+'[1]AUG 2021'!L159</f>
        <v>0</v>
      </c>
      <c r="M159" s="38">
        <f>'[1]SEPT 2020'!M159+'[1]OCT 2020'!M159+'[1]NOV 2020'!M159+'[1]DEC 2020'!M159+'[1]JAN 2021'!M159+'[1]FEB 2021'!M159+'[1]MAR 2021'!M159+'[1]APR 2021'!M159+'[1]MAY 2021'!M159+'[1]JUN 2021'!M159+'[1]JUL 2021'!M159+'[1]AUG 2021'!M159</f>
        <v>0</v>
      </c>
      <c r="N159" s="38">
        <f>'[1]SEPT 2020'!N159+'[1]OCT 2020'!N159+'[1]NOV 2020'!N159+'[1]DEC 2020'!N159+'[1]JAN 2021'!N159+'[1]FEB 2021'!N159+'[1]MAR 2021'!N159+'[1]APR 2021'!N159+'[1]MAY 2021'!N159+'[1]JUN 2021'!N159+'[1]JUL 2021'!N159+'[1]AUG 2021'!N159</f>
        <v>0</v>
      </c>
      <c r="O159" s="38">
        <f>'[1]SEPT 2020'!O159+'[1]OCT 2020'!O159+'[1]NOV 2020'!O159+'[1]DEC 2020'!O159+'[1]JAN 2021'!O159+'[1]FEB 2021'!O159+'[1]MAR 2021'!O159+'[1]APR 2021'!O159+'[1]MAY 2021'!O159+'[1]JUN 2021'!O159+'[1]JUL 2021'!O159+'[1]AUG 2021'!O159</f>
        <v>0</v>
      </c>
      <c r="P159" s="108">
        <f>'[1]SEPT 2020'!P159+'[1]OCT 2020'!P159+'[1]NOV 2020'!P159+'[1]DEC 2020'!P159+'[1]JAN 2021'!P159+'[1]FEB 2021'!P159+'[1]MAR 2021'!P159+'[1]APR 2021'!P159+'[1]MAY 2021'!P159+'[1]JUN 2021'!P159+'[1]JUL 2021'!P159+'[1]AUG 2021'!P159</f>
        <v>1361.3</v>
      </c>
      <c r="Q159" s="38">
        <f>'[1]SEPT 2020'!Q159+'[1]OCT 2020'!Q159+'[1]NOV 2020'!Q159+'[1]DEC 2020'!Q159+'[1]JAN 2021'!Q159+'[1]FEB 2021'!Q159+'[1]MAR 2021'!Q159+'[1]APR 2021'!Q159+'[1]MAY 2021'!Q159+'[1]JUN 2021'!Q159+'[1]JUL 2021'!Q159+'[1]AUG 2021'!Q159</f>
        <v>0</v>
      </c>
      <c r="R159" s="38">
        <f>'[1]SEPT 2020'!R159+'[1]OCT 2020'!R159+'[1]NOV 2020'!R159+'[1]DEC 2020'!R159+'[1]JAN 2021'!R159+'[1]FEB 2021'!R159+'[1]MAR 2021'!R159+'[1]APR 2021'!R159+'[1]MAY 2021'!R159+'[1]JUN 2021'!R159+'[1]JUL 2021'!R159+'[1]AUG 2021'!R159</f>
        <v>0</v>
      </c>
      <c r="S159" s="38">
        <f>'[1]SEPT 2020'!S159+'[1]OCT 2020'!S159+'[1]NOV 2020'!S159+'[1]DEC 2020'!S159+'[1]JAN 2021'!S159+'[1]FEB 2021'!S159+'[1]MAR 2021'!S159+'[1]APR 2021'!S159+'[1]MAY 2021'!S159+'[1]JUN 2021'!S159+'[1]JUL 2021'!S159+'[1]AUG 2021'!S159</f>
        <v>0</v>
      </c>
      <c r="T159" s="38">
        <f>'[1]SEPT 2020'!T159+'[1]OCT 2020'!T159+'[1]NOV 2020'!T159+'[1]DEC 2020'!T159+'[1]JAN 2021'!T159+'[1]FEB 2021'!T159+'[1]MAR 2021'!T159+'[1]APR 2021'!T159+'[1]MAY 2021'!T159+'[1]JUN 2021'!T159+'[1]JUL 2021'!T159+'[1]AUG 2021'!T159</f>
        <v>1361.3</v>
      </c>
      <c r="U159" s="38">
        <f>'[1]SEPT 2020'!U159+'[1]OCT 2020'!U159+'[1]NOV 2020'!U159+'[1]DEC 2020'!U159+'[1]JAN 2021'!U159+'[1]FEB 2021'!U159+'[1]MAR 2021'!U159+'[1]APR 2021'!U159+'[1]MAY 2021'!U159+'[1]JUN 2021'!U159+'[1]JUL 2021'!U159+'[1]AUG 2021'!U159</f>
        <v>0</v>
      </c>
      <c r="V159" s="38">
        <f>'[1]SEPT 2020'!V159+'[1]OCT 2020'!V159+'[1]NOV 2020'!V159+'[1]DEC 2020'!V159+'[1]JAN 2021'!V159+'[1]FEB 2021'!V159+'[1]MAR 2021'!V159+'[1]APR 2021'!V159+'[1]MAY 2021'!V159+'[1]JUN 2021'!V159+'[1]JUL 2021'!V159+'[1]AUG 2021'!V159</f>
        <v>0</v>
      </c>
      <c r="W159" s="38">
        <f>'[1]SEPT 2020'!W159+'[1]OCT 2020'!W159+'[1]NOV 2020'!W159+'[1]DEC 2020'!W159+'[1]JAN 2021'!W159+'[1]FEB 2021'!W159+'[1]MAR 2021'!W159+'[1]APR 2021'!W159+'[1]MAY 2021'!W159+'[1]JUN 2021'!W159+'[1]JUL 2021'!W159+'[1]AUG 2021'!W159</f>
        <v>0</v>
      </c>
      <c r="X159" s="38">
        <f>'[1]SEPT 2020'!X159+'[1]OCT 2020'!X159+'[1]NOV 2020'!X159+'[1]DEC 2020'!X159+'[1]JAN 2021'!X159+'[1]FEB 2021'!X159+'[1]MAR 2021'!X159+'[1]APR 2021'!X159+'[1]MAY 2021'!X159+'[1]JUN 2021'!X159+'[1]JUL 2021'!X159+'[1]AUG 2021'!X159</f>
        <v>0</v>
      </c>
      <c r="Y159" s="38">
        <f>'[1]SEPT 2020'!Y159+'[1]OCT 2020'!Y159+'[1]NOV 2020'!Y159+'[1]DEC 2020'!Y159+'[1]JAN 2021'!Y159+'[1]FEB 2021'!Y159+'[1]MAR 2021'!Y159+'[1]APR 2021'!Y159+'[1]MAY 2021'!Y159+'[1]JUN 2021'!Y159+'[1]JUL 2021'!Y159+'[1]AUG 2021'!Y159</f>
        <v>0</v>
      </c>
      <c r="Z159" s="38">
        <f>'[1]SEPT 2020'!Z159+'[1]OCT 2020'!Z159+'[1]NOV 2020'!Z159+'[1]DEC 2020'!Z159+'[1]JAN 2021'!Z159+'[1]FEB 2021'!Z159+'[1]MAR 2021'!Z159+'[1]APR 2021'!Z159+'[1]MAY 2021'!Z159+'[1]JUN 2021'!Z159+'[1]JUL 2021'!Z159+'[1]AUG 2021'!Z159</f>
        <v>0</v>
      </c>
      <c r="AA159" s="38">
        <f>'[1]SEPT 2020'!AA159+'[1]OCT 2020'!AA159+'[1]NOV 2020'!AA159+'[1]DEC 2020'!AA159+'[1]JAN 2021'!AA159+'[1]FEB 2021'!AA159+'[1]MAR 2021'!AA159+'[1]APR 2021'!AA159+'[1]MAY 2021'!AA159+'[1]JUN 2021'!AA159+'[1]JUL 2021'!AA159+'[1]AUG 2021'!AA159</f>
        <v>0</v>
      </c>
      <c r="AB159" s="38">
        <f>'[1]SEPT 2020'!AB159+'[1]OCT 2020'!AB159+'[1]NOV 2020'!AB159+'[1]DEC 2020'!AB159+'[1]JAN 2021'!AB159+'[1]FEB 2021'!AB159+'[1]MAR 2021'!AB159+'[1]APR 2021'!AB159+'[1]MAY 2021'!AB159+'[1]JUN 2021'!AB159+'[1]JUL 2021'!AB159+'[1]AUG 2021'!AB159</f>
        <v>0</v>
      </c>
      <c r="AC159" s="38">
        <f>'[1]SEPT 2020'!AC159+'[1]OCT 2020'!AC159+'[1]NOV 2020'!AC159+'[1]DEC 2020'!AC159+'[1]JAN 2021'!AC159+'[1]FEB 2021'!AC159+'[1]MAR 2021'!AC159+'[1]APR 2021'!AC159+'[1]MAY 2021'!AC159+'[1]JUN 2021'!AC159+'[1]JUL 2021'!AC159+'[1]AUG 2021'!AC159</f>
        <v>0</v>
      </c>
      <c r="AD159" s="24">
        <f t="shared" si="2"/>
        <v>248775.3</v>
      </c>
    </row>
    <row r="160" spans="1:30" x14ac:dyDescent="0.25">
      <c r="A160" s="16" t="s">
        <v>355</v>
      </c>
      <c r="B160" s="17" t="s">
        <v>356</v>
      </c>
      <c r="C160" s="28" t="s">
        <v>45</v>
      </c>
      <c r="D160" s="90">
        <f>'[1]SEPT 2020'!D160+'[1]OCT 2020'!D160+'[1]NOV 2020'!D160+'[1]DEC 2020'!D160+'[1]JAN 2021'!D160+'[1]FEB 2021'!D160+'[1]MAR 2021'!D160+'[1]APR 2021'!D160+'[1]MAY 2021'!D160+'[1]JUN 2021'!D160+'[1]JUL 2021'!D160+'[1]AUG 2021'!D160</f>
        <v>473235</v>
      </c>
      <c r="E160" s="90">
        <f>'[1]SEPT 2020'!E160+'[1]OCT 2020'!E160+'[1]NOV 2020'!E160+'[1]DEC 2020'!E160+'[1]JAN 2021'!E160+'[1]FEB 2021'!E160+'[1]MAR 2021'!E160+'[1]APR 2021'!E160+'[1]MAY 2021'!E160+'[1]JUN 2021'!E160+'[1]JUL 2021'!E160+'[1]AUG 2021'!E160</f>
        <v>306921</v>
      </c>
      <c r="F160" s="90">
        <f>'[1]SEPT 2020'!F160+'[1]OCT 2020'!F160+'[1]NOV 2020'!F160+'[1]DEC 2020'!F160+'[1]JAN 2021'!F160+'[1]FEB 2021'!F160+'[1]MAR 2021'!F160+'[1]APR 2021'!F160+'[1]MAY 2021'!F160+'[1]JUN 2021'!F160+'[1]JUL 2021'!F160+'[1]AUG 2021'!F160</f>
        <v>466489</v>
      </c>
      <c r="G160" s="90">
        <f>'[1]SEPT 2020'!G160+'[1]OCT 2020'!G160+'[1]NOV 2020'!G160+'[1]DEC 2020'!G160+'[1]JAN 2021'!G160+'[1]FEB 2021'!G160+'[1]MAR 2021'!G160+'[1]APR 2021'!G160+'[1]MAY 2021'!G160+'[1]JUN 2021'!G160+'[1]JUL 2021'!G160+'[1]AUG 2021'!G160</f>
        <v>294757</v>
      </c>
      <c r="H160" s="90">
        <f>'[1]SEPT 2020'!H160+'[1]OCT 2020'!H160+'[1]NOV 2020'!H160+'[1]DEC 2020'!H160+'[1]JAN 2021'!H160+'[1]FEB 2021'!H160+'[1]MAR 2021'!H160+'[1]APR 2021'!H160+'[1]MAY 2021'!H160+'[1]JUN 2021'!H160+'[1]JUL 2021'!H160+'[1]AUG 2021'!H160</f>
        <v>230283</v>
      </c>
      <c r="I160" s="108">
        <f>'[1]SEPT 2020'!I160+'[1]OCT 2020'!I160+'[1]NOV 2020'!I160+'[1]DEC 2020'!I160+'[1]JAN 2021'!I160+'[1]FEB 2021'!I160+'[1]MAR 2021'!I160+'[1]APR 2021'!I160+'[1]MAY 2021'!I160+'[1]JUN 2021'!I160+'[1]JUL 2021'!I160+'[1]AUG 2021'!I160</f>
        <v>1771685</v>
      </c>
      <c r="J160" s="38">
        <f>'[1]SEPT 2020'!J160+'[1]OCT 2020'!J160+'[1]NOV 2020'!J160+'[1]DEC 2020'!J160+'[1]JAN 2021'!J160+'[1]FEB 2021'!J160+'[1]MAR 2021'!J160+'[1]APR 2021'!J160+'[1]MAY 2021'!J160+'[1]JUN 2021'!J160+'[1]JUL 2021'!J160+'[1]AUG 2021'!J160</f>
        <v>0</v>
      </c>
      <c r="K160" s="109">
        <f>'[1]SEPT 2020'!K160+'[1]OCT 2020'!K160+'[1]NOV 2020'!K160+'[1]DEC 2020'!K160+'[1]JAN 2021'!K160+'[1]FEB 2021'!K160+'[1]MAR 2021'!K160+'[1]APR 2021'!K160+'[1]MAY 2021'!K160+'[1]JUN 2021'!K160+'[1]JUL 2021'!K160+'[1]AUG 2021'!K160</f>
        <v>0</v>
      </c>
      <c r="L160" s="38">
        <f>'[1]SEPT 2020'!L160+'[1]OCT 2020'!L160+'[1]NOV 2020'!L160+'[1]DEC 2020'!L160+'[1]JAN 2021'!L160+'[1]FEB 2021'!L160+'[1]MAR 2021'!L160+'[1]APR 2021'!L160+'[1]MAY 2021'!L160+'[1]JUN 2021'!L160+'[1]JUL 2021'!L160+'[1]AUG 2021'!L160</f>
        <v>0</v>
      </c>
      <c r="M160" s="38">
        <f>'[1]SEPT 2020'!M160+'[1]OCT 2020'!M160+'[1]NOV 2020'!M160+'[1]DEC 2020'!M160+'[1]JAN 2021'!M160+'[1]FEB 2021'!M160+'[1]MAR 2021'!M160+'[1]APR 2021'!M160+'[1]MAY 2021'!M160+'[1]JUN 2021'!M160+'[1]JUL 2021'!M160+'[1]AUG 2021'!M160</f>
        <v>0</v>
      </c>
      <c r="N160" s="38">
        <f>'[1]SEPT 2020'!N160+'[1]OCT 2020'!N160+'[1]NOV 2020'!N160+'[1]DEC 2020'!N160+'[1]JAN 2021'!N160+'[1]FEB 2021'!N160+'[1]MAR 2021'!N160+'[1]APR 2021'!N160+'[1]MAY 2021'!N160+'[1]JUN 2021'!N160+'[1]JUL 2021'!N160+'[1]AUG 2021'!N160</f>
        <v>0</v>
      </c>
      <c r="O160" s="38">
        <f>'[1]SEPT 2020'!O160+'[1]OCT 2020'!O160+'[1]NOV 2020'!O160+'[1]DEC 2020'!O160+'[1]JAN 2021'!O160+'[1]FEB 2021'!O160+'[1]MAR 2021'!O160+'[1]APR 2021'!O160+'[1]MAY 2021'!O160+'[1]JUN 2021'!O160+'[1]JUL 2021'!O160+'[1]AUG 2021'!O160</f>
        <v>52056</v>
      </c>
      <c r="P160" s="108">
        <f>'[1]SEPT 2020'!P160+'[1]OCT 2020'!P160+'[1]NOV 2020'!P160+'[1]DEC 2020'!P160+'[1]JAN 2021'!P160+'[1]FEB 2021'!P160+'[1]MAR 2021'!P160+'[1]APR 2021'!P160+'[1]MAY 2021'!P160+'[1]JUN 2021'!P160+'[1]JUL 2021'!P160+'[1]AUG 2021'!P160</f>
        <v>26916.99</v>
      </c>
      <c r="Q160" s="38">
        <f>'[1]SEPT 2020'!Q160+'[1]OCT 2020'!Q160+'[1]NOV 2020'!Q160+'[1]DEC 2020'!Q160+'[1]JAN 2021'!Q160+'[1]FEB 2021'!Q160+'[1]MAR 2021'!Q160+'[1]APR 2021'!Q160+'[1]MAY 2021'!Q160+'[1]JUN 2021'!Q160+'[1]JUL 2021'!Q160+'[1]AUG 2021'!Q160</f>
        <v>0</v>
      </c>
      <c r="R160" s="38">
        <f>'[1]SEPT 2020'!R160+'[1]OCT 2020'!R160+'[1]NOV 2020'!R160+'[1]DEC 2020'!R160+'[1]JAN 2021'!R160+'[1]FEB 2021'!R160+'[1]MAR 2021'!R160+'[1]APR 2021'!R160+'[1]MAY 2021'!R160+'[1]JUN 2021'!R160+'[1]JUL 2021'!R160+'[1]AUG 2021'!R160</f>
        <v>0</v>
      </c>
      <c r="S160" s="38">
        <f>'[1]SEPT 2020'!S160+'[1]OCT 2020'!S160+'[1]NOV 2020'!S160+'[1]DEC 2020'!S160+'[1]JAN 2021'!S160+'[1]FEB 2021'!S160+'[1]MAR 2021'!S160+'[1]APR 2021'!S160+'[1]MAY 2021'!S160+'[1]JUN 2021'!S160+'[1]JUL 2021'!S160+'[1]AUG 2021'!S160</f>
        <v>0</v>
      </c>
      <c r="T160" s="38">
        <f>'[1]SEPT 2020'!T160+'[1]OCT 2020'!T160+'[1]NOV 2020'!T160+'[1]DEC 2020'!T160+'[1]JAN 2021'!T160+'[1]FEB 2021'!T160+'[1]MAR 2021'!T160+'[1]APR 2021'!T160+'[1]MAY 2021'!T160+'[1]JUN 2021'!T160+'[1]JUL 2021'!T160+'[1]AUG 2021'!T160</f>
        <v>26916.99</v>
      </c>
      <c r="U160" s="38">
        <f>'[1]SEPT 2020'!U160+'[1]OCT 2020'!U160+'[1]NOV 2020'!U160+'[1]DEC 2020'!U160+'[1]JAN 2021'!U160+'[1]FEB 2021'!U160+'[1]MAR 2021'!U160+'[1]APR 2021'!U160+'[1]MAY 2021'!U160+'[1]JUN 2021'!U160+'[1]JUL 2021'!U160+'[1]AUG 2021'!U160</f>
        <v>0</v>
      </c>
      <c r="V160" s="38">
        <f>'[1]SEPT 2020'!V160+'[1]OCT 2020'!V160+'[1]NOV 2020'!V160+'[1]DEC 2020'!V160+'[1]JAN 2021'!V160+'[1]FEB 2021'!V160+'[1]MAR 2021'!V160+'[1]APR 2021'!V160+'[1]MAY 2021'!V160+'[1]JUN 2021'!V160+'[1]JUL 2021'!V160+'[1]AUG 2021'!V160</f>
        <v>0</v>
      </c>
      <c r="W160" s="38">
        <f>'[1]SEPT 2020'!W160+'[1]OCT 2020'!W160+'[1]NOV 2020'!W160+'[1]DEC 2020'!W160+'[1]JAN 2021'!W160+'[1]FEB 2021'!W160+'[1]MAR 2021'!W160+'[1]APR 2021'!W160+'[1]MAY 2021'!W160+'[1]JUN 2021'!W160+'[1]JUL 2021'!W160+'[1]AUG 2021'!W160</f>
        <v>0</v>
      </c>
      <c r="X160" s="38">
        <f>'[1]SEPT 2020'!X160+'[1]OCT 2020'!X160+'[1]NOV 2020'!X160+'[1]DEC 2020'!X160+'[1]JAN 2021'!X160+'[1]FEB 2021'!X160+'[1]MAR 2021'!X160+'[1]APR 2021'!X160+'[1]MAY 2021'!X160+'[1]JUN 2021'!X160+'[1]JUL 2021'!X160+'[1]AUG 2021'!X160</f>
        <v>0</v>
      </c>
      <c r="Y160" s="38">
        <f>'[1]SEPT 2020'!Y160+'[1]OCT 2020'!Y160+'[1]NOV 2020'!Y160+'[1]DEC 2020'!Y160+'[1]JAN 2021'!Y160+'[1]FEB 2021'!Y160+'[1]MAR 2021'!Y160+'[1]APR 2021'!Y160+'[1]MAY 2021'!Y160+'[1]JUN 2021'!Y160+'[1]JUL 2021'!Y160+'[1]AUG 2021'!Y160</f>
        <v>0</v>
      </c>
      <c r="Z160" s="38">
        <f>'[1]SEPT 2020'!Z160+'[1]OCT 2020'!Z160+'[1]NOV 2020'!Z160+'[1]DEC 2020'!Z160+'[1]JAN 2021'!Z160+'[1]FEB 2021'!Z160+'[1]MAR 2021'!Z160+'[1]APR 2021'!Z160+'[1]MAY 2021'!Z160+'[1]JUN 2021'!Z160+'[1]JUL 2021'!Z160+'[1]AUG 2021'!Z160</f>
        <v>0</v>
      </c>
      <c r="AA160" s="38">
        <f>'[1]SEPT 2020'!AA160+'[1]OCT 2020'!AA160+'[1]NOV 2020'!AA160+'[1]DEC 2020'!AA160+'[1]JAN 2021'!AA160+'[1]FEB 2021'!AA160+'[1]MAR 2021'!AA160+'[1]APR 2021'!AA160+'[1]MAY 2021'!AA160+'[1]JUN 2021'!AA160+'[1]JUL 2021'!AA160+'[1]AUG 2021'!AA160</f>
        <v>0</v>
      </c>
      <c r="AB160" s="38">
        <f>'[1]SEPT 2020'!AB160+'[1]OCT 2020'!AB160+'[1]NOV 2020'!AB160+'[1]DEC 2020'!AB160+'[1]JAN 2021'!AB160+'[1]FEB 2021'!AB160+'[1]MAR 2021'!AB160+'[1]APR 2021'!AB160+'[1]MAY 2021'!AB160+'[1]JUN 2021'!AB160+'[1]JUL 2021'!AB160+'[1]AUG 2021'!AB160</f>
        <v>0</v>
      </c>
      <c r="AC160" s="38">
        <f>'[1]SEPT 2020'!AC160+'[1]OCT 2020'!AC160+'[1]NOV 2020'!AC160+'[1]DEC 2020'!AC160+'[1]JAN 2021'!AC160+'[1]FEB 2021'!AC160+'[1]MAR 2021'!AC160+'[1]APR 2021'!AC160+'[1]MAY 2021'!AC160+'[1]JUN 2021'!AC160+'[1]JUL 2021'!AC160+'[1]AUG 2021'!AC160</f>
        <v>5223</v>
      </c>
      <c r="AD160" s="24">
        <f t="shared" si="2"/>
        <v>1855880.99</v>
      </c>
    </row>
    <row r="161" spans="1:30" x14ac:dyDescent="0.25">
      <c r="A161" s="16" t="s">
        <v>357</v>
      </c>
      <c r="B161" s="17" t="s">
        <v>358</v>
      </c>
      <c r="C161" s="25" t="s">
        <v>39</v>
      </c>
      <c r="D161" s="90">
        <f>'[1]SEPT 2020'!D161+'[1]OCT 2020'!D161+'[1]NOV 2020'!D161+'[1]DEC 2020'!D161+'[1]JAN 2021'!D161+'[1]FEB 2021'!D161+'[1]MAR 2021'!D161+'[1]APR 2021'!D161+'[1]MAY 2021'!D161+'[1]JUN 2021'!D161+'[1]JUL 2021'!D161+'[1]AUG 2021'!D161</f>
        <v>22329</v>
      </c>
      <c r="E161" s="90">
        <f>'[1]SEPT 2020'!E161+'[1]OCT 2020'!E161+'[1]NOV 2020'!E161+'[1]DEC 2020'!E161+'[1]JAN 2021'!E161+'[1]FEB 2021'!E161+'[1]MAR 2021'!E161+'[1]APR 2021'!E161+'[1]MAY 2021'!E161+'[1]JUN 2021'!E161+'[1]JUL 2021'!E161+'[1]AUG 2021'!E161</f>
        <v>19643</v>
      </c>
      <c r="F161" s="90">
        <f>'[1]SEPT 2020'!F161+'[1]OCT 2020'!F161+'[1]NOV 2020'!F161+'[1]DEC 2020'!F161+'[1]JAN 2021'!F161+'[1]FEB 2021'!F161+'[1]MAR 2021'!F161+'[1]APR 2021'!F161+'[1]MAY 2021'!F161+'[1]JUN 2021'!F161+'[1]JUL 2021'!F161+'[1]AUG 2021'!F161</f>
        <v>25274</v>
      </c>
      <c r="G161" s="90">
        <f>'[1]SEPT 2020'!G161+'[1]OCT 2020'!G161+'[1]NOV 2020'!G161+'[1]DEC 2020'!G161+'[1]JAN 2021'!G161+'[1]FEB 2021'!G161+'[1]MAR 2021'!G161+'[1]APR 2021'!G161+'[1]MAY 2021'!G161+'[1]JUN 2021'!G161+'[1]JUL 2021'!G161+'[1]AUG 2021'!G161</f>
        <v>4238</v>
      </c>
      <c r="H161" s="90">
        <f>'[1]SEPT 2020'!H161+'[1]OCT 2020'!H161+'[1]NOV 2020'!H161+'[1]DEC 2020'!H161+'[1]JAN 2021'!H161+'[1]FEB 2021'!H161+'[1]MAR 2021'!H161+'[1]APR 2021'!H161+'[1]MAY 2021'!H161+'[1]JUN 2021'!H161+'[1]JUL 2021'!H161+'[1]AUG 2021'!H161</f>
        <v>12551</v>
      </c>
      <c r="I161" s="108">
        <f>'[1]SEPT 2020'!I161+'[1]OCT 2020'!I161+'[1]NOV 2020'!I161+'[1]DEC 2020'!I161+'[1]JAN 2021'!I161+'[1]FEB 2021'!I161+'[1]MAR 2021'!I161+'[1]APR 2021'!I161+'[1]MAY 2021'!I161+'[1]JUN 2021'!I161+'[1]JUL 2021'!I161+'[1]AUG 2021'!I161</f>
        <v>84035</v>
      </c>
      <c r="J161" s="38">
        <f>'[1]SEPT 2020'!J161+'[1]OCT 2020'!J161+'[1]NOV 2020'!J161+'[1]DEC 2020'!J161+'[1]JAN 2021'!J161+'[1]FEB 2021'!J161+'[1]MAR 2021'!J161+'[1]APR 2021'!J161+'[1]MAY 2021'!J161+'[1]JUN 2021'!J161+'[1]JUL 2021'!J161+'[1]AUG 2021'!J161</f>
        <v>0</v>
      </c>
      <c r="K161" s="109">
        <f>'[1]SEPT 2020'!K161+'[1]OCT 2020'!K161+'[1]NOV 2020'!K161+'[1]DEC 2020'!K161+'[1]JAN 2021'!K161+'[1]FEB 2021'!K161+'[1]MAR 2021'!K161+'[1]APR 2021'!K161+'[1]MAY 2021'!K161+'[1]JUN 2021'!K161+'[1]JUL 2021'!K161+'[1]AUG 2021'!K161</f>
        <v>0</v>
      </c>
      <c r="L161" s="38">
        <f>'[1]SEPT 2020'!L161+'[1]OCT 2020'!L161+'[1]NOV 2020'!L161+'[1]DEC 2020'!L161+'[1]JAN 2021'!L161+'[1]FEB 2021'!L161+'[1]MAR 2021'!L161+'[1]APR 2021'!L161+'[1]MAY 2021'!L161+'[1]JUN 2021'!L161+'[1]JUL 2021'!L161+'[1]AUG 2021'!L161</f>
        <v>0</v>
      </c>
      <c r="M161" s="38">
        <f>'[1]SEPT 2020'!M161+'[1]OCT 2020'!M161+'[1]NOV 2020'!M161+'[1]DEC 2020'!M161+'[1]JAN 2021'!M161+'[1]FEB 2021'!M161+'[1]MAR 2021'!M161+'[1]APR 2021'!M161+'[1]MAY 2021'!M161+'[1]JUN 2021'!M161+'[1]JUL 2021'!M161+'[1]AUG 2021'!M161</f>
        <v>0</v>
      </c>
      <c r="N161" s="38">
        <f>'[1]SEPT 2020'!N161+'[1]OCT 2020'!N161+'[1]NOV 2020'!N161+'[1]DEC 2020'!N161+'[1]JAN 2021'!N161+'[1]FEB 2021'!N161+'[1]MAR 2021'!N161+'[1]APR 2021'!N161+'[1]MAY 2021'!N161+'[1]JUN 2021'!N161+'[1]JUL 2021'!N161+'[1]AUG 2021'!N161</f>
        <v>0</v>
      </c>
      <c r="O161" s="38">
        <f>'[1]SEPT 2020'!O161+'[1]OCT 2020'!O161+'[1]NOV 2020'!O161+'[1]DEC 2020'!O161+'[1]JAN 2021'!O161+'[1]FEB 2021'!O161+'[1]MAR 2021'!O161+'[1]APR 2021'!O161+'[1]MAY 2021'!O161+'[1]JUN 2021'!O161+'[1]JUL 2021'!O161+'[1]AUG 2021'!O161</f>
        <v>0</v>
      </c>
      <c r="P161" s="108">
        <f>'[1]SEPT 2020'!P161+'[1]OCT 2020'!P161+'[1]NOV 2020'!P161+'[1]DEC 2020'!P161+'[1]JAN 2021'!P161+'[1]FEB 2021'!P161+'[1]MAR 2021'!P161+'[1]APR 2021'!P161+'[1]MAY 2021'!P161+'[1]JUN 2021'!P161+'[1]JUL 2021'!P161+'[1]AUG 2021'!P161</f>
        <v>852.93</v>
      </c>
      <c r="Q161" s="38">
        <f>'[1]SEPT 2020'!Q161+'[1]OCT 2020'!Q161+'[1]NOV 2020'!Q161+'[1]DEC 2020'!Q161+'[1]JAN 2021'!Q161+'[1]FEB 2021'!Q161+'[1]MAR 2021'!Q161+'[1]APR 2021'!Q161+'[1]MAY 2021'!Q161+'[1]JUN 2021'!Q161+'[1]JUL 2021'!Q161+'[1]AUG 2021'!Q161</f>
        <v>0</v>
      </c>
      <c r="R161" s="38">
        <f>'[1]SEPT 2020'!R161+'[1]OCT 2020'!R161+'[1]NOV 2020'!R161+'[1]DEC 2020'!R161+'[1]JAN 2021'!R161+'[1]FEB 2021'!R161+'[1]MAR 2021'!R161+'[1]APR 2021'!R161+'[1]MAY 2021'!R161+'[1]JUN 2021'!R161+'[1]JUL 2021'!R161+'[1]AUG 2021'!R161</f>
        <v>0</v>
      </c>
      <c r="S161" s="38">
        <f>'[1]SEPT 2020'!S161+'[1]OCT 2020'!S161+'[1]NOV 2020'!S161+'[1]DEC 2020'!S161+'[1]JAN 2021'!S161+'[1]FEB 2021'!S161+'[1]MAR 2021'!S161+'[1]APR 2021'!S161+'[1]MAY 2021'!S161+'[1]JUN 2021'!S161+'[1]JUL 2021'!S161+'[1]AUG 2021'!S161</f>
        <v>0</v>
      </c>
      <c r="T161" s="38">
        <f>'[1]SEPT 2020'!T161+'[1]OCT 2020'!T161+'[1]NOV 2020'!T161+'[1]DEC 2020'!T161+'[1]JAN 2021'!T161+'[1]FEB 2021'!T161+'[1]MAR 2021'!T161+'[1]APR 2021'!T161+'[1]MAY 2021'!T161+'[1]JUN 2021'!T161+'[1]JUL 2021'!T161+'[1]AUG 2021'!T161</f>
        <v>852.93</v>
      </c>
      <c r="U161" s="38">
        <f>'[1]SEPT 2020'!U161+'[1]OCT 2020'!U161+'[1]NOV 2020'!U161+'[1]DEC 2020'!U161+'[1]JAN 2021'!U161+'[1]FEB 2021'!U161+'[1]MAR 2021'!U161+'[1]APR 2021'!U161+'[1]MAY 2021'!U161+'[1]JUN 2021'!U161+'[1]JUL 2021'!U161+'[1]AUG 2021'!U161</f>
        <v>0</v>
      </c>
      <c r="V161" s="38">
        <f>'[1]SEPT 2020'!V161+'[1]OCT 2020'!V161+'[1]NOV 2020'!V161+'[1]DEC 2020'!V161+'[1]JAN 2021'!V161+'[1]FEB 2021'!V161+'[1]MAR 2021'!V161+'[1]APR 2021'!V161+'[1]MAY 2021'!V161+'[1]JUN 2021'!V161+'[1]JUL 2021'!V161+'[1]AUG 2021'!V161</f>
        <v>0</v>
      </c>
      <c r="W161" s="38">
        <f>'[1]SEPT 2020'!W161+'[1]OCT 2020'!W161+'[1]NOV 2020'!W161+'[1]DEC 2020'!W161+'[1]JAN 2021'!W161+'[1]FEB 2021'!W161+'[1]MAR 2021'!W161+'[1]APR 2021'!W161+'[1]MAY 2021'!W161+'[1]JUN 2021'!W161+'[1]JUL 2021'!W161+'[1]AUG 2021'!W161</f>
        <v>0</v>
      </c>
      <c r="X161" s="38">
        <f>'[1]SEPT 2020'!X161+'[1]OCT 2020'!X161+'[1]NOV 2020'!X161+'[1]DEC 2020'!X161+'[1]JAN 2021'!X161+'[1]FEB 2021'!X161+'[1]MAR 2021'!X161+'[1]APR 2021'!X161+'[1]MAY 2021'!X161+'[1]JUN 2021'!X161+'[1]JUL 2021'!X161+'[1]AUG 2021'!X161</f>
        <v>0</v>
      </c>
      <c r="Y161" s="38">
        <f>'[1]SEPT 2020'!Y161+'[1]OCT 2020'!Y161+'[1]NOV 2020'!Y161+'[1]DEC 2020'!Y161+'[1]JAN 2021'!Y161+'[1]FEB 2021'!Y161+'[1]MAR 2021'!Y161+'[1]APR 2021'!Y161+'[1]MAY 2021'!Y161+'[1]JUN 2021'!Y161+'[1]JUL 2021'!Y161+'[1]AUG 2021'!Y161</f>
        <v>0</v>
      </c>
      <c r="Z161" s="38">
        <f>'[1]SEPT 2020'!Z161+'[1]OCT 2020'!Z161+'[1]NOV 2020'!Z161+'[1]DEC 2020'!Z161+'[1]JAN 2021'!Z161+'[1]FEB 2021'!Z161+'[1]MAR 2021'!Z161+'[1]APR 2021'!Z161+'[1]MAY 2021'!Z161+'[1]JUN 2021'!Z161+'[1]JUL 2021'!Z161+'[1]AUG 2021'!Z161</f>
        <v>0</v>
      </c>
      <c r="AA161" s="38">
        <f>'[1]SEPT 2020'!AA161+'[1]OCT 2020'!AA161+'[1]NOV 2020'!AA161+'[1]DEC 2020'!AA161+'[1]JAN 2021'!AA161+'[1]FEB 2021'!AA161+'[1]MAR 2021'!AA161+'[1]APR 2021'!AA161+'[1]MAY 2021'!AA161+'[1]JUN 2021'!AA161+'[1]JUL 2021'!AA161+'[1]AUG 2021'!AA161</f>
        <v>0</v>
      </c>
      <c r="AB161" s="38">
        <f>'[1]SEPT 2020'!AB161+'[1]OCT 2020'!AB161+'[1]NOV 2020'!AB161+'[1]DEC 2020'!AB161+'[1]JAN 2021'!AB161+'[1]FEB 2021'!AB161+'[1]MAR 2021'!AB161+'[1]APR 2021'!AB161+'[1]MAY 2021'!AB161+'[1]JUN 2021'!AB161+'[1]JUL 2021'!AB161+'[1]AUG 2021'!AB161</f>
        <v>0</v>
      </c>
      <c r="AC161" s="38">
        <f>'[1]SEPT 2020'!AC161+'[1]OCT 2020'!AC161+'[1]NOV 2020'!AC161+'[1]DEC 2020'!AC161+'[1]JAN 2021'!AC161+'[1]FEB 2021'!AC161+'[1]MAR 2021'!AC161+'[1]APR 2021'!AC161+'[1]MAY 2021'!AC161+'[1]JUN 2021'!AC161+'[1]JUL 2021'!AC161+'[1]AUG 2021'!AC161</f>
        <v>0</v>
      </c>
      <c r="AD161" s="24">
        <f t="shared" si="2"/>
        <v>84887.93</v>
      </c>
    </row>
    <row r="162" spans="1:30" x14ac:dyDescent="0.25">
      <c r="A162" s="16" t="s">
        <v>359</v>
      </c>
      <c r="B162" s="17" t="s">
        <v>360</v>
      </c>
      <c r="C162" s="31" t="s">
        <v>100</v>
      </c>
      <c r="D162" s="90">
        <f>'[1]SEPT 2020'!D162+'[1]OCT 2020'!D162+'[1]NOV 2020'!D162+'[1]DEC 2020'!D162+'[1]JAN 2021'!D162+'[1]FEB 2021'!D162+'[1]MAR 2021'!D162+'[1]APR 2021'!D162+'[1]MAY 2021'!D162+'[1]JUN 2021'!D162+'[1]JUL 2021'!D162+'[1]AUG 2021'!D162</f>
        <v>112830</v>
      </c>
      <c r="E162" s="90">
        <f>'[1]SEPT 2020'!E162+'[1]OCT 2020'!E162+'[1]NOV 2020'!E162+'[1]DEC 2020'!E162+'[1]JAN 2021'!E162+'[1]FEB 2021'!E162+'[1]MAR 2021'!E162+'[1]APR 2021'!E162+'[1]MAY 2021'!E162+'[1]JUN 2021'!E162+'[1]JUL 2021'!E162+'[1]AUG 2021'!E162</f>
        <v>89700</v>
      </c>
      <c r="F162" s="90">
        <f>'[1]SEPT 2020'!F162+'[1]OCT 2020'!F162+'[1]NOV 2020'!F162+'[1]DEC 2020'!F162+'[1]JAN 2021'!F162+'[1]FEB 2021'!F162+'[1]MAR 2021'!F162+'[1]APR 2021'!F162+'[1]MAY 2021'!F162+'[1]JUN 2021'!F162+'[1]JUL 2021'!F162+'[1]AUG 2021'!F162</f>
        <v>165173</v>
      </c>
      <c r="G162" s="90">
        <f>'[1]SEPT 2020'!G162+'[1]OCT 2020'!G162+'[1]NOV 2020'!G162+'[1]DEC 2020'!G162+'[1]JAN 2021'!G162+'[1]FEB 2021'!G162+'[1]MAR 2021'!G162+'[1]APR 2021'!G162+'[1]MAY 2021'!G162+'[1]JUN 2021'!G162+'[1]JUL 2021'!G162+'[1]AUG 2021'!G162</f>
        <v>23500</v>
      </c>
      <c r="H162" s="90">
        <f>'[1]SEPT 2020'!H162+'[1]OCT 2020'!H162+'[1]NOV 2020'!H162+'[1]DEC 2020'!H162+'[1]JAN 2021'!H162+'[1]FEB 2021'!H162+'[1]MAR 2021'!H162+'[1]APR 2021'!H162+'[1]MAY 2021'!H162+'[1]JUN 2021'!H162+'[1]JUL 2021'!H162+'[1]AUG 2021'!H162</f>
        <v>25500</v>
      </c>
      <c r="I162" s="108">
        <f>'[1]SEPT 2020'!I162+'[1]OCT 2020'!I162+'[1]NOV 2020'!I162+'[1]DEC 2020'!I162+'[1]JAN 2021'!I162+'[1]FEB 2021'!I162+'[1]MAR 2021'!I162+'[1]APR 2021'!I162+'[1]MAY 2021'!I162+'[1]JUN 2021'!I162+'[1]JUL 2021'!I162+'[1]AUG 2021'!I162</f>
        <v>416703</v>
      </c>
      <c r="J162" s="38">
        <f>'[1]SEPT 2020'!J162+'[1]OCT 2020'!J162+'[1]NOV 2020'!J162+'[1]DEC 2020'!J162+'[1]JAN 2021'!J162+'[1]FEB 2021'!J162+'[1]MAR 2021'!J162+'[1]APR 2021'!J162+'[1]MAY 2021'!J162+'[1]JUN 2021'!J162+'[1]JUL 2021'!J162+'[1]AUG 2021'!J162</f>
        <v>0</v>
      </c>
      <c r="K162" s="109">
        <f>'[1]SEPT 2020'!K162+'[1]OCT 2020'!K162+'[1]NOV 2020'!K162+'[1]DEC 2020'!K162+'[1]JAN 2021'!K162+'[1]FEB 2021'!K162+'[1]MAR 2021'!K162+'[1]APR 2021'!K162+'[1]MAY 2021'!K162+'[1]JUN 2021'!K162+'[1]JUL 2021'!K162+'[1]AUG 2021'!K162</f>
        <v>0</v>
      </c>
      <c r="L162" s="38">
        <f>'[1]SEPT 2020'!L162+'[1]OCT 2020'!L162+'[1]NOV 2020'!L162+'[1]DEC 2020'!L162+'[1]JAN 2021'!L162+'[1]FEB 2021'!L162+'[1]MAR 2021'!L162+'[1]APR 2021'!L162+'[1]MAY 2021'!L162+'[1]JUN 2021'!L162+'[1]JUL 2021'!L162+'[1]AUG 2021'!L162</f>
        <v>0</v>
      </c>
      <c r="M162" s="38">
        <f>'[1]SEPT 2020'!M162+'[1]OCT 2020'!M162+'[1]NOV 2020'!M162+'[1]DEC 2020'!M162+'[1]JAN 2021'!M162+'[1]FEB 2021'!M162+'[1]MAR 2021'!M162+'[1]APR 2021'!M162+'[1]MAY 2021'!M162+'[1]JUN 2021'!M162+'[1]JUL 2021'!M162+'[1]AUG 2021'!M162</f>
        <v>0</v>
      </c>
      <c r="N162" s="38">
        <f>'[1]SEPT 2020'!N162+'[1]OCT 2020'!N162+'[1]NOV 2020'!N162+'[1]DEC 2020'!N162+'[1]JAN 2021'!N162+'[1]FEB 2021'!N162+'[1]MAR 2021'!N162+'[1]APR 2021'!N162+'[1]MAY 2021'!N162+'[1]JUN 2021'!N162+'[1]JUL 2021'!N162+'[1]AUG 2021'!N162</f>
        <v>0</v>
      </c>
      <c r="O162" s="38">
        <f>'[1]SEPT 2020'!O162+'[1]OCT 2020'!O162+'[1]NOV 2020'!O162+'[1]DEC 2020'!O162+'[1]JAN 2021'!O162+'[1]FEB 2021'!O162+'[1]MAR 2021'!O162+'[1]APR 2021'!O162+'[1]MAY 2021'!O162+'[1]JUN 2021'!O162+'[1]JUL 2021'!O162+'[1]AUG 2021'!O162</f>
        <v>0</v>
      </c>
      <c r="P162" s="108">
        <f>'[1]SEPT 2020'!P162+'[1]OCT 2020'!P162+'[1]NOV 2020'!P162+'[1]DEC 2020'!P162+'[1]JAN 2021'!P162+'[1]FEB 2021'!P162+'[1]MAR 2021'!P162+'[1]APR 2021'!P162+'[1]MAY 2021'!P162+'[1]JUN 2021'!P162+'[1]JUL 2021'!P162+'[1]AUG 2021'!P162</f>
        <v>1915.8</v>
      </c>
      <c r="Q162" s="38">
        <f>'[1]SEPT 2020'!Q162+'[1]OCT 2020'!Q162+'[1]NOV 2020'!Q162+'[1]DEC 2020'!Q162+'[1]JAN 2021'!Q162+'[1]FEB 2021'!Q162+'[1]MAR 2021'!Q162+'[1]APR 2021'!Q162+'[1]MAY 2021'!Q162+'[1]JUN 2021'!Q162+'[1]JUL 2021'!Q162+'[1]AUG 2021'!Q162</f>
        <v>0</v>
      </c>
      <c r="R162" s="38">
        <f>'[1]SEPT 2020'!R162+'[1]OCT 2020'!R162+'[1]NOV 2020'!R162+'[1]DEC 2020'!R162+'[1]JAN 2021'!R162+'[1]FEB 2021'!R162+'[1]MAR 2021'!R162+'[1]APR 2021'!R162+'[1]MAY 2021'!R162+'[1]JUN 2021'!R162+'[1]JUL 2021'!R162+'[1]AUG 2021'!R162</f>
        <v>0</v>
      </c>
      <c r="S162" s="38">
        <f>'[1]SEPT 2020'!S162+'[1]OCT 2020'!S162+'[1]NOV 2020'!S162+'[1]DEC 2020'!S162+'[1]JAN 2021'!S162+'[1]FEB 2021'!S162+'[1]MAR 2021'!S162+'[1]APR 2021'!S162+'[1]MAY 2021'!S162+'[1]JUN 2021'!S162+'[1]JUL 2021'!S162+'[1]AUG 2021'!S162</f>
        <v>0</v>
      </c>
      <c r="T162" s="38">
        <f>'[1]SEPT 2020'!T162+'[1]OCT 2020'!T162+'[1]NOV 2020'!T162+'[1]DEC 2020'!T162+'[1]JAN 2021'!T162+'[1]FEB 2021'!T162+'[1]MAR 2021'!T162+'[1]APR 2021'!T162+'[1]MAY 2021'!T162+'[1]JUN 2021'!T162+'[1]JUL 2021'!T162+'[1]AUG 2021'!T162</f>
        <v>1915.8</v>
      </c>
      <c r="U162" s="38">
        <f>'[1]SEPT 2020'!U162+'[1]OCT 2020'!U162+'[1]NOV 2020'!U162+'[1]DEC 2020'!U162+'[1]JAN 2021'!U162+'[1]FEB 2021'!U162+'[1]MAR 2021'!U162+'[1]APR 2021'!U162+'[1]MAY 2021'!U162+'[1]JUN 2021'!U162+'[1]JUL 2021'!U162+'[1]AUG 2021'!U162</f>
        <v>0</v>
      </c>
      <c r="V162" s="38">
        <f>'[1]SEPT 2020'!V162+'[1]OCT 2020'!V162+'[1]NOV 2020'!V162+'[1]DEC 2020'!V162+'[1]JAN 2021'!V162+'[1]FEB 2021'!V162+'[1]MAR 2021'!V162+'[1]APR 2021'!V162+'[1]MAY 2021'!V162+'[1]JUN 2021'!V162+'[1]JUL 2021'!V162+'[1]AUG 2021'!V162</f>
        <v>0</v>
      </c>
      <c r="W162" s="38">
        <f>'[1]SEPT 2020'!W162+'[1]OCT 2020'!W162+'[1]NOV 2020'!W162+'[1]DEC 2020'!W162+'[1]JAN 2021'!W162+'[1]FEB 2021'!W162+'[1]MAR 2021'!W162+'[1]APR 2021'!W162+'[1]MAY 2021'!W162+'[1]JUN 2021'!W162+'[1]JUL 2021'!W162+'[1]AUG 2021'!W162</f>
        <v>0</v>
      </c>
      <c r="X162" s="38">
        <f>'[1]SEPT 2020'!X162+'[1]OCT 2020'!X162+'[1]NOV 2020'!X162+'[1]DEC 2020'!X162+'[1]JAN 2021'!X162+'[1]FEB 2021'!X162+'[1]MAR 2021'!X162+'[1]APR 2021'!X162+'[1]MAY 2021'!X162+'[1]JUN 2021'!X162+'[1]JUL 2021'!X162+'[1]AUG 2021'!X162</f>
        <v>0</v>
      </c>
      <c r="Y162" s="38">
        <f>'[1]SEPT 2020'!Y162+'[1]OCT 2020'!Y162+'[1]NOV 2020'!Y162+'[1]DEC 2020'!Y162+'[1]JAN 2021'!Y162+'[1]FEB 2021'!Y162+'[1]MAR 2021'!Y162+'[1]APR 2021'!Y162+'[1]MAY 2021'!Y162+'[1]JUN 2021'!Y162+'[1]JUL 2021'!Y162+'[1]AUG 2021'!Y162</f>
        <v>0</v>
      </c>
      <c r="Z162" s="38">
        <f>'[1]SEPT 2020'!Z162+'[1]OCT 2020'!Z162+'[1]NOV 2020'!Z162+'[1]DEC 2020'!Z162+'[1]JAN 2021'!Z162+'[1]FEB 2021'!Z162+'[1]MAR 2021'!Z162+'[1]APR 2021'!Z162+'[1]MAY 2021'!Z162+'[1]JUN 2021'!Z162+'[1]JUL 2021'!Z162+'[1]AUG 2021'!Z162</f>
        <v>0</v>
      </c>
      <c r="AA162" s="38">
        <f>'[1]SEPT 2020'!AA162+'[1]OCT 2020'!AA162+'[1]NOV 2020'!AA162+'[1]DEC 2020'!AA162+'[1]JAN 2021'!AA162+'[1]FEB 2021'!AA162+'[1]MAR 2021'!AA162+'[1]APR 2021'!AA162+'[1]MAY 2021'!AA162+'[1]JUN 2021'!AA162+'[1]JUL 2021'!AA162+'[1]AUG 2021'!AA162</f>
        <v>0</v>
      </c>
      <c r="AB162" s="38">
        <f>'[1]SEPT 2020'!AB162+'[1]OCT 2020'!AB162+'[1]NOV 2020'!AB162+'[1]DEC 2020'!AB162+'[1]JAN 2021'!AB162+'[1]FEB 2021'!AB162+'[1]MAR 2021'!AB162+'[1]APR 2021'!AB162+'[1]MAY 2021'!AB162+'[1]JUN 2021'!AB162+'[1]JUL 2021'!AB162+'[1]AUG 2021'!AB162</f>
        <v>0</v>
      </c>
      <c r="AC162" s="38">
        <f>'[1]SEPT 2020'!AC162+'[1]OCT 2020'!AC162+'[1]NOV 2020'!AC162+'[1]DEC 2020'!AC162+'[1]JAN 2021'!AC162+'[1]FEB 2021'!AC162+'[1]MAR 2021'!AC162+'[1]APR 2021'!AC162+'[1]MAY 2021'!AC162+'[1]JUN 2021'!AC162+'[1]JUL 2021'!AC162+'[1]AUG 2021'!AC162</f>
        <v>0</v>
      </c>
      <c r="AD162" s="24">
        <f t="shared" si="2"/>
        <v>418618.8</v>
      </c>
    </row>
    <row r="163" spans="1:30" x14ac:dyDescent="0.25">
      <c r="A163" s="33" t="s">
        <v>361</v>
      </c>
      <c r="B163" s="34" t="s">
        <v>362</v>
      </c>
      <c r="C163" s="18" t="s">
        <v>36</v>
      </c>
      <c r="D163" s="90">
        <f>'[1]SEPT 2020'!D163+'[1]OCT 2020'!D163+'[1]NOV 2020'!D163+'[1]DEC 2020'!D163+'[1]JAN 2021'!D163+'[1]FEB 2021'!D163+'[1]MAR 2021'!D163+'[1]APR 2021'!D163+'[1]MAY 2021'!D163+'[1]JUN 2021'!D163+'[1]JUL 2021'!D163+'[1]AUG 2021'!D163</f>
        <v>81832</v>
      </c>
      <c r="E163" s="90">
        <f>'[1]SEPT 2020'!E163+'[1]OCT 2020'!E163+'[1]NOV 2020'!E163+'[1]DEC 2020'!E163+'[1]JAN 2021'!E163+'[1]FEB 2021'!E163+'[1]MAR 2021'!E163+'[1]APR 2021'!E163+'[1]MAY 2021'!E163+'[1]JUN 2021'!E163+'[1]JUL 2021'!E163+'[1]AUG 2021'!E163</f>
        <v>79916</v>
      </c>
      <c r="F163" s="90">
        <f>'[1]SEPT 2020'!F163+'[1]OCT 2020'!F163+'[1]NOV 2020'!F163+'[1]DEC 2020'!F163+'[1]JAN 2021'!F163+'[1]FEB 2021'!F163+'[1]MAR 2021'!F163+'[1]APR 2021'!F163+'[1]MAY 2021'!F163+'[1]JUN 2021'!F163+'[1]JUL 2021'!F163+'[1]AUG 2021'!F163</f>
        <v>23900</v>
      </c>
      <c r="G163" s="90">
        <f>'[1]SEPT 2020'!G163+'[1]OCT 2020'!G163+'[1]NOV 2020'!G163+'[1]DEC 2020'!G163+'[1]JAN 2021'!G163+'[1]FEB 2021'!G163+'[1]MAR 2021'!G163+'[1]APR 2021'!G163+'[1]MAY 2021'!G163+'[1]JUN 2021'!G163+'[1]JUL 2021'!G163+'[1]AUG 2021'!G163</f>
        <v>39084</v>
      </c>
      <c r="H163" s="90">
        <f>'[1]SEPT 2020'!H163+'[1]OCT 2020'!H163+'[1]NOV 2020'!H163+'[1]DEC 2020'!H163+'[1]JAN 2021'!H163+'[1]FEB 2021'!H163+'[1]MAR 2021'!H163+'[1]APR 2021'!H163+'[1]MAY 2021'!H163+'[1]JUN 2021'!H163+'[1]JUL 2021'!H163+'[1]AUG 2021'!H163</f>
        <v>20066</v>
      </c>
      <c r="I163" s="108">
        <f>'[1]SEPT 2020'!I163+'[1]OCT 2020'!I163+'[1]NOV 2020'!I163+'[1]DEC 2020'!I163+'[1]JAN 2021'!I163+'[1]FEB 2021'!I163+'[1]MAR 2021'!I163+'[1]APR 2021'!I163+'[1]MAY 2021'!I163+'[1]JUN 2021'!I163+'[1]JUL 2021'!I163+'[1]AUG 2021'!I163</f>
        <v>244798</v>
      </c>
      <c r="J163" s="38">
        <f>'[1]SEPT 2020'!J163+'[1]OCT 2020'!J163+'[1]NOV 2020'!J163+'[1]DEC 2020'!J163+'[1]JAN 2021'!J163+'[1]FEB 2021'!J163+'[1]MAR 2021'!J163+'[1]APR 2021'!J163+'[1]MAY 2021'!J163+'[1]JUN 2021'!J163+'[1]JUL 2021'!J163+'[1]AUG 2021'!J163</f>
        <v>0</v>
      </c>
      <c r="K163" s="109">
        <f>'[1]SEPT 2020'!K163+'[1]OCT 2020'!K163+'[1]NOV 2020'!K163+'[1]DEC 2020'!K163+'[1]JAN 2021'!K163+'[1]FEB 2021'!K163+'[1]MAR 2021'!K163+'[1]APR 2021'!K163+'[1]MAY 2021'!K163+'[1]JUN 2021'!K163+'[1]JUL 2021'!K163+'[1]AUG 2021'!K163</f>
        <v>0</v>
      </c>
      <c r="L163" s="38">
        <f>'[1]SEPT 2020'!L163+'[1]OCT 2020'!L163+'[1]NOV 2020'!L163+'[1]DEC 2020'!L163+'[1]JAN 2021'!L163+'[1]FEB 2021'!L163+'[1]MAR 2021'!L163+'[1]APR 2021'!L163+'[1]MAY 2021'!L163+'[1]JUN 2021'!L163+'[1]JUL 2021'!L163+'[1]AUG 2021'!L163</f>
        <v>0</v>
      </c>
      <c r="M163" s="38">
        <f>'[1]SEPT 2020'!M163+'[1]OCT 2020'!M163+'[1]NOV 2020'!M163+'[1]DEC 2020'!M163+'[1]JAN 2021'!M163+'[1]FEB 2021'!M163+'[1]MAR 2021'!M163+'[1]APR 2021'!M163+'[1]MAY 2021'!M163+'[1]JUN 2021'!M163+'[1]JUL 2021'!M163+'[1]AUG 2021'!M163</f>
        <v>0</v>
      </c>
      <c r="N163" s="38">
        <f>'[1]SEPT 2020'!N163+'[1]OCT 2020'!N163+'[1]NOV 2020'!N163+'[1]DEC 2020'!N163+'[1]JAN 2021'!N163+'[1]FEB 2021'!N163+'[1]MAR 2021'!N163+'[1]APR 2021'!N163+'[1]MAY 2021'!N163+'[1]JUN 2021'!N163+'[1]JUL 2021'!N163+'[1]AUG 2021'!N163</f>
        <v>0</v>
      </c>
      <c r="O163" s="38">
        <f>'[1]SEPT 2020'!O163+'[1]OCT 2020'!O163+'[1]NOV 2020'!O163+'[1]DEC 2020'!O163+'[1]JAN 2021'!O163+'[1]FEB 2021'!O163+'[1]MAR 2021'!O163+'[1]APR 2021'!O163+'[1]MAY 2021'!O163+'[1]JUN 2021'!O163+'[1]JUL 2021'!O163+'[1]AUG 2021'!O163</f>
        <v>0</v>
      </c>
      <c r="P163" s="108">
        <f>'[1]SEPT 2020'!P163+'[1]OCT 2020'!P163+'[1]NOV 2020'!P163+'[1]DEC 2020'!P163+'[1]JAN 2021'!P163+'[1]FEB 2021'!P163+'[1]MAR 2021'!P163+'[1]APR 2021'!P163+'[1]MAY 2021'!P163+'[1]JUN 2021'!P163+'[1]JUL 2021'!P163+'[1]AUG 2021'!P163</f>
        <v>1915.8</v>
      </c>
      <c r="Q163" s="38">
        <f>'[1]SEPT 2020'!Q163+'[1]OCT 2020'!Q163+'[1]NOV 2020'!Q163+'[1]DEC 2020'!Q163+'[1]JAN 2021'!Q163+'[1]FEB 2021'!Q163+'[1]MAR 2021'!Q163+'[1]APR 2021'!Q163+'[1]MAY 2021'!Q163+'[1]JUN 2021'!Q163+'[1]JUL 2021'!Q163+'[1]AUG 2021'!Q163</f>
        <v>0</v>
      </c>
      <c r="R163" s="38">
        <f>'[1]SEPT 2020'!R163+'[1]OCT 2020'!R163+'[1]NOV 2020'!R163+'[1]DEC 2020'!R163+'[1]JAN 2021'!R163+'[1]FEB 2021'!R163+'[1]MAR 2021'!R163+'[1]APR 2021'!R163+'[1]MAY 2021'!R163+'[1]JUN 2021'!R163+'[1]JUL 2021'!R163+'[1]AUG 2021'!R163</f>
        <v>0</v>
      </c>
      <c r="S163" s="38">
        <f>'[1]SEPT 2020'!S163+'[1]OCT 2020'!S163+'[1]NOV 2020'!S163+'[1]DEC 2020'!S163+'[1]JAN 2021'!S163+'[1]FEB 2021'!S163+'[1]MAR 2021'!S163+'[1]APR 2021'!S163+'[1]MAY 2021'!S163+'[1]JUN 2021'!S163+'[1]JUL 2021'!S163+'[1]AUG 2021'!S163</f>
        <v>0</v>
      </c>
      <c r="T163" s="38">
        <f>'[1]SEPT 2020'!T163+'[1]OCT 2020'!T163+'[1]NOV 2020'!T163+'[1]DEC 2020'!T163+'[1]JAN 2021'!T163+'[1]FEB 2021'!T163+'[1]MAR 2021'!T163+'[1]APR 2021'!T163+'[1]MAY 2021'!T163+'[1]JUN 2021'!T163+'[1]JUL 2021'!T163+'[1]AUG 2021'!T163</f>
        <v>1915.8</v>
      </c>
      <c r="U163" s="38">
        <f>'[1]SEPT 2020'!U163+'[1]OCT 2020'!U163+'[1]NOV 2020'!U163+'[1]DEC 2020'!U163+'[1]JAN 2021'!U163+'[1]FEB 2021'!U163+'[1]MAR 2021'!U163+'[1]APR 2021'!U163+'[1]MAY 2021'!U163+'[1]JUN 2021'!U163+'[1]JUL 2021'!U163+'[1]AUG 2021'!U163</f>
        <v>0</v>
      </c>
      <c r="V163" s="38">
        <f>'[1]SEPT 2020'!V163+'[1]OCT 2020'!V163+'[1]NOV 2020'!V163+'[1]DEC 2020'!V163+'[1]JAN 2021'!V163+'[1]FEB 2021'!V163+'[1]MAR 2021'!V163+'[1]APR 2021'!V163+'[1]MAY 2021'!V163+'[1]JUN 2021'!V163+'[1]JUL 2021'!V163+'[1]AUG 2021'!V163</f>
        <v>0</v>
      </c>
      <c r="W163" s="38">
        <f>'[1]SEPT 2020'!W163+'[1]OCT 2020'!W163+'[1]NOV 2020'!W163+'[1]DEC 2020'!W163+'[1]JAN 2021'!W163+'[1]FEB 2021'!W163+'[1]MAR 2021'!W163+'[1]APR 2021'!W163+'[1]MAY 2021'!W163+'[1]JUN 2021'!W163+'[1]JUL 2021'!W163+'[1]AUG 2021'!W163</f>
        <v>0</v>
      </c>
      <c r="X163" s="38">
        <f>'[1]SEPT 2020'!X163+'[1]OCT 2020'!X163+'[1]NOV 2020'!X163+'[1]DEC 2020'!X163+'[1]JAN 2021'!X163+'[1]FEB 2021'!X163+'[1]MAR 2021'!X163+'[1]APR 2021'!X163+'[1]MAY 2021'!X163+'[1]JUN 2021'!X163+'[1]JUL 2021'!X163+'[1]AUG 2021'!X163</f>
        <v>0</v>
      </c>
      <c r="Y163" s="38">
        <f>'[1]SEPT 2020'!Y163+'[1]OCT 2020'!Y163+'[1]NOV 2020'!Y163+'[1]DEC 2020'!Y163+'[1]JAN 2021'!Y163+'[1]FEB 2021'!Y163+'[1]MAR 2021'!Y163+'[1]APR 2021'!Y163+'[1]MAY 2021'!Y163+'[1]JUN 2021'!Y163+'[1]JUL 2021'!Y163+'[1]AUG 2021'!Y163</f>
        <v>0</v>
      </c>
      <c r="Z163" s="38">
        <f>'[1]SEPT 2020'!Z163+'[1]OCT 2020'!Z163+'[1]NOV 2020'!Z163+'[1]DEC 2020'!Z163+'[1]JAN 2021'!Z163+'[1]FEB 2021'!Z163+'[1]MAR 2021'!Z163+'[1]APR 2021'!Z163+'[1]MAY 2021'!Z163+'[1]JUN 2021'!Z163+'[1]JUL 2021'!Z163+'[1]AUG 2021'!Z163</f>
        <v>0</v>
      </c>
      <c r="AA163" s="38">
        <f>'[1]SEPT 2020'!AA163+'[1]OCT 2020'!AA163+'[1]NOV 2020'!AA163+'[1]DEC 2020'!AA163+'[1]JAN 2021'!AA163+'[1]FEB 2021'!AA163+'[1]MAR 2021'!AA163+'[1]APR 2021'!AA163+'[1]MAY 2021'!AA163+'[1]JUN 2021'!AA163+'[1]JUL 2021'!AA163+'[1]AUG 2021'!AA163</f>
        <v>0</v>
      </c>
      <c r="AB163" s="38">
        <f>'[1]SEPT 2020'!AB163+'[1]OCT 2020'!AB163+'[1]NOV 2020'!AB163+'[1]DEC 2020'!AB163+'[1]JAN 2021'!AB163+'[1]FEB 2021'!AB163+'[1]MAR 2021'!AB163+'[1]APR 2021'!AB163+'[1]MAY 2021'!AB163+'[1]JUN 2021'!AB163+'[1]JUL 2021'!AB163+'[1]AUG 2021'!AB163</f>
        <v>0</v>
      </c>
      <c r="AC163" s="38">
        <f>'[1]SEPT 2020'!AC163+'[1]OCT 2020'!AC163+'[1]NOV 2020'!AC163+'[1]DEC 2020'!AC163+'[1]JAN 2021'!AC163+'[1]FEB 2021'!AC163+'[1]MAR 2021'!AC163+'[1]APR 2021'!AC163+'[1]MAY 2021'!AC163+'[1]JUN 2021'!AC163+'[1]JUL 2021'!AC163+'[1]AUG 2021'!AC163</f>
        <v>0</v>
      </c>
      <c r="AD163" s="24">
        <f t="shared" si="2"/>
        <v>246713.8</v>
      </c>
    </row>
    <row r="164" spans="1:30" x14ac:dyDescent="0.25">
      <c r="A164" s="16" t="s">
        <v>363</v>
      </c>
      <c r="B164" s="17" t="s">
        <v>364</v>
      </c>
      <c r="C164" s="29" t="s">
        <v>50</v>
      </c>
      <c r="D164" s="90">
        <f>'[1]SEPT 2020'!D164+'[1]OCT 2020'!D164+'[1]NOV 2020'!D164+'[1]DEC 2020'!D164+'[1]JAN 2021'!D164+'[1]FEB 2021'!D164+'[1]MAR 2021'!D164+'[1]APR 2021'!D164+'[1]MAY 2021'!D164+'[1]JUN 2021'!D164+'[1]JUL 2021'!D164+'[1]AUG 2021'!D164</f>
        <v>14036</v>
      </c>
      <c r="E164" s="90">
        <f>'[1]SEPT 2020'!E164+'[1]OCT 2020'!E164+'[1]NOV 2020'!E164+'[1]DEC 2020'!E164+'[1]JAN 2021'!E164+'[1]FEB 2021'!E164+'[1]MAR 2021'!E164+'[1]APR 2021'!E164+'[1]MAY 2021'!E164+'[1]JUN 2021'!E164+'[1]JUL 2021'!E164+'[1]AUG 2021'!E164</f>
        <v>21614</v>
      </c>
      <c r="F164" s="90">
        <f>'[1]SEPT 2020'!F164+'[1]OCT 2020'!F164+'[1]NOV 2020'!F164+'[1]DEC 2020'!F164+'[1]JAN 2021'!F164+'[1]FEB 2021'!F164+'[1]MAR 2021'!F164+'[1]APR 2021'!F164+'[1]MAY 2021'!F164+'[1]JUN 2021'!F164+'[1]JUL 2021'!F164+'[1]AUG 2021'!F164</f>
        <v>39714</v>
      </c>
      <c r="G164" s="90">
        <f>'[1]SEPT 2020'!G164+'[1]OCT 2020'!G164+'[1]NOV 2020'!G164+'[1]DEC 2020'!G164+'[1]JAN 2021'!G164+'[1]FEB 2021'!G164+'[1]MAR 2021'!G164+'[1]APR 2021'!G164+'[1]MAY 2021'!G164+'[1]JUN 2021'!G164+'[1]JUL 2021'!G164+'[1]AUG 2021'!G164</f>
        <v>0</v>
      </c>
      <c r="H164" s="90">
        <f>'[1]SEPT 2020'!H164+'[1]OCT 2020'!H164+'[1]NOV 2020'!H164+'[1]DEC 2020'!H164+'[1]JAN 2021'!H164+'[1]FEB 2021'!H164+'[1]MAR 2021'!H164+'[1]APR 2021'!H164+'[1]MAY 2021'!H164+'[1]JUN 2021'!H164+'[1]JUL 2021'!H164+'[1]AUG 2021'!H164</f>
        <v>1199</v>
      </c>
      <c r="I164" s="108">
        <f>'[1]SEPT 2020'!I164+'[1]OCT 2020'!I164+'[1]NOV 2020'!I164+'[1]DEC 2020'!I164+'[1]JAN 2021'!I164+'[1]FEB 2021'!I164+'[1]MAR 2021'!I164+'[1]APR 2021'!I164+'[1]MAY 2021'!I164+'[1]JUN 2021'!I164+'[1]JUL 2021'!I164+'[1]AUG 2021'!I164</f>
        <v>76563</v>
      </c>
      <c r="J164" s="38">
        <f>'[1]SEPT 2020'!J164+'[1]OCT 2020'!J164+'[1]NOV 2020'!J164+'[1]DEC 2020'!J164+'[1]JAN 2021'!J164+'[1]FEB 2021'!J164+'[1]MAR 2021'!J164+'[1]APR 2021'!J164+'[1]MAY 2021'!J164+'[1]JUN 2021'!J164+'[1]JUL 2021'!J164+'[1]AUG 2021'!J164</f>
        <v>0</v>
      </c>
      <c r="K164" s="109">
        <f>'[1]SEPT 2020'!K164+'[1]OCT 2020'!K164+'[1]NOV 2020'!K164+'[1]DEC 2020'!K164+'[1]JAN 2021'!K164+'[1]FEB 2021'!K164+'[1]MAR 2021'!K164+'[1]APR 2021'!K164+'[1]MAY 2021'!K164+'[1]JUN 2021'!K164+'[1]JUL 2021'!K164+'[1]AUG 2021'!K164</f>
        <v>0</v>
      </c>
      <c r="L164" s="38">
        <f>'[1]SEPT 2020'!L164+'[1]OCT 2020'!L164+'[1]NOV 2020'!L164+'[1]DEC 2020'!L164+'[1]JAN 2021'!L164+'[1]FEB 2021'!L164+'[1]MAR 2021'!L164+'[1]APR 2021'!L164+'[1]MAY 2021'!L164+'[1]JUN 2021'!L164+'[1]JUL 2021'!L164+'[1]AUG 2021'!L164</f>
        <v>0</v>
      </c>
      <c r="M164" s="38">
        <f>'[1]SEPT 2020'!M164+'[1]OCT 2020'!M164+'[1]NOV 2020'!M164+'[1]DEC 2020'!M164+'[1]JAN 2021'!M164+'[1]FEB 2021'!M164+'[1]MAR 2021'!M164+'[1]APR 2021'!M164+'[1]MAY 2021'!M164+'[1]JUN 2021'!M164+'[1]JUL 2021'!M164+'[1]AUG 2021'!M164</f>
        <v>0</v>
      </c>
      <c r="N164" s="38">
        <f>'[1]SEPT 2020'!N164+'[1]OCT 2020'!N164+'[1]NOV 2020'!N164+'[1]DEC 2020'!N164+'[1]JAN 2021'!N164+'[1]FEB 2021'!N164+'[1]MAR 2021'!N164+'[1]APR 2021'!N164+'[1]MAY 2021'!N164+'[1]JUN 2021'!N164+'[1]JUL 2021'!N164+'[1]AUG 2021'!N164</f>
        <v>0</v>
      </c>
      <c r="O164" s="38">
        <f>'[1]SEPT 2020'!O164+'[1]OCT 2020'!O164+'[1]NOV 2020'!O164+'[1]DEC 2020'!O164+'[1]JAN 2021'!O164+'[1]FEB 2021'!O164+'[1]MAR 2021'!O164+'[1]APR 2021'!O164+'[1]MAY 2021'!O164+'[1]JUN 2021'!O164+'[1]JUL 2021'!O164+'[1]AUG 2021'!O164</f>
        <v>0</v>
      </c>
      <c r="P164" s="108">
        <f>'[1]SEPT 2020'!P164+'[1]OCT 2020'!P164+'[1]NOV 2020'!P164+'[1]DEC 2020'!P164+'[1]JAN 2021'!P164+'[1]FEB 2021'!P164+'[1]MAR 2021'!P164+'[1]APR 2021'!P164+'[1]MAY 2021'!P164+'[1]JUN 2021'!P164+'[1]JUL 2021'!P164+'[1]AUG 2021'!P164</f>
        <v>1279.3900000000001</v>
      </c>
      <c r="Q164" s="38">
        <f>'[1]SEPT 2020'!Q164+'[1]OCT 2020'!Q164+'[1]NOV 2020'!Q164+'[1]DEC 2020'!Q164+'[1]JAN 2021'!Q164+'[1]FEB 2021'!Q164+'[1]MAR 2021'!Q164+'[1]APR 2021'!Q164+'[1]MAY 2021'!Q164+'[1]JUN 2021'!Q164+'[1]JUL 2021'!Q164+'[1]AUG 2021'!Q164</f>
        <v>0</v>
      </c>
      <c r="R164" s="38">
        <f>'[1]SEPT 2020'!R164+'[1]OCT 2020'!R164+'[1]NOV 2020'!R164+'[1]DEC 2020'!R164+'[1]JAN 2021'!R164+'[1]FEB 2021'!R164+'[1]MAR 2021'!R164+'[1]APR 2021'!R164+'[1]MAY 2021'!R164+'[1]JUN 2021'!R164+'[1]JUL 2021'!R164+'[1]AUG 2021'!R164</f>
        <v>0</v>
      </c>
      <c r="S164" s="38">
        <f>'[1]SEPT 2020'!S164+'[1]OCT 2020'!S164+'[1]NOV 2020'!S164+'[1]DEC 2020'!S164+'[1]JAN 2021'!S164+'[1]FEB 2021'!S164+'[1]MAR 2021'!S164+'[1]APR 2021'!S164+'[1]MAY 2021'!S164+'[1]JUN 2021'!S164+'[1]JUL 2021'!S164+'[1]AUG 2021'!S164</f>
        <v>0</v>
      </c>
      <c r="T164" s="38">
        <f>'[1]SEPT 2020'!T164+'[1]OCT 2020'!T164+'[1]NOV 2020'!T164+'[1]DEC 2020'!T164+'[1]JAN 2021'!T164+'[1]FEB 2021'!T164+'[1]MAR 2021'!T164+'[1]APR 2021'!T164+'[1]MAY 2021'!T164+'[1]JUN 2021'!T164+'[1]JUL 2021'!T164+'[1]AUG 2021'!T164</f>
        <v>1279.3900000000001</v>
      </c>
      <c r="U164" s="38">
        <f>'[1]SEPT 2020'!U164+'[1]OCT 2020'!U164+'[1]NOV 2020'!U164+'[1]DEC 2020'!U164+'[1]JAN 2021'!U164+'[1]FEB 2021'!U164+'[1]MAR 2021'!U164+'[1]APR 2021'!U164+'[1]MAY 2021'!U164+'[1]JUN 2021'!U164+'[1]JUL 2021'!U164+'[1]AUG 2021'!U164</f>
        <v>0</v>
      </c>
      <c r="V164" s="38">
        <f>'[1]SEPT 2020'!V164+'[1]OCT 2020'!V164+'[1]NOV 2020'!V164+'[1]DEC 2020'!V164+'[1]JAN 2021'!V164+'[1]FEB 2021'!V164+'[1]MAR 2021'!V164+'[1]APR 2021'!V164+'[1]MAY 2021'!V164+'[1]JUN 2021'!V164+'[1]JUL 2021'!V164+'[1]AUG 2021'!V164</f>
        <v>0</v>
      </c>
      <c r="W164" s="38">
        <f>'[1]SEPT 2020'!W164+'[1]OCT 2020'!W164+'[1]NOV 2020'!W164+'[1]DEC 2020'!W164+'[1]JAN 2021'!W164+'[1]FEB 2021'!W164+'[1]MAR 2021'!W164+'[1]APR 2021'!W164+'[1]MAY 2021'!W164+'[1]JUN 2021'!W164+'[1]JUL 2021'!W164+'[1]AUG 2021'!W164</f>
        <v>0</v>
      </c>
      <c r="X164" s="38">
        <f>'[1]SEPT 2020'!X164+'[1]OCT 2020'!X164+'[1]NOV 2020'!X164+'[1]DEC 2020'!X164+'[1]JAN 2021'!X164+'[1]FEB 2021'!X164+'[1]MAR 2021'!X164+'[1]APR 2021'!X164+'[1]MAY 2021'!X164+'[1]JUN 2021'!X164+'[1]JUL 2021'!X164+'[1]AUG 2021'!X164</f>
        <v>0</v>
      </c>
      <c r="Y164" s="38">
        <f>'[1]SEPT 2020'!Y164+'[1]OCT 2020'!Y164+'[1]NOV 2020'!Y164+'[1]DEC 2020'!Y164+'[1]JAN 2021'!Y164+'[1]FEB 2021'!Y164+'[1]MAR 2021'!Y164+'[1]APR 2021'!Y164+'[1]MAY 2021'!Y164+'[1]JUN 2021'!Y164+'[1]JUL 2021'!Y164+'[1]AUG 2021'!Y164</f>
        <v>0</v>
      </c>
      <c r="Z164" s="38">
        <f>'[1]SEPT 2020'!Z164+'[1]OCT 2020'!Z164+'[1]NOV 2020'!Z164+'[1]DEC 2020'!Z164+'[1]JAN 2021'!Z164+'[1]FEB 2021'!Z164+'[1]MAR 2021'!Z164+'[1]APR 2021'!Z164+'[1]MAY 2021'!Z164+'[1]JUN 2021'!Z164+'[1]JUL 2021'!Z164+'[1]AUG 2021'!Z164</f>
        <v>0</v>
      </c>
      <c r="AA164" s="38">
        <f>'[1]SEPT 2020'!AA164+'[1]OCT 2020'!AA164+'[1]NOV 2020'!AA164+'[1]DEC 2020'!AA164+'[1]JAN 2021'!AA164+'[1]FEB 2021'!AA164+'[1]MAR 2021'!AA164+'[1]APR 2021'!AA164+'[1]MAY 2021'!AA164+'[1]JUN 2021'!AA164+'[1]JUL 2021'!AA164+'[1]AUG 2021'!AA164</f>
        <v>0</v>
      </c>
      <c r="AB164" s="38">
        <f>'[1]SEPT 2020'!AB164+'[1]OCT 2020'!AB164+'[1]NOV 2020'!AB164+'[1]DEC 2020'!AB164+'[1]JAN 2021'!AB164+'[1]FEB 2021'!AB164+'[1]MAR 2021'!AB164+'[1]APR 2021'!AB164+'[1]MAY 2021'!AB164+'[1]JUN 2021'!AB164+'[1]JUL 2021'!AB164+'[1]AUG 2021'!AB164</f>
        <v>0</v>
      </c>
      <c r="AC164" s="38">
        <f>'[1]SEPT 2020'!AC164+'[1]OCT 2020'!AC164+'[1]NOV 2020'!AC164+'[1]DEC 2020'!AC164+'[1]JAN 2021'!AC164+'[1]FEB 2021'!AC164+'[1]MAR 2021'!AC164+'[1]APR 2021'!AC164+'[1]MAY 2021'!AC164+'[1]JUN 2021'!AC164+'[1]JUL 2021'!AC164+'[1]AUG 2021'!AC164</f>
        <v>0</v>
      </c>
      <c r="AD164" s="24">
        <f t="shared" si="2"/>
        <v>77842.39</v>
      </c>
    </row>
    <row r="165" spans="1:30" x14ac:dyDescent="0.25">
      <c r="A165" s="16" t="s">
        <v>365</v>
      </c>
      <c r="B165" s="17" t="s">
        <v>366</v>
      </c>
      <c r="C165" s="31" t="s">
        <v>100</v>
      </c>
      <c r="D165" s="90">
        <f>'[1]SEPT 2020'!D165+'[1]OCT 2020'!D165+'[1]NOV 2020'!D165+'[1]DEC 2020'!D165+'[1]JAN 2021'!D165+'[1]FEB 2021'!D165+'[1]MAR 2021'!D165+'[1]APR 2021'!D165+'[1]MAY 2021'!D165+'[1]JUN 2021'!D165+'[1]JUL 2021'!D165+'[1]AUG 2021'!D165</f>
        <v>150000</v>
      </c>
      <c r="E165" s="90">
        <f>'[1]SEPT 2020'!E165+'[1]OCT 2020'!E165+'[1]NOV 2020'!E165+'[1]DEC 2020'!E165+'[1]JAN 2021'!E165+'[1]FEB 2021'!E165+'[1]MAR 2021'!E165+'[1]APR 2021'!E165+'[1]MAY 2021'!E165+'[1]JUN 2021'!E165+'[1]JUL 2021'!E165+'[1]AUG 2021'!E165</f>
        <v>67500</v>
      </c>
      <c r="F165" s="90">
        <f>'[1]SEPT 2020'!F165+'[1]OCT 2020'!F165+'[1]NOV 2020'!F165+'[1]DEC 2020'!F165+'[1]JAN 2021'!F165+'[1]FEB 2021'!F165+'[1]MAR 2021'!F165+'[1]APR 2021'!F165+'[1]MAY 2021'!F165+'[1]JUN 2021'!F165+'[1]JUL 2021'!F165+'[1]AUG 2021'!F165</f>
        <v>0</v>
      </c>
      <c r="G165" s="90">
        <f>'[1]SEPT 2020'!G165+'[1]OCT 2020'!G165+'[1]NOV 2020'!G165+'[1]DEC 2020'!G165+'[1]JAN 2021'!G165+'[1]FEB 2021'!G165+'[1]MAR 2021'!G165+'[1]APR 2021'!G165+'[1]MAY 2021'!G165+'[1]JUN 2021'!G165+'[1]JUL 2021'!G165+'[1]AUG 2021'!G165</f>
        <v>8058</v>
      </c>
      <c r="H165" s="90">
        <f>'[1]SEPT 2020'!H165+'[1]OCT 2020'!H165+'[1]NOV 2020'!H165+'[1]DEC 2020'!H165+'[1]JAN 2021'!H165+'[1]FEB 2021'!H165+'[1]MAR 2021'!H165+'[1]APR 2021'!H165+'[1]MAY 2021'!H165+'[1]JUN 2021'!H165+'[1]JUL 2021'!H165+'[1]AUG 2021'!H165</f>
        <v>31155</v>
      </c>
      <c r="I165" s="108">
        <f>'[1]SEPT 2020'!I165+'[1]OCT 2020'!I165+'[1]NOV 2020'!I165+'[1]DEC 2020'!I165+'[1]JAN 2021'!I165+'[1]FEB 2021'!I165+'[1]MAR 2021'!I165+'[1]APR 2021'!I165+'[1]MAY 2021'!I165+'[1]JUN 2021'!I165+'[1]JUL 2021'!I165+'[1]AUG 2021'!I165</f>
        <v>256713</v>
      </c>
      <c r="J165" s="38">
        <f>'[1]SEPT 2020'!J165+'[1]OCT 2020'!J165+'[1]NOV 2020'!J165+'[1]DEC 2020'!J165+'[1]JAN 2021'!J165+'[1]FEB 2021'!J165+'[1]MAR 2021'!J165+'[1]APR 2021'!J165+'[1]MAY 2021'!J165+'[1]JUN 2021'!J165+'[1]JUL 2021'!J165+'[1]AUG 2021'!J165</f>
        <v>0</v>
      </c>
      <c r="K165" s="109">
        <f>'[1]SEPT 2020'!K165+'[1]OCT 2020'!K165+'[1]NOV 2020'!K165+'[1]DEC 2020'!K165+'[1]JAN 2021'!K165+'[1]FEB 2021'!K165+'[1]MAR 2021'!K165+'[1]APR 2021'!K165+'[1]MAY 2021'!K165+'[1]JUN 2021'!K165+'[1]JUL 2021'!K165+'[1]AUG 2021'!K165</f>
        <v>0</v>
      </c>
      <c r="L165" s="38">
        <f>'[1]SEPT 2020'!L165+'[1]OCT 2020'!L165+'[1]NOV 2020'!L165+'[1]DEC 2020'!L165+'[1]JAN 2021'!L165+'[1]FEB 2021'!L165+'[1]MAR 2021'!L165+'[1]APR 2021'!L165+'[1]MAY 2021'!L165+'[1]JUN 2021'!L165+'[1]JUL 2021'!L165+'[1]AUG 2021'!L165</f>
        <v>0</v>
      </c>
      <c r="M165" s="38">
        <f>'[1]SEPT 2020'!M165+'[1]OCT 2020'!M165+'[1]NOV 2020'!M165+'[1]DEC 2020'!M165+'[1]JAN 2021'!M165+'[1]FEB 2021'!M165+'[1]MAR 2021'!M165+'[1]APR 2021'!M165+'[1]MAY 2021'!M165+'[1]JUN 2021'!M165+'[1]JUL 2021'!M165+'[1]AUG 2021'!M165</f>
        <v>0</v>
      </c>
      <c r="N165" s="38">
        <f>'[1]SEPT 2020'!N165+'[1]OCT 2020'!N165+'[1]NOV 2020'!N165+'[1]DEC 2020'!N165+'[1]JAN 2021'!N165+'[1]FEB 2021'!N165+'[1]MAR 2021'!N165+'[1]APR 2021'!N165+'[1]MAY 2021'!N165+'[1]JUN 2021'!N165+'[1]JUL 2021'!N165+'[1]AUG 2021'!N165</f>
        <v>0</v>
      </c>
      <c r="O165" s="38">
        <f>'[1]SEPT 2020'!O165+'[1]OCT 2020'!O165+'[1]NOV 2020'!O165+'[1]DEC 2020'!O165+'[1]JAN 2021'!O165+'[1]FEB 2021'!O165+'[1]MAR 2021'!O165+'[1]APR 2021'!O165+'[1]MAY 2021'!O165+'[1]JUN 2021'!O165+'[1]JUL 2021'!O165+'[1]AUG 2021'!O165</f>
        <v>0</v>
      </c>
      <c r="P165" s="108">
        <f>'[1]SEPT 2020'!P165+'[1]OCT 2020'!P165+'[1]NOV 2020'!P165+'[1]DEC 2020'!P165+'[1]JAN 2021'!P165+'[1]FEB 2021'!P165+'[1]MAR 2021'!P165+'[1]APR 2021'!P165+'[1]MAY 2021'!P165+'[1]JUN 2021'!P165+'[1]JUL 2021'!P165+'[1]AUG 2021'!P165</f>
        <v>2554.4</v>
      </c>
      <c r="Q165" s="38">
        <f>'[1]SEPT 2020'!Q165+'[1]OCT 2020'!Q165+'[1]NOV 2020'!Q165+'[1]DEC 2020'!Q165+'[1]JAN 2021'!Q165+'[1]FEB 2021'!Q165+'[1]MAR 2021'!Q165+'[1]APR 2021'!Q165+'[1]MAY 2021'!Q165+'[1]JUN 2021'!Q165+'[1]JUL 2021'!Q165+'[1]AUG 2021'!Q165</f>
        <v>0</v>
      </c>
      <c r="R165" s="38">
        <f>'[1]SEPT 2020'!R165+'[1]OCT 2020'!R165+'[1]NOV 2020'!R165+'[1]DEC 2020'!R165+'[1]JAN 2021'!R165+'[1]FEB 2021'!R165+'[1]MAR 2021'!R165+'[1]APR 2021'!R165+'[1]MAY 2021'!R165+'[1]JUN 2021'!R165+'[1]JUL 2021'!R165+'[1]AUG 2021'!R165</f>
        <v>0</v>
      </c>
      <c r="S165" s="38">
        <f>'[1]SEPT 2020'!S165+'[1]OCT 2020'!S165+'[1]NOV 2020'!S165+'[1]DEC 2020'!S165+'[1]JAN 2021'!S165+'[1]FEB 2021'!S165+'[1]MAR 2021'!S165+'[1]APR 2021'!S165+'[1]MAY 2021'!S165+'[1]JUN 2021'!S165+'[1]JUL 2021'!S165+'[1]AUG 2021'!S165</f>
        <v>0</v>
      </c>
      <c r="T165" s="38">
        <f>'[1]SEPT 2020'!T165+'[1]OCT 2020'!T165+'[1]NOV 2020'!T165+'[1]DEC 2020'!T165+'[1]JAN 2021'!T165+'[1]FEB 2021'!T165+'[1]MAR 2021'!T165+'[1]APR 2021'!T165+'[1]MAY 2021'!T165+'[1]JUN 2021'!T165+'[1]JUL 2021'!T165+'[1]AUG 2021'!T165</f>
        <v>2554.4</v>
      </c>
      <c r="U165" s="38">
        <f>'[1]SEPT 2020'!U165+'[1]OCT 2020'!U165+'[1]NOV 2020'!U165+'[1]DEC 2020'!U165+'[1]JAN 2021'!U165+'[1]FEB 2021'!U165+'[1]MAR 2021'!U165+'[1]APR 2021'!U165+'[1]MAY 2021'!U165+'[1]JUN 2021'!U165+'[1]JUL 2021'!U165+'[1]AUG 2021'!U165</f>
        <v>0</v>
      </c>
      <c r="V165" s="38">
        <f>'[1]SEPT 2020'!V165+'[1]OCT 2020'!V165+'[1]NOV 2020'!V165+'[1]DEC 2020'!V165+'[1]JAN 2021'!V165+'[1]FEB 2021'!V165+'[1]MAR 2021'!V165+'[1]APR 2021'!V165+'[1]MAY 2021'!V165+'[1]JUN 2021'!V165+'[1]JUL 2021'!V165+'[1]AUG 2021'!V165</f>
        <v>0</v>
      </c>
      <c r="W165" s="38">
        <f>'[1]SEPT 2020'!W165+'[1]OCT 2020'!W165+'[1]NOV 2020'!W165+'[1]DEC 2020'!W165+'[1]JAN 2021'!W165+'[1]FEB 2021'!W165+'[1]MAR 2021'!W165+'[1]APR 2021'!W165+'[1]MAY 2021'!W165+'[1]JUN 2021'!W165+'[1]JUL 2021'!W165+'[1]AUG 2021'!W165</f>
        <v>0</v>
      </c>
      <c r="X165" s="38">
        <f>'[1]SEPT 2020'!X165+'[1]OCT 2020'!X165+'[1]NOV 2020'!X165+'[1]DEC 2020'!X165+'[1]JAN 2021'!X165+'[1]FEB 2021'!X165+'[1]MAR 2021'!X165+'[1]APR 2021'!X165+'[1]MAY 2021'!X165+'[1]JUN 2021'!X165+'[1]JUL 2021'!X165+'[1]AUG 2021'!X165</f>
        <v>0</v>
      </c>
      <c r="Y165" s="38">
        <f>'[1]SEPT 2020'!Y165+'[1]OCT 2020'!Y165+'[1]NOV 2020'!Y165+'[1]DEC 2020'!Y165+'[1]JAN 2021'!Y165+'[1]FEB 2021'!Y165+'[1]MAR 2021'!Y165+'[1]APR 2021'!Y165+'[1]MAY 2021'!Y165+'[1]JUN 2021'!Y165+'[1]JUL 2021'!Y165+'[1]AUG 2021'!Y165</f>
        <v>0</v>
      </c>
      <c r="Z165" s="38">
        <f>'[1]SEPT 2020'!Z165+'[1]OCT 2020'!Z165+'[1]NOV 2020'!Z165+'[1]DEC 2020'!Z165+'[1]JAN 2021'!Z165+'[1]FEB 2021'!Z165+'[1]MAR 2021'!Z165+'[1]APR 2021'!Z165+'[1]MAY 2021'!Z165+'[1]JUN 2021'!Z165+'[1]JUL 2021'!Z165+'[1]AUG 2021'!Z165</f>
        <v>0</v>
      </c>
      <c r="AA165" s="38">
        <f>'[1]SEPT 2020'!AA165+'[1]OCT 2020'!AA165+'[1]NOV 2020'!AA165+'[1]DEC 2020'!AA165+'[1]JAN 2021'!AA165+'[1]FEB 2021'!AA165+'[1]MAR 2021'!AA165+'[1]APR 2021'!AA165+'[1]MAY 2021'!AA165+'[1]JUN 2021'!AA165+'[1]JUL 2021'!AA165+'[1]AUG 2021'!AA165</f>
        <v>0</v>
      </c>
      <c r="AB165" s="38">
        <f>'[1]SEPT 2020'!AB165+'[1]OCT 2020'!AB165+'[1]NOV 2020'!AB165+'[1]DEC 2020'!AB165+'[1]JAN 2021'!AB165+'[1]FEB 2021'!AB165+'[1]MAR 2021'!AB165+'[1]APR 2021'!AB165+'[1]MAY 2021'!AB165+'[1]JUN 2021'!AB165+'[1]JUL 2021'!AB165+'[1]AUG 2021'!AB165</f>
        <v>0</v>
      </c>
      <c r="AC165" s="38">
        <f>'[1]SEPT 2020'!AC165+'[1]OCT 2020'!AC165+'[1]NOV 2020'!AC165+'[1]DEC 2020'!AC165+'[1]JAN 2021'!AC165+'[1]FEB 2021'!AC165+'[1]MAR 2021'!AC165+'[1]APR 2021'!AC165+'[1]MAY 2021'!AC165+'[1]JUN 2021'!AC165+'[1]JUL 2021'!AC165+'[1]AUG 2021'!AC165</f>
        <v>0</v>
      </c>
      <c r="AD165" s="24">
        <f t="shared" si="2"/>
        <v>259267.4</v>
      </c>
    </row>
    <row r="166" spans="1:30" x14ac:dyDescent="0.25">
      <c r="A166" s="16" t="s">
        <v>367</v>
      </c>
      <c r="B166" s="17" t="s">
        <v>368</v>
      </c>
      <c r="C166" s="30" t="s">
        <v>71</v>
      </c>
      <c r="D166" s="90">
        <f>'[1]SEPT 2020'!D166+'[1]OCT 2020'!D166+'[1]NOV 2020'!D166+'[1]DEC 2020'!D166+'[1]JAN 2021'!D166+'[1]FEB 2021'!D166+'[1]MAR 2021'!D166+'[1]APR 2021'!D166+'[1]MAY 2021'!D166+'[1]JUN 2021'!D166+'[1]JUL 2021'!D166+'[1]AUG 2021'!D166</f>
        <v>101449</v>
      </c>
      <c r="E166" s="90">
        <f>'[1]SEPT 2020'!E166+'[1]OCT 2020'!E166+'[1]NOV 2020'!E166+'[1]DEC 2020'!E166+'[1]JAN 2021'!E166+'[1]FEB 2021'!E166+'[1]MAR 2021'!E166+'[1]APR 2021'!E166+'[1]MAY 2021'!E166+'[1]JUN 2021'!E166+'[1]JUL 2021'!E166+'[1]AUG 2021'!E166</f>
        <v>64779</v>
      </c>
      <c r="F166" s="90">
        <f>'[1]SEPT 2020'!F166+'[1]OCT 2020'!F166+'[1]NOV 2020'!F166+'[1]DEC 2020'!F166+'[1]JAN 2021'!F166+'[1]FEB 2021'!F166+'[1]MAR 2021'!F166+'[1]APR 2021'!F166+'[1]MAY 2021'!F166+'[1]JUN 2021'!F166+'[1]JUL 2021'!F166+'[1]AUG 2021'!F166</f>
        <v>29167</v>
      </c>
      <c r="G166" s="90">
        <f>'[1]SEPT 2020'!G166+'[1]OCT 2020'!G166+'[1]NOV 2020'!G166+'[1]DEC 2020'!G166+'[1]JAN 2021'!G166+'[1]FEB 2021'!G166+'[1]MAR 2021'!G166+'[1]APR 2021'!G166+'[1]MAY 2021'!G166+'[1]JUN 2021'!G166+'[1]JUL 2021'!G166+'[1]AUG 2021'!G166</f>
        <v>10280</v>
      </c>
      <c r="H166" s="90">
        <f>'[1]SEPT 2020'!H166+'[1]OCT 2020'!H166+'[1]NOV 2020'!H166+'[1]DEC 2020'!H166+'[1]JAN 2021'!H166+'[1]FEB 2021'!H166+'[1]MAR 2021'!H166+'[1]APR 2021'!H166+'[1]MAY 2021'!H166+'[1]JUN 2021'!H166+'[1]JUL 2021'!H166+'[1]AUG 2021'!H166</f>
        <v>1370</v>
      </c>
      <c r="I166" s="108">
        <f>'[1]SEPT 2020'!I166+'[1]OCT 2020'!I166+'[1]NOV 2020'!I166+'[1]DEC 2020'!I166+'[1]JAN 2021'!I166+'[1]FEB 2021'!I166+'[1]MAR 2021'!I166+'[1]APR 2021'!I166+'[1]MAY 2021'!I166+'[1]JUN 2021'!I166+'[1]JUL 2021'!I166+'[1]AUG 2021'!I166</f>
        <v>207045</v>
      </c>
      <c r="J166" s="38">
        <f>'[1]SEPT 2020'!J166+'[1]OCT 2020'!J166+'[1]NOV 2020'!J166+'[1]DEC 2020'!J166+'[1]JAN 2021'!J166+'[1]FEB 2021'!J166+'[1]MAR 2021'!J166+'[1]APR 2021'!J166+'[1]MAY 2021'!J166+'[1]JUN 2021'!J166+'[1]JUL 2021'!J166+'[1]AUG 2021'!J166</f>
        <v>0</v>
      </c>
      <c r="K166" s="109">
        <f>'[1]SEPT 2020'!K166+'[1]OCT 2020'!K166+'[1]NOV 2020'!K166+'[1]DEC 2020'!K166+'[1]JAN 2021'!K166+'[1]FEB 2021'!K166+'[1]MAR 2021'!K166+'[1]APR 2021'!K166+'[1]MAY 2021'!K166+'[1]JUN 2021'!K166+'[1]JUL 2021'!K166+'[1]AUG 2021'!K166</f>
        <v>0</v>
      </c>
      <c r="L166" s="38">
        <f>'[1]SEPT 2020'!L166+'[1]OCT 2020'!L166+'[1]NOV 2020'!L166+'[1]DEC 2020'!L166+'[1]JAN 2021'!L166+'[1]FEB 2021'!L166+'[1]MAR 2021'!L166+'[1]APR 2021'!L166+'[1]MAY 2021'!L166+'[1]JUN 2021'!L166+'[1]JUL 2021'!L166+'[1]AUG 2021'!L166</f>
        <v>0</v>
      </c>
      <c r="M166" s="38">
        <f>'[1]SEPT 2020'!M166+'[1]OCT 2020'!M166+'[1]NOV 2020'!M166+'[1]DEC 2020'!M166+'[1]JAN 2021'!M166+'[1]FEB 2021'!M166+'[1]MAR 2021'!M166+'[1]APR 2021'!M166+'[1]MAY 2021'!M166+'[1]JUN 2021'!M166+'[1]JUL 2021'!M166+'[1]AUG 2021'!M166</f>
        <v>0</v>
      </c>
      <c r="N166" s="38">
        <f>'[1]SEPT 2020'!N166+'[1]OCT 2020'!N166+'[1]NOV 2020'!N166+'[1]DEC 2020'!N166+'[1]JAN 2021'!N166+'[1]FEB 2021'!N166+'[1]MAR 2021'!N166+'[1]APR 2021'!N166+'[1]MAY 2021'!N166+'[1]JUN 2021'!N166+'[1]JUL 2021'!N166+'[1]AUG 2021'!N166</f>
        <v>0</v>
      </c>
      <c r="O166" s="38">
        <f>'[1]SEPT 2020'!O166+'[1]OCT 2020'!O166+'[1]NOV 2020'!O166+'[1]DEC 2020'!O166+'[1]JAN 2021'!O166+'[1]FEB 2021'!O166+'[1]MAR 2021'!O166+'[1]APR 2021'!O166+'[1]MAY 2021'!O166+'[1]JUN 2021'!O166+'[1]JUL 2021'!O166+'[1]AUG 2021'!O166</f>
        <v>0</v>
      </c>
      <c r="P166" s="108">
        <f>'[1]SEPT 2020'!P166+'[1]OCT 2020'!P166+'[1]NOV 2020'!P166+'[1]DEC 2020'!P166+'[1]JAN 2021'!P166+'[1]FEB 2021'!P166+'[1]MAR 2021'!P166+'[1]APR 2021'!P166+'[1]MAY 2021'!P166+'[1]JUN 2021'!P166+'[1]JUL 2021'!P166+'[1]AUG 2021'!P166</f>
        <v>2268.83</v>
      </c>
      <c r="Q166" s="38">
        <f>'[1]SEPT 2020'!Q166+'[1]OCT 2020'!Q166+'[1]NOV 2020'!Q166+'[1]DEC 2020'!Q166+'[1]JAN 2021'!Q166+'[1]FEB 2021'!Q166+'[1]MAR 2021'!Q166+'[1]APR 2021'!Q166+'[1]MAY 2021'!Q166+'[1]JUN 2021'!Q166+'[1]JUL 2021'!Q166+'[1]AUG 2021'!Q166</f>
        <v>0</v>
      </c>
      <c r="R166" s="38">
        <f>'[1]SEPT 2020'!R166+'[1]OCT 2020'!R166+'[1]NOV 2020'!R166+'[1]DEC 2020'!R166+'[1]JAN 2021'!R166+'[1]FEB 2021'!R166+'[1]MAR 2021'!R166+'[1]APR 2021'!R166+'[1]MAY 2021'!R166+'[1]JUN 2021'!R166+'[1]JUL 2021'!R166+'[1]AUG 2021'!R166</f>
        <v>0</v>
      </c>
      <c r="S166" s="38">
        <f>'[1]SEPT 2020'!S166+'[1]OCT 2020'!S166+'[1]NOV 2020'!S166+'[1]DEC 2020'!S166+'[1]JAN 2021'!S166+'[1]FEB 2021'!S166+'[1]MAR 2021'!S166+'[1]APR 2021'!S166+'[1]MAY 2021'!S166+'[1]JUN 2021'!S166+'[1]JUL 2021'!S166+'[1]AUG 2021'!S166</f>
        <v>0</v>
      </c>
      <c r="T166" s="38">
        <f>'[1]SEPT 2020'!T166+'[1]OCT 2020'!T166+'[1]NOV 2020'!T166+'[1]DEC 2020'!T166+'[1]JAN 2021'!T166+'[1]FEB 2021'!T166+'[1]MAR 2021'!T166+'[1]APR 2021'!T166+'[1]MAY 2021'!T166+'[1]JUN 2021'!T166+'[1]JUL 2021'!T166+'[1]AUG 2021'!T166</f>
        <v>2268.83</v>
      </c>
      <c r="U166" s="38">
        <f>'[1]SEPT 2020'!U166+'[1]OCT 2020'!U166+'[1]NOV 2020'!U166+'[1]DEC 2020'!U166+'[1]JAN 2021'!U166+'[1]FEB 2021'!U166+'[1]MAR 2021'!U166+'[1]APR 2021'!U166+'[1]MAY 2021'!U166+'[1]JUN 2021'!U166+'[1]JUL 2021'!U166+'[1]AUG 2021'!U166</f>
        <v>0</v>
      </c>
      <c r="V166" s="38">
        <f>'[1]SEPT 2020'!V166+'[1]OCT 2020'!V166+'[1]NOV 2020'!V166+'[1]DEC 2020'!V166+'[1]JAN 2021'!V166+'[1]FEB 2021'!V166+'[1]MAR 2021'!V166+'[1]APR 2021'!V166+'[1]MAY 2021'!V166+'[1]JUN 2021'!V166+'[1]JUL 2021'!V166+'[1]AUG 2021'!V166</f>
        <v>0</v>
      </c>
      <c r="W166" s="38">
        <f>'[1]SEPT 2020'!W166+'[1]OCT 2020'!W166+'[1]NOV 2020'!W166+'[1]DEC 2020'!W166+'[1]JAN 2021'!W166+'[1]FEB 2021'!W166+'[1]MAR 2021'!W166+'[1]APR 2021'!W166+'[1]MAY 2021'!W166+'[1]JUN 2021'!W166+'[1]JUL 2021'!W166+'[1]AUG 2021'!W166</f>
        <v>0</v>
      </c>
      <c r="X166" s="38">
        <f>'[1]SEPT 2020'!X166+'[1]OCT 2020'!X166+'[1]NOV 2020'!X166+'[1]DEC 2020'!X166+'[1]JAN 2021'!X166+'[1]FEB 2021'!X166+'[1]MAR 2021'!X166+'[1]APR 2021'!X166+'[1]MAY 2021'!X166+'[1]JUN 2021'!X166+'[1]JUL 2021'!X166+'[1]AUG 2021'!X166</f>
        <v>0</v>
      </c>
      <c r="Y166" s="38">
        <f>'[1]SEPT 2020'!Y166+'[1]OCT 2020'!Y166+'[1]NOV 2020'!Y166+'[1]DEC 2020'!Y166+'[1]JAN 2021'!Y166+'[1]FEB 2021'!Y166+'[1]MAR 2021'!Y166+'[1]APR 2021'!Y166+'[1]MAY 2021'!Y166+'[1]JUN 2021'!Y166+'[1]JUL 2021'!Y166+'[1]AUG 2021'!Y166</f>
        <v>0</v>
      </c>
      <c r="Z166" s="38">
        <f>'[1]SEPT 2020'!Z166+'[1]OCT 2020'!Z166+'[1]NOV 2020'!Z166+'[1]DEC 2020'!Z166+'[1]JAN 2021'!Z166+'[1]FEB 2021'!Z166+'[1]MAR 2021'!Z166+'[1]APR 2021'!Z166+'[1]MAY 2021'!Z166+'[1]JUN 2021'!Z166+'[1]JUL 2021'!Z166+'[1]AUG 2021'!Z166</f>
        <v>0</v>
      </c>
      <c r="AA166" s="38">
        <f>'[1]SEPT 2020'!AA166+'[1]OCT 2020'!AA166+'[1]NOV 2020'!AA166+'[1]DEC 2020'!AA166+'[1]JAN 2021'!AA166+'[1]FEB 2021'!AA166+'[1]MAR 2021'!AA166+'[1]APR 2021'!AA166+'[1]MAY 2021'!AA166+'[1]JUN 2021'!AA166+'[1]JUL 2021'!AA166+'[1]AUG 2021'!AA166</f>
        <v>0</v>
      </c>
      <c r="AB166" s="38">
        <f>'[1]SEPT 2020'!AB166+'[1]OCT 2020'!AB166+'[1]NOV 2020'!AB166+'[1]DEC 2020'!AB166+'[1]JAN 2021'!AB166+'[1]FEB 2021'!AB166+'[1]MAR 2021'!AB166+'[1]APR 2021'!AB166+'[1]MAY 2021'!AB166+'[1]JUN 2021'!AB166+'[1]JUL 2021'!AB166+'[1]AUG 2021'!AB166</f>
        <v>0</v>
      </c>
      <c r="AC166" s="38">
        <f>'[1]SEPT 2020'!AC166+'[1]OCT 2020'!AC166+'[1]NOV 2020'!AC166+'[1]DEC 2020'!AC166+'[1]JAN 2021'!AC166+'[1]FEB 2021'!AC166+'[1]MAR 2021'!AC166+'[1]APR 2021'!AC166+'[1]MAY 2021'!AC166+'[1]JUN 2021'!AC166+'[1]JUL 2021'!AC166+'[1]AUG 2021'!AC166</f>
        <v>0</v>
      </c>
      <c r="AD166" s="24">
        <f t="shared" si="2"/>
        <v>209313.83</v>
      </c>
    </row>
  </sheetData>
  <conditionalFormatting sqref="C102">
    <cfRule type="cellIs" dxfId="9" priority="1" operator="lessThan">
      <formula>#REF!</formula>
    </cfRule>
  </conditionalFormatting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B77CF-B2D1-48E1-AB7D-AD4A36803B52}">
  <sheetPr>
    <tabColor theme="4" tint="-0.249977111117893"/>
    <pageSetUpPr fitToPage="1"/>
  </sheetPr>
  <dimension ref="A1:U172"/>
  <sheetViews>
    <sheetView zoomScale="80" zoomScaleNormal="80" workbookViewId="0">
      <pane xSplit="2" ySplit="1" topLeftCell="C2" activePane="bottomRight" state="frozen"/>
      <selection pane="topRight" activeCell="F11" sqref="F11"/>
      <selection pane="bottomLeft" activeCell="F11" sqref="F11"/>
      <selection pane="bottomRight" activeCell="K32" sqref="K32"/>
    </sheetView>
  </sheetViews>
  <sheetFormatPr defaultRowHeight="15" x14ac:dyDescent="0.25"/>
  <cols>
    <col min="2" max="2" width="12.85546875" bestFit="1" customWidth="1"/>
    <col min="3" max="3" width="14.7109375" style="35" customWidth="1"/>
    <col min="4" max="4" width="18.85546875" customWidth="1"/>
    <col min="5" max="5" width="16.42578125" bestFit="1" customWidth="1"/>
    <col min="6" max="6" width="16.42578125" customWidth="1"/>
    <col min="7" max="7" width="15.85546875" bestFit="1" customWidth="1"/>
    <col min="8" max="8" width="14.28515625" bestFit="1" customWidth="1"/>
    <col min="9" max="9" width="15.85546875" bestFit="1" customWidth="1"/>
    <col min="10" max="10" width="15.5703125" bestFit="1" customWidth="1"/>
    <col min="11" max="11" width="15.85546875" bestFit="1" customWidth="1"/>
    <col min="12" max="12" width="15.140625" customWidth="1"/>
    <col min="13" max="14" width="15.85546875" bestFit="1" customWidth="1"/>
    <col min="15" max="15" width="16.42578125" bestFit="1" customWidth="1"/>
    <col min="16" max="17" width="15.85546875" bestFit="1" customWidth="1"/>
    <col min="18" max="18" width="14.28515625" bestFit="1" customWidth="1"/>
    <col min="19" max="19" width="18" bestFit="1" customWidth="1"/>
    <col min="20" max="20" width="18.42578125" customWidth="1"/>
  </cols>
  <sheetData>
    <row r="1" spans="1:20" x14ac:dyDescent="0.25">
      <c r="A1" s="53" t="s">
        <v>0</v>
      </c>
      <c r="B1" s="54" t="s">
        <v>1</v>
      </c>
      <c r="C1" s="2" t="s">
        <v>2</v>
      </c>
      <c r="D1" s="55" t="s">
        <v>436</v>
      </c>
      <c r="E1" s="57" t="s">
        <v>422</v>
      </c>
      <c r="F1" s="5" t="s">
        <v>414</v>
      </c>
      <c r="G1" s="58" t="s">
        <v>170</v>
      </c>
      <c r="H1" s="58" t="s">
        <v>415</v>
      </c>
      <c r="I1" s="58" t="s">
        <v>437</v>
      </c>
      <c r="J1" s="2" t="s">
        <v>438</v>
      </c>
      <c r="K1" s="2" t="s">
        <v>439</v>
      </c>
      <c r="L1" s="2" t="s">
        <v>440</v>
      </c>
      <c r="M1" s="59" t="s">
        <v>423</v>
      </c>
      <c r="N1" s="9" t="s">
        <v>441</v>
      </c>
      <c r="O1" s="9" t="s">
        <v>424</v>
      </c>
      <c r="P1" s="9" t="s">
        <v>442</v>
      </c>
      <c r="Q1" s="2" t="s">
        <v>443</v>
      </c>
      <c r="R1" s="60" t="s">
        <v>390</v>
      </c>
      <c r="S1" s="61" t="s">
        <v>33</v>
      </c>
      <c r="T1" s="112" t="s">
        <v>444</v>
      </c>
    </row>
    <row r="2" spans="1:20" x14ac:dyDescent="0.25">
      <c r="A2" s="62" t="s">
        <v>34</v>
      </c>
      <c r="B2" s="63" t="s">
        <v>35</v>
      </c>
      <c r="C2" s="64" t="s">
        <v>36</v>
      </c>
      <c r="D2" s="19">
        <v>351705</v>
      </c>
      <c r="E2" s="38">
        <v>2011.5900000000001</v>
      </c>
      <c r="F2" s="19"/>
      <c r="G2" s="19"/>
      <c r="H2" s="19"/>
      <c r="I2" s="19"/>
      <c r="J2" s="19"/>
      <c r="K2" s="19"/>
      <c r="L2" s="19"/>
      <c r="M2" s="114"/>
      <c r="N2" s="19"/>
      <c r="O2" s="19"/>
      <c r="P2" s="19"/>
      <c r="Q2" s="19"/>
      <c r="R2" s="19">
        <f>12090</f>
        <v>12090</v>
      </c>
      <c r="S2" s="66">
        <f>SUM(D2:R2)</f>
        <v>365806.59</v>
      </c>
      <c r="T2" s="116"/>
    </row>
    <row r="3" spans="1:20" x14ac:dyDescent="0.25">
      <c r="A3" s="62" t="s">
        <v>37</v>
      </c>
      <c r="B3" s="63" t="s">
        <v>38</v>
      </c>
      <c r="C3" s="67" t="s">
        <v>39</v>
      </c>
      <c r="D3" s="19">
        <v>173782</v>
      </c>
      <c r="E3" s="38">
        <v>1304.24</v>
      </c>
      <c r="F3" s="19"/>
      <c r="G3" s="19"/>
      <c r="H3" s="19"/>
      <c r="I3" s="19"/>
      <c r="J3" s="19"/>
      <c r="K3" s="19"/>
      <c r="L3" s="19"/>
      <c r="M3" s="114"/>
      <c r="N3" s="19"/>
      <c r="O3" s="19"/>
      <c r="P3" s="19"/>
      <c r="Q3" s="19"/>
      <c r="R3" s="19">
        <f>12382.67</f>
        <v>12382.67</v>
      </c>
      <c r="S3" s="66">
        <f t="shared" ref="S3:S66" si="0">SUM(D3:R3)</f>
        <v>187468.91</v>
      </c>
      <c r="T3" s="116"/>
    </row>
    <row r="4" spans="1:20" x14ac:dyDescent="0.25">
      <c r="A4" s="62" t="s">
        <v>40</v>
      </c>
      <c r="B4" s="63" t="s">
        <v>41</v>
      </c>
      <c r="C4" s="68" t="s">
        <v>42</v>
      </c>
      <c r="D4" s="19">
        <v>664863</v>
      </c>
      <c r="E4" s="38">
        <v>51597.279999999999</v>
      </c>
      <c r="F4" s="19">
        <v>4200</v>
      </c>
      <c r="G4" s="19"/>
      <c r="H4" s="19"/>
      <c r="I4" s="19"/>
      <c r="J4" s="19"/>
      <c r="K4" s="19">
        <v>56490</v>
      </c>
      <c r="L4" s="19"/>
      <c r="M4" s="114"/>
      <c r="N4" s="19"/>
      <c r="O4" s="19"/>
      <c r="P4" s="19"/>
      <c r="Q4" s="19"/>
      <c r="R4" s="19"/>
      <c r="S4" s="66">
        <f t="shared" si="0"/>
        <v>777150.28</v>
      </c>
      <c r="T4" s="116"/>
    </row>
    <row r="5" spans="1:20" x14ac:dyDescent="0.25">
      <c r="A5" s="69" t="s">
        <v>43</v>
      </c>
      <c r="B5" s="63" t="s">
        <v>44</v>
      </c>
      <c r="C5" s="70" t="s">
        <v>45</v>
      </c>
      <c r="D5" s="19">
        <v>488116</v>
      </c>
      <c r="E5" s="38">
        <v>4023.1800000000003</v>
      </c>
      <c r="F5" s="19"/>
      <c r="G5" s="19"/>
      <c r="H5" s="19"/>
      <c r="I5" s="19"/>
      <c r="J5" s="19"/>
      <c r="K5" s="19"/>
      <c r="L5" s="19"/>
      <c r="M5" s="114"/>
      <c r="N5" s="19"/>
      <c r="O5" s="19"/>
      <c r="P5" s="19"/>
      <c r="Q5" s="19">
        <v>50000</v>
      </c>
      <c r="R5" s="19">
        <f>50000</f>
        <v>50000</v>
      </c>
      <c r="S5" s="66">
        <f t="shared" si="0"/>
        <v>592139.17999999993</v>
      </c>
      <c r="T5" s="116"/>
    </row>
    <row r="6" spans="1:20" x14ac:dyDescent="0.25">
      <c r="A6" s="62" t="s">
        <v>46</v>
      </c>
      <c r="B6" s="63" t="s">
        <v>47</v>
      </c>
      <c r="C6" s="68" t="s">
        <v>42</v>
      </c>
      <c r="D6" s="19">
        <v>210054</v>
      </c>
      <c r="E6" s="38"/>
      <c r="F6" s="19"/>
      <c r="G6" s="19"/>
      <c r="H6" s="19"/>
      <c r="I6" s="19"/>
      <c r="J6" s="19"/>
      <c r="K6" s="19"/>
      <c r="L6" s="19"/>
      <c r="M6" s="114"/>
      <c r="N6" s="19"/>
      <c r="O6" s="19"/>
      <c r="P6" s="19"/>
      <c r="Q6" s="19"/>
      <c r="R6" s="19">
        <f>15000</f>
        <v>15000</v>
      </c>
      <c r="S6" s="66">
        <f t="shared" si="0"/>
        <v>225054</v>
      </c>
      <c r="T6" s="116"/>
    </row>
    <row r="7" spans="1:20" x14ac:dyDescent="0.25">
      <c r="A7" s="62" t="s">
        <v>48</v>
      </c>
      <c r="B7" s="63" t="s">
        <v>49</v>
      </c>
      <c r="C7" s="71" t="s">
        <v>50</v>
      </c>
      <c r="D7" s="19">
        <v>144970</v>
      </c>
      <c r="E7" s="38">
        <v>895.58</v>
      </c>
      <c r="F7" s="19"/>
      <c r="G7" s="19"/>
      <c r="H7" s="19"/>
      <c r="I7" s="19"/>
      <c r="J7" s="19"/>
      <c r="K7" s="19"/>
      <c r="L7" s="19"/>
      <c r="M7" s="114"/>
      <c r="N7" s="19"/>
      <c r="O7" s="19"/>
      <c r="P7" s="19"/>
      <c r="Q7" s="19"/>
      <c r="R7" s="19"/>
      <c r="S7" s="66">
        <f t="shared" si="0"/>
        <v>145865.57999999999</v>
      </c>
      <c r="T7" s="116"/>
    </row>
    <row r="8" spans="1:20" x14ac:dyDescent="0.25">
      <c r="A8" s="62" t="s">
        <v>51</v>
      </c>
      <c r="B8" s="63" t="s">
        <v>52</v>
      </c>
      <c r="C8" s="70" t="s">
        <v>45</v>
      </c>
      <c r="D8" s="19">
        <v>166279</v>
      </c>
      <c r="E8" s="38">
        <v>2682.1200000000003</v>
      </c>
      <c r="F8" s="19"/>
      <c r="G8" s="19"/>
      <c r="H8" s="19"/>
      <c r="I8" s="19"/>
      <c r="J8" s="19"/>
      <c r="K8" s="19"/>
      <c r="L8" s="19">
        <v>249982</v>
      </c>
      <c r="M8" s="114"/>
      <c r="N8" s="19"/>
      <c r="O8" s="19"/>
      <c r="P8" s="19"/>
      <c r="Q8" s="19"/>
      <c r="R8" s="19"/>
      <c r="S8" s="66">
        <f t="shared" si="0"/>
        <v>418943.12</v>
      </c>
      <c r="T8" s="116"/>
    </row>
    <row r="9" spans="1:20" x14ac:dyDescent="0.25">
      <c r="A9" s="62" t="s">
        <v>53</v>
      </c>
      <c r="B9" s="63" t="s">
        <v>54</v>
      </c>
      <c r="C9" s="70" t="s">
        <v>45</v>
      </c>
      <c r="D9" s="19">
        <v>904493</v>
      </c>
      <c r="E9" s="38">
        <v>9219.7900000000009</v>
      </c>
      <c r="F9" s="19"/>
      <c r="G9" s="19"/>
      <c r="H9" s="19"/>
      <c r="I9" s="19"/>
      <c r="J9" s="19"/>
      <c r="K9" s="19"/>
      <c r="L9" s="19"/>
      <c r="M9" s="114"/>
      <c r="N9" s="19"/>
      <c r="O9" s="19"/>
      <c r="P9" s="19"/>
      <c r="Q9" s="19"/>
      <c r="R9" s="19">
        <f>50000</f>
        <v>50000</v>
      </c>
      <c r="S9" s="66">
        <f t="shared" si="0"/>
        <v>963712.79</v>
      </c>
      <c r="T9" s="116"/>
    </row>
    <row r="10" spans="1:20" x14ac:dyDescent="0.25">
      <c r="A10" s="62" t="s">
        <v>55</v>
      </c>
      <c r="B10" s="63" t="s">
        <v>56</v>
      </c>
      <c r="C10" s="71" t="s">
        <v>50</v>
      </c>
      <c r="D10" s="19">
        <v>81542</v>
      </c>
      <c r="E10" s="38">
        <v>895.58</v>
      </c>
      <c r="F10" s="19"/>
      <c r="G10" s="19"/>
      <c r="H10" s="19"/>
      <c r="I10" s="19"/>
      <c r="J10" s="19"/>
      <c r="K10" s="19"/>
      <c r="L10" s="19"/>
      <c r="M10" s="114"/>
      <c r="N10" s="19"/>
      <c r="O10" s="19"/>
      <c r="P10" s="19"/>
      <c r="Q10" s="19"/>
      <c r="R10" s="19"/>
      <c r="S10" s="66">
        <f t="shared" si="0"/>
        <v>82437.58</v>
      </c>
      <c r="T10" s="116"/>
    </row>
    <row r="11" spans="1:20" x14ac:dyDescent="0.25">
      <c r="A11" s="62" t="s">
        <v>57</v>
      </c>
      <c r="B11" s="63" t="s">
        <v>58</v>
      </c>
      <c r="C11" s="70" t="s">
        <v>45</v>
      </c>
      <c r="D11" s="19">
        <v>1465168</v>
      </c>
      <c r="E11" s="38">
        <v>22190.33</v>
      </c>
      <c r="F11" s="19"/>
      <c r="G11" s="19"/>
      <c r="H11" s="19"/>
      <c r="I11" s="19"/>
      <c r="J11" s="19"/>
      <c r="K11" s="19"/>
      <c r="L11" s="19">
        <v>84643</v>
      </c>
      <c r="M11" s="114"/>
      <c r="N11" s="117">
        <v>876748</v>
      </c>
      <c r="O11" s="19">
        <v>14428</v>
      </c>
      <c r="P11" s="19"/>
      <c r="Q11" s="19"/>
      <c r="R11" s="19"/>
      <c r="S11" s="66">
        <f t="shared" si="0"/>
        <v>2463177.33</v>
      </c>
      <c r="T11" s="116"/>
    </row>
    <row r="12" spans="1:20" x14ac:dyDescent="0.25">
      <c r="A12" s="62" t="s">
        <v>59</v>
      </c>
      <c r="B12" s="63" t="s">
        <v>60</v>
      </c>
      <c r="C12" s="70" t="s">
        <v>45</v>
      </c>
      <c r="D12" s="19">
        <v>7995516</v>
      </c>
      <c r="E12" s="38">
        <v>51772.350000000006</v>
      </c>
      <c r="F12" s="19">
        <v>11990</v>
      </c>
      <c r="G12" s="19"/>
      <c r="H12" s="19"/>
      <c r="I12" s="19"/>
      <c r="J12" s="19"/>
      <c r="K12" s="19">
        <v>216511</v>
      </c>
      <c r="L12" s="19">
        <v>437325</v>
      </c>
      <c r="M12" s="114">
        <v>152045</v>
      </c>
      <c r="N12" s="117">
        <v>37000</v>
      </c>
      <c r="O12" s="19"/>
      <c r="P12" s="19"/>
      <c r="Q12" s="19"/>
      <c r="R12" s="19"/>
      <c r="S12" s="66">
        <f t="shared" si="0"/>
        <v>8902159.3499999996</v>
      </c>
      <c r="T12" s="116"/>
    </row>
    <row r="13" spans="1:20" x14ac:dyDescent="0.25">
      <c r="A13" s="62" t="s">
        <v>61</v>
      </c>
      <c r="B13" s="63" t="s">
        <v>62</v>
      </c>
      <c r="C13" s="64" t="s">
        <v>36</v>
      </c>
      <c r="D13" s="19">
        <v>624526</v>
      </c>
      <c r="E13" s="38">
        <v>6034.7699999999995</v>
      </c>
      <c r="F13" s="19"/>
      <c r="G13" s="19"/>
      <c r="H13" s="19"/>
      <c r="I13" s="19"/>
      <c r="J13" s="19"/>
      <c r="K13" s="19"/>
      <c r="L13" s="19">
        <v>50195</v>
      </c>
      <c r="M13" s="114"/>
      <c r="N13" s="19"/>
      <c r="O13" s="19"/>
      <c r="P13" s="117">
        <v>94880</v>
      </c>
      <c r="Q13" s="19"/>
      <c r="R13" s="19"/>
      <c r="S13" s="66">
        <f t="shared" si="0"/>
        <v>775635.77</v>
      </c>
      <c r="T13" s="116"/>
    </row>
    <row r="14" spans="1:20" x14ac:dyDescent="0.25">
      <c r="A14" s="62" t="s">
        <v>63</v>
      </c>
      <c r="B14" s="63" t="s">
        <v>64</v>
      </c>
      <c r="C14" s="68" t="s">
        <v>42</v>
      </c>
      <c r="D14" s="19">
        <v>1466860</v>
      </c>
      <c r="E14" s="38">
        <v>21624.59</v>
      </c>
      <c r="F14" s="19"/>
      <c r="G14" s="19"/>
      <c r="H14" s="19"/>
      <c r="I14" s="19"/>
      <c r="J14" s="19"/>
      <c r="K14" s="19"/>
      <c r="L14" s="19"/>
      <c r="M14" s="114"/>
      <c r="N14" s="19"/>
      <c r="O14" s="19"/>
      <c r="P14" s="19"/>
      <c r="Q14" s="19"/>
      <c r="R14" s="19">
        <f>3544.67</f>
        <v>3544.67</v>
      </c>
      <c r="S14" s="66">
        <f t="shared" si="0"/>
        <v>1492029.26</v>
      </c>
      <c r="T14" s="116"/>
    </row>
    <row r="15" spans="1:20" x14ac:dyDescent="0.25">
      <c r="A15" s="62" t="s">
        <v>65</v>
      </c>
      <c r="B15" s="63" t="s">
        <v>66</v>
      </c>
      <c r="C15" s="68" t="s">
        <v>42</v>
      </c>
      <c r="D15" s="19">
        <v>1089742</v>
      </c>
      <c r="E15" s="38">
        <v>18003.73</v>
      </c>
      <c r="F15" s="19">
        <v>6000</v>
      </c>
      <c r="G15" s="19"/>
      <c r="H15" s="19"/>
      <c r="I15" s="19"/>
      <c r="J15" s="19"/>
      <c r="K15" s="19"/>
      <c r="L15" s="19"/>
      <c r="M15" s="114"/>
      <c r="N15" s="19"/>
      <c r="O15" s="19"/>
      <c r="P15" s="19"/>
      <c r="Q15" s="19"/>
      <c r="R15" s="19">
        <f>6195</f>
        <v>6195</v>
      </c>
      <c r="S15" s="66">
        <f t="shared" si="0"/>
        <v>1119940.73</v>
      </c>
      <c r="T15" s="116"/>
    </row>
    <row r="16" spans="1:20" x14ac:dyDescent="0.25">
      <c r="A16" s="62" t="s">
        <v>67</v>
      </c>
      <c r="B16" s="63" t="s">
        <v>68</v>
      </c>
      <c r="C16" s="67" t="s">
        <v>39</v>
      </c>
      <c r="D16" s="19">
        <v>133522</v>
      </c>
      <c r="E16" s="38">
        <v>1343.36</v>
      </c>
      <c r="F16" s="19"/>
      <c r="G16" s="19"/>
      <c r="H16" s="19"/>
      <c r="I16" s="19"/>
      <c r="J16" s="19"/>
      <c r="K16" s="19"/>
      <c r="L16" s="19"/>
      <c r="M16" s="114"/>
      <c r="N16" s="19"/>
      <c r="O16" s="19"/>
      <c r="P16" s="19"/>
      <c r="Q16" s="19"/>
      <c r="R16" s="19"/>
      <c r="S16" s="66">
        <f t="shared" si="0"/>
        <v>134865.35999999999</v>
      </c>
      <c r="T16" s="116"/>
    </row>
    <row r="17" spans="1:20" x14ac:dyDescent="0.25">
      <c r="A17" s="62" t="s">
        <v>69</v>
      </c>
      <c r="B17" s="63" t="s">
        <v>70</v>
      </c>
      <c r="C17" s="72" t="s">
        <v>71</v>
      </c>
      <c r="D17" s="19">
        <v>119835</v>
      </c>
      <c r="E17" s="38">
        <v>956.84</v>
      </c>
      <c r="F17" s="19"/>
      <c r="G17" s="19"/>
      <c r="H17" s="19"/>
      <c r="I17" s="19"/>
      <c r="J17" s="19"/>
      <c r="K17" s="19"/>
      <c r="L17" s="19"/>
      <c r="M17" s="114"/>
      <c r="N17" s="19"/>
      <c r="O17" s="19"/>
      <c r="P17" s="19"/>
      <c r="Q17" s="19"/>
      <c r="R17" s="19"/>
      <c r="S17" s="66">
        <f t="shared" si="0"/>
        <v>120791.84</v>
      </c>
      <c r="T17" s="116"/>
    </row>
    <row r="18" spans="1:20" x14ac:dyDescent="0.25">
      <c r="A18" s="62" t="s">
        <v>72</v>
      </c>
      <c r="B18" s="63" t="s">
        <v>73</v>
      </c>
      <c r="C18" s="67" t="s">
        <v>39</v>
      </c>
      <c r="D18" s="19">
        <v>325378</v>
      </c>
      <c r="E18" s="38">
        <v>1343.36</v>
      </c>
      <c r="F18" s="19"/>
      <c r="G18" s="19"/>
      <c r="H18" s="19"/>
      <c r="I18" s="19"/>
      <c r="J18" s="19"/>
      <c r="K18" s="19"/>
      <c r="L18" s="19"/>
      <c r="M18" s="114"/>
      <c r="N18" s="19"/>
      <c r="O18" s="19"/>
      <c r="P18" s="19"/>
      <c r="Q18" s="19"/>
      <c r="R18" s="19"/>
      <c r="S18" s="66">
        <f t="shared" si="0"/>
        <v>326721.36</v>
      </c>
      <c r="T18" s="116"/>
    </row>
    <row r="19" spans="1:20" x14ac:dyDescent="0.25">
      <c r="A19" s="62" t="s">
        <v>74</v>
      </c>
      <c r="B19" s="63" t="s">
        <v>75</v>
      </c>
      <c r="C19" s="70" t="s">
        <v>45</v>
      </c>
      <c r="D19" s="19">
        <v>559741</v>
      </c>
      <c r="E19" s="38"/>
      <c r="F19" s="19"/>
      <c r="G19" s="19"/>
      <c r="H19" s="19"/>
      <c r="I19" s="19"/>
      <c r="J19" s="19"/>
      <c r="K19" s="19"/>
      <c r="L19" s="19"/>
      <c r="M19" s="114"/>
      <c r="N19" s="19"/>
      <c r="O19" s="19"/>
      <c r="P19" s="19"/>
      <c r="Q19" s="19"/>
      <c r="R19" s="19"/>
      <c r="S19" s="66">
        <f t="shared" si="0"/>
        <v>559741</v>
      </c>
      <c r="T19" s="116"/>
    </row>
    <row r="20" spans="1:20" x14ac:dyDescent="0.25">
      <c r="A20" s="62" t="s">
        <v>76</v>
      </c>
      <c r="B20" s="63" t="s">
        <v>77</v>
      </c>
      <c r="C20" s="70" t="s">
        <v>45</v>
      </c>
      <c r="D20" s="19">
        <v>391807</v>
      </c>
      <c r="E20" s="38">
        <v>5364.2400000000007</v>
      </c>
      <c r="F20" s="19"/>
      <c r="G20" s="19"/>
      <c r="H20" s="19"/>
      <c r="I20" s="19"/>
      <c r="J20" s="19"/>
      <c r="K20" s="19"/>
      <c r="L20" s="19"/>
      <c r="M20" s="114"/>
      <c r="N20" s="19"/>
      <c r="O20" s="19"/>
      <c r="P20" s="19"/>
      <c r="Q20" s="19"/>
      <c r="R20" s="19"/>
      <c r="S20" s="66">
        <f t="shared" si="0"/>
        <v>397171.24</v>
      </c>
      <c r="T20" s="116"/>
    </row>
    <row r="21" spans="1:20" x14ac:dyDescent="0.25">
      <c r="A21" s="62" t="s">
        <v>78</v>
      </c>
      <c r="B21" s="63" t="s">
        <v>79</v>
      </c>
      <c r="C21" s="72" t="s">
        <v>71</v>
      </c>
      <c r="D21" s="19">
        <v>226884</v>
      </c>
      <c r="E21" s="38">
        <v>1429.86</v>
      </c>
      <c r="F21" s="19"/>
      <c r="G21" s="19"/>
      <c r="H21" s="19"/>
      <c r="I21" s="19"/>
      <c r="J21" s="19"/>
      <c r="K21" s="19"/>
      <c r="L21" s="19">
        <v>125078</v>
      </c>
      <c r="M21" s="114"/>
      <c r="N21" s="19"/>
      <c r="O21" s="19"/>
      <c r="P21" s="19"/>
      <c r="Q21" s="19"/>
      <c r="R21" s="19">
        <f>15000+15530.6</f>
        <v>30530.6</v>
      </c>
      <c r="S21" s="66">
        <f t="shared" si="0"/>
        <v>383922.45999999996</v>
      </c>
      <c r="T21" s="116"/>
    </row>
    <row r="22" spans="1:20" x14ac:dyDescent="0.25">
      <c r="A22" s="62" t="s">
        <v>80</v>
      </c>
      <c r="B22" s="63" t="s">
        <v>81</v>
      </c>
      <c r="C22" s="67" t="s">
        <v>39</v>
      </c>
      <c r="D22" s="19">
        <v>60497</v>
      </c>
      <c r="E22" s="38"/>
      <c r="F22" s="19"/>
      <c r="G22" s="19"/>
      <c r="H22" s="19"/>
      <c r="I22" s="19"/>
      <c r="J22" s="19"/>
      <c r="K22" s="19"/>
      <c r="L22" s="19"/>
      <c r="M22" s="114"/>
      <c r="N22" s="19"/>
      <c r="O22" s="19"/>
      <c r="P22" s="19"/>
      <c r="Q22" s="19"/>
      <c r="R22" s="19"/>
      <c r="S22" s="66">
        <f t="shared" si="0"/>
        <v>60497</v>
      </c>
      <c r="T22" s="116"/>
    </row>
    <row r="23" spans="1:20" x14ac:dyDescent="0.25">
      <c r="A23" s="62" t="s">
        <v>82</v>
      </c>
      <c r="B23" s="63" t="s">
        <v>83</v>
      </c>
      <c r="C23" s="72" t="s">
        <v>71</v>
      </c>
      <c r="D23" s="19">
        <v>2663083</v>
      </c>
      <c r="E23" s="38">
        <v>22839.63</v>
      </c>
      <c r="F23" s="19">
        <v>10768.05</v>
      </c>
      <c r="G23" s="19"/>
      <c r="H23" s="19">
        <v>127486</v>
      </c>
      <c r="I23" s="19"/>
      <c r="J23" s="19">
        <v>24954</v>
      </c>
      <c r="K23" s="19">
        <v>107163</v>
      </c>
      <c r="L23" s="19">
        <v>124792</v>
      </c>
      <c r="M23" s="114">
        <v>495179</v>
      </c>
      <c r="N23" s="117">
        <v>457631</v>
      </c>
      <c r="O23" s="19">
        <v>155739</v>
      </c>
      <c r="P23" s="19"/>
      <c r="Q23" s="19"/>
      <c r="R23" s="19">
        <f>3000</f>
        <v>3000</v>
      </c>
      <c r="S23" s="66">
        <f t="shared" si="0"/>
        <v>4192634.6799999997</v>
      </c>
      <c r="T23" s="116"/>
    </row>
    <row r="24" spans="1:20" x14ac:dyDescent="0.25">
      <c r="A24" s="62" t="s">
        <v>84</v>
      </c>
      <c r="B24" s="63" t="s">
        <v>85</v>
      </c>
      <c r="C24" s="64" t="s">
        <v>36</v>
      </c>
      <c r="D24" s="19">
        <v>263931</v>
      </c>
      <c r="E24" s="38">
        <v>3244.5</v>
      </c>
      <c r="F24" s="19"/>
      <c r="G24" s="19"/>
      <c r="H24" s="19"/>
      <c r="I24" s="19"/>
      <c r="J24" s="19"/>
      <c r="K24" s="19"/>
      <c r="L24" s="19"/>
      <c r="M24" s="114"/>
      <c r="N24" s="19"/>
      <c r="O24" s="19"/>
      <c r="P24" s="19"/>
      <c r="Q24" s="19"/>
      <c r="R24" s="19">
        <f>3780</f>
        <v>3780</v>
      </c>
      <c r="S24" s="66">
        <f t="shared" si="0"/>
        <v>270955.5</v>
      </c>
      <c r="T24" s="116"/>
    </row>
    <row r="25" spans="1:20" x14ac:dyDescent="0.25">
      <c r="A25" s="62" t="s">
        <v>86</v>
      </c>
      <c r="B25" s="63" t="s">
        <v>87</v>
      </c>
      <c r="C25" s="68" t="s">
        <v>42</v>
      </c>
      <c r="D25" s="19">
        <v>178403</v>
      </c>
      <c r="E25" s="38"/>
      <c r="F25" s="19"/>
      <c r="G25" s="19"/>
      <c r="H25" s="19"/>
      <c r="I25" s="19"/>
      <c r="J25" s="19"/>
      <c r="K25" s="19"/>
      <c r="L25" s="19"/>
      <c r="M25" s="114"/>
      <c r="N25" s="19"/>
      <c r="O25" s="19"/>
      <c r="P25" s="19"/>
      <c r="Q25" s="19"/>
      <c r="R25" s="19"/>
      <c r="S25" s="66">
        <f t="shared" si="0"/>
        <v>178403</v>
      </c>
      <c r="T25" s="116"/>
    </row>
    <row r="26" spans="1:20" x14ac:dyDescent="0.25">
      <c r="A26" s="62" t="s">
        <v>88</v>
      </c>
      <c r="B26" s="63" t="s">
        <v>89</v>
      </c>
      <c r="C26" s="64" t="s">
        <v>36</v>
      </c>
      <c r="D26" s="19">
        <v>516381</v>
      </c>
      <c r="E26" s="118"/>
      <c r="F26" s="19"/>
      <c r="G26" s="19"/>
      <c r="H26" s="19"/>
      <c r="I26" s="19"/>
      <c r="J26" s="19"/>
      <c r="K26" s="19"/>
      <c r="L26" s="19"/>
      <c r="M26" s="114"/>
      <c r="N26" s="19"/>
      <c r="O26" s="19"/>
      <c r="P26" s="19"/>
      <c r="Q26" s="19"/>
      <c r="R26" s="19"/>
      <c r="S26" s="66">
        <f t="shared" si="0"/>
        <v>516381</v>
      </c>
      <c r="T26" s="116"/>
    </row>
    <row r="27" spans="1:20" x14ac:dyDescent="0.25">
      <c r="A27" s="69" t="s">
        <v>90</v>
      </c>
      <c r="B27" s="63" t="s">
        <v>91</v>
      </c>
      <c r="C27" s="71" t="s">
        <v>50</v>
      </c>
      <c r="D27" s="19">
        <v>207084</v>
      </c>
      <c r="E27" s="38">
        <v>895.58</v>
      </c>
      <c r="F27" s="19"/>
      <c r="G27" s="19"/>
      <c r="H27" s="19"/>
      <c r="I27" s="19"/>
      <c r="J27" s="19"/>
      <c r="K27" s="19"/>
      <c r="L27" s="19"/>
      <c r="M27" s="114"/>
      <c r="N27" s="19"/>
      <c r="O27" s="19"/>
      <c r="P27" s="19"/>
      <c r="Q27" s="19"/>
      <c r="R27" s="19">
        <f>3000+4000+5000</f>
        <v>12000</v>
      </c>
      <c r="S27" s="66">
        <f t="shared" si="0"/>
        <v>219979.58</v>
      </c>
      <c r="T27" s="116"/>
    </row>
    <row r="28" spans="1:20" x14ac:dyDescent="0.25">
      <c r="A28" s="62" t="s">
        <v>92</v>
      </c>
      <c r="B28" s="63" t="s">
        <v>93</v>
      </c>
      <c r="C28" s="71" t="s">
        <v>50</v>
      </c>
      <c r="D28" s="19">
        <v>53937</v>
      </c>
      <c r="E28" s="38">
        <v>447.78</v>
      </c>
      <c r="F28" s="19"/>
      <c r="G28" s="19"/>
      <c r="H28" s="19"/>
      <c r="I28" s="19"/>
      <c r="J28" s="19"/>
      <c r="K28" s="19"/>
      <c r="L28" s="19">
        <v>57424</v>
      </c>
      <c r="M28" s="114"/>
      <c r="N28" s="19"/>
      <c r="O28" s="19"/>
      <c r="P28" s="117">
        <v>128778</v>
      </c>
      <c r="Q28" s="19"/>
      <c r="R28" s="19"/>
      <c r="S28" s="66">
        <f t="shared" si="0"/>
        <v>240586.78</v>
      </c>
      <c r="T28" s="116"/>
    </row>
    <row r="29" spans="1:20" x14ac:dyDescent="0.25">
      <c r="A29" s="62" t="s">
        <v>94</v>
      </c>
      <c r="B29" s="63" t="s">
        <v>95</v>
      </c>
      <c r="C29" s="67" t="s">
        <v>39</v>
      </c>
      <c r="D29" s="19">
        <v>197472</v>
      </c>
      <c r="E29" s="38"/>
      <c r="F29" s="19"/>
      <c r="G29" s="19"/>
      <c r="H29" s="19"/>
      <c r="I29" s="19"/>
      <c r="J29" s="19"/>
      <c r="K29" s="19"/>
      <c r="L29" s="19"/>
      <c r="M29" s="114"/>
      <c r="N29" s="19"/>
      <c r="O29" s="19"/>
      <c r="P29" s="19"/>
      <c r="Q29" s="19"/>
      <c r="R29" s="19">
        <f>13668+17525</f>
        <v>31193</v>
      </c>
      <c r="S29" s="66">
        <f t="shared" si="0"/>
        <v>228665</v>
      </c>
      <c r="T29" s="116"/>
    </row>
    <row r="30" spans="1:20" x14ac:dyDescent="0.25">
      <c r="A30" s="62" t="s">
        <v>96</v>
      </c>
      <c r="B30" s="63" t="s">
        <v>97</v>
      </c>
      <c r="C30" s="67" t="s">
        <v>39</v>
      </c>
      <c r="D30" s="19">
        <v>65103</v>
      </c>
      <c r="E30" s="38"/>
      <c r="F30" s="19"/>
      <c r="G30" s="19"/>
      <c r="H30" s="19"/>
      <c r="I30" s="19"/>
      <c r="J30" s="19"/>
      <c r="K30" s="19"/>
      <c r="L30" s="19"/>
      <c r="M30" s="114"/>
      <c r="N30" s="19"/>
      <c r="O30" s="19"/>
      <c r="P30" s="19"/>
      <c r="Q30" s="19"/>
      <c r="R30" s="19"/>
      <c r="S30" s="66">
        <f t="shared" si="0"/>
        <v>65103</v>
      </c>
      <c r="T30" s="116"/>
    </row>
    <row r="31" spans="1:20" x14ac:dyDescent="0.25">
      <c r="A31" s="62" t="s">
        <v>98</v>
      </c>
      <c r="B31" s="63" t="s">
        <v>99</v>
      </c>
      <c r="C31" s="73" t="s">
        <v>100</v>
      </c>
      <c r="D31" s="19">
        <v>2004242</v>
      </c>
      <c r="E31" s="38">
        <v>31213.350000000002</v>
      </c>
      <c r="F31" s="19"/>
      <c r="G31" s="19"/>
      <c r="H31" s="19"/>
      <c r="I31" s="19"/>
      <c r="J31" s="19"/>
      <c r="K31" s="19"/>
      <c r="L31" s="19">
        <v>244507</v>
      </c>
      <c r="M31" s="114"/>
      <c r="N31" s="19"/>
      <c r="O31" s="19">
        <v>132918</v>
      </c>
      <c r="P31" s="117">
        <v>169440</v>
      </c>
      <c r="Q31" s="19"/>
      <c r="R31" s="19"/>
      <c r="S31" s="66">
        <f t="shared" si="0"/>
        <v>2582320.35</v>
      </c>
      <c r="T31" s="116"/>
    </row>
    <row r="32" spans="1:20" x14ac:dyDescent="0.25">
      <c r="A32" s="62" t="s">
        <v>101</v>
      </c>
      <c r="B32" s="63" t="s">
        <v>102</v>
      </c>
      <c r="C32" s="70" t="s">
        <v>45</v>
      </c>
      <c r="D32" s="19">
        <v>597646</v>
      </c>
      <c r="E32" s="38">
        <v>6671.77</v>
      </c>
      <c r="F32" s="19"/>
      <c r="G32" s="19"/>
      <c r="H32" s="19"/>
      <c r="I32" s="19"/>
      <c r="J32" s="19"/>
      <c r="K32" s="19"/>
      <c r="L32" s="19">
        <v>52548</v>
      </c>
      <c r="M32" s="114"/>
      <c r="N32" s="19"/>
      <c r="O32" s="19"/>
      <c r="P32" s="19"/>
      <c r="Q32" s="19"/>
      <c r="R32" s="19"/>
      <c r="S32" s="66">
        <f t="shared" si="0"/>
        <v>656865.77</v>
      </c>
      <c r="T32" s="116"/>
    </row>
    <row r="33" spans="1:21" x14ac:dyDescent="0.25">
      <c r="A33" s="62" t="s">
        <v>103</v>
      </c>
      <c r="B33" s="63" t="s">
        <v>104</v>
      </c>
      <c r="C33" s="70" t="s">
        <v>45</v>
      </c>
      <c r="D33" s="19">
        <v>297695</v>
      </c>
      <c r="E33" s="38">
        <v>3352.65</v>
      </c>
      <c r="F33" s="19"/>
      <c r="G33" s="19"/>
      <c r="H33" s="19"/>
      <c r="I33" s="19"/>
      <c r="J33" s="19"/>
      <c r="K33" s="19"/>
      <c r="L33" s="19"/>
      <c r="M33" s="114"/>
      <c r="N33" s="19"/>
      <c r="O33" s="19"/>
      <c r="P33" s="19"/>
      <c r="Q33" s="19"/>
      <c r="R33" s="19"/>
      <c r="S33" s="66">
        <f t="shared" si="0"/>
        <v>301047.65000000002</v>
      </c>
      <c r="T33" s="116"/>
    </row>
    <row r="34" spans="1:21" x14ac:dyDescent="0.25">
      <c r="A34" s="62" t="s">
        <v>105</v>
      </c>
      <c r="B34" s="63" t="s">
        <v>106</v>
      </c>
      <c r="C34" s="73" t="s">
        <v>100</v>
      </c>
      <c r="D34" s="19">
        <v>290268</v>
      </c>
      <c r="E34" s="38">
        <v>2163</v>
      </c>
      <c r="F34" s="19"/>
      <c r="G34" s="19"/>
      <c r="H34" s="19"/>
      <c r="I34" s="19"/>
      <c r="J34" s="19"/>
      <c r="K34" s="19"/>
      <c r="L34" s="19"/>
      <c r="M34" s="114"/>
      <c r="N34" s="19"/>
      <c r="O34" s="19"/>
      <c r="P34" s="19"/>
      <c r="Q34" s="19"/>
      <c r="R34" s="19"/>
      <c r="S34" s="66">
        <f t="shared" si="0"/>
        <v>292431</v>
      </c>
      <c r="T34" s="116"/>
    </row>
    <row r="35" spans="1:21" x14ac:dyDescent="0.25">
      <c r="A35" s="62" t="s">
        <v>107</v>
      </c>
      <c r="B35" s="63" t="s">
        <v>108</v>
      </c>
      <c r="C35" s="70" t="s">
        <v>45</v>
      </c>
      <c r="D35" s="19">
        <v>606479</v>
      </c>
      <c r="E35" s="38">
        <v>5250</v>
      </c>
      <c r="F35" s="19"/>
      <c r="G35" s="19"/>
      <c r="H35" s="19"/>
      <c r="I35" s="19"/>
      <c r="J35" s="19"/>
      <c r="K35" s="19"/>
      <c r="L35" s="19"/>
      <c r="M35" s="114"/>
      <c r="N35" s="19"/>
      <c r="O35" s="19"/>
      <c r="P35" s="19"/>
      <c r="Q35" s="19"/>
      <c r="R35" s="19"/>
      <c r="S35" s="66">
        <f t="shared" si="0"/>
        <v>611729</v>
      </c>
      <c r="T35" s="116"/>
    </row>
    <row r="36" spans="1:21" x14ac:dyDescent="0.25">
      <c r="A36" s="62" t="s">
        <v>109</v>
      </c>
      <c r="B36" s="63" t="s">
        <v>110</v>
      </c>
      <c r="C36" s="67" t="s">
        <v>39</v>
      </c>
      <c r="D36" s="19">
        <v>76357</v>
      </c>
      <c r="E36" s="38">
        <v>447.78</v>
      </c>
      <c r="F36" s="19"/>
      <c r="G36" s="19"/>
      <c r="H36" s="19"/>
      <c r="I36" s="19"/>
      <c r="J36" s="19"/>
      <c r="K36" s="19"/>
      <c r="L36" s="19"/>
      <c r="M36" s="114"/>
      <c r="N36" s="19"/>
      <c r="O36" s="19"/>
      <c r="P36" s="19"/>
      <c r="Q36" s="19"/>
      <c r="R36" s="19"/>
      <c r="S36" s="66">
        <f t="shared" si="0"/>
        <v>76804.78</v>
      </c>
      <c r="T36" s="116"/>
    </row>
    <row r="37" spans="1:21" x14ac:dyDescent="0.25">
      <c r="A37" s="62" t="s">
        <v>111</v>
      </c>
      <c r="B37" s="63" t="s">
        <v>112</v>
      </c>
      <c r="C37" s="71" t="s">
        <v>50</v>
      </c>
      <c r="D37" s="19">
        <v>80311</v>
      </c>
      <c r="E37" s="38">
        <v>895.58</v>
      </c>
      <c r="F37" s="19"/>
      <c r="G37" s="19"/>
      <c r="H37" s="19"/>
      <c r="I37" s="19"/>
      <c r="J37" s="19"/>
      <c r="K37" s="19"/>
      <c r="L37" s="19"/>
      <c r="M37" s="114"/>
      <c r="N37" s="19"/>
      <c r="O37" s="19"/>
      <c r="P37" s="19"/>
      <c r="Q37" s="19"/>
      <c r="R37" s="19"/>
      <c r="S37" s="66">
        <f t="shared" si="0"/>
        <v>81206.58</v>
      </c>
      <c r="T37" s="116"/>
    </row>
    <row r="38" spans="1:21" x14ac:dyDescent="0.25">
      <c r="A38" s="62" t="s">
        <v>113</v>
      </c>
      <c r="B38" s="63" t="s">
        <v>114</v>
      </c>
      <c r="C38" s="67" t="s">
        <v>39</v>
      </c>
      <c r="D38" s="19">
        <v>78891</v>
      </c>
      <c r="E38" s="38">
        <v>447.78</v>
      </c>
      <c r="F38" s="19"/>
      <c r="G38" s="19"/>
      <c r="H38" s="19"/>
      <c r="I38" s="19"/>
      <c r="J38" s="19"/>
      <c r="K38" s="19"/>
      <c r="L38" s="19"/>
      <c r="M38" s="114"/>
      <c r="N38" s="19"/>
      <c r="O38" s="19"/>
      <c r="P38" s="19"/>
      <c r="Q38" s="19"/>
      <c r="R38" s="19"/>
      <c r="S38" s="66">
        <f t="shared" si="0"/>
        <v>79338.78</v>
      </c>
      <c r="T38" s="116"/>
    </row>
    <row r="39" spans="1:21" x14ac:dyDescent="0.25">
      <c r="A39" s="62" t="s">
        <v>115</v>
      </c>
      <c r="B39" s="63" t="s">
        <v>116</v>
      </c>
      <c r="C39" s="71" t="s">
        <v>50</v>
      </c>
      <c r="D39" s="19">
        <v>144524</v>
      </c>
      <c r="E39" s="38">
        <v>895.58</v>
      </c>
      <c r="F39" s="19"/>
      <c r="G39" s="19"/>
      <c r="H39" s="19"/>
      <c r="I39" s="19"/>
      <c r="J39" s="19"/>
      <c r="K39" s="19"/>
      <c r="L39" s="19"/>
      <c r="M39" s="114"/>
      <c r="N39" s="19"/>
      <c r="O39" s="19"/>
      <c r="P39" s="19"/>
      <c r="Q39" s="19"/>
      <c r="R39" s="19"/>
      <c r="S39" s="66">
        <f t="shared" si="0"/>
        <v>145419.57999999999</v>
      </c>
      <c r="T39" s="116"/>
    </row>
    <row r="40" spans="1:21" x14ac:dyDescent="0.25">
      <c r="A40" s="62" t="s">
        <v>117</v>
      </c>
      <c r="B40" s="63" t="s">
        <v>118</v>
      </c>
      <c r="C40" s="73" t="s">
        <v>100</v>
      </c>
      <c r="D40" s="19">
        <v>10245354</v>
      </c>
      <c r="E40" s="38">
        <v>124819.16</v>
      </c>
      <c r="F40" s="19"/>
      <c r="G40" s="19"/>
      <c r="H40" s="19"/>
      <c r="I40" s="19"/>
      <c r="J40" s="19"/>
      <c r="K40" s="19">
        <v>239632</v>
      </c>
      <c r="L40" s="19"/>
      <c r="M40" s="114"/>
      <c r="N40" s="19"/>
      <c r="O40" s="19">
        <v>77841</v>
      </c>
      <c r="P40" s="19"/>
      <c r="Q40" s="19"/>
      <c r="R40" s="19"/>
      <c r="S40" s="66">
        <f t="shared" si="0"/>
        <v>10687646.16</v>
      </c>
      <c r="T40" s="116"/>
    </row>
    <row r="41" spans="1:21" x14ac:dyDescent="0.25">
      <c r="A41" s="62" t="s">
        <v>119</v>
      </c>
      <c r="B41" s="63" t="s">
        <v>120</v>
      </c>
      <c r="C41" s="67" t="s">
        <v>39</v>
      </c>
      <c r="D41" s="19">
        <v>195492</v>
      </c>
      <c r="E41" s="38">
        <v>1343.36</v>
      </c>
      <c r="F41" s="19"/>
      <c r="G41" s="19"/>
      <c r="H41" s="19"/>
      <c r="I41" s="19"/>
      <c r="J41" s="19"/>
      <c r="K41" s="19"/>
      <c r="L41" s="19"/>
      <c r="M41" s="114"/>
      <c r="N41" s="19"/>
      <c r="O41" s="19"/>
      <c r="P41" s="19"/>
      <c r="Q41" s="19"/>
      <c r="R41" s="19"/>
      <c r="S41" s="66">
        <f t="shared" si="0"/>
        <v>196835.36</v>
      </c>
      <c r="T41" s="116"/>
    </row>
    <row r="42" spans="1:21" s="32" customFormat="1" ht="15.75" x14ac:dyDescent="0.25">
      <c r="A42" s="62" t="s">
        <v>121</v>
      </c>
      <c r="B42" s="63" t="s">
        <v>122</v>
      </c>
      <c r="C42" s="71" t="s">
        <v>50</v>
      </c>
      <c r="D42" s="19">
        <v>281952</v>
      </c>
      <c r="E42" s="38">
        <v>2238.9499999999998</v>
      </c>
      <c r="F42" s="19"/>
      <c r="G42" s="19"/>
      <c r="H42" s="19"/>
      <c r="I42" s="19"/>
      <c r="J42" s="19"/>
      <c r="K42" s="19"/>
      <c r="L42" s="19"/>
      <c r="M42" s="114"/>
      <c r="N42" s="19"/>
      <c r="O42" s="19"/>
      <c r="P42" s="19"/>
      <c r="Q42" s="19"/>
      <c r="R42" s="19"/>
      <c r="S42" s="66">
        <f t="shared" si="0"/>
        <v>284190.95</v>
      </c>
      <c r="T42" s="116"/>
      <c r="U42"/>
    </row>
    <row r="43" spans="1:21" s="32" customFormat="1" ht="15.75" x14ac:dyDescent="0.25">
      <c r="A43" s="62" t="s">
        <v>123</v>
      </c>
      <c r="B43" s="63" t="s">
        <v>124</v>
      </c>
      <c r="C43" s="73" t="s">
        <v>100</v>
      </c>
      <c r="D43" s="19">
        <v>2263525</v>
      </c>
      <c r="E43" s="38">
        <v>36577.410000000003</v>
      </c>
      <c r="F43" s="19"/>
      <c r="G43" s="19"/>
      <c r="H43" s="19"/>
      <c r="I43" s="19"/>
      <c r="J43" s="19"/>
      <c r="K43" s="19"/>
      <c r="L43" s="19"/>
      <c r="M43" s="114"/>
      <c r="N43" s="117">
        <v>287914</v>
      </c>
      <c r="O43" s="19"/>
      <c r="P43" s="19"/>
      <c r="Q43" s="19"/>
      <c r="R43" s="19"/>
      <c r="S43" s="66">
        <f t="shared" si="0"/>
        <v>2588016.41</v>
      </c>
      <c r="T43" s="116"/>
      <c r="U43"/>
    </row>
    <row r="44" spans="1:21" s="32" customFormat="1" ht="15.75" x14ac:dyDescent="0.25">
      <c r="A44" s="62" t="s">
        <v>125</v>
      </c>
      <c r="B44" s="63" t="s">
        <v>126</v>
      </c>
      <c r="C44" s="70" t="s">
        <v>45</v>
      </c>
      <c r="D44" s="19">
        <v>219626</v>
      </c>
      <c r="E44" s="38">
        <v>1341.0600000000002</v>
      </c>
      <c r="F44" s="19"/>
      <c r="G44" s="19"/>
      <c r="H44" s="19"/>
      <c r="I44" s="19"/>
      <c r="J44" s="19"/>
      <c r="K44" s="19"/>
      <c r="L44" s="19"/>
      <c r="M44" s="114"/>
      <c r="N44" s="19"/>
      <c r="O44" s="19"/>
      <c r="P44" s="19"/>
      <c r="Q44" s="19"/>
      <c r="R44" s="19"/>
      <c r="S44" s="66">
        <f t="shared" si="0"/>
        <v>220967.06</v>
      </c>
      <c r="T44" s="116"/>
      <c r="U44"/>
    </row>
    <row r="45" spans="1:21" s="32" customFormat="1" ht="15.75" x14ac:dyDescent="0.25">
      <c r="A45" s="62" t="s">
        <v>127</v>
      </c>
      <c r="B45" s="63" t="s">
        <v>128</v>
      </c>
      <c r="C45" s="72" t="s">
        <v>71</v>
      </c>
      <c r="D45" s="19">
        <v>234454</v>
      </c>
      <c r="E45" s="38">
        <v>1429.37</v>
      </c>
      <c r="F45" s="19"/>
      <c r="G45" s="19"/>
      <c r="H45" s="19"/>
      <c r="I45" s="19"/>
      <c r="J45" s="19"/>
      <c r="K45" s="19"/>
      <c r="L45" s="19"/>
      <c r="M45" s="114"/>
      <c r="N45" s="19"/>
      <c r="O45" s="19"/>
      <c r="P45" s="19"/>
      <c r="Q45" s="19"/>
      <c r="R45" s="19"/>
      <c r="S45" s="66">
        <f t="shared" si="0"/>
        <v>235883.37</v>
      </c>
      <c r="T45" s="116"/>
      <c r="U45"/>
    </row>
    <row r="46" spans="1:21" s="32" customFormat="1" ht="15.75" x14ac:dyDescent="0.25">
      <c r="A46" s="62" t="s">
        <v>129</v>
      </c>
      <c r="B46" s="63" t="s">
        <v>130</v>
      </c>
      <c r="C46" s="73" t="s">
        <v>100</v>
      </c>
      <c r="D46" s="19">
        <v>161932</v>
      </c>
      <c r="E46" s="38">
        <v>1341.0600000000002</v>
      </c>
      <c r="F46" s="19"/>
      <c r="G46" s="19"/>
      <c r="H46" s="19"/>
      <c r="I46" s="19"/>
      <c r="J46" s="19"/>
      <c r="K46" s="19"/>
      <c r="L46" s="19"/>
      <c r="M46" s="114"/>
      <c r="N46" s="19"/>
      <c r="O46" s="19"/>
      <c r="P46" s="19"/>
      <c r="Q46" s="19"/>
      <c r="R46" s="19"/>
      <c r="S46" s="66">
        <f t="shared" si="0"/>
        <v>163273.06</v>
      </c>
      <c r="T46" s="116"/>
      <c r="U46"/>
    </row>
    <row r="47" spans="1:21" s="32" customFormat="1" ht="15.75" x14ac:dyDescent="0.25">
      <c r="A47" s="62" t="s">
        <v>131</v>
      </c>
      <c r="B47" s="63" t="s">
        <v>132</v>
      </c>
      <c r="C47" s="67" t="s">
        <v>39</v>
      </c>
      <c r="D47" s="19">
        <v>934334</v>
      </c>
      <c r="E47" s="38">
        <v>6269.05</v>
      </c>
      <c r="F47" s="19"/>
      <c r="G47" s="19"/>
      <c r="H47" s="19"/>
      <c r="I47" s="19"/>
      <c r="J47" s="19"/>
      <c r="K47" s="19"/>
      <c r="L47" s="19"/>
      <c r="M47" s="114"/>
      <c r="N47" s="19"/>
      <c r="O47" s="19"/>
      <c r="P47" s="19"/>
      <c r="Q47" s="19"/>
      <c r="R47" s="19"/>
      <c r="S47" s="66">
        <f t="shared" si="0"/>
        <v>940603.05</v>
      </c>
      <c r="T47" s="116"/>
      <c r="U47"/>
    </row>
    <row r="48" spans="1:21" s="32" customFormat="1" ht="15.75" x14ac:dyDescent="0.25">
      <c r="A48" s="62" t="s">
        <v>133</v>
      </c>
      <c r="B48" s="63" t="s">
        <v>134</v>
      </c>
      <c r="C48" s="73" t="s">
        <v>100</v>
      </c>
      <c r="D48" s="19">
        <v>660160</v>
      </c>
      <c r="E48" s="38">
        <v>7308.78</v>
      </c>
      <c r="F48" s="19"/>
      <c r="G48" s="19"/>
      <c r="H48" s="19"/>
      <c r="I48" s="19"/>
      <c r="J48" s="19"/>
      <c r="K48" s="19"/>
      <c r="L48" s="19"/>
      <c r="M48" s="114"/>
      <c r="N48" s="19"/>
      <c r="O48" s="19"/>
      <c r="P48" s="19"/>
      <c r="Q48" s="19"/>
      <c r="R48" s="19"/>
      <c r="S48" s="66">
        <f t="shared" si="0"/>
        <v>667468.78</v>
      </c>
      <c r="T48" s="119"/>
      <c r="U48"/>
    </row>
    <row r="49" spans="1:21" s="32" customFormat="1" ht="15.75" x14ac:dyDescent="0.25">
      <c r="A49" s="62" t="s">
        <v>135</v>
      </c>
      <c r="B49" s="63" t="s">
        <v>136</v>
      </c>
      <c r="C49" s="67" t="s">
        <v>39</v>
      </c>
      <c r="D49" s="19">
        <v>3507109</v>
      </c>
      <c r="E49" s="38">
        <v>17850</v>
      </c>
      <c r="F49" s="19"/>
      <c r="G49" s="19"/>
      <c r="H49" s="19"/>
      <c r="I49" s="19">
        <v>500000</v>
      </c>
      <c r="J49" s="19"/>
      <c r="K49" s="19">
        <v>50360</v>
      </c>
      <c r="L49" s="19">
        <v>21558</v>
      </c>
      <c r="M49" s="114"/>
      <c r="N49" s="19"/>
      <c r="O49" s="19"/>
      <c r="P49" s="19"/>
      <c r="Q49" s="19"/>
      <c r="R49" s="19"/>
      <c r="S49" s="66">
        <f t="shared" si="0"/>
        <v>4096877</v>
      </c>
      <c r="T49" s="119"/>
      <c r="U49"/>
    </row>
    <row r="50" spans="1:21" s="32" customFormat="1" ht="15.75" x14ac:dyDescent="0.25">
      <c r="A50" s="62" t="s">
        <v>137</v>
      </c>
      <c r="B50" s="63" t="s">
        <v>138</v>
      </c>
      <c r="C50" s="70" t="s">
        <v>45</v>
      </c>
      <c r="D50" s="19">
        <v>252050</v>
      </c>
      <c r="E50" s="38">
        <v>2011.5900000000001</v>
      </c>
      <c r="F50" s="19"/>
      <c r="G50" s="19"/>
      <c r="H50" s="19"/>
      <c r="I50" s="19"/>
      <c r="J50" s="19"/>
      <c r="K50" s="19"/>
      <c r="L50" s="19"/>
      <c r="M50" s="114"/>
      <c r="N50" s="19"/>
      <c r="O50" s="19"/>
      <c r="P50" s="19"/>
      <c r="Q50" s="19"/>
      <c r="R50" s="19"/>
      <c r="S50" s="66">
        <f t="shared" si="0"/>
        <v>254061.59</v>
      </c>
      <c r="T50" s="116"/>
      <c r="U50"/>
    </row>
    <row r="51" spans="1:21" s="32" customFormat="1" ht="15.75" x14ac:dyDescent="0.25">
      <c r="A51" s="62" t="s">
        <v>139</v>
      </c>
      <c r="B51" s="63" t="s">
        <v>140</v>
      </c>
      <c r="C51" s="73" t="s">
        <v>100</v>
      </c>
      <c r="D51" s="19">
        <v>239195</v>
      </c>
      <c r="E51" s="38">
        <v>3244.5</v>
      </c>
      <c r="F51" s="19"/>
      <c r="G51" s="19"/>
      <c r="H51" s="19"/>
      <c r="I51" s="19"/>
      <c r="J51" s="19"/>
      <c r="K51" s="19"/>
      <c r="L51" s="19"/>
      <c r="M51" s="114"/>
      <c r="N51" s="19"/>
      <c r="O51" s="19"/>
      <c r="P51" s="19"/>
      <c r="Q51" s="19"/>
      <c r="R51" s="19"/>
      <c r="S51" s="66">
        <f t="shared" si="0"/>
        <v>242439.5</v>
      </c>
      <c r="T51" s="116"/>
      <c r="U51"/>
    </row>
    <row r="52" spans="1:21" s="32" customFormat="1" ht="15.75" x14ac:dyDescent="0.25">
      <c r="A52" s="62" t="s">
        <v>141</v>
      </c>
      <c r="B52" s="63" t="s">
        <v>142</v>
      </c>
      <c r="C52" s="70" t="s">
        <v>45</v>
      </c>
      <c r="D52" s="19">
        <v>147450</v>
      </c>
      <c r="E52" s="38">
        <v>2163</v>
      </c>
      <c r="F52" s="19"/>
      <c r="G52" s="19"/>
      <c r="H52" s="19"/>
      <c r="I52" s="19"/>
      <c r="J52" s="19"/>
      <c r="K52" s="19"/>
      <c r="L52" s="19"/>
      <c r="M52" s="114"/>
      <c r="N52" s="19"/>
      <c r="O52" s="19"/>
      <c r="P52" s="19"/>
      <c r="Q52" s="19"/>
      <c r="R52" s="19"/>
      <c r="S52" s="66">
        <f t="shared" si="0"/>
        <v>149613</v>
      </c>
      <c r="T52" s="116"/>
      <c r="U52"/>
    </row>
    <row r="53" spans="1:21" s="32" customFormat="1" ht="15.75" x14ac:dyDescent="0.25">
      <c r="A53" s="62" t="s">
        <v>143</v>
      </c>
      <c r="B53" s="63" t="s">
        <v>144</v>
      </c>
      <c r="C53" s="71" t="s">
        <v>50</v>
      </c>
      <c r="D53" s="19">
        <v>166615</v>
      </c>
      <c r="E53" s="38">
        <v>447.78</v>
      </c>
      <c r="F53" s="19"/>
      <c r="G53" s="19"/>
      <c r="H53" s="19"/>
      <c r="I53" s="19"/>
      <c r="J53" s="19"/>
      <c r="K53" s="19"/>
      <c r="L53" s="19"/>
      <c r="M53" s="114"/>
      <c r="N53" s="19"/>
      <c r="O53" s="19"/>
      <c r="P53" s="19"/>
      <c r="Q53" s="19"/>
      <c r="R53" s="19">
        <f>23968</f>
        <v>23968</v>
      </c>
      <c r="S53" s="66">
        <f t="shared" si="0"/>
        <v>191030.78</v>
      </c>
      <c r="T53" s="116"/>
      <c r="U53"/>
    </row>
    <row r="54" spans="1:21" s="32" customFormat="1" ht="15.75" x14ac:dyDescent="0.25">
      <c r="A54" s="62" t="s">
        <v>145</v>
      </c>
      <c r="B54" s="63" t="s">
        <v>146</v>
      </c>
      <c r="C54" s="68" t="s">
        <v>42</v>
      </c>
      <c r="D54" s="19">
        <v>2296005</v>
      </c>
      <c r="E54" s="38">
        <v>31213.350000000002</v>
      </c>
      <c r="F54" s="19"/>
      <c r="G54" s="19"/>
      <c r="H54" s="19"/>
      <c r="I54" s="19"/>
      <c r="J54" s="19"/>
      <c r="K54" s="19">
        <v>54413</v>
      </c>
      <c r="L54" s="19">
        <v>233684</v>
      </c>
      <c r="M54" s="114"/>
      <c r="N54" s="19"/>
      <c r="O54" s="19"/>
      <c r="P54" s="19"/>
      <c r="Q54" s="19"/>
      <c r="R54" s="19"/>
      <c r="S54" s="66">
        <f t="shared" si="0"/>
        <v>2615315.35</v>
      </c>
      <c r="T54" s="116"/>
      <c r="U54"/>
    </row>
    <row r="55" spans="1:21" x14ac:dyDescent="0.25">
      <c r="A55" s="62" t="s">
        <v>147</v>
      </c>
      <c r="B55" s="63" t="s">
        <v>148</v>
      </c>
      <c r="C55" s="70" t="s">
        <v>45</v>
      </c>
      <c r="D55" s="19">
        <v>172383</v>
      </c>
      <c r="E55" s="38">
        <v>3352.65</v>
      </c>
      <c r="F55" s="19"/>
      <c r="G55" s="19"/>
      <c r="H55" s="19"/>
      <c r="I55" s="19"/>
      <c r="J55" s="19"/>
      <c r="K55" s="19"/>
      <c r="L55" s="19"/>
      <c r="M55" s="114"/>
      <c r="N55" s="19"/>
      <c r="O55" s="19"/>
      <c r="P55" s="19"/>
      <c r="Q55" s="19"/>
      <c r="R55" s="19"/>
      <c r="S55" s="66">
        <f t="shared" si="0"/>
        <v>175735.65</v>
      </c>
      <c r="T55" s="116"/>
    </row>
    <row r="56" spans="1:21" x14ac:dyDescent="0.25">
      <c r="A56" s="62" t="s">
        <v>149</v>
      </c>
      <c r="B56" s="63" t="s">
        <v>150</v>
      </c>
      <c r="C56" s="67" t="s">
        <v>39</v>
      </c>
      <c r="D56" s="19">
        <v>171756</v>
      </c>
      <c r="E56" s="38">
        <v>895.58</v>
      </c>
      <c r="F56" s="19"/>
      <c r="G56" s="19"/>
      <c r="H56" s="19"/>
      <c r="I56" s="19"/>
      <c r="J56" s="19"/>
      <c r="K56" s="19"/>
      <c r="L56" s="19"/>
      <c r="M56" s="114"/>
      <c r="N56" s="19"/>
      <c r="O56" s="19"/>
      <c r="P56" s="19"/>
      <c r="Q56" s="19"/>
      <c r="R56" s="19">
        <f>28469.4</f>
        <v>28469.4</v>
      </c>
      <c r="S56" s="66">
        <f t="shared" si="0"/>
        <v>201120.97999999998</v>
      </c>
      <c r="T56" s="116"/>
    </row>
    <row r="57" spans="1:21" x14ac:dyDescent="0.25">
      <c r="A57" s="62" t="s">
        <v>151</v>
      </c>
      <c r="B57" s="63" t="s">
        <v>152</v>
      </c>
      <c r="C57" s="68" t="s">
        <v>42</v>
      </c>
      <c r="D57" s="19">
        <v>1490684</v>
      </c>
      <c r="E57" s="38">
        <v>8730.9500000000007</v>
      </c>
      <c r="F57" s="19"/>
      <c r="G57" s="19"/>
      <c r="H57" s="19"/>
      <c r="I57" s="19"/>
      <c r="J57" s="19"/>
      <c r="K57" s="19"/>
      <c r="L57" s="19"/>
      <c r="M57" s="114"/>
      <c r="N57" s="19"/>
      <c r="O57" s="19"/>
      <c r="P57" s="19"/>
      <c r="Q57" s="19"/>
      <c r="R57" s="19"/>
      <c r="S57" s="66">
        <f t="shared" si="0"/>
        <v>1499414.95</v>
      </c>
      <c r="T57" s="116"/>
    </row>
    <row r="58" spans="1:21" x14ac:dyDescent="0.25">
      <c r="A58" s="62" t="s">
        <v>153</v>
      </c>
      <c r="B58" s="63" t="s">
        <v>154</v>
      </c>
      <c r="C58" s="71" t="s">
        <v>50</v>
      </c>
      <c r="D58" s="19">
        <v>82043</v>
      </c>
      <c r="E58" s="38">
        <v>447.78</v>
      </c>
      <c r="F58" s="19"/>
      <c r="G58" s="19"/>
      <c r="H58" s="19"/>
      <c r="I58" s="19"/>
      <c r="J58" s="19"/>
      <c r="K58" s="19"/>
      <c r="L58" s="19"/>
      <c r="M58" s="114"/>
      <c r="N58" s="19"/>
      <c r="O58" s="19"/>
      <c r="P58" s="19"/>
      <c r="Q58" s="19"/>
      <c r="R58" s="19"/>
      <c r="S58" s="66">
        <f t="shared" si="0"/>
        <v>82490.78</v>
      </c>
      <c r="T58" s="116"/>
    </row>
    <row r="59" spans="1:21" x14ac:dyDescent="0.25">
      <c r="A59" s="62" t="s">
        <v>155</v>
      </c>
      <c r="B59" s="63" t="s">
        <v>156</v>
      </c>
      <c r="C59" s="71" t="s">
        <v>50</v>
      </c>
      <c r="D59" s="19">
        <v>222817</v>
      </c>
      <c r="E59" s="38">
        <v>1791.16</v>
      </c>
      <c r="F59" s="19"/>
      <c r="G59" s="19"/>
      <c r="H59" s="19"/>
      <c r="I59" s="19"/>
      <c r="J59" s="19"/>
      <c r="K59" s="19"/>
      <c r="L59" s="19"/>
      <c r="M59" s="114"/>
      <c r="N59" s="19"/>
      <c r="O59" s="19"/>
      <c r="P59" s="19"/>
      <c r="Q59" s="19"/>
      <c r="R59" s="19"/>
      <c r="S59" s="66">
        <f t="shared" si="0"/>
        <v>224608.16</v>
      </c>
      <c r="T59" s="116"/>
    </row>
    <row r="60" spans="1:21" x14ac:dyDescent="0.25">
      <c r="A60" s="62" t="s">
        <v>157</v>
      </c>
      <c r="B60" s="63" t="s">
        <v>158</v>
      </c>
      <c r="C60" s="73" t="s">
        <v>100</v>
      </c>
      <c r="D60" s="19">
        <v>1011729</v>
      </c>
      <c r="E60" s="38">
        <v>8582.7800000000007</v>
      </c>
      <c r="F60" s="19">
        <v>4950</v>
      </c>
      <c r="G60" s="19"/>
      <c r="H60" s="19"/>
      <c r="I60" s="19"/>
      <c r="J60" s="19"/>
      <c r="K60" s="19"/>
      <c r="L60" s="19"/>
      <c r="M60" s="114"/>
      <c r="N60" s="19"/>
      <c r="O60" s="19"/>
      <c r="P60" s="117">
        <v>60000</v>
      </c>
      <c r="Q60" s="19"/>
      <c r="R60" s="19">
        <f>27000+27000+27000+19000</f>
        <v>100000</v>
      </c>
      <c r="S60" s="66">
        <f t="shared" si="0"/>
        <v>1185261.78</v>
      </c>
      <c r="T60" s="116"/>
    </row>
    <row r="61" spans="1:21" x14ac:dyDescent="0.25">
      <c r="A61" s="62" t="s">
        <v>159</v>
      </c>
      <c r="B61" s="63" t="s">
        <v>160</v>
      </c>
      <c r="C61" s="64" t="s">
        <v>36</v>
      </c>
      <c r="D61" s="19">
        <v>853556</v>
      </c>
      <c r="E61" s="38">
        <v>6034.7699999999995</v>
      </c>
      <c r="F61" s="19"/>
      <c r="G61" s="19"/>
      <c r="H61" s="19"/>
      <c r="I61" s="19"/>
      <c r="J61" s="19"/>
      <c r="K61" s="19"/>
      <c r="L61" s="19"/>
      <c r="M61" s="114"/>
      <c r="N61" s="19"/>
      <c r="O61" s="19"/>
      <c r="P61" s="19"/>
      <c r="Q61" s="19"/>
      <c r="R61" s="19"/>
      <c r="S61" s="66">
        <f t="shared" si="0"/>
        <v>859590.77</v>
      </c>
      <c r="T61" s="116"/>
    </row>
    <row r="62" spans="1:21" x14ac:dyDescent="0.25">
      <c r="A62" s="62" t="s">
        <v>161</v>
      </c>
      <c r="B62" s="63" t="s">
        <v>162</v>
      </c>
      <c r="C62" s="68" t="s">
        <v>42</v>
      </c>
      <c r="D62" s="19">
        <v>205087</v>
      </c>
      <c r="E62" s="38"/>
      <c r="F62" s="19"/>
      <c r="G62" s="19"/>
      <c r="H62" s="19"/>
      <c r="I62" s="19"/>
      <c r="J62" s="19"/>
      <c r="K62" s="19"/>
      <c r="L62" s="19"/>
      <c r="M62" s="114"/>
      <c r="N62" s="19"/>
      <c r="O62" s="19"/>
      <c r="P62" s="19"/>
      <c r="Q62" s="19"/>
      <c r="R62" s="19"/>
      <c r="S62" s="66">
        <f t="shared" si="0"/>
        <v>205087</v>
      </c>
      <c r="T62" s="116"/>
    </row>
    <row r="63" spans="1:21" x14ac:dyDescent="0.25">
      <c r="A63" s="62" t="s">
        <v>163</v>
      </c>
      <c r="B63" s="63" t="s">
        <v>164</v>
      </c>
      <c r="C63" s="70" t="s">
        <v>45</v>
      </c>
      <c r="D63" s="19">
        <v>748455</v>
      </c>
      <c r="E63" s="38">
        <v>6034.7699999999995</v>
      </c>
      <c r="F63" s="19"/>
      <c r="G63" s="19"/>
      <c r="H63" s="19"/>
      <c r="I63" s="19"/>
      <c r="J63" s="19"/>
      <c r="K63" s="19"/>
      <c r="L63" s="19"/>
      <c r="M63" s="114"/>
      <c r="N63" s="19"/>
      <c r="O63" s="19"/>
      <c r="P63" s="19"/>
      <c r="Q63" s="19"/>
      <c r="R63" s="19">
        <v>79665</v>
      </c>
      <c r="S63" s="66">
        <f t="shared" si="0"/>
        <v>834154.77</v>
      </c>
      <c r="T63" s="116"/>
    </row>
    <row r="64" spans="1:21" x14ac:dyDescent="0.25">
      <c r="A64" s="62" t="s">
        <v>165</v>
      </c>
      <c r="B64" s="63" t="s">
        <v>166</v>
      </c>
      <c r="C64" s="71" t="s">
        <v>50</v>
      </c>
      <c r="D64" s="19">
        <v>353140</v>
      </c>
      <c r="E64" s="38">
        <v>2686.7400000000002</v>
      </c>
      <c r="F64" s="19"/>
      <c r="G64" s="19"/>
      <c r="H64" s="19"/>
      <c r="I64" s="19"/>
      <c r="J64" s="19"/>
      <c r="K64" s="19">
        <v>42545</v>
      </c>
      <c r="L64" s="19">
        <v>105000</v>
      </c>
      <c r="M64" s="114"/>
      <c r="N64" s="19"/>
      <c r="O64" s="19"/>
      <c r="P64" s="19"/>
      <c r="Q64" s="19">
        <v>50000</v>
      </c>
      <c r="R64" s="19">
        <f>282</f>
        <v>282</v>
      </c>
      <c r="S64" s="66">
        <f t="shared" si="0"/>
        <v>553653.74</v>
      </c>
      <c r="T64" s="116"/>
    </row>
    <row r="65" spans="1:21" x14ac:dyDescent="0.25">
      <c r="A65" s="62" t="s">
        <v>167</v>
      </c>
      <c r="B65" s="63" t="s">
        <v>168</v>
      </c>
      <c r="C65" s="68" t="s">
        <v>42</v>
      </c>
      <c r="D65" s="19">
        <v>465561</v>
      </c>
      <c r="E65" s="38"/>
      <c r="F65" s="19"/>
      <c r="G65" s="19"/>
      <c r="H65" s="19"/>
      <c r="I65" s="19"/>
      <c r="J65" s="19"/>
      <c r="K65" s="19"/>
      <c r="L65" s="19"/>
      <c r="M65" s="114"/>
      <c r="N65" s="19"/>
      <c r="O65" s="19"/>
      <c r="P65" s="19"/>
      <c r="Q65" s="19">
        <v>50000</v>
      </c>
      <c r="R65" s="19">
        <f>2989.68+519.96</f>
        <v>3509.64</v>
      </c>
      <c r="S65" s="66">
        <f t="shared" si="0"/>
        <v>519070.64</v>
      </c>
      <c r="T65" s="116"/>
    </row>
    <row r="66" spans="1:21" x14ac:dyDescent="0.25">
      <c r="A66" s="62" t="s">
        <v>169</v>
      </c>
      <c r="B66" s="63" t="s">
        <v>170</v>
      </c>
      <c r="C66" s="68" t="s">
        <v>42</v>
      </c>
      <c r="D66" s="19">
        <v>16255251</v>
      </c>
      <c r="E66" s="38">
        <v>59986.43</v>
      </c>
      <c r="F66" s="19"/>
      <c r="G66" s="19">
        <v>1000000</v>
      </c>
      <c r="H66" s="19">
        <v>122514</v>
      </c>
      <c r="I66" s="19">
        <v>500000</v>
      </c>
      <c r="J66" s="19"/>
      <c r="K66" s="19">
        <v>260617</v>
      </c>
      <c r="L66" s="19"/>
      <c r="M66" s="114">
        <v>348276</v>
      </c>
      <c r="N66" s="117">
        <v>316664</v>
      </c>
      <c r="O66" s="19"/>
      <c r="P66" s="19"/>
      <c r="Q66" s="19"/>
      <c r="R66" s="19"/>
      <c r="S66" s="66">
        <f t="shared" si="0"/>
        <v>18863308.43</v>
      </c>
      <c r="T66" s="116"/>
    </row>
    <row r="67" spans="1:21" x14ac:dyDescent="0.25">
      <c r="A67" s="62" t="s">
        <v>171</v>
      </c>
      <c r="B67" s="63" t="s">
        <v>172</v>
      </c>
      <c r="C67" s="64" t="s">
        <v>36</v>
      </c>
      <c r="D67" s="19">
        <v>533267</v>
      </c>
      <c r="E67" s="38">
        <v>5364.2400000000007</v>
      </c>
      <c r="F67" s="19"/>
      <c r="G67" s="19"/>
      <c r="H67" s="19"/>
      <c r="I67" s="19"/>
      <c r="J67" s="19"/>
      <c r="K67" s="19"/>
      <c r="L67" s="19"/>
      <c r="M67" s="114"/>
      <c r="N67" s="19"/>
      <c r="O67" s="19"/>
      <c r="P67" s="19"/>
      <c r="Q67" s="19"/>
      <c r="R67" s="19"/>
      <c r="S67" s="66">
        <f t="shared" ref="S67:S130" si="1">SUM(D67:R67)</f>
        <v>538631.24</v>
      </c>
      <c r="T67" s="116"/>
    </row>
    <row r="68" spans="1:21" x14ac:dyDescent="0.25">
      <c r="A68" s="62" t="s">
        <v>173</v>
      </c>
      <c r="B68" s="63" t="s">
        <v>174</v>
      </c>
      <c r="C68" s="71" t="s">
        <v>50</v>
      </c>
      <c r="D68" s="19">
        <v>86714</v>
      </c>
      <c r="E68" s="38">
        <v>1343.36</v>
      </c>
      <c r="F68" s="19"/>
      <c r="G68" s="19"/>
      <c r="H68" s="19"/>
      <c r="I68" s="19"/>
      <c r="J68" s="19"/>
      <c r="K68" s="19"/>
      <c r="L68" s="19"/>
      <c r="M68" s="114"/>
      <c r="N68" s="19"/>
      <c r="O68" s="19"/>
      <c r="P68" s="19"/>
      <c r="Q68" s="19"/>
      <c r="R68" s="19"/>
      <c r="S68" s="66">
        <f t="shared" si="1"/>
        <v>88057.36</v>
      </c>
      <c r="T68" s="116"/>
    </row>
    <row r="69" spans="1:21" x14ac:dyDescent="0.25">
      <c r="A69" s="62" t="s">
        <v>175</v>
      </c>
      <c r="B69" s="63" t="s">
        <v>176</v>
      </c>
      <c r="C69" s="70" t="s">
        <v>45</v>
      </c>
      <c r="D69" s="19">
        <v>813558</v>
      </c>
      <c r="E69" s="38">
        <v>5297.19</v>
      </c>
      <c r="F69" s="19"/>
      <c r="G69" s="19"/>
      <c r="H69" s="19"/>
      <c r="I69" s="19"/>
      <c r="J69" s="19"/>
      <c r="K69" s="19">
        <v>48965</v>
      </c>
      <c r="L69" s="19"/>
      <c r="M69" s="114">
        <v>72000</v>
      </c>
      <c r="N69" s="19"/>
      <c r="O69" s="19"/>
      <c r="P69" s="19"/>
      <c r="Q69" s="19"/>
      <c r="R69" s="19"/>
      <c r="S69" s="66">
        <f t="shared" si="1"/>
        <v>939820.19</v>
      </c>
      <c r="T69" s="116"/>
    </row>
    <row r="70" spans="1:21" x14ac:dyDescent="0.25">
      <c r="A70" s="62" t="s">
        <v>177</v>
      </c>
      <c r="B70" s="63" t="s">
        <v>178</v>
      </c>
      <c r="C70" s="64" t="s">
        <v>36</v>
      </c>
      <c r="D70" s="19">
        <v>387533</v>
      </c>
      <c r="E70" s="38">
        <v>4023.1800000000003</v>
      </c>
      <c r="F70" s="19"/>
      <c r="G70" s="19"/>
      <c r="H70" s="19"/>
      <c r="I70" s="19"/>
      <c r="J70" s="19"/>
      <c r="K70" s="19"/>
      <c r="L70" s="19"/>
      <c r="M70" s="114"/>
      <c r="N70" s="19"/>
      <c r="O70" s="19"/>
      <c r="P70" s="19"/>
      <c r="Q70" s="19"/>
      <c r="R70" s="19">
        <f>537</f>
        <v>537</v>
      </c>
      <c r="S70" s="66">
        <f t="shared" si="1"/>
        <v>392093.18</v>
      </c>
      <c r="T70" s="116"/>
    </row>
    <row r="71" spans="1:21" x14ac:dyDescent="0.25">
      <c r="A71" s="62" t="s">
        <v>179</v>
      </c>
      <c r="B71" s="63" t="s">
        <v>180</v>
      </c>
      <c r="C71" s="72" t="s">
        <v>71</v>
      </c>
      <c r="D71" s="19">
        <v>3119208</v>
      </c>
      <c r="E71" s="38">
        <v>19058.16</v>
      </c>
      <c r="F71" s="19">
        <v>7500</v>
      </c>
      <c r="G71" s="19"/>
      <c r="H71" s="19"/>
      <c r="I71" s="19"/>
      <c r="J71" s="19"/>
      <c r="K71" s="19">
        <v>97384</v>
      </c>
      <c r="L71" s="19">
        <v>366980</v>
      </c>
      <c r="M71" s="114"/>
      <c r="N71" s="19"/>
      <c r="O71" s="19"/>
      <c r="P71" s="117">
        <v>300000</v>
      </c>
      <c r="Q71" s="19"/>
      <c r="R71" s="19">
        <f>3300+2500</f>
        <v>5800</v>
      </c>
      <c r="S71" s="66">
        <f t="shared" si="1"/>
        <v>3915930.16</v>
      </c>
      <c r="T71" s="116"/>
    </row>
    <row r="72" spans="1:21" x14ac:dyDescent="0.25">
      <c r="A72" s="62" t="s">
        <v>181</v>
      </c>
      <c r="B72" s="63" t="s">
        <v>182</v>
      </c>
      <c r="C72" s="73" t="s">
        <v>100</v>
      </c>
      <c r="D72" s="19">
        <v>339264</v>
      </c>
      <c r="E72" s="38">
        <v>4200</v>
      </c>
      <c r="F72" s="19"/>
      <c r="G72" s="19"/>
      <c r="H72" s="19"/>
      <c r="I72" s="19"/>
      <c r="J72" s="19"/>
      <c r="K72" s="19"/>
      <c r="L72" s="19">
        <v>24000</v>
      </c>
      <c r="M72" s="114"/>
      <c r="N72" s="19"/>
      <c r="O72" s="19"/>
      <c r="P72" s="19"/>
      <c r="Q72" s="19">
        <v>50000</v>
      </c>
      <c r="R72" s="19"/>
      <c r="S72" s="66">
        <f t="shared" si="1"/>
        <v>417464</v>
      </c>
      <c r="T72" s="116"/>
    </row>
    <row r="73" spans="1:21" x14ac:dyDescent="0.25">
      <c r="A73" s="62" t="s">
        <v>183</v>
      </c>
      <c r="B73" s="63" t="s">
        <v>184</v>
      </c>
      <c r="C73" s="71" t="s">
        <v>50</v>
      </c>
      <c r="D73" s="19">
        <v>213441</v>
      </c>
      <c r="E73" s="38">
        <v>1343.36</v>
      </c>
      <c r="F73" s="19"/>
      <c r="G73" s="19"/>
      <c r="H73" s="19"/>
      <c r="I73" s="19"/>
      <c r="J73" s="19"/>
      <c r="K73" s="19"/>
      <c r="L73" s="19"/>
      <c r="M73" s="114"/>
      <c r="N73" s="19"/>
      <c r="O73" s="19"/>
      <c r="P73" s="19"/>
      <c r="Q73" s="19"/>
      <c r="R73" s="19"/>
      <c r="S73" s="66">
        <f t="shared" si="1"/>
        <v>214784.36</v>
      </c>
      <c r="T73" s="116"/>
    </row>
    <row r="74" spans="1:21" x14ac:dyDescent="0.25">
      <c r="A74" s="62" t="s">
        <v>185</v>
      </c>
      <c r="B74" s="63" t="s">
        <v>186</v>
      </c>
      <c r="C74" s="73" t="s">
        <v>100</v>
      </c>
      <c r="D74" s="19">
        <v>350926</v>
      </c>
      <c r="E74" s="38">
        <v>2682.1200000000003</v>
      </c>
      <c r="F74" s="19"/>
      <c r="G74" s="19"/>
      <c r="H74" s="19"/>
      <c r="I74" s="19"/>
      <c r="J74" s="19"/>
      <c r="K74" s="19"/>
      <c r="L74" s="19"/>
      <c r="M74" s="114"/>
      <c r="N74" s="19"/>
      <c r="O74" s="19"/>
      <c r="P74" s="19"/>
      <c r="Q74" s="19"/>
      <c r="R74" s="19"/>
      <c r="S74" s="66">
        <f t="shared" si="1"/>
        <v>353608.12</v>
      </c>
      <c r="T74" s="116"/>
    </row>
    <row r="75" spans="1:21" x14ac:dyDescent="0.25">
      <c r="A75" s="62" t="s">
        <v>187</v>
      </c>
      <c r="B75" s="63" t="s">
        <v>188</v>
      </c>
      <c r="C75" s="64" t="s">
        <v>36</v>
      </c>
      <c r="D75" s="19">
        <v>470672</v>
      </c>
      <c r="E75" s="38">
        <v>6034.7699999999995</v>
      </c>
      <c r="F75" s="19"/>
      <c r="G75" s="19"/>
      <c r="H75" s="19"/>
      <c r="I75" s="19"/>
      <c r="J75" s="19"/>
      <c r="K75" s="19"/>
      <c r="L75" s="19"/>
      <c r="M75" s="114"/>
      <c r="N75" s="19"/>
      <c r="O75" s="19"/>
      <c r="P75" s="19"/>
      <c r="Q75" s="19"/>
      <c r="R75" s="19"/>
      <c r="S75" s="66">
        <f t="shared" si="1"/>
        <v>476706.77</v>
      </c>
      <c r="T75" s="116"/>
    </row>
    <row r="76" spans="1:21" x14ac:dyDescent="0.25">
      <c r="A76" s="62" t="s">
        <v>189</v>
      </c>
      <c r="B76" s="63" t="s">
        <v>190</v>
      </c>
      <c r="C76" s="68" t="s">
        <v>42</v>
      </c>
      <c r="D76" s="19">
        <v>157634</v>
      </c>
      <c r="E76" s="38"/>
      <c r="F76" s="19"/>
      <c r="G76" s="19"/>
      <c r="H76" s="19"/>
      <c r="I76" s="19"/>
      <c r="J76" s="19"/>
      <c r="K76" s="19"/>
      <c r="L76" s="19"/>
      <c r="M76" s="114"/>
      <c r="N76" s="19"/>
      <c r="O76" s="19"/>
      <c r="P76" s="19"/>
      <c r="Q76" s="19"/>
      <c r="R76" s="19"/>
      <c r="S76" s="66">
        <f t="shared" si="1"/>
        <v>157634</v>
      </c>
      <c r="T76" s="116"/>
    </row>
    <row r="77" spans="1:21" x14ac:dyDescent="0.25">
      <c r="A77" s="69" t="s">
        <v>191</v>
      </c>
      <c r="B77" s="63" t="s">
        <v>192</v>
      </c>
      <c r="C77" s="67" t="s">
        <v>39</v>
      </c>
      <c r="D77" s="19">
        <v>363005</v>
      </c>
      <c r="E77" s="38">
        <v>1343.36</v>
      </c>
      <c r="F77" s="19"/>
      <c r="G77" s="19"/>
      <c r="H77" s="19"/>
      <c r="I77" s="19"/>
      <c r="J77" s="19"/>
      <c r="K77" s="19"/>
      <c r="L77" s="19"/>
      <c r="M77" s="114"/>
      <c r="N77" s="19"/>
      <c r="O77" s="19"/>
      <c r="P77" s="19"/>
      <c r="Q77" s="19"/>
      <c r="R77" s="19"/>
      <c r="S77" s="66">
        <f t="shared" si="1"/>
        <v>364348.36</v>
      </c>
      <c r="T77" s="116"/>
    </row>
    <row r="78" spans="1:21" ht="15.75" x14ac:dyDescent="0.25">
      <c r="A78" s="62" t="s">
        <v>193</v>
      </c>
      <c r="B78" s="63" t="s">
        <v>194</v>
      </c>
      <c r="C78" s="64" t="s">
        <v>36</v>
      </c>
      <c r="D78" s="19">
        <v>618902</v>
      </c>
      <c r="E78" s="38">
        <v>6034.7699999999995</v>
      </c>
      <c r="F78" s="19"/>
      <c r="G78" s="19"/>
      <c r="H78" s="19"/>
      <c r="I78" s="19"/>
      <c r="J78" s="19"/>
      <c r="K78" s="19"/>
      <c r="L78" s="19"/>
      <c r="M78" s="114"/>
      <c r="N78" s="19"/>
      <c r="O78" s="19"/>
      <c r="P78" s="117">
        <v>60000</v>
      </c>
      <c r="Q78" s="19"/>
      <c r="R78" s="19"/>
      <c r="S78" s="66">
        <f t="shared" si="1"/>
        <v>684936.77</v>
      </c>
      <c r="T78" s="116"/>
      <c r="U78" s="32"/>
    </row>
    <row r="79" spans="1:21" ht="15.75" x14ac:dyDescent="0.25">
      <c r="A79" s="62" t="s">
        <v>195</v>
      </c>
      <c r="B79" s="63" t="s">
        <v>196</v>
      </c>
      <c r="C79" s="71" t="s">
        <v>50</v>
      </c>
      <c r="D79" s="19">
        <v>216326</v>
      </c>
      <c r="E79" s="38">
        <v>2238.9499999999998</v>
      </c>
      <c r="F79" s="19"/>
      <c r="G79" s="19"/>
      <c r="H79" s="19"/>
      <c r="I79" s="19"/>
      <c r="J79" s="19"/>
      <c r="K79" s="19"/>
      <c r="L79" s="19"/>
      <c r="M79" s="114"/>
      <c r="N79" s="19"/>
      <c r="O79" s="19"/>
      <c r="P79" s="19"/>
      <c r="Q79" s="19"/>
      <c r="R79" s="19"/>
      <c r="S79" s="66">
        <f t="shared" si="1"/>
        <v>218564.95</v>
      </c>
      <c r="T79" s="116"/>
      <c r="U79" s="32"/>
    </row>
    <row r="80" spans="1:21" ht="15.75" x14ac:dyDescent="0.25">
      <c r="A80" s="62" t="s">
        <v>197</v>
      </c>
      <c r="B80" s="63" t="s">
        <v>198</v>
      </c>
      <c r="C80" s="68" t="s">
        <v>42</v>
      </c>
      <c r="D80" s="19">
        <v>486651</v>
      </c>
      <c r="E80" s="38"/>
      <c r="F80" s="19"/>
      <c r="G80" s="19"/>
      <c r="H80" s="19"/>
      <c r="I80" s="19"/>
      <c r="J80" s="19"/>
      <c r="K80" s="19"/>
      <c r="L80" s="19">
        <v>42075</v>
      </c>
      <c r="M80" s="114"/>
      <c r="N80" s="19"/>
      <c r="O80" s="19"/>
      <c r="P80" s="117">
        <v>27000</v>
      </c>
      <c r="Q80" s="19"/>
      <c r="R80" s="19"/>
      <c r="S80" s="66">
        <f t="shared" si="1"/>
        <v>555726</v>
      </c>
      <c r="T80" s="116"/>
      <c r="U80" s="32"/>
    </row>
    <row r="81" spans="1:21" ht="15.75" x14ac:dyDescent="0.25">
      <c r="A81" s="62" t="s">
        <v>199</v>
      </c>
      <c r="B81" s="63" t="s">
        <v>200</v>
      </c>
      <c r="C81" s="68" t="s">
        <v>42</v>
      </c>
      <c r="D81" s="19">
        <v>1383658</v>
      </c>
      <c r="E81" s="38"/>
      <c r="F81" s="19">
        <v>4200</v>
      </c>
      <c r="G81" s="19"/>
      <c r="H81" s="19"/>
      <c r="I81" s="19"/>
      <c r="J81" s="19"/>
      <c r="K81" s="19">
        <v>54703</v>
      </c>
      <c r="L81" s="19"/>
      <c r="M81" s="114"/>
      <c r="N81" s="19"/>
      <c r="O81" s="19"/>
      <c r="P81" s="19"/>
      <c r="Q81" s="19"/>
      <c r="R81" s="19">
        <f>1133</f>
        <v>1133</v>
      </c>
      <c r="S81" s="66">
        <f t="shared" si="1"/>
        <v>1443694</v>
      </c>
      <c r="T81" s="116"/>
      <c r="U81" s="32"/>
    </row>
    <row r="82" spans="1:21" ht="15.75" x14ac:dyDescent="0.25">
      <c r="A82" s="62" t="s">
        <v>201</v>
      </c>
      <c r="B82" s="63" t="s">
        <v>202</v>
      </c>
      <c r="C82" s="72" t="s">
        <v>71</v>
      </c>
      <c r="D82" s="19">
        <v>532389</v>
      </c>
      <c r="E82" s="38">
        <v>2858.73</v>
      </c>
      <c r="F82" s="19"/>
      <c r="G82" s="19"/>
      <c r="H82" s="19"/>
      <c r="I82" s="19"/>
      <c r="J82" s="19"/>
      <c r="K82" s="19"/>
      <c r="L82" s="19"/>
      <c r="M82" s="114"/>
      <c r="N82" s="19"/>
      <c r="O82" s="19"/>
      <c r="P82" s="19"/>
      <c r="Q82" s="19"/>
      <c r="R82" s="19"/>
      <c r="S82" s="66">
        <f t="shared" si="1"/>
        <v>535247.73</v>
      </c>
      <c r="T82" s="116"/>
      <c r="U82" s="32"/>
    </row>
    <row r="83" spans="1:21" ht="15.75" x14ac:dyDescent="0.25">
      <c r="A83" s="62" t="s">
        <v>203</v>
      </c>
      <c r="B83" s="63" t="s">
        <v>204</v>
      </c>
      <c r="C83" s="73" t="s">
        <v>100</v>
      </c>
      <c r="D83" s="19">
        <v>764444</v>
      </c>
      <c r="E83" s="38">
        <v>10493.79</v>
      </c>
      <c r="F83" s="19"/>
      <c r="G83" s="19"/>
      <c r="H83" s="19"/>
      <c r="I83" s="19"/>
      <c r="J83" s="19"/>
      <c r="K83" s="19"/>
      <c r="L83" s="19"/>
      <c r="M83" s="114"/>
      <c r="N83" s="19"/>
      <c r="O83" s="19"/>
      <c r="P83" s="19"/>
      <c r="Q83" s="19"/>
      <c r="R83" s="19"/>
      <c r="S83" s="66">
        <f t="shared" si="1"/>
        <v>774937.79</v>
      </c>
      <c r="T83" s="116"/>
      <c r="U83" s="32"/>
    </row>
    <row r="84" spans="1:21" ht="15.75" x14ac:dyDescent="0.25">
      <c r="A84" s="62" t="s">
        <v>205</v>
      </c>
      <c r="B84" s="63" t="s">
        <v>206</v>
      </c>
      <c r="C84" s="67" t="s">
        <v>39</v>
      </c>
      <c r="D84" s="19">
        <v>207027</v>
      </c>
      <c r="E84" s="38">
        <v>895.58</v>
      </c>
      <c r="F84" s="19"/>
      <c r="G84" s="19"/>
      <c r="H84" s="19"/>
      <c r="I84" s="19"/>
      <c r="J84" s="19"/>
      <c r="K84" s="19"/>
      <c r="L84" s="19"/>
      <c r="M84" s="114"/>
      <c r="N84" s="19"/>
      <c r="O84" s="19"/>
      <c r="P84" s="19"/>
      <c r="Q84" s="19"/>
      <c r="R84" s="19"/>
      <c r="S84" s="66">
        <f t="shared" si="1"/>
        <v>207922.58</v>
      </c>
      <c r="T84" s="116"/>
      <c r="U84" s="32"/>
    </row>
    <row r="85" spans="1:21" ht="15.75" x14ac:dyDescent="0.25">
      <c r="A85" s="62" t="s">
        <v>207</v>
      </c>
      <c r="B85" s="63" t="s">
        <v>208</v>
      </c>
      <c r="C85" s="70" t="s">
        <v>45</v>
      </c>
      <c r="D85" s="19">
        <v>493410</v>
      </c>
      <c r="E85" s="38">
        <v>4023.1800000000003</v>
      </c>
      <c r="F85" s="19"/>
      <c r="G85" s="19"/>
      <c r="H85" s="19"/>
      <c r="I85" s="19"/>
      <c r="J85" s="19"/>
      <c r="K85" s="19"/>
      <c r="L85" s="19"/>
      <c r="M85" s="114"/>
      <c r="N85" s="19"/>
      <c r="O85" s="19"/>
      <c r="P85" s="19"/>
      <c r="Q85" s="19">
        <v>50000</v>
      </c>
      <c r="R85" s="19"/>
      <c r="S85" s="66">
        <f t="shared" si="1"/>
        <v>547433.17999999993</v>
      </c>
      <c r="T85" s="116"/>
      <c r="U85" s="32"/>
    </row>
    <row r="86" spans="1:21" ht="15.75" x14ac:dyDescent="0.25">
      <c r="A86" s="62" t="s">
        <v>209</v>
      </c>
      <c r="B86" s="63" t="s">
        <v>210</v>
      </c>
      <c r="C86" s="73" t="s">
        <v>100</v>
      </c>
      <c r="D86" s="19">
        <v>545191</v>
      </c>
      <c r="E86" s="38">
        <v>5364.2400000000007</v>
      </c>
      <c r="F86" s="19"/>
      <c r="G86" s="19"/>
      <c r="H86" s="19"/>
      <c r="I86" s="19"/>
      <c r="J86" s="19"/>
      <c r="K86" s="19"/>
      <c r="L86" s="19"/>
      <c r="M86" s="114"/>
      <c r="N86" s="19"/>
      <c r="O86" s="19"/>
      <c r="P86" s="19"/>
      <c r="Q86" s="19"/>
      <c r="R86" s="19"/>
      <c r="S86" s="66">
        <f t="shared" si="1"/>
        <v>550555.24</v>
      </c>
      <c r="T86" s="116"/>
      <c r="U86" s="32"/>
    </row>
    <row r="87" spans="1:21" ht="15.75" x14ac:dyDescent="0.25">
      <c r="A87" s="62" t="s">
        <v>211</v>
      </c>
      <c r="B87" s="63" t="s">
        <v>212</v>
      </c>
      <c r="C87" s="70" t="s">
        <v>45</v>
      </c>
      <c r="D87" s="19">
        <v>217560</v>
      </c>
      <c r="E87" s="38">
        <v>2163</v>
      </c>
      <c r="F87" s="19"/>
      <c r="G87" s="19"/>
      <c r="H87" s="19"/>
      <c r="I87" s="19"/>
      <c r="J87" s="19"/>
      <c r="K87" s="19"/>
      <c r="L87" s="19"/>
      <c r="M87" s="114"/>
      <c r="N87" s="19"/>
      <c r="O87" s="19"/>
      <c r="P87" s="19"/>
      <c r="Q87" s="19"/>
      <c r="R87" s="19"/>
      <c r="S87" s="66">
        <f t="shared" si="1"/>
        <v>219723</v>
      </c>
      <c r="T87" s="116"/>
      <c r="U87" s="32"/>
    </row>
    <row r="88" spans="1:21" ht="15.75" x14ac:dyDescent="0.25">
      <c r="A88" s="62" t="s">
        <v>213</v>
      </c>
      <c r="B88" s="63" t="s">
        <v>214</v>
      </c>
      <c r="C88" s="70" t="s">
        <v>45</v>
      </c>
      <c r="D88" s="19">
        <v>384817</v>
      </c>
      <c r="E88" s="38">
        <v>3352.65</v>
      </c>
      <c r="F88" s="19"/>
      <c r="G88" s="19"/>
      <c r="H88" s="19"/>
      <c r="I88" s="19"/>
      <c r="J88" s="19"/>
      <c r="K88" s="19"/>
      <c r="L88" s="19"/>
      <c r="M88" s="114"/>
      <c r="N88" s="19"/>
      <c r="O88" s="19"/>
      <c r="P88" s="19"/>
      <c r="Q88" s="19"/>
      <c r="R88" s="19"/>
      <c r="S88" s="66">
        <f t="shared" si="1"/>
        <v>388169.65</v>
      </c>
      <c r="T88" s="116"/>
      <c r="U88" s="32"/>
    </row>
    <row r="89" spans="1:21" ht="15.75" x14ac:dyDescent="0.25">
      <c r="A89" s="62" t="s">
        <v>215</v>
      </c>
      <c r="B89" s="63" t="s">
        <v>216</v>
      </c>
      <c r="C89" s="72" t="s">
        <v>71</v>
      </c>
      <c r="D89" s="19">
        <v>256595</v>
      </c>
      <c r="E89" s="38">
        <v>1429.37</v>
      </c>
      <c r="F89" s="19"/>
      <c r="G89" s="19"/>
      <c r="H89" s="19"/>
      <c r="I89" s="19"/>
      <c r="J89" s="19"/>
      <c r="K89" s="19"/>
      <c r="L89" s="19">
        <v>7200</v>
      </c>
      <c r="M89" s="114"/>
      <c r="N89" s="19"/>
      <c r="O89" s="19"/>
      <c r="P89" s="19"/>
      <c r="Q89" s="19"/>
      <c r="R89" s="19"/>
      <c r="S89" s="66">
        <f t="shared" si="1"/>
        <v>265224.37</v>
      </c>
      <c r="T89" s="116"/>
      <c r="U89" s="32"/>
    </row>
    <row r="90" spans="1:21" ht="15.75" x14ac:dyDescent="0.25">
      <c r="A90" s="62" t="s">
        <v>217</v>
      </c>
      <c r="B90" s="63" t="s">
        <v>218</v>
      </c>
      <c r="C90" s="64" t="s">
        <v>36</v>
      </c>
      <c r="D90" s="19">
        <v>378853</v>
      </c>
      <c r="E90" s="38">
        <v>1341.0600000000002</v>
      </c>
      <c r="F90" s="19"/>
      <c r="G90" s="19"/>
      <c r="H90" s="19"/>
      <c r="I90" s="19"/>
      <c r="J90" s="19"/>
      <c r="K90" s="19"/>
      <c r="L90" s="19"/>
      <c r="M90" s="120"/>
      <c r="N90" s="19"/>
      <c r="O90" s="19"/>
      <c r="P90" s="19"/>
      <c r="Q90" s="19"/>
      <c r="R90" s="19"/>
      <c r="S90" s="66">
        <f t="shared" si="1"/>
        <v>380194.06</v>
      </c>
      <c r="T90" s="116"/>
      <c r="U90" s="32"/>
    </row>
    <row r="91" spans="1:21" ht="15.75" x14ac:dyDescent="0.25">
      <c r="A91" s="62" t="s">
        <v>219</v>
      </c>
      <c r="B91" s="63" t="s">
        <v>220</v>
      </c>
      <c r="C91" s="71" t="s">
        <v>50</v>
      </c>
      <c r="D91" s="19">
        <v>149257</v>
      </c>
      <c r="E91" s="38">
        <v>1343.36</v>
      </c>
      <c r="F91" s="19"/>
      <c r="G91" s="19"/>
      <c r="H91" s="19"/>
      <c r="I91" s="19"/>
      <c r="J91" s="19"/>
      <c r="K91" s="19"/>
      <c r="L91" s="19"/>
      <c r="M91" s="114"/>
      <c r="N91" s="19"/>
      <c r="O91" s="19"/>
      <c r="P91" s="19"/>
      <c r="Q91" s="19"/>
      <c r="R91" s="19">
        <f>12600</f>
        <v>12600</v>
      </c>
      <c r="S91" s="66">
        <f t="shared" si="1"/>
        <v>163200.35999999999</v>
      </c>
      <c r="T91" s="116"/>
      <c r="U91" s="32"/>
    </row>
    <row r="92" spans="1:21" s="32" customFormat="1" ht="15.75" x14ac:dyDescent="0.25">
      <c r="A92" s="62" t="s">
        <v>221</v>
      </c>
      <c r="B92" s="63" t="s">
        <v>222</v>
      </c>
      <c r="C92" s="70" t="s">
        <v>45</v>
      </c>
      <c r="D92" s="19">
        <v>176071</v>
      </c>
      <c r="E92" s="38">
        <v>2682.1200000000003</v>
      </c>
      <c r="F92" s="19"/>
      <c r="G92" s="19"/>
      <c r="H92" s="19"/>
      <c r="I92" s="19"/>
      <c r="J92" s="19"/>
      <c r="K92" s="19"/>
      <c r="L92" s="19"/>
      <c r="M92" s="114"/>
      <c r="N92" s="19"/>
      <c r="O92" s="19"/>
      <c r="P92" s="19"/>
      <c r="Q92" s="19"/>
      <c r="R92" s="19"/>
      <c r="S92" s="66">
        <f t="shared" si="1"/>
        <v>178753.12</v>
      </c>
      <c r="T92" s="116"/>
    </row>
    <row r="93" spans="1:21" ht="15.75" x14ac:dyDescent="0.25">
      <c r="A93" s="62" t="s">
        <v>223</v>
      </c>
      <c r="B93" s="63" t="s">
        <v>224</v>
      </c>
      <c r="C93" s="70" t="s">
        <v>45</v>
      </c>
      <c r="D93" s="19">
        <v>92746</v>
      </c>
      <c r="E93" s="38"/>
      <c r="F93" s="19"/>
      <c r="G93" s="19"/>
      <c r="H93" s="19"/>
      <c r="I93" s="19"/>
      <c r="J93" s="19"/>
      <c r="K93" s="19"/>
      <c r="L93" s="19"/>
      <c r="M93" s="114"/>
      <c r="N93" s="19"/>
      <c r="O93" s="19"/>
      <c r="P93" s="19"/>
      <c r="Q93" s="19"/>
      <c r="R93" s="19"/>
      <c r="S93" s="66">
        <f t="shared" si="1"/>
        <v>92746</v>
      </c>
      <c r="T93" s="116"/>
      <c r="U93" s="32"/>
    </row>
    <row r="94" spans="1:21" ht="15.75" x14ac:dyDescent="0.25">
      <c r="A94" s="62" t="s">
        <v>225</v>
      </c>
      <c r="B94" s="63" t="s">
        <v>226</v>
      </c>
      <c r="C94" s="70" t="s">
        <v>45</v>
      </c>
      <c r="D94" s="19">
        <v>460959</v>
      </c>
      <c r="E94" s="38">
        <v>4023.1800000000003</v>
      </c>
      <c r="F94" s="19"/>
      <c r="G94" s="19"/>
      <c r="H94" s="19"/>
      <c r="I94" s="19"/>
      <c r="J94" s="19"/>
      <c r="K94" s="19"/>
      <c r="L94" s="19"/>
      <c r="M94" s="114"/>
      <c r="N94" s="19"/>
      <c r="O94" s="19"/>
      <c r="P94" s="19"/>
      <c r="Q94" s="19"/>
      <c r="R94" s="19"/>
      <c r="S94" s="66">
        <f t="shared" si="1"/>
        <v>464982.18</v>
      </c>
      <c r="T94" s="116"/>
      <c r="U94" s="32"/>
    </row>
    <row r="95" spans="1:21" x14ac:dyDescent="0.25">
      <c r="A95" s="62" t="s">
        <v>227</v>
      </c>
      <c r="B95" s="63" t="s">
        <v>228</v>
      </c>
      <c r="C95" s="68" t="s">
        <v>42</v>
      </c>
      <c r="D95" s="19">
        <v>93555</v>
      </c>
      <c r="E95" s="38"/>
      <c r="F95" s="19"/>
      <c r="G95" s="19"/>
      <c r="H95" s="19"/>
      <c r="I95" s="19"/>
      <c r="J95" s="19"/>
      <c r="K95" s="19"/>
      <c r="L95" s="19"/>
      <c r="M95" s="114"/>
      <c r="N95" s="19"/>
      <c r="O95" s="19"/>
      <c r="P95" s="19"/>
      <c r="Q95" s="19"/>
      <c r="R95" s="19">
        <f>15995.22+1476.97+1604.56+1435.85</f>
        <v>20512.599999999999</v>
      </c>
      <c r="S95" s="66">
        <f t="shared" si="1"/>
        <v>114067.6</v>
      </c>
      <c r="T95" s="116"/>
    </row>
    <row r="96" spans="1:21" x14ac:dyDescent="0.25">
      <c r="A96" s="62" t="s">
        <v>229</v>
      </c>
      <c r="B96" s="63" t="s">
        <v>230</v>
      </c>
      <c r="C96" s="68" t="s">
        <v>42</v>
      </c>
      <c r="D96" s="19">
        <v>398555</v>
      </c>
      <c r="E96" s="38"/>
      <c r="F96" s="19"/>
      <c r="G96" s="19"/>
      <c r="H96" s="19"/>
      <c r="I96" s="19"/>
      <c r="J96" s="19"/>
      <c r="K96" s="19"/>
      <c r="L96" s="19"/>
      <c r="M96" s="114"/>
      <c r="N96" s="19"/>
      <c r="O96" s="19"/>
      <c r="P96" s="19"/>
      <c r="Q96" s="19"/>
      <c r="R96" s="19"/>
      <c r="S96" s="66">
        <f t="shared" si="1"/>
        <v>398555</v>
      </c>
      <c r="T96" s="116"/>
    </row>
    <row r="97" spans="1:20" x14ac:dyDescent="0.25">
      <c r="A97" s="62" t="s">
        <v>231</v>
      </c>
      <c r="B97" s="63" t="s">
        <v>232</v>
      </c>
      <c r="C97" s="64" t="s">
        <v>36</v>
      </c>
      <c r="D97" s="19">
        <v>372408</v>
      </c>
      <c r="E97" s="38">
        <v>4023.1800000000003</v>
      </c>
      <c r="F97" s="19"/>
      <c r="G97" s="19"/>
      <c r="H97" s="19"/>
      <c r="I97" s="19"/>
      <c r="J97" s="19"/>
      <c r="K97" s="19"/>
      <c r="L97" s="19"/>
      <c r="M97" s="114"/>
      <c r="N97" s="19"/>
      <c r="O97" s="19"/>
      <c r="P97" s="19"/>
      <c r="Q97" s="19"/>
      <c r="R97" s="19"/>
      <c r="S97" s="66">
        <f t="shared" si="1"/>
        <v>376431.18</v>
      </c>
      <c r="T97" s="116"/>
    </row>
    <row r="98" spans="1:20" x14ac:dyDescent="0.25">
      <c r="A98" s="62" t="s">
        <v>233</v>
      </c>
      <c r="B98" s="63" t="s">
        <v>234</v>
      </c>
      <c r="C98" s="71" t="s">
        <v>50</v>
      </c>
      <c r="D98" s="19">
        <v>1665568</v>
      </c>
      <c r="E98" s="38">
        <v>13433.68</v>
      </c>
      <c r="F98" s="19"/>
      <c r="G98" s="19"/>
      <c r="H98" s="19"/>
      <c r="I98" s="19"/>
      <c r="J98" s="19"/>
      <c r="K98" s="19"/>
      <c r="L98" s="19">
        <v>66000</v>
      </c>
      <c r="M98" s="114"/>
      <c r="N98" s="117">
        <v>127520</v>
      </c>
      <c r="O98" s="19"/>
      <c r="P98" s="19"/>
      <c r="Q98" s="19"/>
      <c r="R98" s="19">
        <f>15555</f>
        <v>15555</v>
      </c>
      <c r="S98" s="66">
        <f t="shared" si="1"/>
        <v>1888076.68</v>
      </c>
      <c r="T98" s="116"/>
    </row>
    <row r="99" spans="1:20" x14ac:dyDescent="0.25">
      <c r="A99" s="62" t="s">
        <v>235</v>
      </c>
      <c r="B99" s="63" t="s">
        <v>236</v>
      </c>
      <c r="C99" s="71" t="s">
        <v>50</v>
      </c>
      <c r="D99" s="19">
        <v>77975</v>
      </c>
      <c r="E99" s="38">
        <v>895.58</v>
      </c>
      <c r="F99" s="19"/>
      <c r="G99" s="19"/>
      <c r="H99" s="19"/>
      <c r="I99" s="19"/>
      <c r="J99" s="19"/>
      <c r="K99" s="19"/>
      <c r="L99" s="19"/>
      <c r="M99" s="114"/>
      <c r="N99" s="19"/>
      <c r="O99" s="19"/>
      <c r="P99" s="19"/>
      <c r="Q99" s="19"/>
      <c r="R99" s="19"/>
      <c r="S99" s="66">
        <f t="shared" si="1"/>
        <v>78870.58</v>
      </c>
      <c r="T99" s="116"/>
    </row>
    <row r="100" spans="1:20" x14ac:dyDescent="0.25">
      <c r="A100" s="62" t="s">
        <v>237</v>
      </c>
      <c r="B100" s="63" t="s">
        <v>238</v>
      </c>
      <c r="C100" s="67" t="s">
        <v>39</v>
      </c>
      <c r="D100" s="19">
        <v>211067</v>
      </c>
      <c r="E100" s="38">
        <v>896.63</v>
      </c>
      <c r="F100" s="19"/>
      <c r="G100" s="19"/>
      <c r="H100" s="19"/>
      <c r="I100" s="19"/>
      <c r="J100" s="19"/>
      <c r="K100" s="19"/>
      <c r="L100" s="19"/>
      <c r="M100" s="114"/>
      <c r="N100" s="19"/>
      <c r="O100" s="19"/>
      <c r="P100" s="19"/>
      <c r="Q100" s="19"/>
      <c r="R100" s="19"/>
      <c r="S100" s="66">
        <f t="shared" si="1"/>
        <v>211963.63</v>
      </c>
      <c r="T100" s="116"/>
    </row>
    <row r="101" spans="1:20" x14ac:dyDescent="0.25">
      <c r="A101" s="62" t="s">
        <v>239</v>
      </c>
      <c r="B101" s="63" t="s">
        <v>240</v>
      </c>
      <c r="C101" s="70" t="s">
        <v>45</v>
      </c>
      <c r="D101" s="19">
        <v>1413054</v>
      </c>
      <c r="E101" s="38">
        <v>19210.68</v>
      </c>
      <c r="F101" s="19"/>
      <c r="G101" s="19"/>
      <c r="H101" s="19"/>
      <c r="I101" s="19"/>
      <c r="J101" s="19"/>
      <c r="K101" s="19">
        <v>46008</v>
      </c>
      <c r="L101" s="19"/>
      <c r="M101" s="114"/>
      <c r="N101" s="19"/>
      <c r="O101" s="19"/>
      <c r="P101" s="19"/>
      <c r="Q101" s="19"/>
      <c r="R101" s="19"/>
      <c r="S101" s="66">
        <f t="shared" si="1"/>
        <v>1478272.68</v>
      </c>
      <c r="T101" s="116"/>
    </row>
    <row r="102" spans="1:20" x14ac:dyDescent="0.25">
      <c r="A102" s="62" t="s">
        <v>241</v>
      </c>
      <c r="B102" s="63" t="s">
        <v>242</v>
      </c>
      <c r="C102" s="68" t="s">
        <v>42</v>
      </c>
      <c r="D102" s="19">
        <v>60870</v>
      </c>
      <c r="E102" s="38"/>
      <c r="F102" s="19"/>
      <c r="G102" s="19"/>
      <c r="H102" s="19"/>
      <c r="I102" s="19"/>
      <c r="J102" s="19"/>
      <c r="K102" s="19"/>
      <c r="L102" s="19"/>
      <c r="M102" s="114"/>
      <c r="N102" s="19"/>
      <c r="O102" s="19"/>
      <c r="P102" s="19"/>
      <c r="Q102" s="19"/>
      <c r="R102" s="19">
        <f>15000</f>
        <v>15000</v>
      </c>
      <c r="S102" s="66">
        <f t="shared" si="1"/>
        <v>75870</v>
      </c>
      <c r="T102" s="116"/>
    </row>
    <row r="103" spans="1:20" x14ac:dyDescent="0.25">
      <c r="A103" s="62" t="s">
        <v>243</v>
      </c>
      <c r="B103" s="63" t="s">
        <v>244</v>
      </c>
      <c r="C103" s="68" t="s">
        <v>42</v>
      </c>
      <c r="D103" s="19">
        <v>398959</v>
      </c>
      <c r="E103" s="38"/>
      <c r="F103" s="19"/>
      <c r="G103" s="19"/>
      <c r="H103" s="19"/>
      <c r="I103" s="19"/>
      <c r="J103" s="19"/>
      <c r="K103" s="19"/>
      <c r="L103" s="19"/>
      <c r="M103" s="114"/>
      <c r="N103" s="19"/>
      <c r="O103" s="19"/>
      <c r="P103" s="19"/>
      <c r="Q103" s="19"/>
      <c r="R103" s="19"/>
      <c r="S103" s="66">
        <f t="shared" si="1"/>
        <v>398959</v>
      </c>
      <c r="T103" s="116"/>
    </row>
    <row r="104" spans="1:20" x14ac:dyDescent="0.25">
      <c r="A104" s="62" t="s">
        <v>245</v>
      </c>
      <c r="B104" s="63" t="s">
        <v>246</v>
      </c>
      <c r="C104" s="72" t="s">
        <v>71</v>
      </c>
      <c r="D104" s="19">
        <v>841702</v>
      </c>
      <c r="E104" s="38">
        <v>4764.53</v>
      </c>
      <c r="F104" s="19"/>
      <c r="G104" s="19"/>
      <c r="H104" s="19"/>
      <c r="I104" s="19"/>
      <c r="J104" s="19"/>
      <c r="K104" s="19"/>
      <c r="L104" s="19"/>
      <c r="M104" s="114"/>
      <c r="N104" s="19"/>
      <c r="O104" s="19"/>
      <c r="P104" s="19"/>
      <c r="Q104" s="19"/>
      <c r="R104" s="19">
        <f>25000+10000</f>
        <v>35000</v>
      </c>
      <c r="S104" s="66">
        <f t="shared" si="1"/>
        <v>881466.53</v>
      </c>
      <c r="T104" s="116"/>
    </row>
    <row r="105" spans="1:20" x14ac:dyDescent="0.25">
      <c r="A105" s="62" t="s">
        <v>247</v>
      </c>
      <c r="B105" s="63" t="s">
        <v>248</v>
      </c>
      <c r="C105" s="70" t="s">
        <v>45</v>
      </c>
      <c r="D105" s="19">
        <v>359757</v>
      </c>
      <c r="E105" s="38">
        <v>3244.5</v>
      </c>
      <c r="F105" s="19"/>
      <c r="G105" s="19"/>
      <c r="H105" s="19"/>
      <c r="I105" s="19"/>
      <c r="J105" s="19"/>
      <c r="K105" s="19"/>
      <c r="L105" s="19"/>
      <c r="M105" s="114"/>
      <c r="N105" s="19"/>
      <c r="O105" s="19"/>
      <c r="P105" s="19"/>
      <c r="Q105" s="19"/>
      <c r="R105" s="19"/>
      <c r="S105" s="66">
        <f t="shared" si="1"/>
        <v>363001.5</v>
      </c>
      <c r="T105" s="116"/>
    </row>
    <row r="106" spans="1:20" x14ac:dyDescent="0.25">
      <c r="A106" s="62" t="s">
        <v>249</v>
      </c>
      <c r="B106" s="63" t="s">
        <v>250</v>
      </c>
      <c r="C106" s="67" t="s">
        <v>39</v>
      </c>
      <c r="D106" s="19">
        <v>986121</v>
      </c>
      <c r="E106" s="38">
        <v>4477.8900000000003</v>
      </c>
      <c r="F106" s="19"/>
      <c r="G106" s="19"/>
      <c r="H106" s="19"/>
      <c r="I106" s="19"/>
      <c r="J106" s="19"/>
      <c r="K106" s="19"/>
      <c r="L106" s="19"/>
      <c r="M106" s="114"/>
      <c r="N106" s="19"/>
      <c r="O106" s="19"/>
      <c r="P106" s="19"/>
      <c r="Q106" s="19"/>
      <c r="R106" s="19"/>
      <c r="S106" s="66">
        <f t="shared" si="1"/>
        <v>990598.89</v>
      </c>
      <c r="T106" s="116"/>
    </row>
    <row r="107" spans="1:20" x14ac:dyDescent="0.25">
      <c r="A107" s="62" t="s">
        <v>251</v>
      </c>
      <c r="B107" s="63" t="s">
        <v>252</v>
      </c>
      <c r="C107" s="70" t="s">
        <v>45</v>
      </c>
      <c r="D107" s="19">
        <v>591760</v>
      </c>
      <c r="E107" s="38">
        <v>4693.5</v>
      </c>
      <c r="F107" s="19"/>
      <c r="G107" s="19"/>
      <c r="H107" s="19"/>
      <c r="I107" s="19"/>
      <c r="J107" s="19"/>
      <c r="K107" s="19"/>
      <c r="L107" s="19">
        <v>15600</v>
      </c>
      <c r="M107" s="114"/>
      <c r="N107" s="19"/>
      <c r="O107" s="19"/>
      <c r="P107" s="19"/>
      <c r="Q107" s="19"/>
      <c r="R107" s="19"/>
      <c r="S107" s="66">
        <f t="shared" si="1"/>
        <v>612053.5</v>
      </c>
      <c r="T107" s="116"/>
    </row>
    <row r="108" spans="1:20" x14ac:dyDescent="0.25">
      <c r="A108" s="62" t="s">
        <v>253</v>
      </c>
      <c r="B108" s="63" t="s">
        <v>254</v>
      </c>
      <c r="C108" s="73" t="s">
        <v>100</v>
      </c>
      <c r="D108" s="19">
        <v>263410</v>
      </c>
      <c r="E108" s="38">
        <v>1341.0600000000002</v>
      </c>
      <c r="F108" s="19"/>
      <c r="G108" s="19"/>
      <c r="H108" s="19"/>
      <c r="I108" s="19"/>
      <c r="J108" s="19"/>
      <c r="K108" s="19"/>
      <c r="L108" s="19"/>
      <c r="M108" s="114"/>
      <c r="N108" s="19"/>
      <c r="O108" s="19"/>
      <c r="P108" s="19"/>
      <c r="Q108" s="19"/>
      <c r="R108" s="19"/>
      <c r="S108" s="66">
        <f t="shared" si="1"/>
        <v>264751.06</v>
      </c>
      <c r="T108" s="116"/>
    </row>
    <row r="109" spans="1:20" x14ac:dyDescent="0.25">
      <c r="A109" s="62" t="s">
        <v>255</v>
      </c>
      <c r="B109" s="63" t="s">
        <v>256</v>
      </c>
      <c r="C109" s="68" t="s">
        <v>42</v>
      </c>
      <c r="D109" s="19">
        <v>1929234</v>
      </c>
      <c r="E109" s="38"/>
      <c r="F109" s="19">
        <v>5213.75</v>
      </c>
      <c r="G109" s="19"/>
      <c r="H109" s="19"/>
      <c r="I109" s="19"/>
      <c r="J109" s="19"/>
      <c r="K109" s="19"/>
      <c r="L109" s="19"/>
      <c r="M109" s="114"/>
      <c r="N109" s="19"/>
      <c r="O109" s="19"/>
      <c r="P109" s="19"/>
      <c r="Q109" s="19"/>
      <c r="R109" s="19">
        <f>6964</f>
        <v>6964</v>
      </c>
      <c r="S109" s="66">
        <f t="shared" si="1"/>
        <v>1941411.75</v>
      </c>
      <c r="T109" s="116"/>
    </row>
    <row r="110" spans="1:20" x14ac:dyDescent="0.25">
      <c r="A110" s="62" t="s">
        <v>257</v>
      </c>
      <c r="B110" s="63" t="s">
        <v>258</v>
      </c>
      <c r="C110" s="71" t="s">
        <v>50</v>
      </c>
      <c r="D110" s="19">
        <v>205395</v>
      </c>
      <c r="E110" s="38">
        <v>2238.9499999999998</v>
      </c>
      <c r="F110" s="19"/>
      <c r="G110" s="19"/>
      <c r="H110" s="19"/>
      <c r="I110" s="19"/>
      <c r="J110" s="19"/>
      <c r="K110" s="19"/>
      <c r="L110" s="19"/>
      <c r="M110" s="114"/>
      <c r="N110" s="19"/>
      <c r="O110" s="19"/>
      <c r="P110" s="19"/>
      <c r="Q110" s="19"/>
      <c r="R110" s="19"/>
      <c r="S110" s="66">
        <f t="shared" si="1"/>
        <v>207633.95</v>
      </c>
      <c r="T110" s="116"/>
    </row>
    <row r="111" spans="1:20" x14ac:dyDescent="0.25">
      <c r="A111" s="62" t="s">
        <v>259</v>
      </c>
      <c r="B111" s="63" t="s">
        <v>260</v>
      </c>
      <c r="C111" s="64" t="s">
        <v>36</v>
      </c>
      <c r="D111" s="19">
        <v>461303</v>
      </c>
      <c r="E111" s="38">
        <v>3352.65</v>
      </c>
      <c r="F111" s="19"/>
      <c r="G111" s="19"/>
      <c r="H111" s="19"/>
      <c r="I111" s="19"/>
      <c r="J111" s="19"/>
      <c r="K111" s="19"/>
      <c r="L111" s="19"/>
      <c r="M111" s="114"/>
      <c r="N111" s="19"/>
      <c r="O111" s="19"/>
      <c r="P111" s="19"/>
      <c r="Q111" s="19"/>
      <c r="R111" s="19">
        <f>6000+5000</f>
        <v>11000</v>
      </c>
      <c r="S111" s="66">
        <f t="shared" si="1"/>
        <v>475655.65</v>
      </c>
      <c r="T111" s="116"/>
    </row>
    <row r="112" spans="1:20" x14ac:dyDescent="0.25">
      <c r="A112" s="62" t="s">
        <v>261</v>
      </c>
      <c r="B112" s="63" t="s">
        <v>262</v>
      </c>
      <c r="C112" s="64" t="s">
        <v>36</v>
      </c>
      <c r="D112" s="19">
        <v>351274</v>
      </c>
      <c r="E112" s="38">
        <v>2011.5900000000001</v>
      </c>
      <c r="F112" s="19"/>
      <c r="G112" s="19"/>
      <c r="H112" s="19"/>
      <c r="I112" s="19"/>
      <c r="J112" s="19"/>
      <c r="K112" s="19"/>
      <c r="L112" s="19"/>
      <c r="M112" s="114"/>
      <c r="N112" s="19"/>
      <c r="O112" s="19"/>
      <c r="P112" s="19"/>
      <c r="Q112" s="19"/>
      <c r="R112" s="19">
        <f>4050+1000+15250+15250</f>
        <v>35550</v>
      </c>
      <c r="S112" s="66">
        <f t="shared" si="1"/>
        <v>388835.59</v>
      </c>
      <c r="T112" s="116"/>
    </row>
    <row r="113" spans="1:20" x14ac:dyDescent="0.25">
      <c r="A113" s="62" t="s">
        <v>263</v>
      </c>
      <c r="B113" s="63" t="s">
        <v>264</v>
      </c>
      <c r="C113" s="67" t="s">
        <v>39</v>
      </c>
      <c r="D113" s="19">
        <v>266025</v>
      </c>
      <c r="E113" s="38">
        <v>1343.36</v>
      </c>
      <c r="F113" s="19"/>
      <c r="G113" s="19"/>
      <c r="H113" s="19"/>
      <c r="I113" s="19"/>
      <c r="J113" s="19"/>
      <c r="K113" s="19"/>
      <c r="L113" s="19"/>
      <c r="M113" s="114"/>
      <c r="N113" s="19"/>
      <c r="O113" s="19"/>
      <c r="P113" s="19"/>
      <c r="Q113" s="19"/>
      <c r="R113" s="19">
        <f>15000</f>
        <v>15000</v>
      </c>
      <c r="S113" s="66">
        <f t="shared" si="1"/>
        <v>282368.36</v>
      </c>
      <c r="T113" s="116"/>
    </row>
    <row r="114" spans="1:20" x14ac:dyDescent="0.25">
      <c r="A114" s="62" t="s">
        <v>265</v>
      </c>
      <c r="B114" s="63" t="s">
        <v>266</v>
      </c>
      <c r="C114" s="72" t="s">
        <v>71</v>
      </c>
      <c r="D114" s="19">
        <v>2343752</v>
      </c>
      <c r="E114" s="38">
        <v>14293.62</v>
      </c>
      <c r="F114" s="19"/>
      <c r="G114" s="19"/>
      <c r="H114" s="19"/>
      <c r="I114" s="19"/>
      <c r="J114" s="19"/>
      <c r="K114" s="19"/>
      <c r="L114" s="19"/>
      <c r="M114" s="114"/>
      <c r="N114" s="19"/>
      <c r="O114" s="19">
        <v>103192</v>
      </c>
      <c r="P114" s="19"/>
      <c r="Q114" s="19"/>
      <c r="R114" s="19">
        <f>15000+5669.4</f>
        <v>20669.400000000001</v>
      </c>
      <c r="S114" s="66">
        <f t="shared" si="1"/>
        <v>2481907.02</v>
      </c>
      <c r="T114" s="116"/>
    </row>
    <row r="115" spans="1:20" x14ac:dyDescent="0.25">
      <c r="A115" s="62" t="s">
        <v>267</v>
      </c>
      <c r="B115" s="63" t="s">
        <v>268</v>
      </c>
      <c r="C115" s="71" t="s">
        <v>50</v>
      </c>
      <c r="D115" s="19">
        <v>125858</v>
      </c>
      <c r="E115" s="38">
        <v>447.78</v>
      </c>
      <c r="F115" s="19"/>
      <c r="G115" s="19"/>
      <c r="H115" s="19"/>
      <c r="I115" s="19"/>
      <c r="J115" s="19"/>
      <c r="K115" s="19"/>
      <c r="L115" s="19"/>
      <c r="M115" s="114"/>
      <c r="N115" s="19"/>
      <c r="O115" s="19"/>
      <c r="P115" s="19"/>
      <c r="Q115" s="19"/>
      <c r="R115" s="19"/>
      <c r="S115" s="66">
        <f t="shared" si="1"/>
        <v>126305.78</v>
      </c>
      <c r="T115" s="116"/>
    </row>
    <row r="116" spans="1:20" x14ac:dyDescent="0.25">
      <c r="A116" s="62" t="s">
        <v>269</v>
      </c>
      <c r="B116" s="63" t="s">
        <v>270</v>
      </c>
      <c r="C116" s="68" t="s">
        <v>42</v>
      </c>
      <c r="D116" s="19">
        <v>554318</v>
      </c>
      <c r="E116" s="38"/>
      <c r="F116" s="19"/>
      <c r="G116" s="19"/>
      <c r="H116" s="19"/>
      <c r="I116" s="19"/>
      <c r="J116" s="19"/>
      <c r="K116" s="19"/>
      <c r="L116" s="19"/>
      <c r="M116" s="114"/>
      <c r="N116" s="19"/>
      <c r="O116" s="19"/>
      <c r="P116" s="19"/>
      <c r="Q116" s="19"/>
      <c r="R116" s="19"/>
      <c r="S116" s="66">
        <f t="shared" si="1"/>
        <v>554318</v>
      </c>
      <c r="T116" s="116"/>
    </row>
    <row r="117" spans="1:20" x14ac:dyDescent="0.25">
      <c r="A117" s="62" t="s">
        <v>271</v>
      </c>
      <c r="B117" s="63" t="s">
        <v>272</v>
      </c>
      <c r="C117" s="73" t="s">
        <v>100</v>
      </c>
      <c r="D117" s="19">
        <v>218396</v>
      </c>
      <c r="E117" s="38">
        <v>3244.5</v>
      </c>
      <c r="F117" s="19"/>
      <c r="G117" s="19"/>
      <c r="H117" s="19"/>
      <c r="I117" s="19"/>
      <c r="J117" s="19"/>
      <c r="K117" s="19"/>
      <c r="L117" s="19"/>
      <c r="M117" s="114"/>
      <c r="N117" s="19"/>
      <c r="O117" s="19"/>
      <c r="P117" s="19"/>
      <c r="Q117" s="19"/>
      <c r="R117" s="19"/>
      <c r="S117" s="66">
        <f t="shared" si="1"/>
        <v>221640.5</v>
      </c>
      <c r="T117" s="116"/>
    </row>
    <row r="118" spans="1:20" x14ac:dyDescent="0.25">
      <c r="A118" s="62" t="s">
        <v>273</v>
      </c>
      <c r="B118" s="63" t="s">
        <v>274</v>
      </c>
      <c r="C118" s="64" t="s">
        <v>36</v>
      </c>
      <c r="D118" s="19">
        <v>185932</v>
      </c>
      <c r="E118" s="38">
        <v>1341.0600000000002</v>
      </c>
      <c r="F118" s="19"/>
      <c r="G118" s="19"/>
      <c r="H118" s="19"/>
      <c r="I118" s="19"/>
      <c r="J118" s="19"/>
      <c r="K118" s="19"/>
      <c r="L118" s="19"/>
      <c r="M118" s="114"/>
      <c r="N118" s="19"/>
      <c r="O118" s="19"/>
      <c r="P118" s="19"/>
      <c r="Q118" s="19"/>
      <c r="R118" s="19"/>
      <c r="S118" s="66">
        <f t="shared" si="1"/>
        <v>187273.06</v>
      </c>
      <c r="T118" s="116"/>
    </row>
    <row r="119" spans="1:20" x14ac:dyDescent="0.25">
      <c r="A119" s="62" t="s">
        <v>275</v>
      </c>
      <c r="B119" s="63" t="s">
        <v>276</v>
      </c>
      <c r="C119" s="73" t="s">
        <v>100</v>
      </c>
      <c r="D119" s="19">
        <v>594256</v>
      </c>
      <c r="E119" s="38">
        <v>4023.1800000000003</v>
      </c>
      <c r="F119" s="19"/>
      <c r="G119" s="19"/>
      <c r="H119" s="19"/>
      <c r="I119" s="19"/>
      <c r="J119" s="19"/>
      <c r="K119" s="19"/>
      <c r="L119" s="19"/>
      <c r="M119" s="114"/>
      <c r="N119" s="19"/>
      <c r="O119" s="19">
        <v>79125</v>
      </c>
      <c r="P119" s="19"/>
      <c r="Q119" s="19"/>
      <c r="R119" s="19"/>
      <c r="S119" s="66">
        <f t="shared" si="1"/>
        <v>677404.18</v>
      </c>
      <c r="T119" s="116"/>
    </row>
    <row r="120" spans="1:20" x14ac:dyDescent="0.25">
      <c r="A120" s="62" t="s">
        <v>277</v>
      </c>
      <c r="B120" s="63" t="s">
        <v>278</v>
      </c>
      <c r="C120" s="67" t="s">
        <v>39</v>
      </c>
      <c r="D120" s="19">
        <v>149431</v>
      </c>
      <c r="E120" s="38">
        <v>2011.5900000000001</v>
      </c>
      <c r="F120" s="19"/>
      <c r="G120" s="19"/>
      <c r="H120" s="19"/>
      <c r="I120" s="19"/>
      <c r="J120" s="19"/>
      <c r="K120" s="19"/>
      <c r="L120" s="19"/>
      <c r="M120" s="114"/>
      <c r="N120" s="19"/>
      <c r="O120" s="19"/>
      <c r="P120" s="19"/>
      <c r="Q120" s="19"/>
      <c r="R120" s="19"/>
      <c r="S120" s="66">
        <f t="shared" si="1"/>
        <v>151442.59</v>
      </c>
      <c r="T120" s="116"/>
    </row>
    <row r="121" spans="1:20" x14ac:dyDescent="0.25">
      <c r="A121" s="62" t="s">
        <v>279</v>
      </c>
      <c r="B121" s="63" t="s">
        <v>280</v>
      </c>
      <c r="C121" s="68" t="s">
        <v>42</v>
      </c>
      <c r="D121" s="19">
        <v>607921</v>
      </c>
      <c r="E121" s="38"/>
      <c r="F121" s="19"/>
      <c r="G121" s="19"/>
      <c r="H121" s="19"/>
      <c r="I121" s="19"/>
      <c r="J121" s="19"/>
      <c r="K121" s="19">
        <v>41371</v>
      </c>
      <c r="L121" s="19"/>
      <c r="M121" s="114"/>
      <c r="N121" s="19"/>
      <c r="O121" s="19"/>
      <c r="P121" s="19"/>
      <c r="Q121" s="19"/>
      <c r="R121" s="19">
        <f>9738</f>
        <v>9738</v>
      </c>
      <c r="S121" s="66">
        <f t="shared" si="1"/>
        <v>659030</v>
      </c>
      <c r="T121" s="116"/>
    </row>
    <row r="122" spans="1:20" x14ac:dyDescent="0.25">
      <c r="A122" s="62" t="s">
        <v>281</v>
      </c>
      <c r="B122" s="63" t="s">
        <v>282</v>
      </c>
      <c r="C122" s="71" t="s">
        <v>50</v>
      </c>
      <c r="D122" s="19">
        <v>977468</v>
      </c>
      <c r="E122" s="38">
        <v>9403.58</v>
      </c>
      <c r="F122" s="19"/>
      <c r="G122" s="19"/>
      <c r="H122" s="19"/>
      <c r="I122" s="19"/>
      <c r="J122" s="19"/>
      <c r="K122" s="19">
        <v>55711</v>
      </c>
      <c r="L122" s="19"/>
      <c r="M122" s="114"/>
      <c r="N122" s="19"/>
      <c r="O122" s="19"/>
      <c r="P122" s="19"/>
      <c r="Q122" s="19"/>
      <c r="R122" s="19">
        <f>22620</f>
        <v>22620</v>
      </c>
      <c r="S122" s="66">
        <f t="shared" si="1"/>
        <v>1065202.58</v>
      </c>
      <c r="T122" s="116"/>
    </row>
    <row r="123" spans="1:20" x14ac:dyDescent="0.25">
      <c r="A123" s="62" t="s">
        <v>283</v>
      </c>
      <c r="B123" s="63" t="s">
        <v>284</v>
      </c>
      <c r="C123" s="71" t="s">
        <v>50</v>
      </c>
      <c r="D123" s="19">
        <v>828574</v>
      </c>
      <c r="E123" s="38">
        <v>7612.42</v>
      </c>
      <c r="F123" s="19"/>
      <c r="G123" s="19"/>
      <c r="H123" s="19"/>
      <c r="I123" s="19"/>
      <c r="J123" s="19"/>
      <c r="K123" s="19"/>
      <c r="L123" s="19">
        <v>18210</v>
      </c>
      <c r="M123" s="114">
        <v>769962</v>
      </c>
      <c r="N123" s="19"/>
      <c r="O123" s="19"/>
      <c r="P123" s="117">
        <v>57030</v>
      </c>
      <c r="Q123" s="19"/>
      <c r="R123" s="19"/>
      <c r="S123" s="66">
        <f t="shared" si="1"/>
        <v>1681388.42</v>
      </c>
      <c r="T123" s="116"/>
    </row>
    <row r="124" spans="1:20" x14ac:dyDescent="0.25">
      <c r="A124" s="62" t="s">
        <v>285</v>
      </c>
      <c r="B124" s="63" t="s">
        <v>286</v>
      </c>
      <c r="C124" s="64" t="s">
        <v>36</v>
      </c>
      <c r="D124" s="19">
        <v>140576</v>
      </c>
      <c r="E124" s="38">
        <v>1341.0600000000002</v>
      </c>
      <c r="F124" s="19"/>
      <c r="G124" s="19"/>
      <c r="H124" s="19"/>
      <c r="I124" s="19"/>
      <c r="J124" s="19"/>
      <c r="K124" s="19"/>
      <c r="L124" s="19"/>
      <c r="M124" s="114"/>
      <c r="N124" s="19"/>
      <c r="O124" s="19"/>
      <c r="P124" s="19"/>
      <c r="Q124" s="19"/>
      <c r="R124" s="19">
        <f>3780</f>
        <v>3780</v>
      </c>
      <c r="S124" s="66">
        <f t="shared" si="1"/>
        <v>145697.06</v>
      </c>
      <c r="T124" s="116"/>
    </row>
    <row r="125" spans="1:20" x14ac:dyDescent="0.25">
      <c r="A125" s="62" t="s">
        <v>287</v>
      </c>
      <c r="B125" s="63" t="s">
        <v>288</v>
      </c>
      <c r="C125" s="67" t="s">
        <v>39</v>
      </c>
      <c r="D125" s="19">
        <v>198629</v>
      </c>
      <c r="E125" s="38">
        <v>895.58</v>
      </c>
      <c r="F125" s="19"/>
      <c r="G125" s="19"/>
      <c r="H125" s="19"/>
      <c r="I125" s="19"/>
      <c r="J125" s="19"/>
      <c r="K125" s="19"/>
      <c r="L125" s="19"/>
      <c r="M125" s="114"/>
      <c r="N125" s="19"/>
      <c r="O125" s="19"/>
      <c r="P125" s="19"/>
      <c r="Q125" s="19"/>
      <c r="R125" s="19"/>
      <c r="S125" s="66">
        <f t="shared" si="1"/>
        <v>199524.58</v>
      </c>
      <c r="T125" s="116"/>
    </row>
    <row r="126" spans="1:20" x14ac:dyDescent="0.25">
      <c r="A126" s="62" t="s">
        <v>289</v>
      </c>
      <c r="B126" s="63" t="s">
        <v>290</v>
      </c>
      <c r="C126" s="72" t="s">
        <v>71</v>
      </c>
      <c r="D126" s="19">
        <v>82429</v>
      </c>
      <c r="E126" s="38">
        <v>476.46</v>
      </c>
      <c r="F126" s="19"/>
      <c r="G126" s="19"/>
      <c r="H126" s="19"/>
      <c r="I126" s="19"/>
      <c r="J126" s="19"/>
      <c r="K126" s="19"/>
      <c r="L126" s="19"/>
      <c r="M126" s="114"/>
      <c r="N126" s="19"/>
      <c r="O126" s="19"/>
      <c r="P126" s="19"/>
      <c r="Q126" s="19"/>
      <c r="R126" s="19"/>
      <c r="S126" s="66">
        <f t="shared" si="1"/>
        <v>82905.460000000006</v>
      </c>
      <c r="T126" s="116"/>
    </row>
    <row r="127" spans="1:20" x14ac:dyDescent="0.25">
      <c r="A127" s="62" t="s">
        <v>291</v>
      </c>
      <c r="B127" s="63" t="s">
        <v>292</v>
      </c>
      <c r="C127" s="64" t="s">
        <v>36</v>
      </c>
      <c r="D127" s="19">
        <v>425921</v>
      </c>
      <c r="E127" s="38">
        <v>6034.7699999999995</v>
      </c>
      <c r="F127" s="19"/>
      <c r="G127" s="19"/>
      <c r="H127" s="19"/>
      <c r="I127" s="19"/>
      <c r="J127" s="19"/>
      <c r="K127" s="19"/>
      <c r="L127" s="19"/>
      <c r="M127" s="114"/>
      <c r="N127" s="19"/>
      <c r="O127" s="19"/>
      <c r="P127" s="19"/>
      <c r="Q127" s="19"/>
      <c r="R127" s="19"/>
      <c r="S127" s="66">
        <f t="shared" si="1"/>
        <v>431955.77</v>
      </c>
      <c r="T127" s="116"/>
    </row>
    <row r="128" spans="1:20" x14ac:dyDescent="0.25">
      <c r="A128" s="62" t="s">
        <v>293</v>
      </c>
      <c r="B128" s="63" t="s">
        <v>294</v>
      </c>
      <c r="C128" s="64" t="s">
        <v>36</v>
      </c>
      <c r="D128" s="19">
        <v>372647</v>
      </c>
      <c r="E128" s="38">
        <v>6034.7699999999995</v>
      </c>
      <c r="F128" s="19"/>
      <c r="G128" s="19"/>
      <c r="H128" s="19"/>
      <c r="I128" s="19"/>
      <c r="J128" s="19"/>
      <c r="K128" s="19"/>
      <c r="L128" s="19"/>
      <c r="M128" s="114"/>
      <c r="N128" s="19"/>
      <c r="O128" s="19"/>
      <c r="P128" s="19"/>
      <c r="Q128" s="19"/>
      <c r="R128" s="19"/>
      <c r="S128" s="66">
        <f t="shared" si="1"/>
        <v>378681.77</v>
      </c>
      <c r="T128" s="116"/>
    </row>
    <row r="129" spans="1:20" x14ac:dyDescent="0.25">
      <c r="A129" s="62" t="s">
        <v>295</v>
      </c>
      <c r="B129" s="63" t="s">
        <v>296</v>
      </c>
      <c r="C129" s="72" t="s">
        <v>71</v>
      </c>
      <c r="D129" s="19">
        <v>1135384</v>
      </c>
      <c r="E129" s="38">
        <v>9529.09</v>
      </c>
      <c r="F129" s="19"/>
      <c r="G129" s="19"/>
      <c r="H129" s="19"/>
      <c r="I129" s="19"/>
      <c r="J129" s="19"/>
      <c r="K129" s="19">
        <v>107047</v>
      </c>
      <c r="L129" s="19"/>
      <c r="M129" s="114"/>
      <c r="N129" s="19"/>
      <c r="O129" s="19"/>
      <c r="P129" s="19"/>
      <c r="Q129" s="19"/>
      <c r="R129" s="19"/>
      <c r="S129" s="66">
        <f t="shared" si="1"/>
        <v>1251960.0900000001</v>
      </c>
      <c r="T129" s="116"/>
    </row>
    <row r="130" spans="1:20" x14ac:dyDescent="0.25">
      <c r="A130" s="62" t="s">
        <v>297</v>
      </c>
      <c r="B130" s="63" t="s">
        <v>298</v>
      </c>
      <c r="C130" s="67" t="s">
        <v>39</v>
      </c>
      <c r="D130" s="19">
        <v>174861</v>
      </c>
      <c r="E130" s="38">
        <v>895.58</v>
      </c>
      <c r="F130" s="19"/>
      <c r="G130" s="19"/>
      <c r="H130" s="19"/>
      <c r="I130" s="19"/>
      <c r="J130" s="19"/>
      <c r="K130" s="19"/>
      <c r="L130" s="19"/>
      <c r="M130" s="114"/>
      <c r="N130" s="19"/>
      <c r="O130" s="19"/>
      <c r="P130" s="19"/>
      <c r="Q130" s="19"/>
      <c r="R130" s="19"/>
      <c r="S130" s="66">
        <f t="shared" si="1"/>
        <v>175756.58</v>
      </c>
      <c r="T130" s="116"/>
    </row>
    <row r="131" spans="1:20" x14ac:dyDescent="0.25">
      <c r="A131" s="62" t="s">
        <v>299</v>
      </c>
      <c r="B131" s="63" t="s">
        <v>300</v>
      </c>
      <c r="C131" s="64" t="s">
        <v>36</v>
      </c>
      <c r="D131" s="19">
        <v>156560</v>
      </c>
      <c r="E131" s="38">
        <v>1341.0600000000002</v>
      </c>
      <c r="F131" s="19"/>
      <c r="G131" s="19"/>
      <c r="H131" s="19"/>
      <c r="I131" s="19"/>
      <c r="J131" s="19"/>
      <c r="K131" s="19"/>
      <c r="L131" s="19">
        <v>12500</v>
      </c>
      <c r="M131" s="114"/>
      <c r="N131" s="19"/>
      <c r="O131" s="19"/>
      <c r="P131" s="19"/>
      <c r="Q131" s="19"/>
      <c r="R131" s="19">
        <f>5955+17460</f>
        <v>23415</v>
      </c>
      <c r="S131" s="66">
        <f t="shared" ref="S131:S165" si="2">SUM(D131:R131)</f>
        <v>193816.06</v>
      </c>
      <c r="T131" s="116"/>
    </row>
    <row r="132" spans="1:20" x14ac:dyDescent="0.25">
      <c r="A132" s="62" t="s">
        <v>301</v>
      </c>
      <c r="B132" s="63" t="s">
        <v>302</v>
      </c>
      <c r="C132" s="64" t="s">
        <v>36</v>
      </c>
      <c r="D132" s="19">
        <v>1122440</v>
      </c>
      <c r="E132" s="38">
        <v>16193.3</v>
      </c>
      <c r="F132" s="19"/>
      <c r="G132" s="19"/>
      <c r="H132" s="19"/>
      <c r="I132" s="19"/>
      <c r="J132" s="19"/>
      <c r="K132" s="19"/>
      <c r="L132" s="19"/>
      <c r="M132" s="114"/>
      <c r="N132" s="19"/>
      <c r="O132" s="19"/>
      <c r="P132" s="19"/>
      <c r="Q132" s="19"/>
      <c r="R132" s="19"/>
      <c r="S132" s="66">
        <f t="shared" si="2"/>
        <v>1138633.3</v>
      </c>
      <c r="T132" s="116"/>
    </row>
    <row r="133" spans="1:20" x14ac:dyDescent="0.25">
      <c r="A133" s="62" t="s">
        <v>303</v>
      </c>
      <c r="B133" s="63" t="s">
        <v>304</v>
      </c>
      <c r="C133" s="73" t="s">
        <v>100</v>
      </c>
      <c r="D133" s="19">
        <v>75946</v>
      </c>
      <c r="E133" s="38">
        <v>670.53000000000009</v>
      </c>
      <c r="F133" s="19"/>
      <c r="G133" s="19"/>
      <c r="H133" s="19"/>
      <c r="I133" s="19"/>
      <c r="J133" s="19"/>
      <c r="K133" s="19"/>
      <c r="L133" s="19"/>
      <c r="M133" s="114"/>
      <c r="N133" s="19"/>
      <c r="O133" s="19"/>
      <c r="P133" s="19"/>
      <c r="Q133" s="19"/>
      <c r="R133" s="19"/>
      <c r="S133" s="66">
        <f t="shared" si="2"/>
        <v>76616.53</v>
      </c>
      <c r="T133" s="116"/>
    </row>
    <row r="134" spans="1:20" x14ac:dyDescent="0.25">
      <c r="A134" s="62" t="s">
        <v>305</v>
      </c>
      <c r="B134" s="63" t="s">
        <v>306</v>
      </c>
      <c r="C134" s="72" t="s">
        <v>71</v>
      </c>
      <c r="D134" s="19">
        <v>826535</v>
      </c>
      <c r="E134" s="38">
        <v>3335.19</v>
      </c>
      <c r="F134" s="19"/>
      <c r="G134" s="19"/>
      <c r="H134" s="19"/>
      <c r="I134" s="19"/>
      <c r="J134" s="19"/>
      <c r="K134" s="19"/>
      <c r="L134" s="19"/>
      <c r="M134" s="114"/>
      <c r="N134" s="19"/>
      <c r="O134" s="19"/>
      <c r="P134" s="19"/>
      <c r="Q134" s="19"/>
      <c r="R134" s="19"/>
      <c r="S134" s="66">
        <f t="shared" si="2"/>
        <v>829870.19</v>
      </c>
      <c r="T134" s="116"/>
    </row>
    <row r="135" spans="1:20" x14ac:dyDescent="0.25">
      <c r="A135" s="62" t="s">
        <v>307</v>
      </c>
      <c r="B135" s="63" t="s">
        <v>308</v>
      </c>
      <c r="C135" s="67" t="s">
        <v>39</v>
      </c>
      <c r="D135" s="19">
        <v>83391</v>
      </c>
      <c r="E135" s="38">
        <v>447.78</v>
      </c>
      <c r="F135" s="19"/>
      <c r="G135" s="19"/>
      <c r="H135" s="19"/>
      <c r="I135" s="19"/>
      <c r="J135" s="19"/>
      <c r="K135" s="19"/>
      <c r="L135" s="19"/>
      <c r="M135" s="114"/>
      <c r="N135" s="19"/>
      <c r="O135" s="19"/>
      <c r="P135" s="19"/>
      <c r="Q135" s="19"/>
      <c r="R135" s="19"/>
      <c r="S135" s="66">
        <f t="shared" si="2"/>
        <v>83838.78</v>
      </c>
      <c r="T135" s="116"/>
    </row>
    <row r="136" spans="1:20" x14ac:dyDescent="0.25">
      <c r="A136" s="62" t="s">
        <v>309</v>
      </c>
      <c r="B136" s="63" t="s">
        <v>310</v>
      </c>
      <c r="C136" s="71" t="s">
        <v>50</v>
      </c>
      <c r="D136" s="19">
        <v>172375</v>
      </c>
      <c r="E136" s="38">
        <v>1343.36</v>
      </c>
      <c r="F136" s="19"/>
      <c r="G136" s="19"/>
      <c r="H136" s="19"/>
      <c r="I136" s="19"/>
      <c r="J136" s="19"/>
      <c r="K136" s="19"/>
      <c r="L136" s="19">
        <v>120000</v>
      </c>
      <c r="M136" s="114"/>
      <c r="N136" s="19"/>
      <c r="O136" s="19"/>
      <c r="P136" s="19"/>
      <c r="Q136" s="19"/>
      <c r="R136" s="19"/>
      <c r="S136" s="66">
        <f t="shared" si="2"/>
        <v>293718.36</v>
      </c>
      <c r="T136" s="116"/>
    </row>
    <row r="137" spans="1:20" x14ac:dyDescent="0.25">
      <c r="A137" s="62" t="s">
        <v>311</v>
      </c>
      <c r="B137" s="63" t="s">
        <v>312</v>
      </c>
      <c r="C137" s="73" t="s">
        <v>100</v>
      </c>
      <c r="D137" s="19">
        <v>6340221</v>
      </c>
      <c r="E137" s="38">
        <v>28106.93</v>
      </c>
      <c r="F137" s="19"/>
      <c r="G137" s="19"/>
      <c r="H137" s="19"/>
      <c r="I137" s="19"/>
      <c r="J137" s="19"/>
      <c r="K137" s="19">
        <v>216800</v>
      </c>
      <c r="L137" s="19"/>
      <c r="M137" s="114"/>
      <c r="N137" s="19"/>
      <c r="O137" s="19"/>
      <c r="P137" s="19"/>
      <c r="Q137" s="19"/>
      <c r="R137" s="19"/>
      <c r="S137" s="66">
        <f t="shared" si="2"/>
        <v>6585127.9299999997</v>
      </c>
      <c r="T137" s="116"/>
    </row>
    <row r="138" spans="1:20" x14ac:dyDescent="0.25">
      <c r="A138" s="62" t="s">
        <v>313</v>
      </c>
      <c r="B138" s="63" t="s">
        <v>314</v>
      </c>
      <c r="C138" s="67" t="s">
        <v>39</v>
      </c>
      <c r="D138" s="19">
        <v>852579</v>
      </c>
      <c r="E138" s="38">
        <v>8955.7900000000009</v>
      </c>
      <c r="F138" s="19"/>
      <c r="G138" s="19"/>
      <c r="H138" s="19"/>
      <c r="I138" s="19"/>
      <c r="J138" s="19"/>
      <c r="K138" s="19"/>
      <c r="L138" s="19"/>
      <c r="M138" s="114"/>
      <c r="N138" s="19"/>
      <c r="O138" s="19"/>
      <c r="P138" s="19"/>
      <c r="Q138" s="19"/>
      <c r="R138" s="19"/>
      <c r="S138" s="66">
        <f t="shared" si="2"/>
        <v>861534.79</v>
      </c>
      <c r="T138" s="116"/>
    </row>
    <row r="139" spans="1:20" x14ac:dyDescent="0.25">
      <c r="A139" s="62" t="s">
        <v>315</v>
      </c>
      <c r="B139" s="63" t="s">
        <v>316</v>
      </c>
      <c r="C139" s="71" t="s">
        <v>50</v>
      </c>
      <c r="D139" s="19">
        <v>165231</v>
      </c>
      <c r="E139" s="38">
        <v>1791.16</v>
      </c>
      <c r="F139" s="19"/>
      <c r="G139" s="19"/>
      <c r="H139" s="19"/>
      <c r="I139" s="19"/>
      <c r="J139" s="19"/>
      <c r="K139" s="19"/>
      <c r="L139" s="19"/>
      <c r="M139" s="114"/>
      <c r="N139" s="19"/>
      <c r="O139" s="19"/>
      <c r="P139" s="19"/>
      <c r="Q139" s="19"/>
      <c r="R139" s="19"/>
      <c r="S139" s="66">
        <f t="shared" si="2"/>
        <v>167022.16</v>
      </c>
      <c r="T139" s="116"/>
    </row>
    <row r="140" spans="1:20" x14ac:dyDescent="0.25">
      <c r="A140" s="62" t="s">
        <v>317</v>
      </c>
      <c r="B140" s="63" t="s">
        <v>318</v>
      </c>
      <c r="C140" s="64" t="s">
        <v>36</v>
      </c>
      <c r="D140" s="19">
        <v>433270</v>
      </c>
      <c r="E140" s="38">
        <v>2682.1200000000003</v>
      </c>
      <c r="F140" s="19"/>
      <c r="G140" s="19"/>
      <c r="H140" s="19"/>
      <c r="I140" s="19"/>
      <c r="J140" s="19"/>
      <c r="K140" s="19"/>
      <c r="L140" s="19"/>
      <c r="M140" s="114"/>
      <c r="N140" s="19"/>
      <c r="O140" s="19"/>
      <c r="P140" s="117">
        <v>80381</v>
      </c>
      <c r="Q140" s="19"/>
      <c r="R140" s="19"/>
      <c r="S140" s="66">
        <f t="shared" si="2"/>
        <v>516333.12</v>
      </c>
      <c r="T140" s="116"/>
    </row>
    <row r="141" spans="1:20" x14ac:dyDescent="0.25">
      <c r="A141" s="62" t="s">
        <v>319</v>
      </c>
      <c r="B141" s="63" t="s">
        <v>320</v>
      </c>
      <c r="C141" s="67" t="s">
        <v>39</v>
      </c>
      <c r="D141" s="19">
        <v>811571</v>
      </c>
      <c r="E141" s="38">
        <v>12538.1</v>
      </c>
      <c r="F141" s="19"/>
      <c r="G141" s="19"/>
      <c r="H141" s="19"/>
      <c r="I141" s="19"/>
      <c r="J141" s="19"/>
      <c r="K141" s="19">
        <v>31940</v>
      </c>
      <c r="L141" s="19">
        <v>73117</v>
      </c>
      <c r="M141" s="49"/>
      <c r="N141" s="19"/>
      <c r="O141" s="19">
        <v>106550</v>
      </c>
      <c r="P141" s="19"/>
      <c r="Q141" s="19"/>
      <c r="R141" s="19"/>
      <c r="S141" s="66">
        <f t="shared" si="2"/>
        <v>1035716.1</v>
      </c>
      <c r="T141" s="116"/>
    </row>
    <row r="142" spans="1:20" x14ac:dyDescent="0.25">
      <c r="A142" s="62" t="s">
        <v>321</v>
      </c>
      <c r="B142" s="63" t="s">
        <v>322</v>
      </c>
      <c r="C142" s="70" t="s">
        <v>45</v>
      </c>
      <c r="D142" s="19">
        <v>5732871</v>
      </c>
      <c r="E142" s="38">
        <v>37871.4</v>
      </c>
      <c r="F142" s="19"/>
      <c r="G142" s="19"/>
      <c r="H142" s="19"/>
      <c r="I142" s="19"/>
      <c r="J142" s="19"/>
      <c r="K142" s="19">
        <v>153725</v>
      </c>
      <c r="L142" s="19"/>
      <c r="M142" s="114">
        <v>119085</v>
      </c>
      <c r="N142" s="19"/>
      <c r="O142" s="19"/>
      <c r="P142" s="19"/>
      <c r="Q142" s="19"/>
      <c r="R142" s="19"/>
      <c r="S142" s="66">
        <f t="shared" si="2"/>
        <v>6043552.4000000004</v>
      </c>
      <c r="T142" s="116"/>
    </row>
    <row r="143" spans="1:20" x14ac:dyDescent="0.25">
      <c r="A143" s="62" t="s">
        <v>323</v>
      </c>
      <c r="B143" s="63" t="s">
        <v>324</v>
      </c>
      <c r="C143" s="68" t="s">
        <v>42</v>
      </c>
      <c r="D143" s="19">
        <v>145670</v>
      </c>
      <c r="E143" s="38"/>
      <c r="F143" s="19"/>
      <c r="G143" s="19"/>
      <c r="H143" s="19"/>
      <c r="I143" s="19"/>
      <c r="J143" s="19"/>
      <c r="K143" s="19">
        <v>13790</v>
      </c>
      <c r="L143" s="19"/>
      <c r="M143" s="114"/>
      <c r="N143" s="19"/>
      <c r="O143" s="19"/>
      <c r="P143" s="19"/>
      <c r="Q143" s="19"/>
      <c r="R143" s="19"/>
      <c r="S143" s="66">
        <f t="shared" si="2"/>
        <v>159460</v>
      </c>
      <c r="T143" s="116"/>
    </row>
    <row r="144" spans="1:20" x14ac:dyDescent="0.25">
      <c r="A144" s="62" t="s">
        <v>325</v>
      </c>
      <c r="B144" s="63" t="s">
        <v>326</v>
      </c>
      <c r="C144" s="64" t="s">
        <v>36</v>
      </c>
      <c r="D144" s="19">
        <v>307532</v>
      </c>
      <c r="E144" s="38">
        <v>2163</v>
      </c>
      <c r="F144" s="19"/>
      <c r="G144" s="19"/>
      <c r="H144" s="19"/>
      <c r="I144" s="19"/>
      <c r="J144" s="19"/>
      <c r="K144" s="19"/>
      <c r="L144" s="19"/>
      <c r="M144" s="114"/>
      <c r="N144" s="19"/>
      <c r="O144" s="19"/>
      <c r="P144" s="19"/>
      <c r="Q144" s="19"/>
      <c r="R144" s="19"/>
      <c r="S144" s="66">
        <f t="shared" si="2"/>
        <v>309695</v>
      </c>
      <c r="T144" s="116"/>
    </row>
    <row r="145" spans="1:20" x14ac:dyDescent="0.25">
      <c r="A145" s="62" t="s">
        <v>327</v>
      </c>
      <c r="B145" s="63" t="s">
        <v>328</v>
      </c>
      <c r="C145" s="67" t="s">
        <v>39</v>
      </c>
      <c r="D145" s="19">
        <v>84369</v>
      </c>
      <c r="E145" s="38">
        <v>1341.0600000000002</v>
      </c>
      <c r="F145" s="19"/>
      <c r="G145" s="19"/>
      <c r="H145" s="19"/>
      <c r="I145" s="19"/>
      <c r="J145" s="19"/>
      <c r="K145" s="19"/>
      <c r="L145" s="19"/>
      <c r="M145" s="114"/>
      <c r="N145" s="19"/>
      <c r="O145" s="19"/>
      <c r="P145" s="19"/>
      <c r="Q145" s="19"/>
      <c r="R145" s="19">
        <f>10690</f>
        <v>10690</v>
      </c>
      <c r="S145" s="66">
        <f t="shared" si="2"/>
        <v>96400.06</v>
      </c>
      <c r="T145" s="116"/>
    </row>
    <row r="146" spans="1:20" x14ac:dyDescent="0.25">
      <c r="A146" s="62" t="s">
        <v>329</v>
      </c>
      <c r="B146" s="63" t="s">
        <v>330</v>
      </c>
      <c r="C146" s="72" t="s">
        <v>71</v>
      </c>
      <c r="D146" s="19">
        <v>320699</v>
      </c>
      <c r="E146" s="38">
        <v>1429.37</v>
      </c>
      <c r="F146" s="19"/>
      <c r="G146" s="19"/>
      <c r="H146" s="19"/>
      <c r="I146" s="19"/>
      <c r="J146" s="19"/>
      <c r="K146" s="19"/>
      <c r="L146" s="19"/>
      <c r="M146" s="114"/>
      <c r="N146" s="19"/>
      <c r="O146" s="19"/>
      <c r="P146" s="117">
        <v>295562</v>
      </c>
      <c r="Q146" s="19"/>
      <c r="R146" s="19">
        <f>5000</f>
        <v>5000</v>
      </c>
      <c r="S146" s="66">
        <f t="shared" si="2"/>
        <v>622690.37</v>
      </c>
      <c r="T146" s="116"/>
    </row>
    <row r="147" spans="1:20" x14ac:dyDescent="0.25">
      <c r="A147" s="62" t="s">
        <v>331</v>
      </c>
      <c r="B147" s="63" t="s">
        <v>332</v>
      </c>
      <c r="C147" s="67" t="s">
        <v>39</v>
      </c>
      <c r="D147" s="19">
        <v>610184</v>
      </c>
      <c r="E147" s="38">
        <v>1791.16</v>
      </c>
      <c r="F147" s="19"/>
      <c r="G147" s="19"/>
      <c r="H147" s="19"/>
      <c r="I147" s="19"/>
      <c r="J147" s="19">
        <v>48752</v>
      </c>
      <c r="K147" s="19"/>
      <c r="L147" s="19"/>
      <c r="M147" s="114"/>
      <c r="N147" s="19"/>
      <c r="O147" s="19"/>
      <c r="P147" s="19"/>
      <c r="Q147" s="19"/>
      <c r="R147" s="19"/>
      <c r="S147" s="66">
        <f t="shared" si="2"/>
        <v>660727.16</v>
      </c>
      <c r="T147" s="116"/>
    </row>
    <row r="148" spans="1:20" x14ac:dyDescent="0.25">
      <c r="A148" s="62" t="s">
        <v>333</v>
      </c>
      <c r="B148" s="63" t="s">
        <v>334</v>
      </c>
      <c r="C148" s="64" t="s">
        <v>36</v>
      </c>
      <c r="D148" s="19">
        <v>472622</v>
      </c>
      <c r="E148" s="38">
        <f>5364.24+AI149</f>
        <v>5364.24</v>
      </c>
      <c r="F148" s="19"/>
      <c r="G148" s="19"/>
      <c r="H148" s="19"/>
      <c r="I148" s="19"/>
      <c r="J148" s="19"/>
      <c r="K148" s="19"/>
      <c r="L148" s="19">
        <v>137028</v>
      </c>
      <c r="M148" s="114">
        <v>83593</v>
      </c>
      <c r="N148" s="19"/>
      <c r="O148" s="19"/>
      <c r="P148" s="117">
        <v>177985</v>
      </c>
      <c r="Q148" s="19"/>
      <c r="R148" s="19"/>
      <c r="S148" s="66">
        <f t="shared" si="2"/>
        <v>876592.24</v>
      </c>
      <c r="T148" s="116"/>
    </row>
    <row r="149" spans="1:20" x14ac:dyDescent="0.25">
      <c r="A149" s="62" t="s">
        <v>335</v>
      </c>
      <c r="B149" s="63" t="s">
        <v>336</v>
      </c>
      <c r="C149" s="70" t="s">
        <v>45</v>
      </c>
      <c r="D149" s="19">
        <v>1051092</v>
      </c>
      <c r="E149" s="38">
        <v>11037.11</v>
      </c>
      <c r="F149" s="19">
        <v>4200</v>
      </c>
      <c r="G149" s="19"/>
      <c r="H149" s="19"/>
      <c r="I149" s="19"/>
      <c r="J149" s="19"/>
      <c r="K149" s="19"/>
      <c r="L149" s="19"/>
      <c r="M149" s="114"/>
      <c r="N149" s="19"/>
      <c r="O149" s="19"/>
      <c r="P149" s="19"/>
      <c r="Q149" s="19"/>
      <c r="R149" s="19"/>
      <c r="S149" s="66">
        <f t="shared" si="2"/>
        <v>1066329.1100000001</v>
      </c>
      <c r="T149" s="116"/>
    </row>
    <row r="150" spans="1:20" x14ac:dyDescent="0.25">
      <c r="A150" s="62" t="s">
        <v>337</v>
      </c>
      <c r="B150" s="63" t="s">
        <v>338</v>
      </c>
      <c r="C150" s="68" t="s">
        <v>42</v>
      </c>
      <c r="D150" s="19">
        <v>396687</v>
      </c>
      <c r="E150" s="38"/>
      <c r="F150" s="19"/>
      <c r="G150" s="19"/>
      <c r="H150" s="19"/>
      <c r="I150" s="19"/>
      <c r="J150" s="19"/>
      <c r="K150" s="19"/>
      <c r="L150" s="19"/>
      <c r="M150" s="114"/>
      <c r="N150" s="19"/>
      <c r="O150" s="19"/>
      <c r="P150" s="19"/>
      <c r="Q150" s="19"/>
      <c r="R150" s="19"/>
      <c r="S150" s="66">
        <f t="shared" si="2"/>
        <v>396687</v>
      </c>
      <c r="T150" s="116"/>
    </row>
    <row r="151" spans="1:20" x14ac:dyDescent="0.25">
      <c r="A151" s="62" t="s">
        <v>339</v>
      </c>
      <c r="B151" s="63" t="s">
        <v>340</v>
      </c>
      <c r="C151" s="68" t="s">
        <v>42</v>
      </c>
      <c r="D151" s="19">
        <v>238056</v>
      </c>
      <c r="E151" s="38"/>
      <c r="F151" s="19"/>
      <c r="G151" s="19"/>
      <c r="H151" s="19"/>
      <c r="I151" s="19"/>
      <c r="J151" s="19"/>
      <c r="K151" s="19"/>
      <c r="L151" s="19"/>
      <c r="M151" s="114"/>
      <c r="N151" s="19"/>
      <c r="O151" s="19"/>
      <c r="P151" s="19"/>
      <c r="Q151" s="19"/>
      <c r="R151" s="19">
        <f>15000</f>
        <v>15000</v>
      </c>
      <c r="S151" s="66">
        <f t="shared" si="2"/>
        <v>253056</v>
      </c>
      <c r="T151" s="116"/>
    </row>
    <row r="152" spans="1:20" x14ac:dyDescent="0.25">
      <c r="A152" s="62" t="s">
        <v>341</v>
      </c>
      <c r="B152" s="63" t="s">
        <v>342</v>
      </c>
      <c r="C152" s="67" t="s">
        <v>39</v>
      </c>
      <c r="D152" s="19">
        <v>177259</v>
      </c>
      <c r="E152" s="38">
        <v>1343.36</v>
      </c>
      <c r="F152" s="19"/>
      <c r="G152" s="19"/>
      <c r="H152" s="19"/>
      <c r="I152" s="19"/>
      <c r="J152" s="19"/>
      <c r="K152" s="19"/>
      <c r="L152" s="19"/>
      <c r="M152" s="114"/>
      <c r="N152" s="19"/>
      <c r="O152" s="19"/>
      <c r="P152" s="19"/>
      <c r="Q152" s="19"/>
      <c r="R152" s="19"/>
      <c r="S152" s="66">
        <f t="shared" si="2"/>
        <v>178602.36</v>
      </c>
      <c r="T152" s="116"/>
    </row>
    <row r="153" spans="1:20" x14ac:dyDescent="0.25">
      <c r="A153" s="62" t="s">
        <v>343</v>
      </c>
      <c r="B153" s="63" t="s">
        <v>344</v>
      </c>
      <c r="C153" s="72" t="s">
        <v>71</v>
      </c>
      <c r="D153" s="19">
        <v>2109457</v>
      </c>
      <c r="E153" s="38">
        <v>11434.9</v>
      </c>
      <c r="F153" s="19">
        <v>3950</v>
      </c>
      <c r="G153" s="19"/>
      <c r="H153" s="19"/>
      <c r="I153" s="19"/>
      <c r="J153" s="19">
        <v>26294</v>
      </c>
      <c r="K153" s="19"/>
      <c r="L153" s="19">
        <v>126513</v>
      </c>
      <c r="M153" s="114"/>
      <c r="N153" s="19"/>
      <c r="O153" s="19"/>
      <c r="P153" s="19"/>
      <c r="Q153" s="19"/>
      <c r="R153" s="19"/>
      <c r="S153" s="66">
        <f t="shared" si="2"/>
        <v>2277648.9</v>
      </c>
      <c r="T153" s="116"/>
    </row>
    <row r="154" spans="1:20" x14ac:dyDescent="0.25">
      <c r="A154" s="62" t="s">
        <v>345</v>
      </c>
      <c r="B154" s="63" t="s">
        <v>346</v>
      </c>
      <c r="C154" s="68" t="s">
        <v>42</v>
      </c>
      <c r="D154" s="19">
        <v>371875</v>
      </c>
      <c r="E154" s="38"/>
      <c r="F154" s="19"/>
      <c r="G154" s="19"/>
      <c r="H154" s="19"/>
      <c r="I154" s="19"/>
      <c r="J154" s="19"/>
      <c r="K154" s="19"/>
      <c r="L154" s="19">
        <v>168218</v>
      </c>
      <c r="M154" s="114"/>
      <c r="N154" s="19"/>
      <c r="O154" s="19"/>
      <c r="P154" s="19"/>
      <c r="Q154" s="19"/>
      <c r="R154" s="19">
        <f>3378.95</f>
        <v>3378.95</v>
      </c>
      <c r="S154" s="66">
        <f t="shared" si="2"/>
        <v>543471.94999999995</v>
      </c>
      <c r="T154" s="116"/>
    </row>
    <row r="155" spans="1:20" x14ac:dyDescent="0.25">
      <c r="A155" s="62" t="s">
        <v>347</v>
      </c>
      <c r="B155" s="63" t="s">
        <v>348</v>
      </c>
      <c r="C155" s="71" t="s">
        <v>50</v>
      </c>
      <c r="D155" s="19">
        <v>127292</v>
      </c>
      <c r="E155" s="38">
        <v>895.58</v>
      </c>
      <c r="F155" s="19"/>
      <c r="G155" s="19"/>
      <c r="H155" s="19"/>
      <c r="I155" s="19"/>
      <c r="J155" s="19"/>
      <c r="K155" s="19"/>
      <c r="L155" s="19"/>
      <c r="M155" s="114"/>
      <c r="N155" s="19"/>
      <c r="O155" s="19"/>
      <c r="P155" s="19"/>
      <c r="Q155" s="19"/>
      <c r="R155" s="19"/>
      <c r="S155" s="66">
        <f t="shared" si="2"/>
        <v>128187.58</v>
      </c>
      <c r="T155" s="116"/>
    </row>
    <row r="156" spans="1:20" x14ac:dyDescent="0.25">
      <c r="A156" s="62" t="s">
        <v>349</v>
      </c>
      <c r="B156" s="63" t="s">
        <v>350</v>
      </c>
      <c r="C156" s="73" t="s">
        <v>100</v>
      </c>
      <c r="D156" s="19">
        <v>1035966</v>
      </c>
      <c r="E156" s="38">
        <v>10493.79</v>
      </c>
      <c r="F156" s="19"/>
      <c r="G156" s="19"/>
      <c r="H156" s="19"/>
      <c r="I156" s="19"/>
      <c r="J156" s="19"/>
      <c r="K156" s="19"/>
      <c r="L156" s="19"/>
      <c r="M156" s="114"/>
      <c r="N156" s="19"/>
      <c r="O156" s="19"/>
      <c r="P156" s="19"/>
      <c r="Q156" s="19"/>
      <c r="R156" s="19"/>
      <c r="S156" s="66">
        <f t="shared" si="2"/>
        <v>1046459.79</v>
      </c>
      <c r="T156" s="116"/>
    </row>
    <row r="157" spans="1:20" x14ac:dyDescent="0.25">
      <c r="A157" s="62" t="s">
        <v>351</v>
      </c>
      <c r="B157" s="63" t="s">
        <v>352</v>
      </c>
      <c r="C157" s="71" t="s">
        <v>50</v>
      </c>
      <c r="D157" s="19">
        <v>168678</v>
      </c>
      <c r="E157" s="38">
        <v>1343.36</v>
      </c>
      <c r="F157" s="19"/>
      <c r="G157" s="19"/>
      <c r="H157" s="19"/>
      <c r="I157" s="19"/>
      <c r="J157" s="19"/>
      <c r="K157" s="19"/>
      <c r="L157" s="19"/>
      <c r="M157" s="114"/>
      <c r="N157" s="19"/>
      <c r="O157" s="19"/>
      <c r="P157" s="19"/>
      <c r="Q157" s="19"/>
      <c r="R157" s="19">
        <f>12145+830</f>
        <v>12975</v>
      </c>
      <c r="S157" s="66">
        <f t="shared" si="2"/>
        <v>182996.36</v>
      </c>
      <c r="T157" s="116"/>
    </row>
    <row r="158" spans="1:20" x14ac:dyDescent="0.25">
      <c r="A158" s="62" t="s">
        <v>353</v>
      </c>
      <c r="B158" s="63" t="s">
        <v>354</v>
      </c>
      <c r="C158" s="72" t="s">
        <v>71</v>
      </c>
      <c r="D158" s="19">
        <v>249724</v>
      </c>
      <c r="E158" s="38">
        <v>1429.37</v>
      </c>
      <c r="F158" s="19"/>
      <c r="G158" s="19"/>
      <c r="H158" s="19"/>
      <c r="I158" s="19"/>
      <c r="J158" s="19"/>
      <c r="K158" s="19"/>
      <c r="L158" s="19"/>
      <c r="M158" s="114"/>
      <c r="N158" s="19"/>
      <c r="O158" s="19"/>
      <c r="P158" s="19"/>
      <c r="Q158" s="19"/>
      <c r="R158" s="19"/>
      <c r="S158" s="66">
        <f t="shared" si="2"/>
        <v>251153.37</v>
      </c>
      <c r="T158" s="116"/>
    </row>
    <row r="159" spans="1:20" x14ac:dyDescent="0.25">
      <c r="A159" s="62" t="s">
        <v>355</v>
      </c>
      <c r="B159" s="63" t="s">
        <v>356</v>
      </c>
      <c r="C159" s="70" t="s">
        <v>45</v>
      </c>
      <c r="D159" s="19">
        <v>1798929</v>
      </c>
      <c r="E159" s="38">
        <v>28262.850000000002</v>
      </c>
      <c r="F159" s="19"/>
      <c r="G159" s="19"/>
      <c r="H159" s="19"/>
      <c r="I159" s="19"/>
      <c r="J159" s="19"/>
      <c r="K159" s="19"/>
      <c r="L159" s="19">
        <v>48000</v>
      </c>
      <c r="M159" s="114"/>
      <c r="N159" s="19"/>
      <c r="O159" s="19"/>
      <c r="P159" s="19"/>
      <c r="Q159" s="19"/>
      <c r="R159" s="19"/>
      <c r="S159" s="66">
        <f t="shared" si="2"/>
        <v>1875191.85</v>
      </c>
      <c r="T159" s="116"/>
    </row>
    <row r="160" spans="1:20" x14ac:dyDescent="0.25">
      <c r="A160" s="62" t="s">
        <v>357</v>
      </c>
      <c r="B160" s="63" t="s">
        <v>358</v>
      </c>
      <c r="C160" s="67" t="s">
        <v>39</v>
      </c>
      <c r="D160" s="19">
        <v>84934</v>
      </c>
      <c r="E160" s="38">
        <v>895.58</v>
      </c>
      <c r="F160" s="19"/>
      <c r="G160" s="19"/>
      <c r="H160" s="19"/>
      <c r="I160" s="19"/>
      <c r="J160" s="19"/>
      <c r="K160" s="19"/>
      <c r="L160" s="19"/>
      <c r="M160" s="114"/>
      <c r="N160" s="19"/>
      <c r="O160" s="19"/>
      <c r="P160" s="19"/>
      <c r="Q160" s="19"/>
      <c r="R160" s="19">
        <f>2264.93</f>
        <v>2264.9299999999998</v>
      </c>
      <c r="S160" s="66">
        <f t="shared" si="2"/>
        <v>88094.51</v>
      </c>
      <c r="T160" s="116"/>
    </row>
    <row r="161" spans="1:21" x14ac:dyDescent="0.25">
      <c r="A161" s="62" t="s">
        <v>359</v>
      </c>
      <c r="B161" s="63" t="s">
        <v>360</v>
      </c>
      <c r="C161" s="73" t="s">
        <v>100</v>
      </c>
      <c r="D161" s="19">
        <v>420868</v>
      </c>
      <c r="E161" s="38">
        <v>2011.5900000000001</v>
      </c>
      <c r="F161" s="19"/>
      <c r="G161" s="19"/>
      <c r="H161" s="19"/>
      <c r="I161" s="19"/>
      <c r="J161" s="19"/>
      <c r="K161" s="19"/>
      <c r="L161" s="19"/>
      <c r="M161" s="120"/>
      <c r="N161" s="19"/>
      <c r="O161" s="19"/>
      <c r="P161" s="19"/>
      <c r="Q161" s="19"/>
      <c r="R161" s="19"/>
      <c r="S161" s="66">
        <f t="shared" si="2"/>
        <v>422879.59</v>
      </c>
      <c r="T161" s="116"/>
    </row>
    <row r="162" spans="1:21" x14ac:dyDescent="0.25">
      <c r="A162" s="74" t="s">
        <v>361</v>
      </c>
      <c r="B162" s="75" t="s">
        <v>362</v>
      </c>
      <c r="C162" s="64" t="s">
        <v>36</v>
      </c>
      <c r="D162" s="19">
        <v>248939</v>
      </c>
      <c r="E162" s="121">
        <v>2011.5900000000001</v>
      </c>
      <c r="F162" s="19"/>
      <c r="G162" s="19"/>
      <c r="H162" s="19"/>
      <c r="I162" s="19"/>
      <c r="J162" s="19"/>
      <c r="K162" s="19"/>
      <c r="L162" s="19"/>
      <c r="M162" s="114"/>
      <c r="N162" s="19"/>
      <c r="O162" s="19"/>
      <c r="P162" s="19"/>
      <c r="Q162" s="19"/>
      <c r="R162" s="19">
        <f>5850</f>
        <v>5850</v>
      </c>
      <c r="S162" s="66">
        <f t="shared" si="2"/>
        <v>256800.59</v>
      </c>
      <c r="T162" s="116"/>
    </row>
    <row r="163" spans="1:21" x14ac:dyDescent="0.25">
      <c r="A163" s="62" t="s">
        <v>363</v>
      </c>
      <c r="B163" s="63" t="s">
        <v>364</v>
      </c>
      <c r="C163" s="71" t="s">
        <v>50</v>
      </c>
      <c r="D163" s="19">
        <v>76963</v>
      </c>
      <c r="E163" s="38">
        <v>1343.36</v>
      </c>
      <c r="F163" s="19"/>
      <c r="G163" s="19"/>
      <c r="H163" s="19"/>
      <c r="I163" s="19"/>
      <c r="J163" s="19"/>
      <c r="K163" s="19"/>
      <c r="L163" s="19"/>
      <c r="M163" s="114"/>
      <c r="N163" s="19"/>
      <c r="O163" s="19"/>
      <c r="P163" s="19"/>
      <c r="Q163" s="19"/>
      <c r="R163" s="19"/>
      <c r="S163" s="66">
        <f t="shared" si="2"/>
        <v>78306.36</v>
      </c>
      <c r="T163" s="116"/>
    </row>
    <row r="164" spans="1:21" x14ac:dyDescent="0.25">
      <c r="A164" s="62" t="s">
        <v>365</v>
      </c>
      <c r="B164" s="63" t="s">
        <v>366</v>
      </c>
      <c r="C164" s="73" t="s">
        <v>100</v>
      </c>
      <c r="D164" s="19">
        <v>260041</v>
      </c>
      <c r="E164" s="38">
        <v>2682.1200000000003</v>
      </c>
      <c r="F164" s="19"/>
      <c r="G164" s="19"/>
      <c r="H164" s="19"/>
      <c r="I164" s="19"/>
      <c r="J164" s="19"/>
      <c r="K164" s="19"/>
      <c r="L164" s="19"/>
      <c r="M164" s="114"/>
      <c r="N164" s="19"/>
      <c r="O164" s="19"/>
      <c r="P164" s="19"/>
      <c r="Q164" s="19"/>
      <c r="R164" s="19"/>
      <c r="S164" s="66">
        <f t="shared" si="2"/>
        <v>262723.12</v>
      </c>
      <c r="T164" s="116"/>
    </row>
    <row r="165" spans="1:21" ht="15.75" x14ac:dyDescent="0.25">
      <c r="A165" s="62" t="s">
        <v>367</v>
      </c>
      <c r="B165" s="63" t="s">
        <v>368</v>
      </c>
      <c r="C165" s="72" t="s">
        <v>71</v>
      </c>
      <c r="D165" s="19">
        <v>206139</v>
      </c>
      <c r="E165" s="38">
        <v>2382.27</v>
      </c>
      <c r="F165" s="19"/>
      <c r="G165" s="19"/>
      <c r="H165" s="19"/>
      <c r="I165" s="19"/>
      <c r="J165" s="19"/>
      <c r="K165" s="19"/>
      <c r="L165" s="19"/>
      <c r="M165" s="114"/>
      <c r="N165" s="19"/>
      <c r="O165" s="19"/>
      <c r="P165" s="19"/>
      <c r="Q165" s="19"/>
      <c r="R165" s="19"/>
      <c r="S165" s="66">
        <f t="shared" si="2"/>
        <v>208521.27</v>
      </c>
      <c r="T165" s="116"/>
      <c r="U165" s="32"/>
    </row>
    <row r="166" spans="1:21" x14ac:dyDescent="0.25">
      <c r="E166" s="48"/>
      <c r="F166" s="48"/>
      <c r="L166" s="38"/>
      <c r="N166" s="38"/>
      <c r="O166" s="38"/>
      <c r="P166" s="38"/>
      <c r="Q166" s="38"/>
      <c r="S166" s="48"/>
    </row>
    <row r="167" spans="1:21" x14ac:dyDescent="0.25">
      <c r="A167" s="76"/>
      <c r="B167" s="77" t="s">
        <v>369</v>
      </c>
      <c r="D167" s="92">
        <f t="shared" ref="D167:I167" si="3">SUM(D2:D166)</f>
        <v>131806190</v>
      </c>
      <c r="E167" s="78">
        <f t="shared" ref="E167:F167" si="4">SUM(E2:E166)</f>
        <v>1056978.7200000009</v>
      </c>
      <c r="F167" s="78">
        <f t="shared" si="4"/>
        <v>62971.8</v>
      </c>
      <c r="G167" s="78">
        <f t="shared" si="3"/>
        <v>1000000</v>
      </c>
      <c r="H167" s="78">
        <f t="shared" si="3"/>
        <v>250000</v>
      </c>
      <c r="I167" s="78">
        <f t="shared" si="3"/>
        <v>1000000</v>
      </c>
      <c r="J167" s="78">
        <f>SUM(J2:J166)</f>
        <v>100000</v>
      </c>
      <c r="K167" s="78">
        <f>SUM(K2:K166)</f>
        <v>1895175</v>
      </c>
      <c r="L167" s="78">
        <f>SUM(L2:L165)</f>
        <v>3012177</v>
      </c>
      <c r="M167" s="78">
        <f t="shared" ref="M167:Q167" si="5">SUM(M2:M165)</f>
        <v>2040140</v>
      </c>
      <c r="N167" s="122">
        <f t="shared" si="5"/>
        <v>2103477</v>
      </c>
      <c r="O167" s="78">
        <f t="shared" si="5"/>
        <v>669793</v>
      </c>
      <c r="P167" s="122">
        <f t="shared" si="5"/>
        <v>1451056</v>
      </c>
      <c r="Q167" s="78">
        <f t="shared" si="5"/>
        <v>250000</v>
      </c>
      <c r="R167" s="78">
        <f>SUM(R2:R166)</f>
        <v>775642.8600000001</v>
      </c>
      <c r="S167" s="78">
        <f>SUM(S2:S166)</f>
        <v>147473601.38000014</v>
      </c>
      <c r="T167" s="78">
        <f>SUM(T2:T166)</f>
        <v>0</v>
      </c>
    </row>
    <row r="168" spans="1:21" s="49" customFormat="1" x14ac:dyDescent="0.25">
      <c r="C168" s="50"/>
      <c r="D168" s="123">
        <v>131806190</v>
      </c>
      <c r="E168" s="124">
        <v>1056978.72</v>
      </c>
      <c r="F168" s="124">
        <v>62468.75</v>
      </c>
      <c r="G168" s="123">
        <v>1000000</v>
      </c>
      <c r="H168" s="123">
        <v>250000</v>
      </c>
      <c r="I168" s="123">
        <v>1000000</v>
      </c>
      <c r="J168" s="123">
        <v>100000</v>
      </c>
      <c r="K168" s="123">
        <v>1895175</v>
      </c>
      <c r="L168" s="123">
        <v>3012177</v>
      </c>
      <c r="M168" s="123">
        <v>3073497</v>
      </c>
      <c r="N168" s="123">
        <v>2103477</v>
      </c>
      <c r="O168" s="123">
        <f>443322+226471</f>
        <v>669793</v>
      </c>
      <c r="P168" s="123">
        <v>1451056</v>
      </c>
      <c r="Q168" s="123">
        <v>250000</v>
      </c>
      <c r="R168" s="123">
        <v>700000</v>
      </c>
      <c r="S168" s="123">
        <f>SUM(D168:R168)</f>
        <v>148430812.47</v>
      </c>
    </row>
    <row r="169" spans="1:21" s="49" customFormat="1" x14ac:dyDescent="0.25">
      <c r="C169" s="50"/>
      <c r="D169" s="123">
        <f>D167-D168</f>
        <v>0</v>
      </c>
      <c r="E169" s="123">
        <f t="shared" ref="E169:S169" si="6">E167-E168</f>
        <v>0</v>
      </c>
      <c r="F169" s="123">
        <f t="shared" si="6"/>
        <v>503.05000000000291</v>
      </c>
      <c r="G169" s="123">
        <f t="shared" si="6"/>
        <v>0</v>
      </c>
      <c r="H169" s="123">
        <f t="shared" si="6"/>
        <v>0</v>
      </c>
      <c r="I169" s="123">
        <f t="shared" si="6"/>
        <v>0</v>
      </c>
      <c r="J169" s="123">
        <f t="shared" si="6"/>
        <v>0</v>
      </c>
      <c r="K169" s="123">
        <f t="shared" si="6"/>
        <v>0</v>
      </c>
      <c r="L169" s="123">
        <f t="shared" si="6"/>
        <v>0</v>
      </c>
      <c r="M169" s="123">
        <f t="shared" si="6"/>
        <v>-1033357</v>
      </c>
      <c r="N169" s="123">
        <f t="shared" si="6"/>
        <v>0</v>
      </c>
      <c r="O169" s="123">
        <f t="shared" si="6"/>
        <v>0</v>
      </c>
      <c r="P169" s="123">
        <f t="shared" si="6"/>
        <v>0</v>
      </c>
      <c r="Q169" s="123">
        <f t="shared" si="6"/>
        <v>0</v>
      </c>
      <c r="R169" s="123">
        <f t="shared" si="6"/>
        <v>75642.860000000102</v>
      </c>
      <c r="S169" s="123">
        <f t="shared" si="6"/>
        <v>-957211.08999985456</v>
      </c>
    </row>
    <row r="170" spans="1:21" x14ac:dyDescent="0.25">
      <c r="D170" s="52"/>
      <c r="E170" s="49"/>
      <c r="F170" s="49"/>
    </row>
    <row r="171" spans="1:21" x14ac:dyDescent="0.25">
      <c r="D171" s="49"/>
      <c r="E171" s="49"/>
      <c r="F171" s="49"/>
      <c r="S171" s="48"/>
    </row>
    <row r="172" spans="1:21" x14ac:dyDescent="0.25">
      <c r="D172" s="48"/>
      <c r="E172" s="49"/>
      <c r="F172" s="49"/>
    </row>
  </sheetData>
  <autoFilter ref="A1:W165" xr:uid="{00000000-0009-0000-0000-000001000000}"/>
  <pageMargins left="0.25" right="0.25" top="0.75" bottom="0.75" header="0.3" footer="0.3"/>
  <pageSetup scale="36" fitToHeight="0" orientation="portrait" r:id="rId1"/>
  <headerFooter>
    <oddFooter>&amp;L&amp;D&amp;T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9AFC-2886-4C9D-9449-0F77AFBB545C}">
  <sheetPr>
    <tabColor rgb="FF92D050"/>
  </sheetPr>
  <dimension ref="A1:AA175"/>
  <sheetViews>
    <sheetView zoomScale="80" zoomScaleNormal="80" workbookViewId="0">
      <pane xSplit="2" ySplit="1" topLeftCell="C2" activePane="bottomRight" state="frozen"/>
      <selection activeCell="I2" sqref="I2"/>
      <selection pane="topRight" activeCell="I2" sqref="I2"/>
      <selection pane="bottomLeft" activeCell="I2" sqref="I2"/>
      <selection pane="bottomRight" activeCell="G17" sqref="G17"/>
    </sheetView>
  </sheetViews>
  <sheetFormatPr defaultRowHeight="15" x14ac:dyDescent="0.25"/>
  <cols>
    <col min="2" max="2" width="12.85546875" bestFit="1" customWidth="1"/>
    <col min="3" max="3" width="18.7109375" bestFit="1" customWidth="1"/>
    <col min="4" max="4" width="15" customWidth="1"/>
    <col min="5" max="5" width="17" bestFit="1" customWidth="1"/>
    <col min="6" max="6" width="17.7109375" customWidth="1"/>
    <col min="7" max="7" width="14.7109375" customWidth="1"/>
    <col min="8" max="8" width="18.140625" customWidth="1"/>
    <col min="9" max="9" width="18.85546875" style="48" customWidth="1"/>
    <col min="10" max="11" width="18.85546875" customWidth="1"/>
    <col min="12" max="12" width="12.7109375" customWidth="1"/>
    <col min="13" max="13" width="15.85546875" bestFit="1" customWidth="1"/>
    <col min="14" max="14" width="14.85546875" customWidth="1"/>
    <col min="15" max="15" width="13.42578125" bestFit="1" customWidth="1"/>
    <col min="16" max="16" width="15.140625" bestFit="1" customWidth="1"/>
    <col min="17" max="17" width="16.42578125" bestFit="1" customWidth="1"/>
    <col min="18" max="18" width="12.7109375" customWidth="1"/>
    <col min="19" max="20" width="15.140625" bestFit="1" customWidth="1"/>
    <col min="21" max="22" width="12.7109375" customWidth="1"/>
    <col min="23" max="23" width="15.140625" customWidth="1"/>
    <col min="24" max="26" width="12.7109375" customWidth="1"/>
    <col min="27" max="27" width="17.28515625" bestFit="1" customWidth="1"/>
  </cols>
  <sheetData>
    <row r="1" spans="1:27" ht="38.25" x14ac:dyDescent="0.25">
      <c r="A1" s="1" t="s">
        <v>0</v>
      </c>
      <c r="B1" s="2" t="s">
        <v>1</v>
      </c>
      <c r="C1" s="2" t="s">
        <v>2</v>
      </c>
      <c r="D1" s="2" t="s">
        <v>384</v>
      </c>
      <c r="E1" s="2" t="s">
        <v>385</v>
      </c>
      <c r="F1" s="2" t="s">
        <v>386</v>
      </c>
      <c r="G1" s="2" t="s">
        <v>387</v>
      </c>
      <c r="H1" s="2" t="s">
        <v>388</v>
      </c>
      <c r="I1" s="55" t="s">
        <v>389</v>
      </c>
      <c r="J1" s="80" t="s">
        <v>390</v>
      </c>
      <c r="K1" s="81" t="s">
        <v>391</v>
      </c>
      <c r="L1" s="15" t="s">
        <v>392</v>
      </c>
      <c r="M1" s="15" t="s">
        <v>393</v>
      </c>
      <c r="N1" s="82" t="s">
        <v>394</v>
      </c>
      <c r="O1" s="82" t="s">
        <v>395</v>
      </c>
      <c r="P1" s="82" t="s">
        <v>396</v>
      </c>
      <c r="Q1" s="83" t="s">
        <v>397</v>
      </c>
      <c r="R1" s="84" t="s">
        <v>398</v>
      </c>
      <c r="S1" s="85" t="s">
        <v>399</v>
      </c>
      <c r="T1" s="85" t="s">
        <v>400</v>
      </c>
      <c r="U1" s="85" t="s">
        <v>401</v>
      </c>
      <c r="V1" s="85" t="s">
        <v>401</v>
      </c>
      <c r="W1" s="15" t="s">
        <v>402</v>
      </c>
      <c r="X1" s="15" t="s">
        <v>403</v>
      </c>
      <c r="Y1" s="15" t="s">
        <v>404</v>
      </c>
      <c r="Z1" s="15" t="s">
        <v>405</v>
      </c>
      <c r="AA1" s="61" t="s">
        <v>33</v>
      </c>
    </row>
    <row r="2" spans="1:27" x14ac:dyDescent="0.25">
      <c r="A2" s="16" t="s">
        <v>34</v>
      </c>
      <c r="B2" s="17" t="s">
        <v>35</v>
      </c>
      <c r="C2" s="18" t="s">
        <v>36</v>
      </c>
      <c r="D2" s="86">
        <f>'[2]SEPT 2021'!D2+'[2]OCT 2021'!D2+'[2]NOV 2021'!D2+'[2]DEC 2021'!D2+'[2]JAN 2022'!D2+'[2]FEB 2022'!D2+'[2]MAR 2022'!D2+'[2]APR 2022'!D2+'[2]MAY 2022'!D2+'[2]JUN 2022'!D2+'[2]JUL 2022'!D2+'[2]AUG 2022'!D2+'[2]NOV 2022'!D2</f>
        <v>161221</v>
      </c>
      <c r="E2" s="86">
        <f>'[2]SEPT 2021'!E2+'[2]OCT 2021'!E2+'[2]NOV 2021'!E2+'[2]DEC 2021'!E2+'[2]JAN 2022'!E2+'[2]FEB 2022'!E2+'[2]MAR 2022'!E2+'[2]APR 2022'!E2+'[2]MAY 2022'!E2+'[2]JUN 2022'!E2+'[2]JUL 2022'!E2+'[2]AUG 2022'!E2+'[2]NOV 2022'!E2</f>
        <v>120971</v>
      </c>
      <c r="F2" s="86">
        <f>'[2]SEPT 2021'!F2+'[2]OCT 2021'!F2+'[2]NOV 2021'!F2+'[2]DEC 2021'!F2+'[2]JAN 2022'!F2+'[2]FEB 2022'!F2+'[2]MAR 2022'!F2+'[2]APR 2022'!F2+'[2]MAY 2022'!F2+'[2]JUN 2022'!F2+'[2]JUL 2022'!F2+'[2]AUG 2022'!F2+'[2]NOV 2022'!F2</f>
        <v>35086</v>
      </c>
      <c r="G2" s="86">
        <f>'[2]SEPT 2021'!G2+'[2]OCT 2021'!G2+'[2]NOV 2021'!G2+'[2]DEC 2021'!G2+'[2]JAN 2022'!G2+'[2]FEB 2022'!G2+'[2]MAR 2022'!G2+'[2]APR 2022'!G2+'[2]MAY 2022'!G2+'[2]JUN 2022'!G2+'[2]JUL 2022'!G2+'[2]AUG 2022'!G2+'[2]NOV 2022'!G2</f>
        <v>26587</v>
      </c>
      <c r="H2" s="86">
        <f>'[2]SEPT 2021'!H2+'[2]OCT 2021'!H2+'[2]NOV 2021'!H2+'[2]DEC 2021'!H2+'[2]JAN 2022'!H2+'[2]FEB 2022'!H2+'[2]MAR 2022'!H2+'[2]APR 2022'!H2+'[2]MAY 2022'!H2+'[2]JUN 2022'!H2+'[2]JUL 2022'!H2+'[2]AUG 2022'!H2+'[2]NOV 2022'!H2</f>
        <v>7874</v>
      </c>
      <c r="I2" s="87">
        <f>'[2]SEPT 2021'!I2+'[2]OCT 2021'!I2+'[2]NOV 2021'!I2+'[2]DEC 2021'!I2+'[2]JAN 2022'!I2+'[2]FEB 2022'!I2+'[2]MAR 2022'!I2+'[2]APR 2022'!I2+'[2]MAY 2022'!I2+'[2]JUN 2022'!I2+'[2]JUL 2022'!I2+'[2]AUG 2022'!I2+'[2]NOV 2022'!I2</f>
        <v>351739</v>
      </c>
      <c r="J2" s="88">
        <f>'[2]SEPT 2021'!J2+'[2]OCT 2021'!J2+'[2]NOV 2021'!J2+'[2]DEC 2021'!J2+'[2]JAN 2022'!J2+'[2]FEB 2022'!J2+'[2]MAR 2022'!J2+'[2]APR 2022'!J2+'[2]MAY 2022'!J2+'[2]JUN 2022'!J2+'[2]JUL 2022'!J2+'[2]AUG 2022'!J2+'[2]NOV 2022'!J2</f>
        <v>0</v>
      </c>
      <c r="K2" s="89">
        <f>'[2]FEB 2022'!K2+'[2]MAR 2022'!K2+'[2]APR 2022'!K2+'[2]MAY 2022'!K2+'[2]JUN 2022'!K2+'[2]JUL 2022'!K2+'[2]AUG 2022'!K2+'[2]NOV 2022'!K2</f>
        <v>0</v>
      </c>
      <c r="L2" s="90">
        <f>'[2]SEPT 2021'!K2+'[2]OCT 2021'!K2+'[2]NOV 2021'!K2+'[2]DEC 2021'!K2+'[2]JAN 2022'!K2+'[2]FEB 2022'!L2+'[2]MAR 2022'!L2+'[2]APR 2022'!L2+'[2]MAY 2022'!L2+'[2]JUN 2022'!L2+'[2]JUL 2022'!L2+'[2]AUG 2022'!L2+'[2]NOV 2022'!L2</f>
        <v>0</v>
      </c>
      <c r="M2" s="90">
        <f>'[2]SEPT 2021'!L2+'[2]OCT 2021'!L2+'[2]NOV 2021'!L2+'[2]DEC 2021'!L2+'[2]JAN 2022'!L2+'[2]FEB 2022'!M2+'[2]MAR 2022'!M2+'[2]APR 2022'!M2+'[2]MAY 2022'!M2+'[2]JUN 2022'!M2+'[2]JUL 2022'!M2+'[2]AUG 2022'!M2+'[2]NOV 2022'!M2</f>
        <v>0</v>
      </c>
      <c r="N2" s="90">
        <f>'[2]SEPT 2021'!M2+'[2]OCT 2021'!M2+'[2]NOV 2021'!M2+'[2]DEC 2021'!M2+'[2]JAN 2022'!M2+'[2]FEB 2022'!N2+'[2]MAR 2022'!N2+'[2]APR 2022'!N2+'[2]MAY 2022'!N2+'[2]JUN 2022'!N2+'[2]JUL 2022'!N2+'[2]AUG 2022'!N2+'[2]NOV 2022'!N2</f>
        <v>0</v>
      </c>
      <c r="O2" s="90">
        <f>'[2]SEPT 2021'!N2+'[2]OCT 2021'!N2+'[2]NOV 2021'!N2+'[2]DEC 2021'!N2+'[2]JAN 2022'!N2+'[2]FEB 2022'!O2+'[2]MAR 2022'!O2+'[2]APR 2022'!O2+'[2]MAY 2022'!O2+'[2]JUN 2022'!O2+'[2]JUL 2022'!O2+'[2]AUG 2022'!O2+'[2]NOV 2022'!O2</f>
        <v>0</v>
      </c>
      <c r="P2" s="90">
        <f>'[2]SEPT 2021'!O2+'[2]OCT 2021'!O2+'[2]NOV 2021'!O2+'[2]DEC 2021'!O2+'[2]JAN 2022'!O2+'[2]FEB 2022'!P2+'[2]MAR 2022'!P2+'[2]APR 2022'!P2+'[2]MAY 2022'!P2+'[2]JUN 2022'!P2+'[2]JUL 2022'!P2+'[2]AUG 2022'!P2+'[2]NOV 2022'!P2</f>
        <v>0</v>
      </c>
      <c r="Q2" s="90">
        <f>'[2]SEPT 2021'!P2+'[2]OCT 2021'!P2+'[2]NOV 2021'!P2+'[2]DEC 2021'!P2+'[2]JAN 2022'!P2+'[2]FEB 2022'!Q2+'[2]MAR 2022'!Q2+'[2]APR 2022'!Q2+'[2]MAY 2022'!Q2+'[2]JUN 2022'!Q2+'[2]JUL 2022'!Q2+'[2]AUG 2022'!Q2+'[2]NOV 2022'!Q2</f>
        <v>2011.59</v>
      </c>
      <c r="R2" s="90">
        <f>'[2]SEPT 2021'!Q2+'[2]OCT 2021'!Q2+'[2]NOV 2021'!Q2+'[2]DEC 2021'!Q2+'[2]JAN 2022'!Q2+'[2]FEB 2022'!R2+'[2]MAR 2022'!R2+'[2]APR 2022'!R2+'[2]MAY 2022'!R2+'[2]JUN 2022'!R2+'[2]JUL 2022'!R2+'[2]AUG 2022'!R2+'[2]NOV 2022'!R2</f>
        <v>0</v>
      </c>
      <c r="S2" s="90">
        <f>'[2]SEPT 2021'!R2+'[2]OCT 2021'!R2+'[2]NOV 2021'!R2+'[2]DEC 2021'!R2+'[2]JAN 2022'!R2+'[2]FEB 2022'!S2+'[2]MAR 2022'!S2+'[2]APR 2022'!S2+'[2]MAY 2022'!S2+'[2]JUN 2022'!S2+'[2]JUL 2022'!S2+'[2]AUG 2022'!S2+'[2]NOV 2022'!S2</f>
        <v>0</v>
      </c>
      <c r="T2" s="90">
        <f>'[2]SEPT 2021'!S2+'[2]OCT 2021'!S2+'[2]NOV 2021'!S2+'[2]DEC 2021'!S2+'[2]JAN 2022'!S2+'[2]FEB 2022'!T2+'[2]MAR 2022'!T2+'[2]APR 2022'!T2+'[2]MAY 2022'!T2+'[2]JUN 2022'!T2+'[2]JUL 2022'!T2+'[2]AUG 2022'!T2+'[2]NOV 2022'!T2</f>
        <v>0</v>
      </c>
      <c r="U2" s="90">
        <f>'[2]SEPT 2021'!T2+'[2]OCT 2021'!T2+'[2]NOV 2021'!T2+'[2]DEC 2021'!T2+'[2]JAN 2022'!T2+'[2]FEB 2022'!U2+'[2]MAR 2022'!U2+'[2]APR 2022'!U2+'[2]MAY 2022'!U2+'[2]JUN 2022'!U2+'[2]JUL 2022'!U2+'[2]AUG 2022'!U2+'[2]NOV 2022'!U2</f>
        <v>0</v>
      </c>
      <c r="V2" s="90">
        <f>'[2]SEPT 2021'!U2+'[2]OCT 2021'!U2+'[2]NOV 2021'!U2+'[2]DEC 2021'!U2+'[2]JAN 2022'!U2+'[2]FEB 2022'!V2+'[2]MAR 2022'!V2+'[2]APR 2022'!V2+'[2]MAY 2022'!V2+'[2]JUN 2022'!V2+'[2]JUL 2022'!V2+'[2]AUG 2022'!V2+'[2]NOV 2022'!V2</f>
        <v>0</v>
      </c>
      <c r="W2" s="90">
        <f>'[2]SEPT 2021'!V2+'[2]OCT 2021'!V2+'[2]NOV 2021'!V2+'[2]DEC 2021'!V2+'[2]JAN 2022'!V2+'[2]FEB 2022'!W2+'[2]MAR 2022'!W2+'[2]APR 2022'!W2+'[2]MAY 2022'!W2+'[2]JUN 2022'!W2+'[2]JUL 2022'!W2+'[2]AUG 2022'!W2+'[2]NOV 2022'!W2</f>
        <v>0</v>
      </c>
      <c r="X2" s="90">
        <f>'[2]SEPT 2021'!W2+'[2]OCT 2021'!W2+'[2]NOV 2021'!W2+'[2]DEC 2021'!W2+'[2]JAN 2022'!W2+'[2]FEB 2022'!X2+'[2]MAR 2022'!X2+'[2]APR 2022'!X2+'[2]MAY 2022'!X2+'[2]JUN 2022'!X2+'[2]JUL 2022'!X2+'[2]AUG 2022'!X2+'[2]NOV 2022'!X2</f>
        <v>0</v>
      </c>
      <c r="Y2" s="90">
        <f>'[2]SEPT 2021'!X2+'[2]OCT 2021'!X2+'[2]NOV 2021'!X2+'[2]DEC 2021'!X2+'[2]JAN 2022'!X2+'[2]FEB 2022'!Y2+'[2]MAR 2022'!Y2+'[2]APR 2022'!Y2+'[2]MAY 2022'!Y2+'[2]JUN 2022'!Y2+'[2]JUL 2022'!Y2+'[2]AUG 2022'!Y2+'[2]NOV 2022'!Y2</f>
        <v>0</v>
      </c>
      <c r="Z2" s="90">
        <f>'[2]SEPT 2021'!Y2+'[2]OCT 2021'!Y2+'[2]NOV 2021'!Y2+'[2]DEC 2021'!Y2+'[2]JAN 2022'!Y2+'[2]FEB 2022'!Z2+'[2]MAR 2022'!Z2+'[2]APR 2022'!Z2+'[2]MAY 2022'!Z2+'[2]JUN 2022'!Z2+'[2]JUL 2022'!Z2+'[2]AUG 2022'!Z2+'[2]NOV 2022'!Z2</f>
        <v>0</v>
      </c>
      <c r="AA2" s="66">
        <f>SUM(I2:Z2)</f>
        <v>353750.59</v>
      </c>
    </row>
    <row r="3" spans="1:27" x14ac:dyDescent="0.25">
      <c r="A3" s="16" t="s">
        <v>37</v>
      </c>
      <c r="B3" s="17" t="s">
        <v>38</v>
      </c>
      <c r="C3" s="25" t="s">
        <v>39</v>
      </c>
      <c r="D3" s="86">
        <f>'[2]SEPT 2021'!D3+'[2]OCT 2021'!D3+'[2]NOV 2021'!D3+'[2]DEC 2021'!D3+'[2]JAN 2022'!D3+'[2]FEB 2022'!D3+'[2]MAR 2022'!D3+'[2]APR 2022'!D3+'[2]MAY 2022'!D3+'[2]JUN 2022'!D3+'[2]JUL 2022'!D3+'[2]AUG 2022'!D3+'[2]NOV 2022'!D3</f>
        <v>35305</v>
      </c>
      <c r="E3" s="86">
        <f>'[2]SEPT 2021'!E3+'[2]OCT 2021'!E3+'[2]NOV 2021'!E3+'[2]DEC 2021'!E3+'[2]JAN 2022'!E3+'[2]FEB 2022'!E3+'[2]MAR 2022'!E3+'[2]APR 2022'!E3+'[2]MAY 2022'!E3+'[2]JUN 2022'!E3+'[2]JUL 2022'!E3+'[2]AUG 2022'!E3+'[2]NOV 2022'!E3</f>
        <v>26543</v>
      </c>
      <c r="F3" s="86">
        <f>'[2]SEPT 2021'!F3+'[2]OCT 2021'!F3+'[2]NOV 2021'!F3+'[2]DEC 2021'!F3+'[2]JAN 2022'!F3+'[2]FEB 2022'!F3+'[2]MAR 2022'!F3+'[2]APR 2022'!F3+'[2]MAY 2022'!F3+'[2]JUN 2022'!F3+'[2]JUL 2022'!F3+'[2]AUG 2022'!F3+'[2]NOV 2022'!F3</f>
        <v>92399</v>
      </c>
      <c r="G3" s="86">
        <f>'[2]SEPT 2021'!G3+'[2]OCT 2021'!G3+'[2]NOV 2021'!G3+'[2]DEC 2021'!G3+'[2]JAN 2022'!G3+'[2]FEB 2022'!G3+'[2]MAR 2022'!G3+'[2]APR 2022'!G3+'[2]MAY 2022'!G3+'[2]JUN 2022'!G3+'[2]JUL 2022'!G3+'[2]AUG 2022'!G3+'[2]NOV 2022'!G3</f>
        <v>5694</v>
      </c>
      <c r="H3" s="86">
        <f>'[2]SEPT 2021'!H3+'[2]OCT 2021'!H3+'[2]NOV 2021'!H3+'[2]DEC 2021'!H3+'[2]JAN 2022'!H3+'[2]FEB 2022'!H3+'[2]MAR 2022'!H3+'[2]APR 2022'!H3+'[2]MAY 2022'!H3+'[2]JUN 2022'!H3+'[2]JUL 2022'!H3+'[2]AUG 2022'!H3+'[2]NOV 2022'!H3</f>
        <v>13542</v>
      </c>
      <c r="I3" s="87">
        <f>'[2]SEPT 2021'!I3+'[2]OCT 2021'!I3+'[2]NOV 2021'!I3+'[2]DEC 2021'!I3+'[2]JAN 2022'!I3+'[2]FEB 2022'!I3+'[2]MAR 2022'!I3+'[2]APR 2022'!I3+'[2]MAY 2022'!I3+'[2]JUN 2022'!I3+'[2]JUL 2022'!I3+'[2]AUG 2022'!I3+'[2]NOV 2022'!I3</f>
        <v>173483</v>
      </c>
      <c r="J3" s="88">
        <f>'[2]SEPT 2021'!J3+'[2]OCT 2021'!J3+'[2]NOV 2021'!J3+'[2]DEC 2021'!J3+'[2]JAN 2022'!J3+'[2]FEB 2022'!J3+'[2]MAR 2022'!J3+'[2]APR 2022'!J3+'[2]MAY 2022'!J3+'[2]JUN 2022'!J3+'[2]JUL 2022'!J3+'[2]AUG 2022'!J3+'[2]NOV 2022'!J3</f>
        <v>6628</v>
      </c>
      <c r="K3" s="89">
        <f>'[2]FEB 2022'!K3+'[2]MAR 2022'!K3+'[2]APR 2022'!K3+'[2]MAY 2022'!K3+'[2]JUN 2022'!K3+'[2]JUL 2022'!K3+'[2]AUG 2022'!K3+'[2]NOV 2022'!K3</f>
        <v>2520</v>
      </c>
      <c r="L3" s="90">
        <f>'[2]SEPT 2021'!K3+'[2]OCT 2021'!K3+'[2]NOV 2021'!K3+'[2]DEC 2021'!K3+'[2]JAN 2022'!K3+'[2]FEB 2022'!L3+'[2]MAR 2022'!L3+'[2]APR 2022'!L3+'[2]MAY 2022'!L3+'[2]JUN 2022'!L3+'[2]JUL 2022'!L3+'[2]AUG 2022'!L3+'[2]NOV 2022'!L3</f>
        <v>0</v>
      </c>
      <c r="M3" s="90">
        <f>'[2]SEPT 2021'!L3+'[2]OCT 2021'!L3+'[2]NOV 2021'!L3+'[2]DEC 2021'!L3+'[2]JAN 2022'!L3+'[2]FEB 2022'!M3+'[2]MAR 2022'!M3+'[2]APR 2022'!M3+'[2]MAY 2022'!M3+'[2]JUN 2022'!M3+'[2]JUL 2022'!M3+'[2]AUG 2022'!M3+'[2]NOV 2022'!M3</f>
        <v>0</v>
      </c>
      <c r="N3" s="90">
        <f>'[2]SEPT 2021'!M3+'[2]OCT 2021'!M3+'[2]NOV 2021'!M3+'[2]DEC 2021'!M3+'[2]JAN 2022'!M3+'[2]FEB 2022'!N3+'[2]MAR 2022'!N3+'[2]APR 2022'!N3+'[2]MAY 2022'!N3+'[2]JUN 2022'!N3+'[2]JUL 2022'!N3+'[2]AUG 2022'!N3+'[2]NOV 2022'!N3</f>
        <v>0</v>
      </c>
      <c r="O3" s="90">
        <f>'[2]SEPT 2021'!N3+'[2]OCT 2021'!N3+'[2]NOV 2021'!N3+'[2]DEC 2021'!N3+'[2]JAN 2022'!N3+'[2]FEB 2022'!O3+'[2]MAR 2022'!O3+'[2]APR 2022'!O3+'[2]MAY 2022'!O3+'[2]JUN 2022'!O3+'[2]JUL 2022'!O3+'[2]AUG 2022'!O3+'[2]NOV 2022'!O3</f>
        <v>0</v>
      </c>
      <c r="P3" s="90">
        <f>'[2]SEPT 2021'!O3+'[2]OCT 2021'!O3+'[2]NOV 2021'!O3+'[2]DEC 2021'!O3+'[2]JAN 2022'!O3+'[2]FEB 2022'!P3+'[2]MAR 2022'!P3+'[2]APR 2022'!P3+'[2]MAY 2022'!P3+'[2]JUN 2022'!P3+'[2]JUL 2022'!P3+'[2]AUG 2022'!P3+'[2]NOV 2022'!P3</f>
        <v>0</v>
      </c>
      <c r="Q3" s="90">
        <f>'[2]SEPT 2021'!P3+'[2]OCT 2021'!P3+'[2]NOV 2021'!P3+'[2]DEC 2021'!P3+'[2]JAN 2022'!P3+'[2]FEB 2022'!Q3+'[2]MAR 2022'!Q3+'[2]APR 2022'!Q3+'[2]MAY 2022'!Q3+'[2]JUN 2022'!Q3+'[2]JUL 2022'!Q3+'[2]AUG 2022'!Q3+'[2]NOV 2022'!Q3</f>
        <v>1242.1300000000001</v>
      </c>
      <c r="R3" s="90">
        <f>'[2]SEPT 2021'!Q3+'[2]OCT 2021'!Q3+'[2]NOV 2021'!Q3+'[2]DEC 2021'!Q3+'[2]JAN 2022'!Q3+'[2]FEB 2022'!R3+'[2]MAR 2022'!R3+'[2]APR 2022'!R3+'[2]MAY 2022'!R3+'[2]JUN 2022'!R3+'[2]JUL 2022'!R3+'[2]AUG 2022'!R3+'[2]NOV 2022'!R3</f>
        <v>0</v>
      </c>
      <c r="S3" s="90">
        <f>'[2]SEPT 2021'!R3+'[2]OCT 2021'!R3+'[2]NOV 2021'!R3+'[2]DEC 2021'!R3+'[2]JAN 2022'!R3+'[2]FEB 2022'!S3+'[2]MAR 2022'!S3+'[2]APR 2022'!S3+'[2]MAY 2022'!S3+'[2]JUN 2022'!S3+'[2]JUL 2022'!S3+'[2]AUG 2022'!S3+'[2]NOV 2022'!S3</f>
        <v>0</v>
      </c>
      <c r="T3" s="90">
        <f>'[2]SEPT 2021'!S3+'[2]OCT 2021'!S3+'[2]NOV 2021'!S3+'[2]DEC 2021'!S3+'[2]JAN 2022'!S3+'[2]FEB 2022'!T3+'[2]MAR 2022'!T3+'[2]APR 2022'!T3+'[2]MAY 2022'!T3+'[2]JUN 2022'!T3+'[2]JUL 2022'!T3+'[2]AUG 2022'!T3+'[2]NOV 2022'!T3</f>
        <v>0</v>
      </c>
      <c r="U3" s="90">
        <f>'[2]SEPT 2021'!T3+'[2]OCT 2021'!T3+'[2]NOV 2021'!T3+'[2]DEC 2021'!T3+'[2]JAN 2022'!T3+'[2]FEB 2022'!U3+'[2]MAR 2022'!U3+'[2]APR 2022'!U3+'[2]MAY 2022'!U3+'[2]JUN 2022'!U3+'[2]JUL 2022'!U3+'[2]AUG 2022'!U3+'[2]NOV 2022'!U3</f>
        <v>0</v>
      </c>
      <c r="V3" s="90">
        <f>'[2]SEPT 2021'!U3+'[2]OCT 2021'!U3+'[2]NOV 2021'!U3+'[2]DEC 2021'!U3+'[2]JAN 2022'!U3+'[2]FEB 2022'!V3+'[2]MAR 2022'!V3+'[2]APR 2022'!V3+'[2]MAY 2022'!V3+'[2]JUN 2022'!V3+'[2]JUL 2022'!V3+'[2]AUG 2022'!V3+'[2]NOV 2022'!V3</f>
        <v>0</v>
      </c>
      <c r="W3" s="90">
        <f>'[2]SEPT 2021'!V3+'[2]OCT 2021'!V3+'[2]NOV 2021'!V3+'[2]DEC 2021'!V3+'[2]JAN 2022'!V3+'[2]FEB 2022'!W3+'[2]MAR 2022'!W3+'[2]APR 2022'!W3+'[2]MAY 2022'!W3+'[2]JUN 2022'!W3+'[2]JUL 2022'!W3+'[2]AUG 2022'!W3+'[2]NOV 2022'!W3</f>
        <v>0</v>
      </c>
      <c r="X3" s="90">
        <f>'[2]SEPT 2021'!W3+'[2]OCT 2021'!W3+'[2]NOV 2021'!W3+'[2]DEC 2021'!W3+'[2]JAN 2022'!W3+'[2]FEB 2022'!X3+'[2]MAR 2022'!X3+'[2]APR 2022'!X3+'[2]MAY 2022'!X3+'[2]JUN 2022'!X3+'[2]JUL 2022'!X3+'[2]AUG 2022'!X3+'[2]NOV 2022'!X3</f>
        <v>0</v>
      </c>
      <c r="Y3" s="90">
        <f>'[2]SEPT 2021'!X3+'[2]OCT 2021'!X3+'[2]NOV 2021'!X3+'[2]DEC 2021'!X3+'[2]JAN 2022'!X3+'[2]FEB 2022'!Y3+'[2]MAR 2022'!Y3+'[2]APR 2022'!Y3+'[2]MAY 2022'!Y3+'[2]JUN 2022'!Y3+'[2]JUL 2022'!Y3+'[2]AUG 2022'!Y3+'[2]NOV 2022'!Y3</f>
        <v>0</v>
      </c>
      <c r="Z3" s="90">
        <f>'[2]SEPT 2021'!Y3+'[2]OCT 2021'!Y3+'[2]NOV 2021'!Y3+'[2]DEC 2021'!Y3+'[2]JAN 2022'!Y3+'[2]FEB 2022'!Z3+'[2]MAR 2022'!Z3+'[2]APR 2022'!Z3+'[2]MAY 2022'!Z3+'[2]JUN 2022'!Z3+'[2]JUL 2022'!Z3+'[2]AUG 2022'!Z3+'[2]NOV 2022'!Z3</f>
        <v>0</v>
      </c>
      <c r="AA3" s="66">
        <f t="shared" ref="AA3:AA66" si="0">SUM(I3:Z3)</f>
        <v>183873.13</v>
      </c>
    </row>
    <row r="4" spans="1:27" x14ac:dyDescent="0.25">
      <c r="A4" s="16" t="s">
        <v>40</v>
      </c>
      <c r="B4" s="17" t="s">
        <v>41</v>
      </c>
      <c r="C4" s="26" t="s">
        <v>42</v>
      </c>
      <c r="D4" s="86">
        <f>'[2]SEPT 2021'!D4+'[2]OCT 2021'!D4+'[2]NOV 2021'!D4+'[2]DEC 2021'!D4+'[2]JAN 2022'!D4+'[2]FEB 2022'!D4+'[2]MAR 2022'!D4+'[2]APR 2022'!D4+'[2]MAY 2022'!D4+'[2]JUN 2022'!D4+'[2]JUL 2022'!D4+'[2]AUG 2022'!D4+'[2]NOV 2022'!D4</f>
        <v>188417</v>
      </c>
      <c r="E4" s="86">
        <f>'[2]SEPT 2021'!E4+'[2]OCT 2021'!E4+'[2]NOV 2021'!E4+'[2]DEC 2021'!E4+'[2]JAN 2022'!E4+'[2]FEB 2022'!E4+'[2]MAR 2022'!E4+'[2]APR 2022'!E4+'[2]MAY 2022'!E4+'[2]JUN 2022'!E4+'[2]JUL 2022'!E4+'[2]AUG 2022'!E4+'[2]NOV 2022'!E4</f>
        <v>68716</v>
      </c>
      <c r="F4" s="86">
        <f>'[2]SEPT 2021'!F4+'[2]OCT 2021'!F4+'[2]NOV 2021'!F4+'[2]DEC 2021'!F4+'[2]JAN 2022'!F4+'[2]FEB 2022'!F4+'[2]MAR 2022'!F4+'[2]APR 2022'!F4+'[2]MAY 2022'!F4+'[2]JUN 2022'!F4+'[2]JUL 2022'!F4+'[2]AUG 2022'!F4+'[2]NOV 2022'!F4</f>
        <v>235818</v>
      </c>
      <c r="G4" s="86">
        <f>'[2]SEPT 2021'!G4+'[2]OCT 2021'!G4+'[2]NOV 2021'!G4+'[2]DEC 2021'!G4+'[2]JAN 2022'!G4+'[2]FEB 2022'!G4+'[2]MAR 2022'!G4+'[2]APR 2022'!G4+'[2]MAY 2022'!G4+'[2]JUN 2022'!G4+'[2]JUL 2022'!G4+'[2]AUG 2022'!G4+'[2]NOV 2022'!G4</f>
        <v>88448</v>
      </c>
      <c r="H4" s="86">
        <f>'[2]SEPT 2021'!H4+'[2]OCT 2021'!H4+'[2]NOV 2021'!H4+'[2]DEC 2021'!H4+'[2]JAN 2022'!H4+'[2]FEB 2022'!H4+'[2]MAR 2022'!H4+'[2]APR 2022'!H4+'[2]MAY 2022'!H4+'[2]JUN 2022'!H4+'[2]JUL 2022'!H4+'[2]AUG 2022'!H4+'[2]NOV 2022'!H4</f>
        <v>83529</v>
      </c>
      <c r="I4" s="87">
        <f>'[2]SEPT 2021'!I4+'[2]OCT 2021'!I4+'[2]NOV 2021'!I4+'[2]DEC 2021'!I4+'[2]JAN 2022'!I4+'[2]FEB 2022'!I4+'[2]MAR 2022'!I4+'[2]APR 2022'!I4+'[2]MAY 2022'!I4+'[2]JUN 2022'!I4+'[2]JUL 2022'!I4+'[2]AUG 2022'!I4+'[2]NOV 2022'!I4</f>
        <v>664928</v>
      </c>
      <c r="J4" s="88">
        <f>'[2]SEPT 2021'!J4+'[2]OCT 2021'!J4+'[2]NOV 2021'!J4+'[2]DEC 2021'!J4+'[2]JAN 2022'!J4+'[2]FEB 2022'!J4+'[2]MAR 2022'!J4+'[2]APR 2022'!J4+'[2]MAY 2022'!J4+'[2]JUN 2022'!J4+'[2]JUL 2022'!J4+'[2]AUG 2022'!J4+'[2]NOV 2022'!J4</f>
        <v>15349.2</v>
      </c>
      <c r="K4" s="89">
        <f>'[2]FEB 2022'!K4+'[2]MAR 2022'!K4+'[2]APR 2022'!K4+'[2]MAY 2022'!K4+'[2]JUN 2022'!K4+'[2]JUL 2022'!K4+'[2]AUG 2022'!K4+'[2]NOV 2022'!K4</f>
        <v>0</v>
      </c>
      <c r="L4" s="90">
        <f>'[2]SEPT 2021'!K4+'[2]OCT 2021'!K4+'[2]NOV 2021'!K4+'[2]DEC 2021'!K4+'[2]JAN 2022'!K4+'[2]FEB 2022'!L4+'[2]MAR 2022'!L4+'[2]APR 2022'!L4+'[2]MAY 2022'!L4+'[2]JUN 2022'!L4+'[2]JUL 2022'!L4+'[2]AUG 2022'!L4+'[2]NOV 2022'!L4</f>
        <v>0</v>
      </c>
      <c r="M4" s="90">
        <f>'[2]SEPT 2021'!L4+'[2]OCT 2021'!L4+'[2]NOV 2021'!L4+'[2]DEC 2021'!L4+'[2]JAN 2022'!L4+'[2]FEB 2022'!M4+'[2]MAR 2022'!M4+'[2]APR 2022'!M4+'[2]MAY 2022'!M4+'[2]JUN 2022'!M4+'[2]JUL 2022'!M4+'[2]AUG 2022'!M4+'[2]NOV 2022'!M4</f>
        <v>56490</v>
      </c>
      <c r="N4" s="90">
        <f>'[2]SEPT 2021'!M4+'[2]OCT 2021'!M4+'[2]NOV 2021'!M4+'[2]DEC 2021'!M4+'[2]JAN 2022'!M4+'[2]FEB 2022'!N4+'[2]MAR 2022'!N4+'[2]APR 2022'!N4+'[2]MAY 2022'!N4+'[2]JUN 2022'!N4+'[2]JUL 2022'!N4+'[2]AUG 2022'!N4+'[2]NOV 2022'!N4</f>
        <v>0</v>
      </c>
      <c r="O4" s="90">
        <f>'[2]SEPT 2021'!N4+'[2]OCT 2021'!N4+'[2]NOV 2021'!N4+'[2]DEC 2021'!N4+'[2]JAN 2022'!N4+'[2]FEB 2022'!O4+'[2]MAR 2022'!O4+'[2]APR 2022'!O4+'[2]MAY 2022'!O4+'[2]JUN 2022'!O4+'[2]JUL 2022'!O4+'[2]AUG 2022'!O4+'[2]NOV 2022'!O4</f>
        <v>0</v>
      </c>
      <c r="P4" s="90">
        <f>'[2]SEPT 2021'!O4+'[2]OCT 2021'!O4+'[2]NOV 2021'!O4+'[2]DEC 2021'!O4+'[2]JAN 2022'!O4+'[2]FEB 2022'!P4+'[2]MAR 2022'!P4+'[2]APR 2022'!P4+'[2]MAY 2022'!P4+'[2]JUN 2022'!P4+'[2]JUL 2022'!P4+'[2]AUG 2022'!P4+'[2]NOV 2022'!P4</f>
        <v>0</v>
      </c>
      <c r="Q4" s="90">
        <f>'[2]SEPT 2021'!P4+'[2]OCT 2021'!P4+'[2]NOV 2021'!P4+'[2]DEC 2021'!P4+'[2]JAN 2022'!P4+'[2]FEB 2022'!Q4+'[2]MAR 2022'!Q4+'[2]APR 2022'!Q4+'[2]MAY 2022'!Q4+'[2]JUN 2022'!Q4+'[2]JUL 2022'!Q4+'[2]AUG 2022'!Q4+'[2]NOV 2022'!Q4</f>
        <v>49140.27</v>
      </c>
      <c r="R4" s="90">
        <f>'[2]SEPT 2021'!Q4+'[2]OCT 2021'!Q4+'[2]NOV 2021'!Q4+'[2]DEC 2021'!Q4+'[2]JAN 2022'!Q4+'[2]FEB 2022'!R4+'[2]MAR 2022'!R4+'[2]APR 2022'!R4+'[2]MAY 2022'!R4+'[2]JUN 2022'!R4+'[2]JUL 2022'!R4+'[2]AUG 2022'!R4+'[2]NOV 2022'!R4</f>
        <v>0</v>
      </c>
      <c r="S4" s="90">
        <f>'[2]SEPT 2021'!R4+'[2]OCT 2021'!R4+'[2]NOV 2021'!R4+'[2]DEC 2021'!R4+'[2]JAN 2022'!R4+'[2]FEB 2022'!S4+'[2]MAR 2022'!S4+'[2]APR 2022'!S4+'[2]MAY 2022'!S4+'[2]JUN 2022'!S4+'[2]JUL 2022'!S4+'[2]AUG 2022'!S4+'[2]NOV 2022'!S4</f>
        <v>0</v>
      </c>
      <c r="T4" s="90">
        <f>'[2]SEPT 2021'!S4+'[2]OCT 2021'!S4+'[2]NOV 2021'!S4+'[2]DEC 2021'!S4+'[2]JAN 2022'!S4+'[2]FEB 2022'!T4+'[2]MAR 2022'!T4+'[2]APR 2022'!T4+'[2]MAY 2022'!T4+'[2]JUN 2022'!T4+'[2]JUL 2022'!T4+'[2]AUG 2022'!T4+'[2]NOV 2022'!T4</f>
        <v>0</v>
      </c>
      <c r="U4" s="90">
        <f>'[2]SEPT 2021'!T4+'[2]OCT 2021'!T4+'[2]NOV 2021'!T4+'[2]DEC 2021'!T4+'[2]JAN 2022'!T4+'[2]FEB 2022'!U4+'[2]MAR 2022'!U4+'[2]APR 2022'!U4+'[2]MAY 2022'!U4+'[2]JUN 2022'!U4+'[2]JUL 2022'!U4+'[2]AUG 2022'!U4+'[2]NOV 2022'!U4</f>
        <v>0</v>
      </c>
      <c r="V4" s="90">
        <f>'[2]SEPT 2021'!U4+'[2]OCT 2021'!U4+'[2]NOV 2021'!U4+'[2]DEC 2021'!U4+'[2]JAN 2022'!U4+'[2]FEB 2022'!V4+'[2]MAR 2022'!V4+'[2]APR 2022'!V4+'[2]MAY 2022'!V4+'[2]JUN 2022'!V4+'[2]JUL 2022'!V4+'[2]AUG 2022'!V4+'[2]NOV 2022'!V4</f>
        <v>0</v>
      </c>
      <c r="W4" s="90">
        <f>'[2]SEPT 2021'!V4+'[2]OCT 2021'!V4+'[2]NOV 2021'!V4+'[2]DEC 2021'!V4+'[2]JAN 2022'!V4+'[2]FEB 2022'!W4+'[2]MAR 2022'!W4+'[2]APR 2022'!W4+'[2]MAY 2022'!W4+'[2]JUN 2022'!W4+'[2]JUL 2022'!W4+'[2]AUG 2022'!W4+'[2]NOV 2022'!W4</f>
        <v>0</v>
      </c>
      <c r="X4" s="90">
        <f>'[2]SEPT 2021'!W4+'[2]OCT 2021'!W4+'[2]NOV 2021'!W4+'[2]DEC 2021'!W4+'[2]JAN 2022'!W4+'[2]FEB 2022'!X4+'[2]MAR 2022'!X4+'[2]APR 2022'!X4+'[2]MAY 2022'!X4+'[2]JUN 2022'!X4+'[2]JUL 2022'!X4+'[2]AUG 2022'!X4+'[2]NOV 2022'!X4</f>
        <v>0</v>
      </c>
      <c r="Y4" s="90">
        <f>'[2]SEPT 2021'!X4+'[2]OCT 2021'!X4+'[2]NOV 2021'!X4+'[2]DEC 2021'!X4+'[2]JAN 2022'!X4+'[2]FEB 2022'!Y4+'[2]MAR 2022'!Y4+'[2]APR 2022'!Y4+'[2]MAY 2022'!Y4+'[2]JUN 2022'!Y4+'[2]JUL 2022'!Y4+'[2]AUG 2022'!Y4+'[2]NOV 2022'!Y4</f>
        <v>0</v>
      </c>
      <c r="Z4" s="90">
        <f>'[2]SEPT 2021'!Y4+'[2]OCT 2021'!Y4+'[2]NOV 2021'!Y4+'[2]DEC 2021'!Y4+'[2]JAN 2022'!Y4+'[2]FEB 2022'!Z4+'[2]MAR 2022'!Z4+'[2]APR 2022'!Z4+'[2]MAY 2022'!Z4+'[2]JUN 2022'!Z4+'[2]JUL 2022'!Z4+'[2]AUG 2022'!Z4+'[2]NOV 2022'!Z4</f>
        <v>0</v>
      </c>
      <c r="AA4" s="66">
        <f t="shared" si="0"/>
        <v>785907.47</v>
      </c>
    </row>
    <row r="5" spans="1:27" x14ac:dyDescent="0.25">
      <c r="A5" s="27" t="s">
        <v>43</v>
      </c>
      <c r="B5" s="17" t="s">
        <v>44</v>
      </c>
      <c r="C5" s="28" t="s">
        <v>45</v>
      </c>
      <c r="D5" s="86">
        <f>'[2]SEPT 2021'!D5+'[2]OCT 2021'!D5+'[2]NOV 2021'!D5+'[2]DEC 2021'!D5+'[2]JAN 2022'!D5+'[2]FEB 2022'!D5+'[2]MAR 2022'!D5+'[2]APR 2022'!D5+'[2]MAY 2022'!D5+'[2]JUN 2022'!D5+'[2]JUL 2022'!D5+'[2]AUG 2022'!D5+'[2]NOV 2022'!D5</f>
        <v>153515</v>
      </c>
      <c r="E5" s="86">
        <f>'[2]SEPT 2021'!E5+'[2]OCT 2021'!E5+'[2]NOV 2021'!E5+'[2]DEC 2021'!E5+'[2]JAN 2022'!E5+'[2]FEB 2022'!E5+'[2]MAR 2022'!E5+'[2]APR 2022'!E5+'[2]MAY 2022'!E5+'[2]JUN 2022'!E5+'[2]JUL 2022'!E5+'[2]AUG 2022'!E5+'[2]NOV 2022'!E5</f>
        <v>133355</v>
      </c>
      <c r="F5" s="86">
        <f>'[2]SEPT 2021'!F5+'[2]OCT 2021'!F5+'[2]NOV 2021'!F5+'[2]DEC 2021'!F5+'[2]JAN 2022'!F5+'[2]FEB 2022'!F5+'[2]MAR 2022'!F5+'[2]APR 2022'!F5+'[2]MAY 2022'!F5+'[2]JUN 2022'!F5+'[2]JUL 2022'!F5+'[2]AUG 2022'!F5+'[2]NOV 2022'!F5</f>
        <v>81815</v>
      </c>
      <c r="G5" s="86">
        <f>'[2]SEPT 2021'!G5+'[2]OCT 2021'!G5+'[2]NOV 2021'!G5+'[2]DEC 2021'!G5+'[2]JAN 2022'!G5+'[2]FEB 2022'!G5+'[2]MAR 2022'!G5+'[2]APR 2022'!G5+'[2]MAY 2022'!G5+'[2]JUN 2022'!G5+'[2]JUL 2022'!G5+'[2]AUG 2022'!G5+'[2]NOV 2022'!G5</f>
        <v>40269</v>
      </c>
      <c r="H5" s="86">
        <f>'[2]SEPT 2021'!H5+'[2]OCT 2021'!H5+'[2]NOV 2021'!H5+'[2]DEC 2021'!H5+'[2]JAN 2022'!H5+'[2]FEB 2022'!H5+'[2]MAR 2022'!H5+'[2]APR 2022'!H5+'[2]MAY 2022'!H5+'[2]JUN 2022'!H5+'[2]JUL 2022'!H5+'[2]AUG 2022'!H5+'[2]NOV 2022'!H5</f>
        <v>79210</v>
      </c>
      <c r="I5" s="87">
        <f>'[2]SEPT 2021'!I5+'[2]OCT 2021'!I5+'[2]NOV 2021'!I5+'[2]DEC 2021'!I5+'[2]JAN 2022'!I5+'[2]FEB 2022'!I5+'[2]MAR 2022'!I5+'[2]APR 2022'!I5+'[2]MAY 2022'!I5+'[2]JUN 2022'!I5+'[2]JUL 2022'!I5+'[2]AUG 2022'!I5+'[2]NOV 2022'!I5</f>
        <v>488164</v>
      </c>
      <c r="J5" s="88">
        <f>'[2]SEPT 2021'!J5+'[2]OCT 2021'!J5+'[2]NOV 2021'!J5+'[2]DEC 2021'!J5+'[2]JAN 2022'!J5+'[2]FEB 2022'!J5+'[2]MAR 2022'!J5+'[2]APR 2022'!J5+'[2]MAY 2022'!J5+'[2]JUN 2022'!J5+'[2]JUL 2022'!J5+'[2]AUG 2022'!J5+'[2]NOV 2022'!J5</f>
        <v>4348</v>
      </c>
      <c r="K5" s="89">
        <f>'[2]FEB 2022'!K5+'[2]MAR 2022'!K5+'[2]APR 2022'!K5+'[2]MAY 2022'!K5+'[2]JUN 2022'!K5+'[2]JUL 2022'!K5+'[2]AUG 2022'!K5+'[2]NOV 2022'!K5</f>
        <v>0</v>
      </c>
      <c r="L5" s="90">
        <f>'[2]SEPT 2021'!K5+'[2]OCT 2021'!K5+'[2]NOV 2021'!K5+'[2]DEC 2021'!K5+'[2]JAN 2022'!K5+'[2]FEB 2022'!L5+'[2]MAR 2022'!L5+'[2]APR 2022'!L5+'[2]MAY 2022'!L5+'[2]JUN 2022'!L5+'[2]JUL 2022'!L5+'[2]AUG 2022'!L5+'[2]NOV 2022'!L5</f>
        <v>0</v>
      </c>
      <c r="M5" s="90">
        <f>'[2]SEPT 2021'!L5+'[2]OCT 2021'!L5+'[2]NOV 2021'!L5+'[2]DEC 2021'!L5+'[2]JAN 2022'!L5+'[2]FEB 2022'!M5+'[2]MAR 2022'!M5+'[2]APR 2022'!M5+'[2]MAY 2022'!M5+'[2]JUN 2022'!M5+'[2]JUL 2022'!M5+'[2]AUG 2022'!M5+'[2]NOV 2022'!M5</f>
        <v>0</v>
      </c>
      <c r="N5" s="90">
        <f>'[2]SEPT 2021'!M5+'[2]OCT 2021'!M5+'[2]NOV 2021'!M5+'[2]DEC 2021'!M5+'[2]JAN 2022'!M5+'[2]FEB 2022'!N5+'[2]MAR 2022'!N5+'[2]APR 2022'!N5+'[2]MAY 2022'!N5+'[2]JUN 2022'!N5+'[2]JUL 2022'!N5+'[2]AUG 2022'!N5+'[2]NOV 2022'!N5</f>
        <v>0</v>
      </c>
      <c r="O5" s="90">
        <f>'[2]SEPT 2021'!N5+'[2]OCT 2021'!N5+'[2]NOV 2021'!N5+'[2]DEC 2021'!N5+'[2]JAN 2022'!N5+'[2]FEB 2022'!O5+'[2]MAR 2022'!O5+'[2]APR 2022'!O5+'[2]MAY 2022'!O5+'[2]JUN 2022'!O5+'[2]JUL 2022'!O5+'[2]AUG 2022'!O5+'[2]NOV 2022'!O5</f>
        <v>0</v>
      </c>
      <c r="P5" s="90">
        <f>'[2]SEPT 2021'!O5+'[2]OCT 2021'!O5+'[2]NOV 2021'!O5+'[2]DEC 2021'!O5+'[2]JAN 2022'!O5+'[2]FEB 2022'!P5+'[2]MAR 2022'!P5+'[2]APR 2022'!P5+'[2]MAY 2022'!P5+'[2]JUN 2022'!P5+'[2]JUL 2022'!P5+'[2]AUG 2022'!P5+'[2]NOV 2022'!P5</f>
        <v>0</v>
      </c>
      <c r="Q5" s="90">
        <f>'[2]SEPT 2021'!P5+'[2]OCT 2021'!P5+'[2]NOV 2021'!P5+'[2]DEC 2021'!P5+'[2]JAN 2022'!P5+'[2]FEB 2022'!Q5+'[2]MAR 2022'!Q5+'[2]APR 2022'!Q5+'[2]MAY 2022'!Q5+'[2]JUN 2022'!Q5+'[2]JUL 2022'!Q5+'[2]AUG 2022'!Q5+'[2]NOV 2022'!Q5</f>
        <v>4023.18</v>
      </c>
      <c r="R5" s="90">
        <f>'[2]SEPT 2021'!Q5+'[2]OCT 2021'!Q5+'[2]NOV 2021'!Q5+'[2]DEC 2021'!Q5+'[2]JAN 2022'!Q5+'[2]FEB 2022'!R5+'[2]MAR 2022'!R5+'[2]APR 2022'!R5+'[2]MAY 2022'!R5+'[2]JUN 2022'!R5+'[2]JUL 2022'!R5+'[2]AUG 2022'!R5+'[2]NOV 2022'!R5</f>
        <v>0</v>
      </c>
      <c r="S5" s="90">
        <f>'[2]SEPT 2021'!R5+'[2]OCT 2021'!R5+'[2]NOV 2021'!R5+'[2]DEC 2021'!R5+'[2]JAN 2022'!R5+'[2]FEB 2022'!S5+'[2]MAR 2022'!S5+'[2]APR 2022'!S5+'[2]MAY 2022'!S5+'[2]JUN 2022'!S5+'[2]JUL 2022'!S5+'[2]AUG 2022'!S5+'[2]NOV 2022'!S5</f>
        <v>0</v>
      </c>
      <c r="T5" s="90">
        <f>'[2]SEPT 2021'!S5+'[2]OCT 2021'!S5+'[2]NOV 2021'!S5+'[2]DEC 2021'!S5+'[2]JAN 2022'!S5+'[2]FEB 2022'!T5+'[2]MAR 2022'!T5+'[2]APR 2022'!T5+'[2]MAY 2022'!T5+'[2]JUN 2022'!T5+'[2]JUL 2022'!T5+'[2]AUG 2022'!T5+'[2]NOV 2022'!T5</f>
        <v>0</v>
      </c>
      <c r="U5" s="90">
        <f>'[2]SEPT 2021'!T5+'[2]OCT 2021'!T5+'[2]NOV 2021'!T5+'[2]DEC 2021'!T5+'[2]JAN 2022'!T5+'[2]FEB 2022'!U5+'[2]MAR 2022'!U5+'[2]APR 2022'!U5+'[2]MAY 2022'!U5+'[2]JUN 2022'!U5+'[2]JUL 2022'!U5+'[2]AUG 2022'!U5+'[2]NOV 2022'!U5</f>
        <v>0</v>
      </c>
      <c r="V5" s="90">
        <f>'[2]SEPT 2021'!U5+'[2]OCT 2021'!U5+'[2]NOV 2021'!U5+'[2]DEC 2021'!U5+'[2]JAN 2022'!U5+'[2]FEB 2022'!V5+'[2]MAR 2022'!V5+'[2]APR 2022'!V5+'[2]MAY 2022'!V5+'[2]JUN 2022'!V5+'[2]JUL 2022'!V5+'[2]AUG 2022'!V5+'[2]NOV 2022'!V5</f>
        <v>0</v>
      </c>
      <c r="W5" s="90">
        <f>'[2]SEPT 2021'!V5+'[2]OCT 2021'!V5+'[2]NOV 2021'!V5+'[2]DEC 2021'!V5+'[2]JAN 2022'!V5+'[2]FEB 2022'!W5+'[2]MAR 2022'!W5+'[2]APR 2022'!W5+'[2]MAY 2022'!W5+'[2]JUN 2022'!W5+'[2]JUL 2022'!W5+'[2]AUG 2022'!W5+'[2]NOV 2022'!W5</f>
        <v>0</v>
      </c>
      <c r="X5" s="90">
        <f>'[2]SEPT 2021'!W5+'[2]OCT 2021'!W5+'[2]NOV 2021'!W5+'[2]DEC 2021'!W5+'[2]JAN 2022'!W5+'[2]FEB 2022'!X5+'[2]MAR 2022'!X5+'[2]APR 2022'!X5+'[2]MAY 2022'!X5+'[2]JUN 2022'!X5+'[2]JUL 2022'!X5+'[2]AUG 2022'!X5+'[2]NOV 2022'!X5</f>
        <v>0</v>
      </c>
      <c r="Y5" s="90">
        <f>'[2]SEPT 2021'!X5+'[2]OCT 2021'!X5+'[2]NOV 2021'!X5+'[2]DEC 2021'!X5+'[2]JAN 2022'!X5+'[2]FEB 2022'!Y5+'[2]MAR 2022'!Y5+'[2]APR 2022'!Y5+'[2]MAY 2022'!Y5+'[2]JUN 2022'!Y5+'[2]JUL 2022'!Y5+'[2]AUG 2022'!Y5+'[2]NOV 2022'!Y5</f>
        <v>0</v>
      </c>
      <c r="Z5" s="90">
        <f>'[2]SEPT 2021'!Y5+'[2]OCT 2021'!Y5+'[2]NOV 2021'!Y5+'[2]DEC 2021'!Y5+'[2]JAN 2022'!Y5+'[2]FEB 2022'!Z5+'[2]MAR 2022'!Z5+'[2]APR 2022'!Z5+'[2]MAY 2022'!Z5+'[2]JUN 2022'!Z5+'[2]JUL 2022'!Z5+'[2]AUG 2022'!Z5+'[2]NOV 2022'!Z5</f>
        <v>50000</v>
      </c>
      <c r="AA5" s="66">
        <f t="shared" si="0"/>
        <v>546535.17999999993</v>
      </c>
    </row>
    <row r="6" spans="1:27" x14ac:dyDescent="0.25">
      <c r="A6" s="16" t="s">
        <v>46</v>
      </c>
      <c r="B6" s="17" t="s">
        <v>47</v>
      </c>
      <c r="C6" s="26" t="s">
        <v>42</v>
      </c>
      <c r="D6" s="86">
        <f>'[2]SEPT 2021'!D6+'[2]OCT 2021'!D6+'[2]NOV 2021'!D6+'[2]DEC 2021'!D6+'[2]JAN 2022'!D6+'[2]FEB 2022'!D6+'[2]MAR 2022'!D6+'[2]APR 2022'!D6+'[2]MAY 2022'!D6+'[2]JUN 2022'!D6+'[2]JUL 2022'!D6+'[2]AUG 2022'!D6+'[2]NOV 2022'!D6</f>
        <v>93993</v>
      </c>
      <c r="E6" s="86">
        <f>'[2]SEPT 2021'!E6+'[2]OCT 2021'!E6+'[2]NOV 2021'!E6+'[2]DEC 2021'!E6+'[2]JAN 2022'!E6+'[2]FEB 2022'!E6+'[2]MAR 2022'!E6+'[2]APR 2022'!E6+'[2]MAY 2022'!E6+'[2]JUN 2022'!E6+'[2]JUL 2022'!E6+'[2]AUG 2022'!E6+'[2]NOV 2022'!E6</f>
        <v>64506</v>
      </c>
      <c r="F6" s="86">
        <f>'[2]SEPT 2021'!F6+'[2]OCT 2021'!F6+'[2]NOV 2021'!F6+'[2]DEC 2021'!F6+'[2]JAN 2022'!F6+'[2]FEB 2022'!F6+'[2]MAR 2022'!F6+'[2]APR 2022'!F6+'[2]MAY 2022'!F6+'[2]JUN 2022'!F6+'[2]JUL 2022'!F6+'[2]AUG 2022'!F6+'[2]NOV 2022'!F6</f>
        <v>41116</v>
      </c>
      <c r="G6" s="86">
        <f>'[2]SEPT 2021'!G6+'[2]OCT 2021'!G6+'[2]NOV 2021'!G6+'[2]DEC 2021'!G6+'[2]JAN 2022'!G6+'[2]FEB 2022'!G6+'[2]MAR 2022'!G6+'[2]APR 2022'!G6+'[2]MAY 2022'!G6+'[2]JUN 2022'!G6+'[2]JUL 2022'!G6+'[2]AUG 2022'!G6+'[2]NOV 2022'!G6</f>
        <v>6995</v>
      </c>
      <c r="H6" s="86">
        <f>'[2]SEPT 2021'!H6+'[2]OCT 2021'!H6+'[2]NOV 2021'!H6+'[2]DEC 2021'!H6+'[2]JAN 2022'!H6+'[2]FEB 2022'!H6+'[2]MAR 2022'!H6+'[2]APR 2022'!H6+'[2]MAY 2022'!H6+'[2]JUN 2022'!H6+'[2]JUL 2022'!H6+'[2]AUG 2022'!H6+'[2]NOV 2022'!H6</f>
        <v>3083</v>
      </c>
      <c r="I6" s="87">
        <f>'[2]SEPT 2021'!I6+'[2]OCT 2021'!I6+'[2]NOV 2021'!I6+'[2]DEC 2021'!I6+'[2]JAN 2022'!I6+'[2]FEB 2022'!I6+'[2]MAR 2022'!I6+'[2]APR 2022'!I6+'[2]MAY 2022'!I6+'[2]JUN 2022'!I6+'[2]JUL 2022'!I6+'[2]AUG 2022'!I6+'[2]NOV 2022'!I6</f>
        <v>209693</v>
      </c>
      <c r="J6" s="88">
        <f>'[2]SEPT 2021'!J6+'[2]OCT 2021'!J6+'[2]NOV 2021'!J6+'[2]DEC 2021'!J6+'[2]JAN 2022'!J6+'[2]FEB 2022'!J6+'[2]MAR 2022'!J6+'[2]APR 2022'!J6+'[2]MAY 2022'!J6+'[2]JUN 2022'!J6+'[2]JUL 2022'!J6+'[2]AUG 2022'!J6+'[2]NOV 2022'!J6</f>
        <v>0</v>
      </c>
      <c r="K6" s="89">
        <f>'[2]FEB 2022'!K6+'[2]MAR 2022'!K6+'[2]APR 2022'!K6+'[2]MAY 2022'!K6+'[2]JUN 2022'!K6+'[2]JUL 2022'!K6+'[2]AUG 2022'!K6+'[2]NOV 2022'!K6</f>
        <v>0</v>
      </c>
      <c r="L6" s="90">
        <f>'[2]SEPT 2021'!K6+'[2]OCT 2021'!K6+'[2]NOV 2021'!K6+'[2]DEC 2021'!K6+'[2]JAN 2022'!K6+'[2]FEB 2022'!L6+'[2]MAR 2022'!L6+'[2]APR 2022'!L6+'[2]MAY 2022'!L6+'[2]JUN 2022'!L6+'[2]JUL 2022'!L6+'[2]AUG 2022'!L6+'[2]NOV 2022'!L6</f>
        <v>0</v>
      </c>
      <c r="M6" s="90">
        <f>'[2]SEPT 2021'!L6+'[2]OCT 2021'!L6+'[2]NOV 2021'!L6+'[2]DEC 2021'!L6+'[2]JAN 2022'!L6+'[2]FEB 2022'!M6+'[2]MAR 2022'!M6+'[2]APR 2022'!M6+'[2]MAY 2022'!M6+'[2]JUN 2022'!M6+'[2]JUL 2022'!M6+'[2]AUG 2022'!M6+'[2]NOV 2022'!M6</f>
        <v>0</v>
      </c>
      <c r="N6" s="90">
        <f>'[2]SEPT 2021'!M6+'[2]OCT 2021'!M6+'[2]NOV 2021'!M6+'[2]DEC 2021'!M6+'[2]JAN 2022'!M6+'[2]FEB 2022'!N6+'[2]MAR 2022'!N6+'[2]APR 2022'!N6+'[2]MAY 2022'!N6+'[2]JUN 2022'!N6+'[2]JUL 2022'!N6+'[2]AUG 2022'!N6+'[2]NOV 2022'!N6</f>
        <v>0</v>
      </c>
      <c r="O6" s="90">
        <f>'[2]SEPT 2021'!N6+'[2]OCT 2021'!N6+'[2]NOV 2021'!N6+'[2]DEC 2021'!N6+'[2]JAN 2022'!N6+'[2]FEB 2022'!O6+'[2]MAR 2022'!O6+'[2]APR 2022'!O6+'[2]MAY 2022'!O6+'[2]JUN 2022'!O6+'[2]JUL 2022'!O6+'[2]AUG 2022'!O6+'[2]NOV 2022'!O6</f>
        <v>0</v>
      </c>
      <c r="P6" s="90">
        <f>'[2]SEPT 2021'!O6+'[2]OCT 2021'!O6+'[2]NOV 2021'!O6+'[2]DEC 2021'!O6+'[2]JAN 2022'!O6+'[2]FEB 2022'!P6+'[2]MAR 2022'!P6+'[2]APR 2022'!P6+'[2]MAY 2022'!P6+'[2]JUN 2022'!P6+'[2]JUL 2022'!P6+'[2]AUG 2022'!P6+'[2]NOV 2022'!P6</f>
        <v>0</v>
      </c>
      <c r="Q6" s="90">
        <f>'[2]SEPT 2021'!P6+'[2]OCT 2021'!P6+'[2]NOV 2021'!P6+'[2]DEC 2021'!P6+'[2]JAN 2022'!P6+'[2]FEB 2022'!Q6+'[2]MAR 2022'!Q6+'[2]APR 2022'!Q6+'[2]MAY 2022'!Q6+'[2]JUN 2022'!Q6+'[2]JUL 2022'!Q6+'[2]AUG 2022'!Q6+'[2]NOV 2022'!Q6</f>
        <v>0</v>
      </c>
      <c r="R6" s="90">
        <f>'[2]SEPT 2021'!Q6+'[2]OCT 2021'!Q6+'[2]NOV 2021'!Q6+'[2]DEC 2021'!Q6+'[2]JAN 2022'!Q6+'[2]FEB 2022'!R6+'[2]MAR 2022'!R6+'[2]APR 2022'!R6+'[2]MAY 2022'!R6+'[2]JUN 2022'!R6+'[2]JUL 2022'!R6+'[2]AUG 2022'!R6+'[2]NOV 2022'!R6</f>
        <v>0</v>
      </c>
      <c r="S6" s="90">
        <f>'[2]SEPT 2021'!R6+'[2]OCT 2021'!R6+'[2]NOV 2021'!R6+'[2]DEC 2021'!R6+'[2]JAN 2022'!R6+'[2]FEB 2022'!S6+'[2]MAR 2022'!S6+'[2]APR 2022'!S6+'[2]MAY 2022'!S6+'[2]JUN 2022'!S6+'[2]JUL 2022'!S6+'[2]AUG 2022'!S6+'[2]NOV 2022'!S6</f>
        <v>0</v>
      </c>
      <c r="T6" s="90">
        <f>'[2]SEPT 2021'!S6+'[2]OCT 2021'!S6+'[2]NOV 2021'!S6+'[2]DEC 2021'!S6+'[2]JAN 2022'!S6+'[2]FEB 2022'!T6+'[2]MAR 2022'!T6+'[2]APR 2022'!T6+'[2]MAY 2022'!T6+'[2]JUN 2022'!T6+'[2]JUL 2022'!T6+'[2]AUG 2022'!T6+'[2]NOV 2022'!T6</f>
        <v>0</v>
      </c>
      <c r="U6" s="90">
        <f>'[2]SEPT 2021'!T6+'[2]OCT 2021'!T6+'[2]NOV 2021'!T6+'[2]DEC 2021'!T6+'[2]JAN 2022'!T6+'[2]FEB 2022'!U6+'[2]MAR 2022'!U6+'[2]APR 2022'!U6+'[2]MAY 2022'!U6+'[2]JUN 2022'!U6+'[2]JUL 2022'!U6+'[2]AUG 2022'!U6+'[2]NOV 2022'!U6</f>
        <v>0</v>
      </c>
      <c r="V6" s="90">
        <f>'[2]SEPT 2021'!U6+'[2]OCT 2021'!U6+'[2]NOV 2021'!U6+'[2]DEC 2021'!U6+'[2]JAN 2022'!U6+'[2]FEB 2022'!V6+'[2]MAR 2022'!V6+'[2]APR 2022'!V6+'[2]MAY 2022'!V6+'[2]JUN 2022'!V6+'[2]JUL 2022'!V6+'[2]AUG 2022'!V6+'[2]NOV 2022'!V6</f>
        <v>0</v>
      </c>
      <c r="W6" s="90">
        <f>'[2]SEPT 2021'!V6+'[2]OCT 2021'!V6+'[2]NOV 2021'!V6+'[2]DEC 2021'!V6+'[2]JAN 2022'!V6+'[2]FEB 2022'!W6+'[2]MAR 2022'!W6+'[2]APR 2022'!W6+'[2]MAY 2022'!W6+'[2]JUN 2022'!W6+'[2]JUL 2022'!W6+'[2]AUG 2022'!W6+'[2]NOV 2022'!W6</f>
        <v>0</v>
      </c>
      <c r="X6" s="90">
        <f>'[2]SEPT 2021'!W6+'[2]OCT 2021'!W6+'[2]NOV 2021'!W6+'[2]DEC 2021'!W6+'[2]JAN 2022'!W6+'[2]FEB 2022'!X6+'[2]MAR 2022'!X6+'[2]APR 2022'!X6+'[2]MAY 2022'!X6+'[2]JUN 2022'!X6+'[2]JUL 2022'!X6+'[2]AUG 2022'!X6+'[2]NOV 2022'!X6</f>
        <v>0</v>
      </c>
      <c r="Y6" s="90">
        <f>'[2]SEPT 2021'!X6+'[2]OCT 2021'!X6+'[2]NOV 2021'!X6+'[2]DEC 2021'!X6+'[2]JAN 2022'!X6+'[2]FEB 2022'!Y6+'[2]MAR 2022'!Y6+'[2]APR 2022'!Y6+'[2]MAY 2022'!Y6+'[2]JUN 2022'!Y6+'[2]JUL 2022'!Y6+'[2]AUG 2022'!Y6+'[2]NOV 2022'!Y6</f>
        <v>0</v>
      </c>
      <c r="Z6" s="90">
        <f>'[2]SEPT 2021'!Y6+'[2]OCT 2021'!Y6+'[2]NOV 2021'!Y6+'[2]DEC 2021'!Y6+'[2]JAN 2022'!Y6+'[2]FEB 2022'!Z6+'[2]MAR 2022'!Z6+'[2]APR 2022'!Z6+'[2]MAY 2022'!Z6+'[2]JUN 2022'!Z6+'[2]JUL 2022'!Z6+'[2]AUG 2022'!Z6+'[2]NOV 2022'!Z6</f>
        <v>0</v>
      </c>
      <c r="AA6" s="66">
        <f t="shared" si="0"/>
        <v>209693</v>
      </c>
    </row>
    <row r="7" spans="1:27" x14ac:dyDescent="0.25">
      <c r="A7" s="16" t="s">
        <v>48</v>
      </c>
      <c r="B7" s="17" t="s">
        <v>49</v>
      </c>
      <c r="C7" s="29" t="s">
        <v>50</v>
      </c>
      <c r="D7" s="86">
        <f>'[2]SEPT 2021'!D7+'[2]OCT 2021'!D7+'[2]NOV 2021'!D7+'[2]DEC 2021'!D7+'[2]JAN 2022'!D7+'[2]FEB 2022'!D7+'[2]MAR 2022'!D7+'[2]APR 2022'!D7+'[2]MAY 2022'!D7+'[2]JUN 2022'!D7+'[2]JUL 2022'!D7+'[2]AUG 2022'!D7+'[2]NOV 2022'!D7</f>
        <v>72193</v>
      </c>
      <c r="E7" s="86">
        <f>'[2]SEPT 2021'!E7+'[2]OCT 2021'!E7+'[2]NOV 2021'!E7+'[2]DEC 2021'!E7+'[2]JAN 2022'!E7+'[2]FEB 2022'!E7+'[2]MAR 2022'!E7+'[2]APR 2022'!E7+'[2]MAY 2022'!E7+'[2]JUN 2022'!E7+'[2]JUL 2022'!E7+'[2]AUG 2022'!E7+'[2]NOV 2022'!E7</f>
        <v>66920</v>
      </c>
      <c r="F7" s="86">
        <f>'[2]SEPT 2021'!F7+'[2]OCT 2021'!F7+'[2]NOV 2021'!F7+'[2]DEC 2021'!F7+'[2]JAN 2022'!F7+'[2]FEB 2022'!F7+'[2]MAR 2022'!F7+'[2]APR 2022'!F7+'[2]MAY 2022'!F7+'[2]JUN 2022'!F7+'[2]JUL 2022'!F7+'[2]AUG 2022'!F7+'[2]NOV 2022'!F7</f>
        <v>1204</v>
      </c>
      <c r="G7" s="86">
        <f>'[2]SEPT 2021'!G7+'[2]OCT 2021'!G7+'[2]NOV 2021'!G7+'[2]DEC 2021'!G7+'[2]JAN 2022'!G7+'[2]FEB 2022'!G7+'[2]MAR 2022'!G7+'[2]APR 2022'!G7+'[2]MAY 2022'!G7+'[2]JUN 2022'!G7+'[2]JUL 2022'!G7+'[2]AUG 2022'!G7+'[2]NOV 2022'!G7</f>
        <v>2993</v>
      </c>
      <c r="H7" s="86">
        <f>'[2]SEPT 2021'!H7+'[2]OCT 2021'!H7+'[2]NOV 2021'!H7+'[2]DEC 2021'!H7+'[2]JAN 2022'!H7+'[2]FEB 2022'!H7+'[2]MAR 2022'!H7+'[2]APR 2022'!H7+'[2]MAY 2022'!H7+'[2]JUN 2022'!H7+'[2]JUL 2022'!H7+'[2]AUG 2022'!H7+'[2]NOV 2022'!H7</f>
        <v>1789</v>
      </c>
      <c r="I7" s="87">
        <f>'[2]SEPT 2021'!I7+'[2]OCT 2021'!I7+'[2]NOV 2021'!I7+'[2]DEC 2021'!I7+'[2]JAN 2022'!I7+'[2]FEB 2022'!I7+'[2]MAR 2022'!I7+'[2]APR 2022'!I7+'[2]MAY 2022'!I7+'[2]JUN 2022'!I7+'[2]JUL 2022'!I7+'[2]AUG 2022'!I7+'[2]NOV 2022'!I7</f>
        <v>145099</v>
      </c>
      <c r="J7" s="88">
        <f>'[2]SEPT 2021'!J7+'[2]OCT 2021'!J7+'[2]NOV 2021'!J7+'[2]DEC 2021'!J7+'[2]JAN 2022'!J7+'[2]FEB 2022'!J7+'[2]MAR 2022'!J7+'[2]APR 2022'!J7+'[2]MAY 2022'!J7+'[2]JUN 2022'!J7+'[2]JUL 2022'!J7+'[2]AUG 2022'!J7+'[2]NOV 2022'!J7</f>
        <v>0</v>
      </c>
      <c r="K7" s="89">
        <f>'[2]FEB 2022'!K7+'[2]MAR 2022'!K7+'[2]APR 2022'!K7+'[2]MAY 2022'!K7+'[2]JUN 2022'!K7+'[2]JUL 2022'!K7+'[2]AUG 2022'!K7+'[2]NOV 2022'!K7</f>
        <v>0</v>
      </c>
      <c r="L7" s="90">
        <f>'[2]SEPT 2021'!K7+'[2]OCT 2021'!K7+'[2]NOV 2021'!K7+'[2]DEC 2021'!K7+'[2]JAN 2022'!K7+'[2]FEB 2022'!L7+'[2]MAR 2022'!L7+'[2]APR 2022'!L7+'[2]MAY 2022'!L7+'[2]JUN 2022'!L7+'[2]JUL 2022'!L7+'[2]AUG 2022'!L7+'[2]NOV 2022'!L7</f>
        <v>0</v>
      </c>
      <c r="M7" s="90">
        <f>'[2]SEPT 2021'!L7+'[2]OCT 2021'!L7+'[2]NOV 2021'!L7+'[2]DEC 2021'!L7+'[2]JAN 2022'!L7+'[2]FEB 2022'!M7+'[2]MAR 2022'!M7+'[2]APR 2022'!M7+'[2]MAY 2022'!M7+'[2]JUN 2022'!M7+'[2]JUL 2022'!M7+'[2]AUG 2022'!M7+'[2]NOV 2022'!M7</f>
        <v>0</v>
      </c>
      <c r="N7" s="90">
        <f>'[2]SEPT 2021'!M7+'[2]OCT 2021'!M7+'[2]NOV 2021'!M7+'[2]DEC 2021'!M7+'[2]JAN 2022'!M7+'[2]FEB 2022'!N7+'[2]MAR 2022'!N7+'[2]APR 2022'!N7+'[2]MAY 2022'!N7+'[2]JUN 2022'!N7+'[2]JUL 2022'!N7+'[2]AUG 2022'!N7+'[2]NOV 2022'!N7</f>
        <v>0</v>
      </c>
      <c r="O7" s="90">
        <f>'[2]SEPT 2021'!N7+'[2]OCT 2021'!N7+'[2]NOV 2021'!N7+'[2]DEC 2021'!N7+'[2]JAN 2022'!N7+'[2]FEB 2022'!O7+'[2]MAR 2022'!O7+'[2]APR 2022'!O7+'[2]MAY 2022'!O7+'[2]JUN 2022'!O7+'[2]JUL 2022'!O7+'[2]AUG 2022'!O7+'[2]NOV 2022'!O7</f>
        <v>0</v>
      </c>
      <c r="P7" s="90">
        <f>'[2]SEPT 2021'!O7+'[2]OCT 2021'!O7+'[2]NOV 2021'!O7+'[2]DEC 2021'!O7+'[2]JAN 2022'!O7+'[2]FEB 2022'!P7+'[2]MAR 2022'!P7+'[2]APR 2022'!P7+'[2]MAY 2022'!P7+'[2]JUN 2022'!P7+'[2]JUL 2022'!P7+'[2]AUG 2022'!P7+'[2]NOV 2022'!P7</f>
        <v>0</v>
      </c>
      <c r="Q7" s="90">
        <f>'[2]SEPT 2021'!P7+'[2]OCT 2021'!P7+'[2]NOV 2021'!P7+'[2]DEC 2021'!P7+'[2]JAN 2022'!P7+'[2]FEB 2022'!Q7+'[2]MAR 2022'!Q7+'[2]APR 2022'!Q7+'[2]MAY 2022'!Q7+'[2]JUN 2022'!Q7+'[2]JUL 2022'!Q7+'[2]AUG 2022'!Q7+'[2]NOV 2022'!Q7</f>
        <v>852.93</v>
      </c>
      <c r="R7" s="90">
        <f>'[2]SEPT 2021'!Q7+'[2]OCT 2021'!Q7+'[2]NOV 2021'!Q7+'[2]DEC 2021'!Q7+'[2]JAN 2022'!Q7+'[2]FEB 2022'!R7+'[2]MAR 2022'!R7+'[2]APR 2022'!R7+'[2]MAY 2022'!R7+'[2]JUN 2022'!R7+'[2]JUL 2022'!R7+'[2]AUG 2022'!R7+'[2]NOV 2022'!R7</f>
        <v>0</v>
      </c>
      <c r="S7" s="90">
        <f>'[2]SEPT 2021'!R7+'[2]OCT 2021'!R7+'[2]NOV 2021'!R7+'[2]DEC 2021'!R7+'[2]JAN 2022'!R7+'[2]FEB 2022'!S7+'[2]MAR 2022'!S7+'[2]APR 2022'!S7+'[2]MAY 2022'!S7+'[2]JUN 2022'!S7+'[2]JUL 2022'!S7+'[2]AUG 2022'!S7+'[2]NOV 2022'!S7</f>
        <v>0</v>
      </c>
      <c r="T7" s="90">
        <f>'[2]SEPT 2021'!S7+'[2]OCT 2021'!S7+'[2]NOV 2021'!S7+'[2]DEC 2021'!S7+'[2]JAN 2022'!S7+'[2]FEB 2022'!T7+'[2]MAR 2022'!T7+'[2]APR 2022'!T7+'[2]MAY 2022'!T7+'[2]JUN 2022'!T7+'[2]JUL 2022'!T7+'[2]AUG 2022'!T7+'[2]NOV 2022'!T7</f>
        <v>0</v>
      </c>
      <c r="U7" s="90">
        <f>'[2]SEPT 2021'!T7+'[2]OCT 2021'!T7+'[2]NOV 2021'!T7+'[2]DEC 2021'!T7+'[2]JAN 2022'!T7+'[2]FEB 2022'!U7+'[2]MAR 2022'!U7+'[2]APR 2022'!U7+'[2]MAY 2022'!U7+'[2]JUN 2022'!U7+'[2]JUL 2022'!U7+'[2]AUG 2022'!U7+'[2]NOV 2022'!U7</f>
        <v>0</v>
      </c>
      <c r="V7" s="90">
        <f>'[2]SEPT 2021'!U7+'[2]OCT 2021'!U7+'[2]NOV 2021'!U7+'[2]DEC 2021'!U7+'[2]JAN 2022'!U7+'[2]FEB 2022'!V7+'[2]MAR 2022'!V7+'[2]APR 2022'!V7+'[2]MAY 2022'!V7+'[2]JUN 2022'!V7+'[2]JUL 2022'!V7+'[2]AUG 2022'!V7+'[2]NOV 2022'!V7</f>
        <v>0</v>
      </c>
      <c r="W7" s="90">
        <f>'[2]SEPT 2021'!V7+'[2]OCT 2021'!V7+'[2]NOV 2021'!V7+'[2]DEC 2021'!V7+'[2]JAN 2022'!V7+'[2]FEB 2022'!W7+'[2]MAR 2022'!W7+'[2]APR 2022'!W7+'[2]MAY 2022'!W7+'[2]JUN 2022'!W7+'[2]JUL 2022'!W7+'[2]AUG 2022'!W7+'[2]NOV 2022'!W7</f>
        <v>0</v>
      </c>
      <c r="X7" s="90">
        <f>'[2]SEPT 2021'!W7+'[2]OCT 2021'!W7+'[2]NOV 2021'!W7+'[2]DEC 2021'!W7+'[2]JAN 2022'!W7+'[2]FEB 2022'!X7+'[2]MAR 2022'!X7+'[2]APR 2022'!X7+'[2]MAY 2022'!X7+'[2]JUN 2022'!X7+'[2]JUL 2022'!X7+'[2]AUG 2022'!X7+'[2]NOV 2022'!X7</f>
        <v>0</v>
      </c>
      <c r="Y7" s="90">
        <f>'[2]SEPT 2021'!X7+'[2]OCT 2021'!X7+'[2]NOV 2021'!X7+'[2]DEC 2021'!X7+'[2]JAN 2022'!X7+'[2]FEB 2022'!Y7+'[2]MAR 2022'!Y7+'[2]APR 2022'!Y7+'[2]MAY 2022'!Y7+'[2]JUN 2022'!Y7+'[2]JUL 2022'!Y7+'[2]AUG 2022'!Y7+'[2]NOV 2022'!Y7</f>
        <v>0</v>
      </c>
      <c r="Z7" s="90">
        <f>'[2]SEPT 2021'!Y7+'[2]OCT 2021'!Y7+'[2]NOV 2021'!Y7+'[2]DEC 2021'!Y7+'[2]JAN 2022'!Y7+'[2]FEB 2022'!Z7+'[2]MAR 2022'!Z7+'[2]APR 2022'!Z7+'[2]MAY 2022'!Z7+'[2]JUN 2022'!Z7+'[2]JUL 2022'!Z7+'[2]AUG 2022'!Z7+'[2]NOV 2022'!Z7</f>
        <v>0</v>
      </c>
      <c r="AA7" s="66">
        <f t="shared" si="0"/>
        <v>145951.93</v>
      </c>
    </row>
    <row r="8" spans="1:27" x14ac:dyDescent="0.25">
      <c r="A8" s="16" t="s">
        <v>51</v>
      </c>
      <c r="B8" s="17" t="s">
        <v>52</v>
      </c>
      <c r="C8" s="28" t="s">
        <v>45</v>
      </c>
      <c r="D8" s="86">
        <f>'[2]SEPT 2021'!D8+'[2]OCT 2021'!D8+'[2]NOV 2021'!D8+'[2]DEC 2021'!D8+'[2]JAN 2022'!D8+'[2]FEB 2022'!D8+'[2]MAR 2022'!D8+'[2]APR 2022'!D8+'[2]MAY 2022'!D8+'[2]JUN 2022'!D8+'[2]JUL 2022'!D8+'[2]AUG 2022'!D8+'[2]NOV 2022'!D8</f>
        <v>8731</v>
      </c>
      <c r="E8" s="86">
        <f>'[2]SEPT 2021'!E8+'[2]OCT 2021'!E8+'[2]NOV 2021'!E8+'[2]DEC 2021'!E8+'[2]JAN 2022'!E8+'[2]FEB 2022'!E8+'[2]MAR 2022'!E8+'[2]APR 2022'!E8+'[2]MAY 2022'!E8+'[2]JUN 2022'!E8+'[2]JUL 2022'!E8+'[2]AUG 2022'!E8+'[2]NOV 2022'!E8</f>
        <v>149515</v>
      </c>
      <c r="F8" s="86">
        <f>'[2]SEPT 2021'!F8+'[2]OCT 2021'!F8+'[2]NOV 2021'!F8+'[2]DEC 2021'!F8+'[2]JAN 2022'!F8+'[2]FEB 2022'!F8+'[2]MAR 2022'!F8+'[2]APR 2022'!F8+'[2]MAY 2022'!F8+'[2]JUN 2022'!F8+'[2]JUL 2022'!F8+'[2]AUG 2022'!F8+'[2]NOV 2022'!F8</f>
        <v>0</v>
      </c>
      <c r="G8" s="86">
        <f>'[2]SEPT 2021'!G8+'[2]OCT 2021'!G8+'[2]NOV 2021'!G8+'[2]DEC 2021'!G8+'[2]JAN 2022'!G8+'[2]FEB 2022'!G8+'[2]MAR 2022'!G8+'[2]APR 2022'!G8+'[2]MAY 2022'!G8+'[2]JUN 2022'!G8+'[2]JUL 2022'!G8+'[2]AUG 2022'!G8+'[2]NOV 2022'!G8</f>
        <v>5790</v>
      </c>
      <c r="H8" s="86">
        <f>'[2]SEPT 2021'!H8+'[2]OCT 2021'!H8+'[2]NOV 2021'!H8+'[2]DEC 2021'!H8+'[2]JAN 2022'!H8+'[2]FEB 2022'!H8+'[2]MAR 2022'!H8+'[2]APR 2022'!H8+'[2]MAY 2022'!H8+'[2]JUN 2022'!H8+'[2]JUL 2022'!H8+'[2]AUG 2022'!H8+'[2]NOV 2022'!H8</f>
        <v>1956</v>
      </c>
      <c r="I8" s="87">
        <f>'[2]SEPT 2021'!I8+'[2]OCT 2021'!I8+'[2]NOV 2021'!I8+'[2]DEC 2021'!I8+'[2]JAN 2022'!I8+'[2]FEB 2022'!I8+'[2]MAR 2022'!I8+'[2]APR 2022'!I8+'[2]MAY 2022'!I8+'[2]JUN 2022'!I8+'[2]JUL 2022'!I8+'[2]AUG 2022'!I8+'[2]NOV 2022'!I8</f>
        <v>165992</v>
      </c>
      <c r="J8" s="88">
        <f>'[2]SEPT 2021'!J8+'[2]OCT 2021'!J8+'[2]NOV 2021'!J8+'[2]DEC 2021'!J8+'[2]JAN 2022'!J8+'[2]FEB 2022'!J8+'[2]MAR 2022'!J8+'[2]APR 2022'!J8+'[2]MAY 2022'!J8+'[2]JUN 2022'!J8+'[2]JUL 2022'!J8+'[2]AUG 2022'!J8+'[2]NOV 2022'!J8</f>
        <v>4348</v>
      </c>
      <c r="K8" s="89">
        <f>'[2]FEB 2022'!K8+'[2]MAR 2022'!K8+'[2]APR 2022'!K8+'[2]MAY 2022'!K8+'[2]JUN 2022'!K8+'[2]JUL 2022'!K8+'[2]AUG 2022'!K8+'[2]NOV 2022'!K8</f>
        <v>0</v>
      </c>
      <c r="L8" s="90">
        <f>'[2]SEPT 2021'!K8+'[2]OCT 2021'!K8+'[2]NOV 2021'!K8+'[2]DEC 2021'!K8+'[2]JAN 2022'!K8+'[2]FEB 2022'!L8+'[2]MAR 2022'!L8+'[2]APR 2022'!L8+'[2]MAY 2022'!L8+'[2]JUN 2022'!L8+'[2]JUL 2022'!L8+'[2]AUG 2022'!L8+'[2]NOV 2022'!L8</f>
        <v>0</v>
      </c>
      <c r="M8" s="90">
        <f>'[2]SEPT 2021'!L8+'[2]OCT 2021'!L8+'[2]NOV 2021'!L8+'[2]DEC 2021'!L8+'[2]JAN 2022'!L8+'[2]FEB 2022'!M8+'[2]MAR 2022'!M8+'[2]APR 2022'!M8+'[2]MAY 2022'!M8+'[2]JUN 2022'!M8+'[2]JUL 2022'!M8+'[2]AUG 2022'!M8+'[2]NOV 2022'!M8</f>
        <v>0</v>
      </c>
      <c r="N8" s="90">
        <f>'[2]SEPT 2021'!M8+'[2]OCT 2021'!M8+'[2]NOV 2021'!M8+'[2]DEC 2021'!M8+'[2]JAN 2022'!M8+'[2]FEB 2022'!N8+'[2]MAR 2022'!N8+'[2]APR 2022'!N8+'[2]MAY 2022'!N8+'[2]JUN 2022'!N8+'[2]JUL 2022'!N8+'[2]AUG 2022'!N8+'[2]NOV 2022'!N8</f>
        <v>0</v>
      </c>
      <c r="O8" s="90">
        <f>'[2]SEPT 2021'!N8+'[2]OCT 2021'!N8+'[2]NOV 2021'!N8+'[2]DEC 2021'!N8+'[2]JAN 2022'!N8+'[2]FEB 2022'!O8+'[2]MAR 2022'!O8+'[2]APR 2022'!O8+'[2]MAY 2022'!O8+'[2]JUN 2022'!O8+'[2]JUL 2022'!O8+'[2]AUG 2022'!O8+'[2]NOV 2022'!O8</f>
        <v>0</v>
      </c>
      <c r="P8" s="90">
        <f>'[2]SEPT 2021'!O8+'[2]OCT 2021'!O8+'[2]NOV 2021'!O8+'[2]DEC 2021'!O8+'[2]JAN 2022'!O8+'[2]FEB 2022'!P8+'[2]MAR 2022'!P8+'[2]APR 2022'!P8+'[2]MAY 2022'!P8+'[2]JUN 2022'!P8+'[2]JUL 2022'!P8+'[2]AUG 2022'!P8+'[2]NOV 2022'!P8</f>
        <v>0</v>
      </c>
      <c r="Q8" s="90">
        <f>'[2]SEPT 2021'!P8+'[2]OCT 2021'!P8+'[2]NOV 2021'!P8+'[2]DEC 2021'!P8+'[2]JAN 2022'!P8+'[2]FEB 2022'!Q8+'[2]MAR 2022'!Q8+'[2]APR 2022'!Q8+'[2]MAY 2022'!Q8+'[2]JUN 2022'!Q8+'[2]JUL 2022'!Q8+'[2]AUG 2022'!Q8+'[2]NOV 2022'!Q8</f>
        <v>2682.12</v>
      </c>
      <c r="R8" s="90">
        <f>'[2]SEPT 2021'!Q8+'[2]OCT 2021'!Q8+'[2]NOV 2021'!Q8+'[2]DEC 2021'!Q8+'[2]JAN 2022'!Q8+'[2]FEB 2022'!R8+'[2]MAR 2022'!R8+'[2]APR 2022'!R8+'[2]MAY 2022'!R8+'[2]JUN 2022'!R8+'[2]JUL 2022'!R8+'[2]AUG 2022'!R8+'[2]NOV 2022'!R8</f>
        <v>0</v>
      </c>
      <c r="S8" s="90">
        <f>'[2]SEPT 2021'!R8+'[2]OCT 2021'!R8+'[2]NOV 2021'!R8+'[2]DEC 2021'!R8+'[2]JAN 2022'!R8+'[2]FEB 2022'!S8+'[2]MAR 2022'!S8+'[2]APR 2022'!S8+'[2]MAY 2022'!S8+'[2]JUN 2022'!S8+'[2]JUL 2022'!S8+'[2]AUG 2022'!S8+'[2]NOV 2022'!S8</f>
        <v>0</v>
      </c>
      <c r="T8" s="90">
        <f>'[2]SEPT 2021'!S8+'[2]OCT 2021'!S8+'[2]NOV 2021'!S8+'[2]DEC 2021'!S8+'[2]JAN 2022'!S8+'[2]FEB 2022'!T8+'[2]MAR 2022'!T8+'[2]APR 2022'!T8+'[2]MAY 2022'!T8+'[2]JUN 2022'!T8+'[2]JUL 2022'!T8+'[2]AUG 2022'!T8+'[2]NOV 2022'!T8</f>
        <v>0</v>
      </c>
      <c r="U8" s="90">
        <f>'[2]SEPT 2021'!T8+'[2]OCT 2021'!T8+'[2]NOV 2021'!T8+'[2]DEC 2021'!T8+'[2]JAN 2022'!T8+'[2]FEB 2022'!U8+'[2]MAR 2022'!U8+'[2]APR 2022'!U8+'[2]MAY 2022'!U8+'[2]JUN 2022'!U8+'[2]JUL 2022'!U8+'[2]AUG 2022'!U8+'[2]NOV 2022'!U8</f>
        <v>0</v>
      </c>
      <c r="V8" s="90">
        <f>'[2]SEPT 2021'!U8+'[2]OCT 2021'!U8+'[2]NOV 2021'!U8+'[2]DEC 2021'!U8+'[2]JAN 2022'!U8+'[2]FEB 2022'!V8+'[2]MAR 2022'!V8+'[2]APR 2022'!V8+'[2]MAY 2022'!V8+'[2]JUN 2022'!V8+'[2]JUL 2022'!V8+'[2]AUG 2022'!V8+'[2]NOV 2022'!V8</f>
        <v>0</v>
      </c>
      <c r="W8" s="90">
        <f>'[2]SEPT 2021'!V8+'[2]OCT 2021'!V8+'[2]NOV 2021'!V8+'[2]DEC 2021'!V8+'[2]JAN 2022'!V8+'[2]FEB 2022'!W8+'[2]MAR 2022'!W8+'[2]APR 2022'!W8+'[2]MAY 2022'!W8+'[2]JUN 2022'!W8+'[2]JUL 2022'!W8+'[2]AUG 2022'!W8+'[2]NOV 2022'!W8</f>
        <v>249982</v>
      </c>
      <c r="X8" s="90">
        <f>'[2]SEPT 2021'!W8+'[2]OCT 2021'!W8+'[2]NOV 2021'!W8+'[2]DEC 2021'!W8+'[2]JAN 2022'!W8+'[2]FEB 2022'!X8+'[2]MAR 2022'!X8+'[2]APR 2022'!X8+'[2]MAY 2022'!X8+'[2]JUN 2022'!X8+'[2]JUL 2022'!X8+'[2]AUG 2022'!X8+'[2]NOV 2022'!X8</f>
        <v>0</v>
      </c>
      <c r="Y8" s="90">
        <f>'[2]SEPT 2021'!X8+'[2]OCT 2021'!X8+'[2]NOV 2021'!X8+'[2]DEC 2021'!X8+'[2]JAN 2022'!X8+'[2]FEB 2022'!Y8+'[2]MAR 2022'!Y8+'[2]APR 2022'!Y8+'[2]MAY 2022'!Y8+'[2]JUN 2022'!Y8+'[2]JUL 2022'!Y8+'[2]AUG 2022'!Y8+'[2]NOV 2022'!Y8</f>
        <v>0</v>
      </c>
      <c r="Z8" s="90">
        <f>'[2]SEPT 2021'!Y8+'[2]OCT 2021'!Y8+'[2]NOV 2021'!Y8+'[2]DEC 2021'!Y8+'[2]JAN 2022'!Y8+'[2]FEB 2022'!Z8+'[2]MAR 2022'!Z8+'[2]APR 2022'!Z8+'[2]MAY 2022'!Z8+'[2]JUN 2022'!Z8+'[2]JUL 2022'!Z8+'[2]AUG 2022'!Z8+'[2]NOV 2022'!Z8</f>
        <v>0</v>
      </c>
      <c r="AA8" s="66">
        <f t="shared" si="0"/>
        <v>423004.12</v>
      </c>
    </row>
    <row r="9" spans="1:27" x14ac:dyDescent="0.25">
      <c r="A9" s="16" t="s">
        <v>53</v>
      </c>
      <c r="B9" s="17" t="s">
        <v>54</v>
      </c>
      <c r="C9" s="28" t="s">
        <v>45</v>
      </c>
      <c r="D9" s="86">
        <f>'[2]SEPT 2021'!D9+'[2]OCT 2021'!D9+'[2]NOV 2021'!D9+'[2]DEC 2021'!D9+'[2]JAN 2022'!D9+'[2]FEB 2022'!D9+'[2]MAR 2022'!D9+'[2]APR 2022'!D9+'[2]MAY 2022'!D9+'[2]JUN 2022'!D9+'[2]JUL 2022'!D9+'[2]AUG 2022'!D9+'[2]NOV 2022'!D9</f>
        <v>431423</v>
      </c>
      <c r="E9" s="86">
        <f>'[2]SEPT 2021'!E9+'[2]OCT 2021'!E9+'[2]NOV 2021'!E9+'[2]DEC 2021'!E9+'[2]JAN 2022'!E9+'[2]FEB 2022'!E9+'[2]MAR 2022'!E9+'[2]APR 2022'!E9+'[2]MAY 2022'!E9+'[2]JUN 2022'!E9+'[2]JUL 2022'!E9+'[2]AUG 2022'!E9+'[2]NOV 2022'!E9</f>
        <v>198976</v>
      </c>
      <c r="F9" s="86">
        <f>'[2]SEPT 2021'!F9+'[2]OCT 2021'!F9+'[2]NOV 2021'!F9+'[2]DEC 2021'!F9+'[2]JAN 2022'!F9+'[2]FEB 2022'!F9+'[2]MAR 2022'!F9+'[2]APR 2022'!F9+'[2]MAY 2022'!F9+'[2]JUN 2022'!F9+'[2]JUL 2022'!F9+'[2]AUG 2022'!F9+'[2]NOV 2022'!F9</f>
        <v>111749</v>
      </c>
      <c r="G9" s="86">
        <f>'[2]SEPT 2021'!G9+'[2]OCT 2021'!G9+'[2]NOV 2021'!G9+'[2]DEC 2021'!G9+'[2]JAN 2022'!G9+'[2]FEB 2022'!G9+'[2]MAR 2022'!G9+'[2]APR 2022'!G9+'[2]MAY 2022'!G9+'[2]JUN 2022'!G9+'[2]JUL 2022'!G9+'[2]AUG 2022'!G9+'[2]NOV 2022'!G9</f>
        <v>112208</v>
      </c>
      <c r="H9" s="86">
        <f>'[2]SEPT 2021'!H9+'[2]OCT 2021'!H9+'[2]NOV 2021'!H9+'[2]DEC 2021'!H9+'[2]JAN 2022'!H9+'[2]FEB 2022'!H9+'[2]MAR 2022'!H9+'[2]APR 2022'!H9+'[2]MAY 2022'!H9+'[2]JUN 2022'!H9+'[2]JUL 2022'!H9+'[2]AUG 2022'!H9+'[2]NOV 2022'!H9</f>
        <v>51548</v>
      </c>
      <c r="I9" s="87">
        <f>'[2]SEPT 2021'!I9+'[2]OCT 2021'!I9+'[2]NOV 2021'!I9+'[2]DEC 2021'!I9+'[2]JAN 2022'!I9+'[2]FEB 2022'!I9+'[2]MAR 2022'!I9+'[2]APR 2022'!I9+'[2]MAY 2022'!I9+'[2]JUN 2022'!I9+'[2]JUL 2022'!I9+'[2]AUG 2022'!I9+'[2]NOV 2022'!I9</f>
        <v>905904</v>
      </c>
      <c r="J9" s="88">
        <f>'[2]SEPT 2021'!J9+'[2]OCT 2021'!J9+'[2]NOV 2021'!J9+'[2]DEC 2021'!J9+'[2]JAN 2022'!J9+'[2]FEB 2022'!J9+'[2]MAR 2022'!J9+'[2]APR 2022'!J9+'[2]MAY 2022'!J9+'[2]JUN 2022'!J9+'[2]JUL 2022'!J9+'[2]AUG 2022'!J9+'[2]NOV 2022'!J9</f>
        <v>4348</v>
      </c>
      <c r="K9" s="89">
        <f>'[2]FEB 2022'!K9+'[2]MAR 2022'!K9+'[2]APR 2022'!K9+'[2]MAY 2022'!K9+'[2]JUN 2022'!K9+'[2]JUL 2022'!K9+'[2]AUG 2022'!K9+'[2]NOV 2022'!K9</f>
        <v>24480</v>
      </c>
      <c r="L9" s="90">
        <f>'[2]SEPT 2021'!K9+'[2]OCT 2021'!K9+'[2]NOV 2021'!K9+'[2]DEC 2021'!K9+'[2]JAN 2022'!K9+'[2]FEB 2022'!L9+'[2]MAR 2022'!L9+'[2]APR 2022'!L9+'[2]MAY 2022'!L9+'[2]JUN 2022'!L9+'[2]JUL 2022'!L9+'[2]AUG 2022'!L9+'[2]NOV 2022'!L9</f>
        <v>0</v>
      </c>
      <c r="M9" s="90">
        <f>'[2]SEPT 2021'!L9+'[2]OCT 2021'!L9+'[2]NOV 2021'!L9+'[2]DEC 2021'!L9+'[2]JAN 2022'!L9+'[2]FEB 2022'!M9+'[2]MAR 2022'!M9+'[2]APR 2022'!M9+'[2]MAY 2022'!M9+'[2]JUN 2022'!M9+'[2]JUL 2022'!M9+'[2]AUG 2022'!M9+'[2]NOV 2022'!M9</f>
        <v>0</v>
      </c>
      <c r="N9" s="90">
        <f>'[2]SEPT 2021'!M9+'[2]OCT 2021'!M9+'[2]NOV 2021'!M9+'[2]DEC 2021'!M9+'[2]JAN 2022'!M9+'[2]FEB 2022'!N9+'[2]MAR 2022'!N9+'[2]APR 2022'!N9+'[2]MAY 2022'!N9+'[2]JUN 2022'!N9+'[2]JUL 2022'!N9+'[2]AUG 2022'!N9+'[2]NOV 2022'!N9</f>
        <v>0</v>
      </c>
      <c r="O9" s="90">
        <f>'[2]SEPT 2021'!N9+'[2]OCT 2021'!N9+'[2]NOV 2021'!N9+'[2]DEC 2021'!N9+'[2]JAN 2022'!N9+'[2]FEB 2022'!O9+'[2]MAR 2022'!O9+'[2]APR 2022'!O9+'[2]MAY 2022'!O9+'[2]JUN 2022'!O9+'[2]JUL 2022'!O9+'[2]AUG 2022'!O9+'[2]NOV 2022'!O9</f>
        <v>0</v>
      </c>
      <c r="P9" s="90">
        <f>'[2]SEPT 2021'!O9+'[2]OCT 2021'!O9+'[2]NOV 2021'!O9+'[2]DEC 2021'!O9+'[2]JAN 2022'!O9+'[2]FEB 2022'!P9+'[2]MAR 2022'!P9+'[2]APR 2022'!P9+'[2]MAY 2022'!P9+'[2]JUN 2022'!P9+'[2]JUL 2022'!P9+'[2]AUG 2022'!P9+'[2]NOV 2022'!P9</f>
        <v>0</v>
      </c>
      <c r="Q9" s="90">
        <f>'[2]SEPT 2021'!P9+'[2]OCT 2021'!P9+'[2]NOV 2021'!P9+'[2]DEC 2021'!P9+'[2]JAN 2022'!P9+'[2]FEB 2022'!Q9+'[2]MAR 2022'!Q9+'[2]APR 2022'!Q9+'[2]MAY 2022'!Q9+'[2]JUN 2022'!Q9+'[2]JUL 2022'!Q9+'[2]AUG 2022'!Q9+'[2]NOV 2022'!Q9</f>
        <v>9219.7900000000009</v>
      </c>
      <c r="R9" s="90">
        <f>'[2]SEPT 2021'!Q9+'[2]OCT 2021'!Q9+'[2]NOV 2021'!Q9+'[2]DEC 2021'!Q9+'[2]JAN 2022'!Q9+'[2]FEB 2022'!R9+'[2]MAR 2022'!R9+'[2]APR 2022'!R9+'[2]MAY 2022'!R9+'[2]JUN 2022'!R9+'[2]JUL 2022'!R9+'[2]AUG 2022'!R9+'[2]NOV 2022'!R9</f>
        <v>0</v>
      </c>
      <c r="S9" s="90">
        <f>'[2]SEPT 2021'!R9+'[2]OCT 2021'!R9+'[2]NOV 2021'!R9+'[2]DEC 2021'!R9+'[2]JAN 2022'!R9+'[2]FEB 2022'!S9+'[2]MAR 2022'!S9+'[2]APR 2022'!S9+'[2]MAY 2022'!S9+'[2]JUN 2022'!S9+'[2]JUL 2022'!S9+'[2]AUG 2022'!S9+'[2]NOV 2022'!S9</f>
        <v>0</v>
      </c>
      <c r="T9" s="90">
        <f>'[2]SEPT 2021'!S9+'[2]OCT 2021'!S9+'[2]NOV 2021'!S9+'[2]DEC 2021'!S9+'[2]JAN 2022'!S9+'[2]FEB 2022'!T9+'[2]MAR 2022'!T9+'[2]APR 2022'!T9+'[2]MAY 2022'!T9+'[2]JUN 2022'!T9+'[2]JUL 2022'!T9+'[2]AUG 2022'!T9+'[2]NOV 2022'!T9</f>
        <v>0</v>
      </c>
      <c r="U9" s="90">
        <f>'[2]SEPT 2021'!T9+'[2]OCT 2021'!T9+'[2]NOV 2021'!T9+'[2]DEC 2021'!T9+'[2]JAN 2022'!T9+'[2]FEB 2022'!U9+'[2]MAR 2022'!U9+'[2]APR 2022'!U9+'[2]MAY 2022'!U9+'[2]JUN 2022'!U9+'[2]JUL 2022'!U9+'[2]AUG 2022'!U9+'[2]NOV 2022'!U9</f>
        <v>0</v>
      </c>
      <c r="V9" s="90">
        <f>'[2]SEPT 2021'!U9+'[2]OCT 2021'!U9+'[2]NOV 2021'!U9+'[2]DEC 2021'!U9+'[2]JAN 2022'!U9+'[2]FEB 2022'!V9+'[2]MAR 2022'!V9+'[2]APR 2022'!V9+'[2]MAY 2022'!V9+'[2]JUN 2022'!V9+'[2]JUL 2022'!V9+'[2]AUG 2022'!V9+'[2]NOV 2022'!V9</f>
        <v>0</v>
      </c>
      <c r="W9" s="90">
        <f>'[2]SEPT 2021'!V9+'[2]OCT 2021'!V9+'[2]NOV 2021'!V9+'[2]DEC 2021'!V9+'[2]JAN 2022'!V9+'[2]FEB 2022'!W9+'[2]MAR 2022'!W9+'[2]APR 2022'!W9+'[2]MAY 2022'!W9+'[2]JUN 2022'!W9+'[2]JUL 2022'!W9+'[2]AUG 2022'!W9+'[2]NOV 2022'!W9</f>
        <v>0</v>
      </c>
      <c r="X9" s="90">
        <f>'[2]SEPT 2021'!W9+'[2]OCT 2021'!W9+'[2]NOV 2021'!W9+'[2]DEC 2021'!W9+'[2]JAN 2022'!W9+'[2]FEB 2022'!X9+'[2]MAR 2022'!X9+'[2]APR 2022'!X9+'[2]MAY 2022'!X9+'[2]JUN 2022'!X9+'[2]JUL 2022'!X9+'[2]AUG 2022'!X9+'[2]NOV 2022'!X9</f>
        <v>0</v>
      </c>
      <c r="Y9" s="90">
        <f>'[2]SEPT 2021'!X9+'[2]OCT 2021'!X9+'[2]NOV 2021'!X9+'[2]DEC 2021'!X9+'[2]JAN 2022'!X9+'[2]FEB 2022'!Y9+'[2]MAR 2022'!Y9+'[2]APR 2022'!Y9+'[2]MAY 2022'!Y9+'[2]JUN 2022'!Y9+'[2]JUL 2022'!Y9+'[2]AUG 2022'!Y9+'[2]NOV 2022'!Y9</f>
        <v>0</v>
      </c>
      <c r="Z9" s="90">
        <f>'[2]SEPT 2021'!Y9+'[2]OCT 2021'!Y9+'[2]NOV 2021'!Y9+'[2]DEC 2021'!Y9+'[2]JAN 2022'!Y9+'[2]FEB 2022'!Z9+'[2]MAR 2022'!Z9+'[2]APR 2022'!Z9+'[2]MAY 2022'!Z9+'[2]JUN 2022'!Z9+'[2]JUL 2022'!Z9+'[2]AUG 2022'!Z9+'[2]NOV 2022'!Z9</f>
        <v>0</v>
      </c>
      <c r="AA9" s="66">
        <f t="shared" si="0"/>
        <v>943951.79</v>
      </c>
    </row>
    <row r="10" spans="1:27" x14ac:dyDescent="0.25">
      <c r="A10" s="16" t="s">
        <v>55</v>
      </c>
      <c r="B10" s="17" t="s">
        <v>56</v>
      </c>
      <c r="C10" s="29" t="s">
        <v>50</v>
      </c>
      <c r="D10" s="86">
        <f>'[2]SEPT 2021'!D10+'[2]OCT 2021'!D10+'[2]NOV 2021'!D10+'[2]DEC 2021'!D10+'[2]JAN 2022'!D10+'[2]FEB 2022'!D10+'[2]MAR 2022'!D10+'[2]APR 2022'!D10+'[2]MAY 2022'!D10+'[2]JUN 2022'!D10+'[2]JUL 2022'!D10+'[2]AUG 2022'!D10+'[2]NOV 2022'!D10</f>
        <v>52745</v>
      </c>
      <c r="E10" s="86">
        <f>'[2]SEPT 2021'!E10+'[2]OCT 2021'!E10+'[2]NOV 2021'!E10+'[2]DEC 2021'!E10+'[2]JAN 2022'!E10+'[2]FEB 2022'!E10+'[2]MAR 2022'!E10+'[2]APR 2022'!E10+'[2]MAY 2022'!E10+'[2]JUN 2022'!E10+'[2]JUL 2022'!E10+'[2]AUG 2022'!E10+'[2]NOV 2022'!E10</f>
        <v>25631</v>
      </c>
      <c r="F10" s="86">
        <f>'[2]SEPT 2021'!F10+'[2]OCT 2021'!F10+'[2]NOV 2021'!F10+'[2]DEC 2021'!F10+'[2]JAN 2022'!F10+'[2]FEB 2022'!F10+'[2]MAR 2022'!F10+'[2]APR 2022'!F10+'[2]MAY 2022'!F10+'[2]JUN 2022'!F10+'[2]JUL 2022'!F10+'[2]AUG 2022'!F10+'[2]NOV 2022'!F10</f>
        <v>0</v>
      </c>
      <c r="G10" s="86">
        <f>'[2]SEPT 2021'!G10+'[2]OCT 2021'!G10+'[2]NOV 2021'!G10+'[2]DEC 2021'!G10+'[2]JAN 2022'!G10+'[2]FEB 2022'!G10+'[2]MAR 2022'!G10+'[2]APR 2022'!G10+'[2]MAY 2022'!G10+'[2]JUN 2022'!G10+'[2]JUL 2022'!G10+'[2]AUG 2022'!G10+'[2]NOV 2022'!G10</f>
        <v>2274</v>
      </c>
      <c r="H10" s="86">
        <f>'[2]SEPT 2021'!H10+'[2]OCT 2021'!H10+'[2]NOV 2021'!H10+'[2]DEC 2021'!H10+'[2]JAN 2022'!H10+'[2]FEB 2022'!H10+'[2]MAR 2022'!H10+'[2]APR 2022'!H10+'[2]MAY 2022'!H10+'[2]JUN 2022'!H10+'[2]JUL 2022'!H10+'[2]AUG 2022'!H10+'[2]NOV 2022'!H10</f>
        <v>371</v>
      </c>
      <c r="I10" s="87">
        <f>'[2]SEPT 2021'!I10+'[2]OCT 2021'!I10+'[2]NOV 2021'!I10+'[2]DEC 2021'!I10+'[2]JAN 2022'!I10+'[2]FEB 2022'!I10+'[2]MAR 2022'!I10+'[2]APR 2022'!I10+'[2]MAY 2022'!I10+'[2]JUN 2022'!I10+'[2]JUL 2022'!I10+'[2]AUG 2022'!I10+'[2]NOV 2022'!I10</f>
        <v>81021</v>
      </c>
      <c r="J10" s="88">
        <f>'[2]SEPT 2021'!J10+'[2]OCT 2021'!J10+'[2]NOV 2021'!J10+'[2]DEC 2021'!J10+'[2]JAN 2022'!J10+'[2]FEB 2022'!J10+'[2]MAR 2022'!J10+'[2]APR 2022'!J10+'[2]MAY 2022'!J10+'[2]JUN 2022'!J10+'[2]JUL 2022'!J10+'[2]AUG 2022'!J10+'[2]NOV 2022'!J10</f>
        <v>0</v>
      </c>
      <c r="K10" s="89">
        <f>'[2]FEB 2022'!K10+'[2]MAR 2022'!K10+'[2]APR 2022'!K10+'[2]MAY 2022'!K10+'[2]JUN 2022'!K10+'[2]JUL 2022'!K10+'[2]AUG 2022'!K10+'[2]NOV 2022'!K10</f>
        <v>0</v>
      </c>
      <c r="L10" s="90">
        <f>'[2]SEPT 2021'!K10+'[2]OCT 2021'!K10+'[2]NOV 2021'!K10+'[2]DEC 2021'!K10+'[2]JAN 2022'!K10+'[2]FEB 2022'!L10+'[2]MAR 2022'!L10+'[2]APR 2022'!L10+'[2]MAY 2022'!L10+'[2]JUN 2022'!L10+'[2]JUL 2022'!L10+'[2]AUG 2022'!L10+'[2]NOV 2022'!L10</f>
        <v>0</v>
      </c>
      <c r="M10" s="90">
        <f>'[2]SEPT 2021'!L10+'[2]OCT 2021'!L10+'[2]NOV 2021'!L10+'[2]DEC 2021'!L10+'[2]JAN 2022'!L10+'[2]FEB 2022'!M10+'[2]MAR 2022'!M10+'[2]APR 2022'!M10+'[2]MAY 2022'!M10+'[2]JUN 2022'!M10+'[2]JUL 2022'!M10+'[2]AUG 2022'!M10+'[2]NOV 2022'!M10</f>
        <v>0</v>
      </c>
      <c r="N10" s="90">
        <f>'[2]SEPT 2021'!M10+'[2]OCT 2021'!M10+'[2]NOV 2021'!M10+'[2]DEC 2021'!M10+'[2]JAN 2022'!M10+'[2]FEB 2022'!N10+'[2]MAR 2022'!N10+'[2]APR 2022'!N10+'[2]MAY 2022'!N10+'[2]JUN 2022'!N10+'[2]JUL 2022'!N10+'[2]AUG 2022'!N10+'[2]NOV 2022'!N10</f>
        <v>0</v>
      </c>
      <c r="O10" s="90">
        <f>'[2]SEPT 2021'!N10+'[2]OCT 2021'!N10+'[2]NOV 2021'!N10+'[2]DEC 2021'!N10+'[2]JAN 2022'!N10+'[2]FEB 2022'!O10+'[2]MAR 2022'!O10+'[2]APR 2022'!O10+'[2]MAY 2022'!O10+'[2]JUN 2022'!O10+'[2]JUL 2022'!O10+'[2]AUG 2022'!O10+'[2]NOV 2022'!O10</f>
        <v>0</v>
      </c>
      <c r="P10" s="90">
        <f>'[2]SEPT 2021'!O10+'[2]OCT 2021'!O10+'[2]NOV 2021'!O10+'[2]DEC 2021'!O10+'[2]JAN 2022'!O10+'[2]FEB 2022'!P10+'[2]MAR 2022'!P10+'[2]APR 2022'!P10+'[2]MAY 2022'!P10+'[2]JUN 2022'!P10+'[2]JUL 2022'!P10+'[2]AUG 2022'!P10+'[2]NOV 2022'!P10</f>
        <v>0</v>
      </c>
      <c r="Q10" s="90">
        <f>'[2]SEPT 2021'!P10+'[2]OCT 2021'!P10+'[2]NOV 2021'!P10+'[2]DEC 2021'!P10+'[2]JAN 2022'!P10+'[2]FEB 2022'!Q10+'[2]MAR 2022'!Q10+'[2]APR 2022'!Q10+'[2]MAY 2022'!Q10+'[2]JUN 2022'!Q10+'[2]JUL 2022'!Q10+'[2]AUG 2022'!Q10+'[2]NOV 2022'!Q10</f>
        <v>852.93</v>
      </c>
      <c r="R10" s="90">
        <f>'[2]SEPT 2021'!Q10+'[2]OCT 2021'!Q10+'[2]NOV 2021'!Q10+'[2]DEC 2021'!Q10+'[2]JAN 2022'!Q10+'[2]FEB 2022'!R10+'[2]MAR 2022'!R10+'[2]APR 2022'!R10+'[2]MAY 2022'!R10+'[2]JUN 2022'!R10+'[2]JUL 2022'!R10+'[2]AUG 2022'!R10+'[2]NOV 2022'!R10</f>
        <v>0</v>
      </c>
      <c r="S10" s="90">
        <f>'[2]SEPT 2021'!R10+'[2]OCT 2021'!R10+'[2]NOV 2021'!R10+'[2]DEC 2021'!R10+'[2]JAN 2022'!R10+'[2]FEB 2022'!S10+'[2]MAR 2022'!S10+'[2]APR 2022'!S10+'[2]MAY 2022'!S10+'[2]JUN 2022'!S10+'[2]JUL 2022'!S10+'[2]AUG 2022'!S10+'[2]NOV 2022'!S10</f>
        <v>0</v>
      </c>
      <c r="T10" s="90">
        <f>'[2]SEPT 2021'!S10+'[2]OCT 2021'!S10+'[2]NOV 2021'!S10+'[2]DEC 2021'!S10+'[2]JAN 2022'!S10+'[2]FEB 2022'!T10+'[2]MAR 2022'!T10+'[2]APR 2022'!T10+'[2]MAY 2022'!T10+'[2]JUN 2022'!T10+'[2]JUL 2022'!T10+'[2]AUG 2022'!T10+'[2]NOV 2022'!T10</f>
        <v>0</v>
      </c>
      <c r="U10" s="90">
        <f>'[2]SEPT 2021'!T10+'[2]OCT 2021'!T10+'[2]NOV 2021'!T10+'[2]DEC 2021'!T10+'[2]JAN 2022'!T10+'[2]FEB 2022'!U10+'[2]MAR 2022'!U10+'[2]APR 2022'!U10+'[2]MAY 2022'!U10+'[2]JUN 2022'!U10+'[2]JUL 2022'!U10+'[2]AUG 2022'!U10+'[2]NOV 2022'!U10</f>
        <v>0</v>
      </c>
      <c r="V10" s="90">
        <f>'[2]SEPT 2021'!U10+'[2]OCT 2021'!U10+'[2]NOV 2021'!U10+'[2]DEC 2021'!U10+'[2]JAN 2022'!U10+'[2]FEB 2022'!V10+'[2]MAR 2022'!V10+'[2]APR 2022'!V10+'[2]MAY 2022'!V10+'[2]JUN 2022'!V10+'[2]JUL 2022'!V10+'[2]AUG 2022'!V10+'[2]NOV 2022'!V10</f>
        <v>0</v>
      </c>
      <c r="W10" s="90">
        <f>'[2]SEPT 2021'!V10+'[2]OCT 2021'!V10+'[2]NOV 2021'!V10+'[2]DEC 2021'!V10+'[2]JAN 2022'!V10+'[2]FEB 2022'!W10+'[2]MAR 2022'!W10+'[2]APR 2022'!W10+'[2]MAY 2022'!W10+'[2]JUN 2022'!W10+'[2]JUL 2022'!W10+'[2]AUG 2022'!W10+'[2]NOV 2022'!W10</f>
        <v>0</v>
      </c>
      <c r="X10" s="90">
        <f>'[2]SEPT 2021'!W10+'[2]OCT 2021'!W10+'[2]NOV 2021'!W10+'[2]DEC 2021'!W10+'[2]JAN 2022'!W10+'[2]FEB 2022'!X10+'[2]MAR 2022'!X10+'[2]APR 2022'!X10+'[2]MAY 2022'!X10+'[2]JUN 2022'!X10+'[2]JUL 2022'!X10+'[2]AUG 2022'!X10+'[2]NOV 2022'!X10</f>
        <v>0</v>
      </c>
      <c r="Y10" s="90">
        <f>'[2]SEPT 2021'!X10+'[2]OCT 2021'!X10+'[2]NOV 2021'!X10+'[2]DEC 2021'!X10+'[2]JAN 2022'!X10+'[2]FEB 2022'!Y10+'[2]MAR 2022'!Y10+'[2]APR 2022'!Y10+'[2]MAY 2022'!Y10+'[2]JUN 2022'!Y10+'[2]JUL 2022'!Y10+'[2]AUG 2022'!Y10+'[2]NOV 2022'!Y10</f>
        <v>0</v>
      </c>
      <c r="Z10" s="90">
        <f>'[2]SEPT 2021'!Y10+'[2]OCT 2021'!Y10+'[2]NOV 2021'!Y10+'[2]DEC 2021'!Y10+'[2]JAN 2022'!Y10+'[2]FEB 2022'!Z10+'[2]MAR 2022'!Z10+'[2]APR 2022'!Z10+'[2]MAY 2022'!Z10+'[2]JUN 2022'!Z10+'[2]JUL 2022'!Z10+'[2]AUG 2022'!Z10+'[2]NOV 2022'!Z10</f>
        <v>0</v>
      </c>
      <c r="AA10" s="66">
        <f t="shared" si="0"/>
        <v>81873.929999999993</v>
      </c>
    </row>
    <row r="11" spans="1:27" x14ac:dyDescent="0.25">
      <c r="A11" s="16" t="s">
        <v>57</v>
      </c>
      <c r="B11" s="17" t="s">
        <v>58</v>
      </c>
      <c r="C11" s="28" t="s">
        <v>45</v>
      </c>
      <c r="D11" s="86">
        <f>'[2]SEPT 2021'!D11+'[2]OCT 2021'!D11+'[2]NOV 2021'!D11+'[2]DEC 2021'!D11+'[2]JAN 2022'!D11+'[2]FEB 2022'!D11+'[2]MAR 2022'!D11+'[2]APR 2022'!D11+'[2]MAY 2022'!D11+'[2]JUN 2022'!D11+'[2]JUL 2022'!D11+'[2]AUG 2022'!D11+'[2]NOV 2022'!D11</f>
        <v>427791</v>
      </c>
      <c r="E11" s="86">
        <f>'[2]SEPT 2021'!E11+'[2]OCT 2021'!E11+'[2]NOV 2021'!E11+'[2]DEC 2021'!E11+'[2]JAN 2022'!E11+'[2]FEB 2022'!E11+'[2]MAR 2022'!E11+'[2]APR 2022'!E11+'[2]MAY 2022'!E11+'[2]JUN 2022'!E11+'[2]JUL 2022'!E11+'[2]AUG 2022'!E11+'[2]NOV 2022'!E11</f>
        <v>434396</v>
      </c>
      <c r="F11" s="86">
        <f>'[2]SEPT 2021'!F11+'[2]OCT 2021'!F11+'[2]NOV 2021'!F11+'[2]DEC 2021'!F11+'[2]JAN 2022'!F11+'[2]FEB 2022'!F11+'[2]MAR 2022'!F11+'[2]APR 2022'!F11+'[2]MAY 2022'!F11+'[2]JUN 2022'!F11+'[2]JUL 2022'!F11+'[2]AUG 2022'!F11+'[2]NOV 2022'!F11</f>
        <v>185293</v>
      </c>
      <c r="G11" s="86">
        <f>'[2]SEPT 2021'!G11+'[2]OCT 2021'!G11+'[2]NOV 2021'!G11+'[2]DEC 2021'!G11+'[2]JAN 2022'!G11+'[2]FEB 2022'!G11+'[2]MAR 2022'!G11+'[2]APR 2022'!G11+'[2]MAY 2022'!G11+'[2]JUN 2022'!G11+'[2]JUL 2022'!G11+'[2]AUG 2022'!G11+'[2]NOV 2022'!G11</f>
        <v>350490</v>
      </c>
      <c r="H11" s="86">
        <f>'[2]SEPT 2021'!H11+'[2]OCT 2021'!H11+'[2]NOV 2021'!H11+'[2]DEC 2021'!H11+'[2]JAN 2022'!H11+'[2]FEB 2022'!H11+'[2]MAR 2022'!H11+'[2]APR 2022'!H11+'[2]MAY 2022'!H11+'[2]JUN 2022'!H11+'[2]JUL 2022'!H11+'[2]AUG 2022'!H11+'[2]NOV 2022'!H11</f>
        <v>66776</v>
      </c>
      <c r="I11" s="87">
        <f>'[2]SEPT 2021'!I11+'[2]OCT 2021'!I11+'[2]NOV 2021'!I11+'[2]DEC 2021'!I11+'[2]JAN 2022'!I11+'[2]FEB 2022'!I11+'[2]MAR 2022'!I11+'[2]APR 2022'!I11+'[2]MAY 2022'!I11+'[2]JUN 2022'!I11+'[2]JUL 2022'!I11+'[2]AUG 2022'!I11+'[2]NOV 2022'!I11</f>
        <v>1464746</v>
      </c>
      <c r="J11" s="88">
        <f>'[2]SEPT 2021'!J11+'[2]OCT 2021'!J11+'[2]NOV 2021'!J11+'[2]DEC 2021'!J11+'[2]JAN 2022'!J11+'[2]FEB 2022'!J11+'[2]MAR 2022'!J11+'[2]APR 2022'!J11+'[2]MAY 2022'!J11+'[2]JUN 2022'!J11+'[2]JUL 2022'!J11+'[2]AUG 2022'!J11+'[2]NOV 2022'!J11</f>
        <v>0</v>
      </c>
      <c r="K11" s="89">
        <f>'[2]FEB 2022'!K11+'[2]MAR 2022'!K11+'[2]APR 2022'!K11+'[2]MAY 2022'!K11+'[2]JUN 2022'!K11+'[2]JUL 2022'!K11+'[2]AUG 2022'!K11+'[2]NOV 2022'!K11</f>
        <v>0</v>
      </c>
      <c r="L11" s="90">
        <f>'[2]SEPT 2021'!K11+'[2]OCT 2021'!K11+'[2]NOV 2021'!K11+'[2]DEC 2021'!K11+'[2]JAN 2022'!K11+'[2]FEB 2022'!L11+'[2]MAR 2022'!L11+'[2]APR 2022'!L11+'[2]MAY 2022'!L11+'[2]JUN 2022'!L11+'[2]JUL 2022'!L11+'[2]AUG 2022'!L11+'[2]NOV 2022'!L11</f>
        <v>0</v>
      </c>
      <c r="M11" s="90">
        <f>'[2]SEPT 2021'!L11+'[2]OCT 2021'!L11+'[2]NOV 2021'!L11+'[2]DEC 2021'!L11+'[2]JAN 2022'!L11+'[2]FEB 2022'!M11+'[2]MAR 2022'!M11+'[2]APR 2022'!M11+'[2]MAY 2022'!M11+'[2]JUN 2022'!M11+'[2]JUL 2022'!M11+'[2]AUG 2022'!M11+'[2]NOV 2022'!M11</f>
        <v>0</v>
      </c>
      <c r="N11" s="90">
        <f>'[2]SEPT 2021'!M11+'[2]OCT 2021'!M11+'[2]NOV 2021'!M11+'[2]DEC 2021'!M11+'[2]JAN 2022'!M11+'[2]FEB 2022'!N11+'[2]MAR 2022'!N11+'[2]APR 2022'!N11+'[2]MAY 2022'!N11+'[2]JUN 2022'!N11+'[2]JUL 2022'!N11+'[2]AUG 2022'!N11+'[2]NOV 2022'!N11</f>
        <v>0</v>
      </c>
      <c r="O11" s="90">
        <f>'[2]SEPT 2021'!N11+'[2]OCT 2021'!N11+'[2]NOV 2021'!N11+'[2]DEC 2021'!N11+'[2]JAN 2022'!N11+'[2]FEB 2022'!O11+'[2]MAR 2022'!O11+'[2]APR 2022'!O11+'[2]MAY 2022'!O11+'[2]JUN 2022'!O11+'[2]JUL 2022'!O11+'[2]AUG 2022'!O11+'[2]NOV 2022'!O11</f>
        <v>0</v>
      </c>
      <c r="P11" s="90">
        <f>'[2]SEPT 2021'!O11+'[2]OCT 2021'!O11+'[2]NOV 2021'!O11+'[2]DEC 2021'!O11+'[2]JAN 2022'!O11+'[2]FEB 2022'!P11+'[2]MAR 2022'!P11+'[2]APR 2022'!P11+'[2]MAY 2022'!P11+'[2]JUN 2022'!P11+'[2]JUL 2022'!P11+'[2]AUG 2022'!P11+'[2]NOV 2022'!P11</f>
        <v>0</v>
      </c>
      <c r="Q11" s="90">
        <f>'[2]SEPT 2021'!P11+'[2]OCT 2021'!P11+'[2]NOV 2021'!P11+'[2]DEC 2021'!P11+'[2]JAN 2022'!P11+'[2]FEB 2022'!Q11+'[2]MAR 2022'!Q11+'[2]APR 2022'!Q11+'[2]MAY 2022'!Q11+'[2]JUN 2022'!Q11+'[2]JUL 2022'!Q11+'[2]AUG 2022'!Q11+'[2]NOV 2022'!Q11</f>
        <v>22190.33</v>
      </c>
      <c r="R11" s="90">
        <f>'[2]SEPT 2021'!Q11+'[2]OCT 2021'!Q11+'[2]NOV 2021'!Q11+'[2]DEC 2021'!Q11+'[2]JAN 2022'!Q11+'[2]FEB 2022'!R11+'[2]MAR 2022'!R11+'[2]APR 2022'!R11+'[2]MAY 2022'!R11+'[2]JUN 2022'!R11+'[2]JUL 2022'!R11+'[2]AUG 2022'!R11+'[2]NOV 2022'!R11</f>
        <v>4200</v>
      </c>
      <c r="S11" s="90">
        <f>'[2]SEPT 2021'!R11+'[2]OCT 2021'!R11+'[2]NOV 2021'!R11+'[2]DEC 2021'!R11+'[2]JAN 2022'!R11+'[2]FEB 2022'!S11+'[2]MAR 2022'!S11+'[2]APR 2022'!S11+'[2]MAY 2022'!S11+'[2]JUN 2022'!S11+'[2]JUL 2022'!S11+'[2]AUG 2022'!S11+'[2]NOV 2022'!S11</f>
        <v>0</v>
      </c>
      <c r="T11" s="90">
        <f>'[2]SEPT 2021'!S11+'[2]OCT 2021'!S11+'[2]NOV 2021'!S11+'[2]DEC 2021'!S11+'[2]JAN 2022'!S11+'[2]FEB 2022'!T11+'[2]MAR 2022'!T11+'[2]APR 2022'!T11+'[2]MAY 2022'!T11+'[2]JUN 2022'!T11+'[2]JUL 2022'!T11+'[2]AUG 2022'!T11+'[2]NOV 2022'!T11</f>
        <v>14428</v>
      </c>
      <c r="U11" s="90">
        <f>'[2]SEPT 2021'!T11+'[2]OCT 2021'!T11+'[2]NOV 2021'!T11+'[2]DEC 2021'!T11+'[2]JAN 2022'!T11+'[2]FEB 2022'!U11+'[2]MAR 2022'!U11+'[2]APR 2022'!U11+'[2]MAY 2022'!U11+'[2]JUN 2022'!U11+'[2]JUL 2022'!U11+'[2]AUG 2022'!U11+'[2]NOV 2022'!U11</f>
        <v>0</v>
      </c>
      <c r="V11" s="90">
        <f>'[2]SEPT 2021'!U11+'[2]OCT 2021'!U11+'[2]NOV 2021'!U11+'[2]DEC 2021'!U11+'[2]JAN 2022'!U11+'[2]FEB 2022'!V11+'[2]MAR 2022'!V11+'[2]APR 2022'!V11+'[2]MAY 2022'!V11+'[2]JUN 2022'!V11+'[2]JUL 2022'!V11+'[2]AUG 2022'!V11+'[2]NOV 2022'!V11</f>
        <v>0</v>
      </c>
      <c r="W11" s="90">
        <f>'[2]SEPT 2021'!V11+'[2]OCT 2021'!V11+'[2]NOV 2021'!V11+'[2]DEC 2021'!V11+'[2]JAN 2022'!V11+'[2]FEB 2022'!W11+'[2]MAR 2022'!W11+'[2]APR 2022'!W11+'[2]MAY 2022'!W11+'[2]JUN 2022'!W11+'[2]JUL 2022'!W11+'[2]AUG 2022'!W11+'[2]NOV 2022'!W11</f>
        <v>84643</v>
      </c>
      <c r="X11" s="90">
        <f>'[2]SEPT 2021'!W11+'[2]OCT 2021'!W11+'[2]NOV 2021'!W11+'[2]DEC 2021'!W11+'[2]JAN 2022'!W11+'[2]FEB 2022'!X11+'[2]MAR 2022'!X11+'[2]APR 2022'!X11+'[2]MAY 2022'!X11+'[2]JUN 2022'!X11+'[2]JUL 2022'!X11+'[2]AUG 2022'!X11+'[2]NOV 2022'!X11</f>
        <v>0</v>
      </c>
      <c r="Y11" s="90">
        <f>'[2]SEPT 2021'!X11+'[2]OCT 2021'!X11+'[2]NOV 2021'!X11+'[2]DEC 2021'!X11+'[2]JAN 2022'!X11+'[2]FEB 2022'!Y11+'[2]MAR 2022'!Y11+'[2]APR 2022'!Y11+'[2]MAY 2022'!Y11+'[2]JUN 2022'!Y11+'[2]JUL 2022'!Y11+'[2]AUG 2022'!Y11+'[2]NOV 2022'!Y11</f>
        <v>74624</v>
      </c>
      <c r="Z11" s="90">
        <f>'[2]SEPT 2021'!Y11+'[2]OCT 2021'!Y11+'[2]NOV 2021'!Y11+'[2]DEC 2021'!Y11+'[2]JAN 2022'!Y11+'[2]FEB 2022'!Z11+'[2]MAR 2022'!Z11+'[2]APR 2022'!Z11+'[2]MAY 2022'!Z11+'[2]JUN 2022'!Z11+'[2]JUL 2022'!Z11+'[2]AUG 2022'!Z11+'[2]NOV 2022'!Z11</f>
        <v>0</v>
      </c>
      <c r="AA11" s="66">
        <f t="shared" si="0"/>
        <v>1664831.33</v>
      </c>
    </row>
    <row r="12" spans="1:27" x14ac:dyDescent="0.25">
      <c r="A12" s="16" t="s">
        <v>59</v>
      </c>
      <c r="B12" s="17" t="s">
        <v>60</v>
      </c>
      <c r="C12" s="28" t="s">
        <v>45</v>
      </c>
      <c r="D12" s="86">
        <f>'[2]SEPT 2021'!D12+'[2]OCT 2021'!D12+'[2]NOV 2021'!D12+'[2]DEC 2021'!D12+'[2]JAN 2022'!D12+'[2]FEB 2022'!D12+'[2]MAR 2022'!D12+'[2]APR 2022'!D12+'[2]MAY 2022'!D12+'[2]JUN 2022'!D12+'[2]JUL 2022'!D12+'[2]AUG 2022'!D12+'[2]NOV 2022'!D12</f>
        <v>2210385</v>
      </c>
      <c r="E12" s="86">
        <f>'[2]SEPT 2021'!E12+'[2]OCT 2021'!E12+'[2]NOV 2021'!E12+'[2]DEC 2021'!E12+'[2]JAN 2022'!E12+'[2]FEB 2022'!E12+'[2]MAR 2022'!E12+'[2]APR 2022'!E12+'[2]MAY 2022'!E12+'[2]JUN 2022'!E12+'[2]JUL 2022'!E12+'[2]AUG 2022'!E12+'[2]NOV 2022'!E12</f>
        <v>1487391</v>
      </c>
      <c r="F12" s="86">
        <f>'[2]SEPT 2021'!F12+'[2]OCT 2021'!F12+'[2]NOV 2021'!F12+'[2]DEC 2021'!F12+'[2]JAN 2022'!F12+'[2]FEB 2022'!F12+'[2]MAR 2022'!F12+'[2]APR 2022'!F12+'[2]MAY 2022'!F12+'[2]JUN 2022'!F12+'[2]JUL 2022'!F12+'[2]AUG 2022'!F12+'[2]NOV 2022'!F12</f>
        <v>790840</v>
      </c>
      <c r="G12" s="86">
        <f>'[2]SEPT 2021'!G12+'[2]OCT 2021'!G12+'[2]NOV 2021'!G12+'[2]DEC 2021'!G12+'[2]JAN 2022'!G12+'[2]FEB 2022'!G12+'[2]MAR 2022'!G12+'[2]APR 2022'!G12+'[2]MAY 2022'!G12+'[2]JUN 2022'!G12+'[2]JUL 2022'!G12+'[2]AUG 2022'!G12+'[2]NOV 2022'!G12</f>
        <v>1229337</v>
      </c>
      <c r="H12" s="86">
        <f>'[2]SEPT 2021'!H12+'[2]OCT 2021'!H12+'[2]NOV 2021'!H12+'[2]DEC 2021'!H12+'[2]JAN 2022'!H12+'[2]FEB 2022'!H12+'[2]MAR 2022'!H12+'[2]APR 2022'!H12+'[2]MAY 2022'!H12+'[2]JUN 2022'!H12+'[2]JUL 2022'!H12+'[2]AUG 2022'!H12+'[2]NOV 2022'!H12</f>
        <v>1570833</v>
      </c>
      <c r="I12" s="87">
        <f>'[2]SEPT 2021'!I12+'[2]OCT 2021'!I12+'[2]NOV 2021'!I12+'[2]DEC 2021'!I12+'[2]JAN 2022'!I12+'[2]FEB 2022'!I12+'[2]MAR 2022'!I12+'[2]APR 2022'!I12+'[2]MAY 2022'!I12+'[2]JUN 2022'!I12+'[2]JUL 2022'!I12+'[2]AUG 2022'!I12+'[2]NOV 2022'!I12</f>
        <v>7288786</v>
      </c>
      <c r="J12" s="88">
        <f>'[2]SEPT 2021'!J12+'[2]OCT 2021'!J12+'[2]NOV 2021'!J12+'[2]DEC 2021'!J12+'[2]JAN 2022'!J12+'[2]FEB 2022'!J12+'[2]MAR 2022'!J12+'[2]APR 2022'!J12+'[2]MAY 2022'!J12+'[2]JUN 2022'!J12+'[2]JUL 2022'!J12+'[2]AUG 2022'!J12+'[2]NOV 2022'!J12</f>
        <v>0</v>
      </c>
      <c r="K12" s="89">
        <f>'[2]FEB 2022'!K12+'[2]MAR 2022'!K12+'[2]APR 2022'!K12+'[2]MAY 2022'!K12+'[2]JUN 2022'!K12+'[2]JUL 2022'!K12+'[2]AUG 2022'!K12+'[2]NOV 2022'!K12</f>
        <v>0</v>
      </c>
      <c r="L12" s="90">
        <f>'[2]SEPT 2021'!K12+'[2]OCT 2021'!K12+'[2]NOV 2021'!K12+'[2]DEC 2021'!K12+'[2]JAN 2022'!K12+'[2]FEB 2022'!L12+'[2]MAR 2022'!L12+'[2]APR 2022'!L12+'[2]MAY 2022'!L12+'[2]JUN 2022'!L12+'[2]JUL 2022'!L12+'[2]AUG 2022'!L12+'[2]NOV 2022'!L12</f>
        <v>0</v>
      </c>
      <c r="M12" s="90">
        <f>'[2]SEPT 2021'!L12+'[2]OCT 2021'!L12+'[2]NOV 2021'!L12+'[2]DEC 2021'!L12+'[2]JAN 2022'!L12+'[2]FEB 2022'!M12+'[2]MAR 2022'!M12+'[2]APR 2022'!M12+'[2]MAY 2022'!M12+'[2]JUN 2022'!M12+'[2]JUL 2022'!M12+'[2]AUG 2022'!M12+'[2]NOV 2022'!M12</f>
        <v>216511</v>
      </c>
      <c r="N12" s="90">
        <f>'[2]SEPT 2021'!M12+'[2]OCT 2021'!M12+'[2]NOV 2021'!M12+'[2]DEC 2021'!M12+'[2]JAN 2022'!M12+'[2]FEB 2022'!N12+'[2]MAR 2022'!N12+'[2]APR 2022'!N12+'[2]MAY 2022'!N12+'[2]JUN 2022'!N12+'[2]JUL 2022'!N12+'[2]AUG 2022'!N12+'[2]NOV 2022'!N12</f>
        <v>0</v>
      </c>
      <c r="O12" s="90">
        <f>'[2]SEPT 2021'!N12+'[2]OCT 2021'!N12+'[2]NOV 2021'!N12+'[2]DEC 2021'!N12+'[2]JAN 2022'!N12+'[2]FEB 2022'!O12+'[2]MAR 2022'!O12+'[2]APR 2022'!O12+'[2]MAY 2022'!O12+'[2]JUN 2022'!O12+'[2]JUL 2022'!O12+'[2]AUG 2022'!O12+'[2]NOV 2022'!O12</f>
        <v>0</v>
      </c>
      <c r="P12" s="90">
        <f>'[2]SEPT 2021'!O12+'[2]OCT 2021'!O12+'[2]NOV 2021'!O12+'[2]DEC 2021'!O12+'[2]JAN 2022'!O12+'[2]FEB 2022'!P12+'[2]MAR 2022'!P12+'[2]APR 2022'!P12+'[2]MAY 2022'!P12+'[2]JUN 2022'!P12+'[2]JUL 2022'!P12+'[2]AUG 2022'!P12+'[2]NOV 2022'!P12</f>
        <v>0</v>
      </c>
      <c r="Q12" s="90">
        <f>'[2]SEPT 2021'!P12+'[2]OCT 2021'!P12+'[2]NOV 2021'!P12+'[2]DEC 2021'!P12+'[2]JAN 2022'!P12+'[2]FEB 2022'!Q12+'[2]MAR 2022'!Q12+'[2]APR 2022'!Q12+'[2]MAY 2022'!Q12+'[2]JUN 2022'!Q12+'[2]JUL 2022'!Q12+'[2]AUG 2022'!Q12+'[2]NOV 2022'!Q12</f>
        <v>49307</v>
      </c>
      <c r="R12" s="90">
        <f>'[2]SEPT 2021'!Q12+'[2]OCT 2021'!Q12+'[2]NOV 2021'!Q12+'[2]DEC 2021'!Q12+'[2]JAN 2022'!Q12+'[2]FEB 2022'!R12+'[2]MAR 2022'!R12+'[2]APR 2022'!R12+'[2]MAY 2022'!R12+'[2]JUN 2022'!R12+'[2]JUL 2022'!R12+'[2]AUG 2022'!R12+'[2]NOV 2022'!R12</f>
        <v>0</v>
      </c>
      <c r="S12" s="90">
        <f>'[2]SEPT 2021'!R12+'[2]OCT 2021'!R12+'[2]NOV 2021'!R12+'[2]DEC 2021'!R12+'[2]JAN 2022'!R12+'[2]FEB 2022'!S12+'[2]MAR 2022'!S12+'[2]APR 2022'!S12+'[2]MAY 2022'!S12+'[2]JUN 2022'!S12+'[2]JUL 2022'!S12+'[2]AUG 2022'!S12+'[2]NOV 2022'!S12</f>
        <v>126704</v>
      </c>
      <c r="T12" s="90">
        <f>'[2]SEPT 2021'!S12+'[2]OCT 2021'!S12+'[2]NOV 2021'!S12+'[2]DEC 2021'!S12+'[2]JAN 2022'!S12+'[2]FEB 2022'!T12+'[2]MAR 2022'!T12+'[2]APR 2022'!T12+'[2]MAY 2022'!T12+'[2]JUN 2022'!T12+'[2]JUL 2022'!T12+'[2]AUG 2022'!T12+'[2]NOV 2022'!T12</f>
        <v>0</v>
      </c>
      <c r="U12" s="90">
        <f>'[2]SEPT 2021'!T12+'[2]OCT 2021'!T12+'[2]NOV 2021'!T12+'[2]DEC 2021'!T12+'[2]JAN 2022'!T12+'[2]FEB 2022'!U12+'[2]MAR 2022'!U12+'[2]APR 2022'!U12+'[2]MAY 2022'!U12+'[2]JUN 2022'!U12+'[2]JUL 2022'!U12+'[2]AUG 2022'!U12+'[2]NOV 2022'!U12</f>
        <v>0</v>
      </c>
      <c r="V12" s="90">
        <f>'[2]SEPT 2021'!U12+'[2]OCT 2021'!U12+'[2]NOV 2021'!U12+'[2]DEC 2021'!U12+'[2]JAN 2022'!U12+'[2]FEB 2022'!V12+'[2]MAR 2022'!V12+'[2]APR 2022'!V12+'[2]MAY 2022'!V12+'[2]JUN 2022'!V12+'[2]JUL 2022'!V12+'[2]AUG 2022'!V12+'[2]NOV 2022'!V12</f>
        <v>0</v>
      </c>
      <c r="W12" s="90">
        <f>'[2]SEPT 2021'!V12+'[2]OCT 2021'!V12+'[2]NOV 2021'!V12+'[2]DEC 2021'!V12+'[2]JAN 2022'!V12+'[2]FEB 2022'!W12+'[2]MAR 2022'!W12+'[2]APR 2022'!W12+'[2]MAY 2022'!W12+'[2]JUN 2022'!W12+'[2]JUL 2022'!W12+'[2]AUG 2022'!W12+'[2]NOV 2022'!W12</f>
        <v>437325</v>
      </c>
      <c r="X12" s="90">
        <f>'[2]SEPT 2021'!W12+'[2]OCT 2021'!W12+'[2]NOV 2021'!W12+'[2]DEC 2021'!W12+'[2]JAN 2022'!W12+'[2]FEB 2022'!X12+'[2]MAR 2022'!X12+'[2]APR 2022'!X12+'[2]MAY 2022'!X12+'[2]JUN 2022'!X12+'[2]JUL 2022'!X12+'[2]AUG 2022'!X12+'[2]NOV 2022'!X12</f>
        <v>0</v>
      </c>
      <c r="Y12" s="90">
        <f>'[2]SEPT 2021'!X12+'[2]OCT 2021'!X12+'[2]NOV 2021'!X12+'[2]DEC 2021'!X12+'[2]JAN 2022'!X12+'[2]FEB 2022'!Y12+'[2]MAR 2022'!Y12+'[2]APR 2022'!Y12+'[2]MAY 2022'!Y12+'[2]JUN 2022'!Y12+'[2]JUL 2022'!Y12+'[2]AUG 2022'!Y12+'[2]NOV 2022'!Y12</f>
        <v>614212</v>
      </c>
      <c r="Z12" s="90">
        <f>'[2]SEPT 2021'!Y12+'[2]OCT 2021'!Y12+'[2]NOV 2021'!Y12+'[2]DEC 2021'!Y12+'[2]JAN 2022'!Y12+'[2]FEB 2022'!Z12+'[2]MAR 2022'!Z12+'[2]APR 2022'!Z12+'[2]MAY 2022'!Z12+'[2]JUN 2022'!Z12+'[2]JUL 2022'!Z12+'[2]AUG 2022'!Z12+'[2]NOV 2022'!Z12</f>
        <v>0</v>
      </c>
      <c r="AA12" s="66">
        <f t="shared" si="0"/>
        <v>8732845</v>
      </c>
    </row>
    <row r="13" spans="1:27" x14ac:dyDescent="0.25">
      <c r="A13" s="16" t="s">
        <v>61</v>
      </c>
      <c r="B13" s="17" t="s">
        <v>62</v>
      </c>
      <c r="C13" s="18" t="s">
        <v>36</v>
      </c>
      <c r="D13" s="86">
        <f>'[2]SEPT 2021'!D13+'[2]OCT 2021'!D13+'[2]NOV 2021'!D13+'[2]DEC 2021'!D13+'[2]JAN 2022'!D13+'[2]FEB 2022'!D13+'[2]MAR 2022'!D13+'[2]APR 2022'!D13+'[2]MAY 2022'!D13+'[2]JUN 2022'!D13+'[2]JUL 2022'!D13+'[2]AUG 2022'!D13+'[2]NOV 2022'!D13</f>
        <v>44138</v>
      </c>
      <c r="E13" s="86">
        <f>'[2]SEPT 2021'!E13+'[2]OCT 2021'!E13+'[2]NOV 2021'!E13+'[2]DEC 2021'!E13+'[2]JAN 2022'!E13+'[2]FEB 2022'!E13+'[2]MAR 2022'!E13+'[2]APR 2022'!E13+'[2]MAY 2022'!E13+'[2]JUN 2022'!E13+'[2]JUL 2022'!E13+'[2]AUG 2022'!E13+'[2]NOV 2022'!E13</f>
        <v>500652</v>
      </c>
      <c r="F13" s="86">
        <f>'[2]SEPT 2021'!F13+'[2]OCT 2021'!F13+'[2]NOV 2021'!F13+'[2]DEC 2021'!F13+'[2]JAN 2022'!F13+'[2]FEB 2022'!F13+'[2]MAR 2022'!F13+'[2]APR 2022'!F13+'[2]MAY 2022'!F13+'[2]JUN 2022'!F13+'[2]JUL 2022'!F13+'[2]AUG 2022'!F13+'[2]NOV 2022'!F13</f>
        <v>17431</v>
      </c>
      <c r="G13" s="86">
        <f>'[2]SEPT 2021'!G13+'[2]OCT 2021'!G13+'[2]NOV 2021'!G13+'[2]DEC 2021'!G13+'[2]JAN 2022'!G13+'[2]FEB 2022'!G13+'[2]MAR 2022'!G13+'[2]APR 2022'!G13+'[2]MAY 2022'!G13+'[2]JUN 2022'!G13+'[2]JUL 2022'!G13+'[2]AUG 2022'!G13+'[2]NOV 2022'!G13</f>
        <v>38074</v>
      </c>
      <c r="H13" s="86">
        <f>'[2]SEPT 2021'!H13+'[2]OCT 2021'!H13+'[2]NOV 2021'!H13+'[2]DEC 2021'!H13+'[2]JAN 2022'!H13+'[2]FEB 2022'!H13+'[2]MAR 2022'!H13+'[2]APR 2022'!H13+'[2]MAY 2022'!H13+'[2]JUN 2022'!H13+'[2]JUL 2022'!H13+'[2]AUG 2022'!H13+'[2]NOV 2022'!H13</f>
        <v>24115</v>
      </c>
      <c r="I13" s="87">
        <f>'[2]SEPT 2021'!I13+'[2]OCT 2021'!I13+'[2]NOV 2021'!I13+'[2]DEC 2021'!I13+'[2]JAN 2022'!I13+'[2]FEB 2022'!I13+'[2]MAR 2022'!I13+'[2]APR 2022'!I13+'[2]MAY 2022'!I13+'[2]JUN 2022'!I13+'[2]JUL 2022'!I13+'[2]AUG 2022'!I13+'[2]NOV 2022'!I13</f>
        <v>624410</v>
      </c>
      <c r="J13" s="88">
        <f>'[2]SEPT 2021'!J13+'[2]OCT 2021'!J13+'[2]NOV 2021'!J13+'[2]DEC 2021'!J13+'[2]JAN 2022'!J13+'[2]FEB 2022'!J13+'[2]MAR 2022'!J13+'[2]APR 2022'!J13+'[2]MAY 2022'!J13+'[2]JUN 2022'!J13+'[2]JUL 2022'!J13+'[2]AUG 2022'!J13+'[2]NOV 2022'!J13</f>
        <v>7560</v>
      </c>
      <c r="K13" s="89">
        <f>'[2]FEB 2022'!K13+'[2]MAR 2022'!K13+'[2]APR 2022'!K13+'[2]MAY 2022'!K13+'[2]JUN 2022'!K13+'[2]JUL 2022'!K13+'[2]AUG 2022'!K13+'[2]NOV 2022'!K13</f>
        <v>57590.49</v>
      </c>
      <c r="L13" s="90">
        <f>'[2]SEPT 2021'!K13+'[2]OCT 2021'!K13+'[2]NOV 2021'!K13+'[2]DEC 2021'!K13+'[2]JAN 2022'!K13+'[2]FEB 2022'!L13+'[2]MAR 2022'!L13+'[2]APR 2022'!L13+'[2]MAY 2022'!L13+'[2]JUN 2022'!L13+'[2]JUL 2022'!L13+'[2]AUG 2022'!L13+'[2]NOV 2022'!L13</f>
        <v>0</v>
      </c>
      <c r="M13" s="90">
        <f>'[2]SEPT 2021'!L13+'[2]OCT 2021'!L13+'[2]NOV 2021'!L13+'[2]DEC 2021'!L13+'[2]JAN 2022'!L13+'[2]FEB 2022'!M13+'[2]MAR 2022'!M13+'[2]APR 2022'!M13+'[2]MAY 2022'!M13+'[2]JUN 2022'!M13+'[2]JUL 2022'!M13+'[2]AUG 2022'!M13+'[2]NOV 2022'!M13</f>
        <v>0</v>
      </c>
      <c r="N13" s="90">
        <f>'[2]SEPT 2021'!M13+'[2]OCT 2021'!M13+'[2]NOV 2021'!M13+'[2]DEC 2021'!M13+'[2]JAN 2022'!M13+'[2]FEB 2022'!N13+'[2]MAR 2022'!N13+'[2]APR 2022'!N13+'[2]MAY 2022'!N13+'[2]JUN 2022'!N13+'[2]JUL 2022'!N13+'[2]AUG 2022'!N13+'[2]NOV 2022'!N13</f>
        <v>0</v>
      </c>
      <c r="O13" s="90">
        <f>'[2]SEPT 2021'!N13+'[2]OCT 2021'!N13+'[2]NOV 2021'!N13+'[2]DEC 2021'!N13+'[2]JAN 2022'!N13+'[2]FEB 2022'!O13+'[2]MAR 2022'!O13+'[2]APR 2022'!O13+'[2]MAY 2022'!O13+'[2]JUN 2022'!O13+'[2]JUL 2022'!O13+'[2]AUG 2022'!O13+'[2]NOV 2022'!O13</f>
        <v>0</v>
      </c>
      <c r="P13" s="90">
        <f>'[2]SEPT 2021'!O13+'[2]OCT 2021'!O13+'[2]NOV 2021'!O13+'[2]DEC 2021'!O13+'[2]JAN 2022'!O13+'[2]FEB 2022'!P13+'[2]MAR 2022'!P13+'[2]APR 2022'!P13+'[2]MAY 2022'!P13+'[2]JUN 2022'!P13+'[2]JUL 2022'!P13+'[2]AUG 2022'!P13+'[2]NOV 2022'!P13</f>
        <v>0</v>
      </c>
      <c r="Q13" s="90">
        <f>'[2]SEPT 2021'!P13+'[2]OCT 2021'!P13+'[2]NOV 2021'!P13+'[2]DEC 2021'!P13+'[2]JAN 2022'!P13+'[2]FEB 2022'!Q13+'[2]MAR 2022'!Q13+'[2]APR 2022'!Q13+'[2]MAY 2022'!Q13+'[2]JUN 2022'!Q13+'[2]JUL 2022'!Q13+'[2]AUG 2022'!Q13+'[2]NOV 2022'!Q13</f>
        <v>5747.4</v>
      </c>
      <c r="R13" s="90">
        <f>'[2]SEPT 2021'!Q13+'[2]OCT 2021'!Q13+'[2]NOV 2021'!Q13+'[2]DEC 2021'!Q13+'[2]JAN 2022'!Q13+'[2]FEB 2022'!R13+'[2]MAR 2022'!R13+'[2]APR 2022'!R13+'[2]MAY 2022'!R13+'[2]JUN 2022'!R13+'[2]JUL 2022'!R13+'[2]AUG 2022'!R13+'[2]NOV 2022'!R13</f>
        <v>0</v>
      </c>
      <c r="S13" s="90">
        <f>'[2]SEPT 2021'!R13+'[2]OCT 2021'!R13+'[2]NOV 2021'!R13+'[2]DEC 2021'!R13+'[2]JAN 2022'!R13+'[2]FEB 2022'!S13+'[2]MAR 2022'!S13+'[2]APR 2022'!S13+'[2]MAY 2022'!S13+'[2]JUN 2022'!S13+'[2]JUL 2022'!S13+'[2]AUG 2022'!S13+'[2]NOV 2022'!S13</f>
        <v>0</v>
      </c>
      <c r="T13" s="90">
        <f>'[2]SEPT 2021'!S13+'[2]OCT 2021'!S13+'[2]NOV 2021'!S13+'[2]DEC 2021'!S13+'[2]JAN 2022'!S13+'[2]FEB 2022'!T13+'[2]MAR 2022'!T13+'[2]APR 2022'!T13+'[2]MAY 2022'!T13+'[2]JUN 2022'!T13+'[2]JUL 2022'!T13+'[2]AUG 2022'!T13+'[2]NOV 2022'!T13</f>
        <v>21900</v>
      </c>
      <c r="U13" s="90">
        <f>'[2]SEPT 2021'!T13+'[2]OCT 2021'!T13+'[2]NOV 2021'!T13+'[2]DEC 2021'!T13+'[2]JAN 2022'!T13+'[2]FEB 2022'!U13+'[2]MAR 2022'!U13+'[2]APR 2022'!U13+'[2]MAY 2022'!U13+'[2]JUN 2022'!U13+'[2]JUL 2022'!U13+'[2]AUG 2022'!U13+'[2]NOV 2022'!U13</f>
        <v>0</v>
      </c>
      <c r="V13" s="90">
        <f>'[2]SEPT 2021'!U13+'[2]OCT 2021'!U13+'[2]NOV 2021'!U13+'[2]DEC 2021'!U13+'[2]JAN 2022'!U13+'[2]FEB 2022'!V13+'[2]MAR 2022'!V13+'[2]APR 2022'!V13+'[2]MAY 2022'!V13+'[2]JUN 2022'!V13+'[2]JUL 2022'!V13+'[2]AUG 2022'!V13+'[2]NOV 2022'!V13</f>
        <v>0</v>
      </c>
      <c r="W13" s="90">
        <f>'[2]SEPT 2021'!V13+'[2]OCT 2021'!V13+'[2]NOV 2021'!V13+'[2]DEC 2021'!V13+'[2]JAN 2022'!V13+'[2]FEB 2022'!W13+'[2]MAR 2022'!W13+'[2]APR 2022'!W13+'[2]MAY 2022'!W13+'[2]JUN 2022'!W13+'[2]JUL 2022'!W13+'[2]AUG 2022'!W13+'[2]NOV 2022'!W13</f>
        <v>50195</v>
      </c>
      <c r="X13" s="90">
        <f>'[2]SEPT 2021'!W13+'[2]OCT 2021'!W13+'[2]NOV 2021'!W13+'[2]DEC 2021'!W13+'[2]JAN 2022'!W13+'[2]FEB 2022'!X13+'[2]MAR 2022'!X13+'[2]APR 2022'!X13+'[2]MAY 2022'!X13+'[2]JUN 2022'!X13+'[2]JUL 2022'!X13+'[2]AUG 2022'!X13+'[2]NOV 2022'!X13</f>
        <v>0</v>
      </c>
      <c r="Y13" s="90">
        <f>'[2]SEPT 2021'!X13+'[2]OCT 2021'!X13+'[2]NOV 2021'!X13+'[2]DEC 2021'!X13+'[2]JAN 2022'!X13+'[2]FEB 2022'!Y13+'[2]MAR 2022'!Y13+'[2]APR 2022'!Y13+'[2]MAY 2022'!Y13+'[2]JUN 2022'!Y13+'[2]JUL 2022'!Y13+'[2]AUG 2022'!Y13+'[2]NOV 2022'!Y13</f>
        <v>0</v>
      </c>
      <c r="Z13" s="90">
        <f>'[2]SEPT 2021'!Y13+'[2]OCT 2021'!Y13+'[2]NOV 2021'!Y13+'[2]DEC 2021'!Y13+'[2]JAN 2022'!Y13+'[2]FEB 2022'!Z13+'[2]MAR 2022'!Z13+'[2]APR 2022'!Z13+'[2]MAY 2022'!Z13+'[2]JUN 2022'!Z13+'[2]JUL 2022'!Z13+'[2]AUG 2022'!Z13+'[2]NOV 2022'!Z13</f>
        <v>0</v>
      </c>
      <c r="AA13" s="66">
        <f t="shared" si="0"/>
        <v>767402.89</v>
      </c>
    </row>
    <row r="14" spans="1:27" x14ac:dyDescent="0.25">
      <c r="A14" s="16" t="s">
        <v>63</v>
      </c>
      <c r="B14" s="17" t="s">
        <v>64</v>
      </c>
      <c r="C14" s="26" t="s">
        <v>42</v>
      </c>
      <c r="D14" s="86">
        <f>'[2]SEPT 2021'!D14+'[2]OCT 2021'!D14+'[2]NOV 2021'!D14+'[2]DEC 2021'!D14+'[2]JAN 2022'!D14+'[2]FEB 2022'!D14+'[2]MAR 2022'!D14+'[2]APR 2022'!D14+'[2]MAY 2022'!D14+'[2]JUN 2022'!D14+'[2]JUL 2022'!D14+'[2]AUG 2022'!D14+'[2]NOV 2022'!D14</f>
        <v>404958</v>
      </c>
      <c r="E14" s="86">
        <f>'[2]SEPT 2021'!E14+'[2]OCT 2021'!E14+'[2]NOV 2021'!E14+'[2]DEC 2021'!E14+'[2]JAN 2022'!E14+'[2]FEB 2022'!E14+'[2]MAR 2022'!E14+'[2]APR 2022'!E14+'[2]MAY 2022'!E14+'[2]JUN 2022'!E14+'[2]JUL 2022'!E14+'[2]AUG 2022'!E14+'[2]NOV 2022'!E14</f>
        <v>371294</v>
      </c>
      <c r="F14" s="86">
        <f>'[2]SEPT 2021'!F14+'[2]OCT 2021'!F14+'[2]NOV 2021'!F14+'[2]DEC 2021'!F14+'[2]JAN 2022'!F14+'[2]FEB 2022'!F14+'[2]MAR 2022'!F14+'[2]APR 2022'!F14+'[2]MAY 2022'!F14+'[2]JUN 2022'!F14+'[2]JUL 2022'!F14+'[2]AUG 2022'!F14+'[2]NOV 2022'!F14</f>
        <v>384075</v>
      </c>
      <c r="G14" s="86">
        <f>'[2]SEPT 2021'!G14+'[2]OCT 2021'!G14+'[2]NOV 2021'!G14+'[2]DEC 2021'!G14+'[2]JAN 2022'!G14+'[2]FEB 2022'!G14+'[2]MAR 2022'!G14+'[2]APR 2022'!G14+'[2]MAY 2022'!G14+'[2]JUN 2022'!G14+'[2]JUL 2022'!G14+'[2]AUG 2022'!G14+'[2]NOV 2022'!G14</f>
        <v>0</v>
      </c>
      <c r="H14" s="86">
        <f>'[2]SEPT 2021'!H14+'[2]OCT 2021'!H14+'[2]NOV 2021'!H14+'[2]DEC 2021'!H14+'[2]JAN 2022'!H14+'[2]FEB 2022'!H14+'[2]MAR 2022'!H14+'[2]APR 2022'!H14+'[2]MAY 2022'!H14+'[2]JUN 2022'!H14+'[2]JUL 2022'!H14+'[2]AUG 2022'!H14+'[2]NOV 2022'!H14</f>
        <v>304009</v>
      </c>
      <c r="I14" s="87">
        <f>'[2]SEPT 2021'!I14+'[2]OCT 2021'!I14+'[2]NOV 2021'!I14+'[2]DEC 2021'!I14+'[2]JAN 2022'!I14+'[2]FEB 2022'!I14+'[2]MAR 2022'!I14+'[2]APR 2022'!I14+'[2]MAY 2022'!I14+'[2]JUN 2022'!I14+'[2]JUL 2022'!I14+'[2]AUG 2022'!I14+'[2]NOV 2022'!I14</f>
        <v>1464336</v>
      </c>
      <c r="J14" s="88">
        <f>'[2]SEPT 2021'!J14+'[2]OCT 2021'!J14+'[2]NOV 2021'!J14+'[2]DEC 2021'!J14+'[2]JAN 2022'!J14+'[2]FEB 2022'!J14+'[2]MAR 2022'!J14+'[2]APR 2022'!J14+'[2]MAY 2022'!J14+'[2]JUN 2022'!J14+'[2]JUL 2022'!J14+'[2]AUG 2022'!J14+'[2]NOV 2022'!J14</f>
        <v>0</v>
      </c>
      <c r="K14" s="89">
        <f>'[2]FEB 2022'!K14+'[2]MAR 2022'!K14+'[2]APR 2022'!K14+'[2]MAY 2022'!K14+'[2]JUN 2022'!K14+'[2]JUL 2022'!K14+'[2]AUG 2022'!K14+'[2]NOV 2022'!K14</f>
        <v>0</v>
      </c>
      <c r="L14" s="90">
        <f>'[2]SEPT 2021'!K14+'[2]OCT 2021'!K14+'[2]NOV 2021'!K14+'[2]DEC 2021'!K14+'[2]JAN 2022'!K14+'[2]FEB 2022'!L14+'[2]MAR 2022'!L14+'[2]APR 2022'!L14+'[2]MAY 2022'!L14+'[2]JUN 2022'!L14+'[2]JUL 2022'!L14+'[2]AUG 2022'!L14+'[2]NOV 2022'!L14</f>
        <v>0</v>
      </c>
      <c r="M14" s="90">
        <f>'[2]SEPT 2021'!L14+'[2]OCT 2021'!L14+'[2]NOV 2021'!L14+'[2]DEC 2021'!L14+'[2]JAN 2022'!L14+'[2]FEB 2022'!M14+'[2]MAR 2022'!M14+'[2]APR 2022'!M14+'[2]MAY 2022'!M14+'[2]JUN 2022'!M14+'[2]JUL 2022'!M14+'[2]AUG 2022'!M14+'[2]NOV 2022'!M14</f>
        <v>0</v>
      </c>
      <c r="N14" s="90">
        <f>'[2]SEPT 2021'!M14+'[2]OCT 2021'!M14+'[2]NOV 2021'!M14+'[2]DEC 2021'!M14+'[2]JAN 2022'!M14+'[2]FEB 2022'!N14+'[2]MAR 2022'!N14+'[2]APR 2022'!N14+'[2]MAY 2022'!N14+'[2]JUN 2022'!N14+'[2]JUL 2022'!N14+'[2]AUG 2022'!N14+'[2]NOV 2022'!N14</f>
        <v>0</v>
      </c>
      <c r="O14" s="90">
        <f>'[2]SEPT 2021'!N14+'[2]OCT 2021'!N14+'[2]NOV 2021'!N14+'[2]DEC 2021'!N14+'[2]JAN 2022'!N14+'[2]FEB 2022'!O14+'[2]MAR 2022'!O14+'[2]APR 2022'!O14+'[2]MAY 2022'!O14+'[2]JUN 2022'!O14+'[2]JUL 2022'!O14+'[2]AUG 2022'!O14+'[2]NOV 2022'!O14</f>
        <v>0</v>
      </c>
      <c r="P14" s="90">
        <f>'[2]SEPT 2021'!O14+'[2]OCT 2021'!O14+'[2]NOV 2021'!O14+'[2]DEC 2021'!O14+'[2]JAN 2022'!O14+'[2]FEB 2022'!P14+'[2]MAR 2022'!P14+'[2]APR 2022'!P14+'[2]MAY 2022'!P14+'[2]JUN 2022'!P14+'[2]JUL 2022'!P14+'[2]AUG 2022'!P14+'[2]NOV 2022'!P14</f>
        <v>0</v>
      </c>
      <c r="Q14" s="90">
        <f>'[2]SEPT 2021'!P14+'[2]OCT 2021'!P14+'[2]NOV 2021'!P14+'[2]DEC 2021'!P14+'[2]JAN 2022'!P14+'[2]FEB 2022'!Q14+'[2]MAR 2022'!Q14+'[2]APR 2022'!Q14+'[2]MAY 2022'!Q14+'[2]JUN 2022'!Q14+'[2]JUL 2022'!Q14+'[2]AUG 2022'!Q14+'[2]NOV 2022'!Q14</f>
        <v>20594.849999999999</v>
      </c>
      <c r="R14" s="90">
        <f>'[2]SEPT 2021'!Q14+'[2]OCT 2021'!Q14+'[2]NOV 2021'!Q14+'[2]DEC 2021'!Q14+'[2]JAN 2022'!Q14+'[2]FEB 2022'!R14+'[2]MAR 2022'!R14+'[2]APR 2022'!R14+'[2]MAY 2022'!R14+'[2]JUN 2022'!R14+'[2]JUL 2022'!R14+'[2]AUG 2022'!R14+'[2]NOV 2022'!R14</f>
        <v>0</v>
      </c>
      <c r="S14" s="90">
        <f>'[2]SEPT 2021'!R14+'[2]OCT 2021'!R14+'[2]NOV 2021'!R14+'[2]DEC 2021'!R14+'[2]JAN 2022'!R14+'[2]FEB 2022'!S14+'[2]MAR 2022'!S14+'[2]APR 2022'!S14+'[2]MAY 2022'!S14+'[2]JUN 2022'!S14+'[2]JUL 2022'!S14+'[2]AUG 2022'!S14+'[2]NOV 2022'!S14</f>
        <v>0</v>
      </c>
      <c r="T14" s="90">
        <f>'[2]SEPT 2021'!S14+'[2]OCT 2021'!S14+'[2]NOV 2021'!S14+'[2]DEC 2021'!S14+'[2]JAN 2022'!S14+'[2]FEB 2022'!T14+'[2]MAR 2022'!T14+'[2]APR 2022'!T14+'[2]MAY 2022'!T14+'[2]JUN 2022'!T14+'[2]JUL 2022'!T14+'[2]AUG 2022'!T14+'[2]NOV 2022'!T14</f>
        <v>0</v>
      </c>
      <c r="U14" s="90">
        <f>'[2]SEPT 2021'!T14+'[2]OCT 2021'!T14+'[2]NOV 2021'!T14+'[2]DEC 2021'!T14+'[2]JAN 2022'!T14+'[2]FEB 2022'!U14+'[2]MAR 2022'!U14+'[2]APR 2022'!U14+'[2]MAY 2022'!U14+'[2]JUN 2022'!U14+'[2]JUL 2022'!U14+'[2]AUG 2022'!U14+'[2]NOV 2022'!U14</f>
        <v>0</v>
      </c>
      <c r="V14" s="90">
        <f>'[2]SEPT 2021'!U14+'[2]OCT 2021'!U14+'[2]NOV 2021'!U14+'[2]DEC 2021'!U14+'[2]JAN 2022'!U14+'[2]FEB 2022'!V14+'[2]MAR 2022'!V14+'[2]APR 2022'!V14+'[2]MAY 2022'!V14+'[2]JUN 2022'!V14+'[2]JUL 2022'!V14+'[2]AUG 2022'!V14+'[2]NOV 2022'!V14</f>
        <v>0</v>
      </c>
      <c r="W14" s="90">
        <f>'[2]SEPT 2021'!V14+'[2]OCT 2021'!V14+'[2]NOV 2021'!V14+'[2]DEC 2021'!V14+'[2]JAN 2022'!V14+'[2]FEB 2022'!W14+'[2]MAR 2022'!W14+'[2]APR 2022'!W14+'[2]MAY 2022'!W14+'[2]JUN 2022'!W14+'[2]JUL 2022'!W14+'[2]AUG 2022'!W14+'[2]NOV 2022'!W14</f>
        <v>0</v>
      </c>
      <c r="X14" s="90">
        <f>'[2]SEPT 2021'!W14+'[2]OCT 2021'!W14+'[2]NOV 2021'!W14+'[2]DEC 2021'!W14+'[2]JAN 2022'!W14+'[2]FEB 2022'!X14+'[2]MAR 2022'!X14+'[2]APR 2022'!X14+'[2]MAY 2022'!X14+'[2]JUN 2022'!X14+'[2]JUL 2022'!X14+'[2]AUG 2022'!X14+'[2]NOV 2022'!X14</f>
        <v>0</v>
      </c>
      <c r="Y14" s="90">
        <f>'[2]SEPT 2021'!X14+'[2]OCT 2021'!X14+'[2]NOV 2021'!X14+'[2]DEC 2021'!X14+'[2]JAN 2022'!X14+'[2]FEB 2022'!Y14+'[2]MAR 2022'!Y14+'[2]APR 2022'!Y14+'[2]MAY 2022'!Y14+'[2]JUN 2022'!Y14+'[2]JUL 2022'!Y14+'[2]AUG 2022'!Y14+'[2]NOV 2022'!Y14</f>
        <v>279500</v>
      </c>
      <c r="Z14" s="90">
        <f>'[2]SEPT 2021'!Y14+'[2]OCT 2021'!Y14+'[2]NOV 2021'!Y14+'[2]DEC 2021'!Y14+'[2]JAN 2022'!Y14+'[2]FEB 2022'!Z14+'[2]MAR 2022'!Z14+'[2]APR 2022'!Z14+'[2]MAY 2022'!Z14+'[2]JUN 2022'!Z14+'[2]JUL 2022'!Z14+'[2]AUG 2022'!Z14+'[2]NOV 2022'!Z14</f>
        <v>0</v>
      </c>
      <c r="AA14" s="66">
        <f t="shared" si="0"/>
        <v>1764430.85</v>
      </c>
    </row>
    <row r="15" spans="1:27" x14ac:dyDescent="0.25">
      <c r="A15" s="16" t="s">
        <v>65</v>
      </c>
      <c r="B15" s="17" t="s">
        <v>66</v>
      </c>
      <c r="C15" s="26" t="s">
        <v>42</v>
      </c>
      <c r="D15" s="86">
        <f>'[2]SEPT 2021'!D15+'[2]OCT 2021'!D15+'[2]NOV 2021'!D15+'[2]DEC 2021'!D15+'[2]JAN 2022'!D15+'[2]FEB 2022'!D15+'[2]MAR 2022'!D15+'[2]APR 2022'!D15+'[2]MAY 2022'!D15+'[2]JUN 2022'!D15+'[2]JUL 2022'!D15+'[2]AUG 2022'!D15+'[2]NOV 2022'!D15</f>
        <v>263960</v>
      </c>
      <c r="E15" s="86">
        <f>'[2]SEPT 2021'!E15+'[2]OCT 2021'!E15+'[2]NOV 2021'!E15+'[2]DEC 2021'!E15+'[2]JAN 2022'!E15+'[2]FEB 2022'!E15+'[2]MAR 2022'!E15+'[2]APR 2022'!E15+'[2]MAY 2022'!E15+'[2]JUN 2022'!E15+'[2]JUL 2022'!E15+'[2]AUG 2022'!E15+'[2]NOV 2022'!E15</f>
        <v>83680</v>
      </c>
      <c r="F15" s="86">
        <f>'[2]SEPT 2021'!F15+'[2]OCT 2021'!F15+'[2]NOV 2021'!F15+'[2]DEC 2021'!F15+'[2]JAN 2022'!F15+'[2]FEB 2022'!F15+'[2]MAR 2022'!F15+'[2]APR 2022'!F15+'[2]MAY 2022'!F15+'[2]JUN 2022'!F15+'[2]JUL 2022'!F15+'[2]AUG 2022'!F15+'[2]NOV 2022'!F15</f>
        <v>315670</v>
      </c>
      <c r="G15" s="86">
        <f>'[2]SEPT 2021'!G15+'[2]OCT 2021'!G15+'[2]NOV 2021'!G15+'[2]DEC 2021'!G15+'[2]JAN 2022'!G15+'[2]FEB 2022'!G15+'[2]MAR 2022'!G15+'[2]APR 2022'!G15+'[2]MAY 2022'!G15+'[2]JUN 2022'!G15+'[2]JUL 2022'!G15+'[2]AUG 2022'!G15+'[2]NOV 2022'!G15</f>
        <v>274787</v>
      </c>
      <c r="H15" s="86">
        <f>'[2]SEPT 2021'!H15+'[2]OCT 2021'!H15+'[2]NOV 2021'!H15+'[2]DEC 2021'!H15+'[2]JAN 2022'!H15+'[2]FEB 2022'!H15+'[2]MAR 2022'!H15+'[2]APR 2022'!H15+'[2]MAY 2022'!H15+'[2]JUN 2022'!H15+'[2]JUL 2022'!H15+'[2]AUG 2022'!H15+'[2]NOV 2022'!H15</f>
        <v>152065</v>
      </c>
      <c r="I15" s="87">
        <f>'[2]SEPT 2021'!I15+'[2]OCT 2021'!I15+'[2]NOV 2021'!I15+'[2]DEC 2021'!I15+'[2]JAN 2022'!I15+'[2]FEB 2022'!I15+'[2]MAR 2022'!I15+'[2]APR 2022'!I15+'[2]MAY 2022'!I15+'[2]JUN 2022'!I15+'[2]JUL 2022'!I15+'[2]AUG 2022'!I15+'[2]NOV 2022'!I15</f>
        <v>1090162</v>
      </c>
      <c r="J15" s="88">
        <f>'[2]SEPT 2021'!J15+'[2]OCT 2021'!J15+'[2]NOV 2021'!J15+'[2]DEC 2021'!J15+'[2]JAN 2022'!J15+'[2]FEB 2022'!J15+'[2]MAR 2022'!J15+'[2]APR 2022'!J15+'[2]MAY 2022'!J15+'[2]JUN 2022'!J15+'[2]JUL 2022'!J15+'[2]AUG 2022'!J15+'[2]NOV 2022'!J15</f>
        <v>1112.4000000000001</v>
      </c>
      <c r="K15" s="89">
        <f>'[2]FEB 2022'!K15+'[2]MAR 2022'!K15+'[2]APR 2022'!K15+'[2]MAY 2022'!K15+'[2]JUN 2022'!K15+'[2]JUL 2022'!K15+'[2]AUG 2022'!K15+'[2]NOV 2022'!K15</f>
        <v>0</v>
      </c>
      <c r="L15" s="90">
        <f>'[2]SEPT 2021'!K15+'[2]OCT 2021'!K15+'[2]NOV 2021'!K15+'[2]DEC 2021'!K15+'[2]JAN 2022'!K15+'[2]FEB 2022'!L15+'[2]MAR 2022'!L15+'[2]APR 2022'!L15+'[2]MAY 2022'!L15+'[2]JUN 2022'!L15+'[2]JUL 2022'!L15+'[2]AUG 2022'!L15+'[2]NOV 2022'!L15</f>
        <v>0</v>
      </c>
      <c r="M15" s="90">
        <f>'[2]SEPT 2021'!L15+'[2]OCT 2021'!L15+'[2]NOV 2021'!L15+'[2]DEC 2021'!L15+'[2]JAN 2022'!L15+'[2]FEB 2022'!M15+'[2]MAR 2022'!M15+'[2]APR 2022'!M15+'[2]MAY 2022'!M15+'[2]JUN 2022'!M15+'[2]JUL 2022'!M15+'[2]AUG 2022'!M15+'[2]NOV 2022'!M15</f>
        <v>0</v>
      </c>
      <c r="N15" s="90">
        <f>'[2]SEPT 2021'!M15+'[2]OCT 2021'!M15+'[2]NOV 2021'!M15+'[2]DEC 2021'!M15+'[2]JAN 2022'!M15+'[2]FEB 2022'!N15+'[2]MAR 2022'!N15+'[2]APR 2022'!N15+'[2]MAY 2022'!N15+'[2]JUN 2022'!N15+'[2]JUL 2022'!N15+'[2]AUG 2022'!N15+'[2]NOV 2022'!N15</f>
        <v>0</v>
      </c>
      <c r="O15" s="90">
        <f>'[2]SEPT 2021'!N15+'[2]OCT 2021'!N15+'[2]NOV 2021'!N15+'[2]DEC 2021'!N15+'[2]JAN 2022'!N15+'[2]FEB 2022'!O15+'[2]MAR 2022'!O15+'[2]APR 2022'!O15+'[2]MAY 2022'!O15+'[2]JUN 2022'!O15+'[2]JUL 2022'!O15+'[2]AUG 2022'!O15+'[2]NOV 2022'!O15</f>
        <v>0</v>
      </c>
      <c r="P15" s="90">
        <f>'[2]SEPT 2021'!O15+'[2]OCT 2021'!O15+'[2]NOV 2021'!O15+'[2]DEC 2021'!O15+'[2]JAN 2022'!O15+'[2]FEB 2022'!P15+'[2]MAR 2022'!P15+'[2]APR 2022'!P15+'[2]MAY 2022'!P15+'[2]JUN 2022'!P15+'[2]JUL 2022'!P15+'[2]AUG 2022'!P15+'[2]NOV 2022'!P15</f>
        <v>0</v>
      </c>
      <c r="Q15" s="90">
        <f>'[2]SEPT 2021'!P15+'[2]OCT 2021'!P15+'[2]NOV 2021'!P15+'[2]DEC 2021'!P15+'[2]JAN 2022'!P15+'[2]FEB 2022'!Q15+'[2]MAR 2022'!Q15+'[2]APR 2022'!Q15+'[2]MAY 2022'!Q15+'[2]JUN 2022'!Q15+'[2]JUL 2022'!Q15+'[2]AUG 2022'!Q15+'[2]NOV 2022'!Q15</f>
        <v>18003.73</v>
      </c>
      <c r="R15" s="90">
        <f>'[2]SEPT 2021'!Q15+'[2]OCT 2021'!Q15+'[2]NOV 2021'!Q15+'[2]DEC 2021'!Q15+'[2]JAN 2022'!Q15+'[2]FEB 2022'!R15+'[2]MAR 2022'!R15+'[2]APR 2022'!R15+'[2]MAY 2022'!R15+'[2]JUN 2022'!R15+'[2]JUL 2022'!R15+'[2]AUG 2022'!R15+'[2]NOV 2022'!R15</f>
        <v>0</v>
      </c>
      <c r="S15" s="90">
        <f>'[2]SEPT 2021'!R15+'[2]OCT 2021'!R15+'[2]NOV 2021'!R15+'[2]DEC 2021'!R15+'[2]JAN 2022'!R15+'[2]FEB 2022'!S15+'[2]MAR 2022'!S15+'[2]APR 2022'!S15+'[2]MAY 2022'!S15+'[2]JUN 2022'!S15+'[2]JUL 2022'!S15+'[2]AUG 2022'!S15+'[2]NOV 2022'!S15</f>
        <v>0</v>
      </c>
      <c r="T15" s="90">
        <f>'[2]SEPT 2021'!S15+'[2]OCT 2021'!S15+'[2]NOV 2021'!S15+'[2]DEC 2021'!S15+'[2]JAN 2022'!S15+'[2]FEB 2022'!T15+'[2]MAR 2022'!T15+'[2]APR 2022'!T15+'[2]MAY 2022'!T15+'[2]JUN 2022'!T15+'[2]JUL 2022'!T15+'[2]AUG 2022'!T15+'[2]NOV 2022'!T15</f>
        <v>0</v>
      </c>
      <c r="U15" s="90">
        <f>'[2]SEPT 2021'!T15+'[2]OCT 2021'!T15+'[2]NOV 2021'!T15+'[2]DEC 2021'!T15+'[2]JAN 2022'!T15+'[2]FEB 2022'!U15+'[2]MAR 2022'!U15+'[2]APR 2022'!U15+'[2]MAY 2022'!U15+'[2]JUN 2022'!U15+'[2]JUL 2022'!U15+'[2]AUG 2022'!U15+'[2]NOV 2022'!U15</f>
        <v>0</v>
      </c>
      <c r="V15" s="90">
        <f>'[2]SEPT 2021'!U15+'[2]OCT 2021'!U15+'[2]NOV 2021'!U15+'[2]DEC 2021'!U15+'[2]JAN 2022'!U15+'[2]FEB 2022'!V15+'[2]MAR 2022'!V15+'[2]APR 2022'!V15+'[2]MAY 2022'!V15+'[2]JUN 2022'!V15+'[2]JUL 2022'!V15+'[2]AUG 2022'!V15+'[2]NOV 2022'!V15</f>
        <v>0</v>
      </c>
      <c r="W15" s="90">
        <f>'[2]SEPT 2021'!V15+'[2]OCT 2021'!V15+'[2]NOV 2021'!V15+'[2]DEC 2021'!V15+'[2]JAN 2022'!V15+'[2]FEB 2022'!W15+'[2]MAR 2022'!W15+'[2]APR 2022'!W15+'[2]MAY 2022'!W15+'[2]JUN 2022'!W15+'[2]JUL 2022'!W15+'[2]AUG 2022'!W15+'[2]NOV 2022'!W15</f>
        <v>0</v>
      </c>
      <c r="X15" s="90">
        <f>'[2]SEPT 2021'!W15+'[2]OCT 2021'!W15+'[2]NOV 2021'!W15+'[2]DEC 2021'!W15+'[2]JAN 2022'!W15+'[2]FEB 2022'!X15+'[2]MAR 2022'!X15+'[2]APR 2022'!X15+'[2]MAY 2022'!X15+'[2]JUN 2022'!X15+'[2]JUL 2022'!X15+'[2]AUG 2022'!X15+'[2]NOV 2022'!X15</f>
        <v>0</v>
      </c>
      <c r="Y15" s="90">
        <f>'[2]SEPT 2021'!X15+'[2]OCT 2021'!X15+'[2]NOV 2021'!X15+'[2]DEC 2021'!X15+'[2]JAN 2022'!X15+'[2]FEB 2022'!Y15+'[2]MAR 2022'!Y15+'[2]APR 2022'!Y15+'[2]MAY 2022'!Y15+'[2]JUN 2022'!Y15+'[2]JUL 2022'!Y15+'[2]AUG 2022'!Y15+'[2]NOV 2022'!Y15</f>
        <v>26058</v>
      </c>
      <c r="Z15" s="90">
        <f>'[2]SEPT 2021'!Y15+'[2]OCT 2021'!Y15+'[2]NOV 2021'!Y15+'[2]DEC 2021'!Y15+'[2]JAN 2022'!Y15+'[2]FEB 2022'!Z15+'[2]MAR 2022'!Z15+'[2]APR 2022'!Z15+'[2]MAY 2022'!Z15+'[2]JUN 2022'!Z15+'[2]JUL 2022'!Z15+'[2]AUG 2022'!Z15+'[2]NOV 2022'!Z15</f>
        <v>0</v>
      </c>
      <c r="AA15" s="66">
        <f t="shared" si="0"/>
        <v>1135336.1299999999</v>
      </c>
    </row>
    <row r="16" spans="1:27" x14ac:dyDescent="0.25">
      <c r="A16" s="16" t="s">
        <v>67</v>
      </c>
      <c r="B16" s="17" t="s">
        <v>68</v>
      </c>
      <c r="C16" s="25" t="s">
        <v>39</v>
      </c>
      <c r="D16" s="86">
        <f>'[2]SEPT 2021'!D16+'[2]OCT 2021'!D16+'[2]NOV 2021'!D16+'[2]DEC 2021'!D16+'[2]JAN 2022'!D16+'[2]FEB 2022'!D16+'[2]MAR 2022'!D16+'[2]APR 2022'!D16+'[2]MAY 2022'!D16+'[2]JUN 2022'!D16+'[2]JUL 2022'!D16+'[2]AUG 2022'!D16+'[2]NOV 2022'!D16</f>
        <v>80771</v>
      </c>
      <c r="E16" s="86">
        <f>'[2]SEPT 2021'!E16+'[2]OCT 2021'!E16+'[2]NOV 2021'!E16+'[2]DEC 2021'!E16+'[2]JAN 2022'!E16+'[2]FEB 2022'!E16+'[2]MAR 2022'!E16+'[2]APR 2022'!E16+'[2]MAY 2022'!E16+'[2]JUN 2022'!E16+'[2]JUL 2022'!E16+'[2]AUG 2022'!E16+'[2]NOV 2022'!E16</f>
        <v>33903</v>
      </c>
      <c r="F16" s="86">
        <f>'[2]SEPT 2021'!F16+'[2]OCT 2021'!F16+'[2]NOV 2021'!F16+'[2]DEC 2021'!F16+'[2]JAN 2022'!F16+'[2]FEB 2022'!F16+'[2]MAR 2022'!F16+'[2]APR 2022'!F16+'[2]MAY 2022'!F16+'[2]JUN 2022'!F16+'[2]JUL 2022'!F16+'[2]AUG 2022'!F16+'[2]NOV 2022'!F16</f>
        <v>0</v>
      </c>
      <c r="G16" s="86">
        <f>'[2]SEPT 2021'!G16+'[2]OCT 2021'!G16+'[2]NOV 2021'!G16+'[2]DEC 2021'!G16+'[2]JAN 2022'!G16+'[2]FEB 2022'!G16+'[2]MAR 2022'!G16+'[2]APR 2022'!G16+'[2]MAY 2022'!G16+'[2]JUN 2022'!G16+'[2]JUL 2022'!G16+'[2]AUG 2022'!G16+'[2]NOV 2022'!G16</f>
        <v>16875</v>
      </c>
      <c r="H16" s="86">
        <f>'[2]SEPT 2021'!H16+'[2]OCT 2021'!H16+'[2]NOV 2021'!H16+'[2]DEC 2021'!H16+'[2]JAN 2022'!H16+'[2]FEB 2022'!H16+'[2]MAR 2022'!H16+'[2]APR 2022'!H16+'[2]MAY 2022'!H16+'[2]JUN 2022'!H16+'[2]JUL 2022'!H16+'[2]AUG 2022'!H16+'[2]NOV 2022'!H16</f>
        <v>1705</v>
      </c>
      <c r="I16" s="87">
        <f>'[2]SEPT 2021'!I16+'[2]OCT 2021'!I16+'[2]NOV 2021'!I16+'[2]DEC 2021'!I16+'[2]JAN 2022'!I16+'[2]FEB 2022'!I16+'[2]MAR 2022'!I16+'[2]APR 2022'!I16+'[2]MAY 2022'!I16+'[2]JUN 2022'!I16+'[2]JUL 2022'!I16+'[2]AUG 2022'!I16+'[2]NOV 2022'!I16</f>
        <v>133254</v>
      </c>
      <c r="J16" s="88">
        <f>'[2]SEPT 2021'!J16+'[2]OCT 2021'!J16+'[2]NOV 2021'!J16+'[2]DEC 2021'!J16+'[2]JAN 2022'!J16+'[2]FEB 2022'!J16+'[2]MAR 2022'!J16+'[2]APR 2022'!J16+'[2]MAY 2022'!J16+'[2]JUN 2022'!J16+'[2]JUL 2022'!J16+'[2]AUG 2022'!J16+'[2]NOV 2022'!J16</f>
        <v>0</v>
      </c>
      <c r="K16" s="89">
        <f>'[2]FEB 2022'!K16+'[2]MAR 2022'!K16+'[2]APR 2022'!K16+'[2]MAY 2022'!K16+'[2]JUN 2022'!K16+'[2]JUL 2022'!K16+'[2]AUG 2022'!K16+'[2]NOV 2022'!K16</f>
        <v>0</v>
      </c>
      <c r="L16" s="90">
        <f>'[2]SEPT 2021'!K16+'[2]OCT 2021'!K16+'[2]NOV 2021'!K16+'[2]DEC 2021'!K16+'[2]JAN 2022'!K16+'[2]FEB 2022'!L16+'[2]MAR 2022'!L16+'[2]APR 2022'!L16+'[2]MAY 2022'!L16+'[2]JUN 2022'!L16+'[2]JUL 2022'!L16+'[2]AUG 2022'!L16+'[2]NOV 2022'!L16</f>
        <v>0</v>
      </c>
      <c r="M16" s="90">
        <f>'[2]SEPT 2021'!L16+'[2]OCT 2021'!L16+'[2]NOV 2021'!L16+'[2]DEC 2021'!L16+'[2]JAN 2022'!L16+'[2]FEB 2022'!M16+'[2]MAR 2022'!M16+'[2]APR 2022'!M16+'[2]MAY 2022'!M16+'[2]JUN 2022'!M16+'[2]JUL 2022'!M16+'[2]AUG 2022'!M16+'[2]NOV 2022'!M16</f>
        <v>0</v>
      </c>
      <c r="N16" s="90">
        <f>'[2]SEPT 2021'!M16+'[2]OCT 2021'!M16+'[2]NOV 2021'!M16+'[2]DEC 2021'!M16+'[2]JAN 2022'!M16+'[2]FEB 2022'!N16+'[2]MAR 2022'!N16+'[2]APR 2022'!N16+'[2]MAY 2022'!N16+'[2]JUN 2022'!N16+'[2]JUL 2022'!N16+'[2]AUG 2022'!N16+'[2]NOV 2022'!N16</f>
        <v>0</v>
      </c>
      <c r="O16" s="90">
        <f>'[2]SEPT 2021'!N16+'[2]OCT 2021'!N16+'[2]NOV 2021'!N16+'[2]DEC 2021'!N16+'[2]JAN 2022'!N16+'[2]FEB 2022'!O16+'[2]MAR 2022'!O16+'[2]APR 2022'!O16+'[2]MAY 2022'!O16+'[2]JUN 2022'!O16+'[2]JUL 2022'!O16+'[2]AUG 2022'!O16+'[2]NOV 2022'!O16</f>
        <v>0</v>
      </c>
      <c r="P16" s="90">
        <f>'[2]SEPT 2021'!O16+'[2]OCT 2021'!O16+'[2]NOV 2021'!O16+'[2]DEC 2021'!O16+'[2]JAN 2022'!O16+'[2]FEB 2022'!P16+'[2]MAR 2022'!P16+'[2]APR 2022'!P16+'[2]MAY 2022'!P16+'[2]JUN 2022'!P16+'[2]JUL 2022'!P16+'[2]AUG 2022'!P16+'[2]NOV 2022'!P16</f>
        <v>0</v>
      </c>
      <c r="Q16" s="90">
        <f>'[2]SEPT 2021'!P16+'[2]OCT 2021'!P16+'[2]NOV 2021'!P16+'[2]DEC 2021'!P16+'[2]JAN 2022'!P16+'[2]FEB 2022'!Q16+'[2]MAR 2022'!Q16+'[2]APR 2022'!Q16+'[2]MAY 2022'!Q16+'[2]JUN 2022'!Q16+'[2]JUL 2022'!Q16+'[2]AUG 2022'!Q16+'[2]NOV 2022'!Q16</f>
        <v>1279.3900000000001</v>
      </c>
      <c r="R16" s="90">
        <f>'[2]SEPT 2021'!Q16+'[2]OCT 2021'!Q16+'[2]NOV 2021'!Q16+'[2]DEC 2021'!Q16+'[2]JAN 2022'!Q16+'[2]FEB 2022'!R16+'[2]MAR 2022'!R16+'[2]APR 2022'!R16+'[2]MAY 2022'!R16+'[2]JUN 2022'!R16+'[2]JUL 2022'!R16+'[2]AUG 2022'!R16+'[2]NOV 2022'!R16</f>
        <v>0</v>
      </c>
      <c r="S16" s="90">
        <f>'[2]SEPT 2021'!R16+'[2]OCT 2021'!R16+'[2]NOV 2021'!R16+'[2]DEC 2021'!R16+'[2]JAN 2022'!R16+'[2]FEB 2022'!S16+'[2]MAR 2022'!S16+'[2]APR 2022'!S16+'[2]MAY 2022'!S16+'[2]JUN 2022'!S16+'[2]JUL 2022'!S16+'[2]AUG 2022'!S16+'[2]NOV 2022'!S16</f>
        <v>0</v>
      </c>
      <c r="T16" s="90">
        <f>'[2]SEPT 2021'!S16+'[2]OCT 2021'!S16+'[2]NOV 2021'!S16+'[2]DEC 2021'!S16+'[2]JAN 2022'!S16+'[2]FEB 2022'!T16+'[2]MAR 2022'!T16+'[2]APR 2022'!T16+'[2]MAY 2022'!T16+'[2]JUN 2022'!T16+'[2]JUL 2022'!T16+'[2]AUG 2022'!T16+'[2]NOV 2022'!T16</f>
        <v>0</v>
      </c>
      <c r="U16" s="90">
        <f>'[2]SEPT 2021'!T16+'[2]OCT 2021'!T16+'[2]NOV 2021'!T16+'[2]DEC 2021'!T16+'[2]JAN 2022'!T16+'[2]FEB 2022'!U16+'[2]MAR 2022'!U16+'[2]APR 2022'!U16+'[2]MAY 2022'!U16+'[2]JUN 2022'!U16+'[2]JUL 2022'!U16+'[2]AUG 2022'!U16+'[2]NOV 2022'!U16</f>
        <v>0</v>
      </c>
      <c r="V16" s="90">
        <f>'[2]SEPT 2021'!U16+'[2]OCT 2021'!U16+'[2]NOV 2021'!U16+'[2]DEC 2021'!U16+'[2]JAN 2022'!U16+'[2]FEB 2022'!V16+'[2]MAR 2022'!V16+'[2]APR 2022'!V16+'[2]MAY 2022'!V16+'[2]JUN 2022'!V16+'[2]JUL 2022'!V16+'[2]AUG 2022'!V16+'[2]NOV 2022'!V16</f>
        <v>0</v>
      </c>
      <c r="W16" s="90">
        <f>'[2]SEPT 2021'!V16+'[2]OCT 2021'!V16+'[2]NOV 2021'!V16+'[2]DEC 2021'!V16+'[2]JAN 2022'!V16+'[2]FEB 2022'!W16+'[2]MAR 2022'!W16+'[2]APR 2022'!W16+'[2]MAY 2022'!W16+'[2]JUN 2022'!W16+'[2]JUL 2022'!W16+'[2]AUG 2022'!W16+'[2]NOV 2022'!W16</f>
        <v>0</v>
      </c>
      <c r="X16" s="90">
        <f>'[2]SEPT 2021'!W16+'[2]OCT 2021'!W16+'[2]NOV 2021'!W16+'[2]DEC 2021'!W16+'[2]JAN 2022'!W16+'[2]FEB 2022'!X16+'[2]MAR 2022'!X16+'[2]APR 2022'!X16+'[2]MAY 2022'!X16+'[2]JUN 2022'!X16+'[2]JUL 2022'!X16+'[2]AUG 2022'!X16+'[2]NOV 2022'!X16</f>
        <v>0</v>
      </c>
      <c r="Y16" s="90">
        <f>'[2]SEPT 2021'!X16+'[2]OCT 2021'!X16+'[2]NOV 2021'!X16+'[2]DEC 2021'!X16+'[2]JAN 2022'!X16+'[2]FEB 2022'!Y16+'[2]MAR 2022'!Y16+'[2]APR 2022'!Y16+'[2]MAY 2022'!Y16+'[2]JUN 2022'!Y16+'[2]JUL 2022'!Y16+'[2]AUG 2022'!Y16+'[2]NOV 2022'!Y16</f>
        <v>0</v>
      </c>
      <c r="Z16" s="90">
        <f>'[2]SEPT 2021'!Y16+'[2]OCT 2021'!Y16+'[2]NOV 2021'!Y16+'[2]DEC 2021'!Y16+'[2]JAN 2022'!Y16+'[2]FEB 2022'!Z16+'[2]MAR 2022'!Z16+'[2]APR 2022'!Z16+'[2]MAY 2022'!Z16+'[2]JUN 2022'!Z16+'[2]JUL 2022'!Z16+'[2]AUG 2022'!Z16+'[2]NOV 2022'!Z16</f>
        <v>0</v>
      </c>
      <c r="AA16" s="66">
        <f t="shared" si="0"/>
        <v>134533.39000000001</v>
      </c>
    </row>
    <row r="17" spans="1:27" x14ac:dyDescent="0.25">
      <c r="A17" s="16" t="s">
        <v>69</v>
      </c>
      <c r="B17" s="17" t="s">
        <v>70</v>
      </c>
      <c r="C17" s="30" t="s">
        <v>71</v>
      </c>
      <c r="D17" s="86">
        <f>'[2]SEPT 2021'!D17+'[2]OCT 2021'!D17+'[2]NOV 2021'!D17+'[2]DEC 2021'!D17+'[2]JAN 2022'!D17+'[2]FEB 2022'!D17+'[2]MAR 2022'!D17+'[2]APR 2022'!D17+'[2]MAY 2022'!D17+'[2]JUN 2022'!D17+'[2]JUL 2022'!D17+'[2]AUG 2022'!D17+'[2]NOV 2022'!D17</f>
        <v>41753</v>
      </c>
      <c r="E17" s="86">
        <f>'[2]SEPT 2021'!E17+'[2]OCT 2021'!E17+'[2]NOV 2021'!E17+'[2]DEC 2021'!E17+'[2]JAN 2022'!E17+'[2]FEB 2022'!E17+'[2]MAR 2022'!E17+'[2]APR 2022'!E17+'[2]MAY 2022'!E17+'[2]JUN 2022'!E17+'[2]JUL 2022'!E17+'[2]AUG 2022'!E17+'[2]NOV 2022'!E17</f>
        <v>23460</v>
      </c>
      <c r="F17" s="86">
        <f>'[2]SEPT 2021'!F17+'[2]OCT 2021'!F17+'[2]NOV 2021'!F17+'[2]DEC 2021'!F17+'[2]JAN 2022'!F17+'[2]FEB 2022'!F17+'[2]MAR 2022'!F17+'[2]APR 2022'!F17+'[2]MAY 2022'!F17+'[2]JUN 2022'!F17+'[2]JUL 2022'!F17+'[2]AUG 2022'!F17+'[2]NOV 2022'!F17</f>
        <v>37442</v>
      </c>
      <c r="G17" s="86">
        <f>'[2]SEPT 2021'!G17+'[2]OCT 2021'!G17+'[2]NOV 2021'!G17+'[2]DEC 2021'!G17+'[2]JAN 2022'!G17+'[2]FEB 2022'!G17+'[2]MAR 2022'!G17+'[2]APR 2022'!G17+'[2]MAY 2022'!G17+'[2]JUN 2022'!G17+'[2]JUL 2022'!G17+'[2]AUG 2022'!G17+'[2]NOV 2022'!G17</f>
        <v>7924</v>
      </c>
      <c r="H17" s="86">
        <f>'[2]SEPT 2021'!H17+'[2]OCT 2021'!H17+'[2]NOV 2021'!H17+'[2]DEC 2021'!H17+'[2]JAN 2022'!H17+'[2]FEB 2022'!H17+'[2]MAR 2022'!H17+'[2]APR 2022'!H17+'[2]MAY 2022'!H17+'[2]JUN 2022'!H17+'[2]JUL 2022'!H17+'[2]AUG 2022'!H17+'[2]NOV 2022'!H17</f>
        <v>9234</v>
      </c>
      <c r="I17" s="87">
        <f>'[2]SEPT 2021'!I17+'[2]OCT 2021'!I17+'[2]NOV 2021'!I17+'[2]DEC 2021'!I17+'[2]JAN 2022'!I17+'[2]FEB 2022'!I17+'[2]MAR 2022'!I17+'[2]APR 2022'!I17+'[2]MAY 2022'!I17+'[2]JUN 2022'!I17+'[2]JUL 2022'!I17+'[2]AUG 2022'!I17+'[2]NOV 2022'!I17</f>
        <v>119813</v>
      </c>
      <c r="J17" s="88">
        <f>'[2]SEPT 2021'!J17+'[2]OCT 2021'!J17+'[2]NOV 2021'!J17+'[2]DEC 2021'!J17+'[2]JAN 2022'!J17+'[2]FEB 2022'!J17+'[2]MAR 2022'!J17+'[2]APR 2022'!J17+'[2]MAY 2022'!J17+'[2]JUN 2022'!J17+'[2]JUL 2022'!J17+'[2]AUG 2022'!J17+'[2]NOV 2022'!J17</f>
        <v>4851.2700000000004</v>
      </c>
      <c r="K17" s="89">
        <f>'[2]FEB 2022'!K17+'[2]MAR 2022'!K17+'[2]APR 2022'!K17+'[2]MAY 2022'!K17+'[2]JUN 2022'!K17+'[2]JUL 2022'!K17+'[2]AUG 2022'!K17+'[2]NOV 2022'!K17</f>
        <v>0</v>
      </c>
      <c r="L17" s="90">
        <f>'[2]SEPT 2021'!K17+'[2]OCT 2021'!K17+'[2]NOV 2021'!K17+'[2]DEC 2021'!K17+'[2]JAN 2022'!K17+'[2]FEB 2022'!L17+'[2]MAR 2022'!L17+'[2]APR 2022'!L17+'[2]MAY 2022'!L17+'[2]JUN 2022'!L17+'[2]JUL 2022'!L17+'[2]AUG 2022'!L17+'[2]NOV 2022'!L17</f>
        <v>0</v>
      </c>
      <c r="M17" s="90">
        <f>'[2]SEPT 2021'!L17+'[2]OCT 2021'!L17+'[2]NOV 2021'!L17+'[2]DEC 2021'!L17+'[2]JAN 2022'!L17+'[2]FEB 2022'!M17+'[2]MAR 2022'!M17+'[2]APR 2022'!M17+'[2]MAY 2022'!M17+'[2]JUN 2022'!M17+'[2]JUL 2022'!M17+'[2]AUG 2022'!M17+'[2]NOV 2022'!M17</f>
        <v>0</v>
      </c>
      <c r="N17" s="90">
        <f>'[2]SEPT 2021'!M17+'[2]OCT 2021'!M17+'[2]NOV 2021'!M17+'[2]DEC 2021'!M17+'[2]JAN 2022'!M17+'[2]FEB 2022'!N17+'[2]MAR 2022'!N17+'[2]APR 2022'!N17+'[2]MAY 2022'!N17+'[2]JUN 2022'!N17+'[2]JUL 2022'!N17+'[2]AUG 2022'!N17+'[2]NOV 2022'!N17</f>
        <v>0</v>
      </c>
      <c r="O17" s="90">
        <f>'[2]SEPT 2021'!N17+'[2]OCT 2021'!N17+'[2]NOV 2021'!N17+'[2]DEC 2021'!N17+'[2]JAN 2022'!N17+'[2]FEB 2022'!O17+'[2]MAR 2022'!O17+'[2]APR 2022'!O17+'[2]MAY 2022'!O17+'[2]JUN 2022'!O17+'[2]JUL 2022'!O17+'[2]AUG 2022'!O17+'[2]NOV 2022'!O17</f>
        <v>0</v>
      </c>
      <c r="P17" s="90">
        <f>'[2]SEPT 2021'!O17+'[2]OCT 2021'!O17+'[2]NOV 2021'!O17+'[2]DEC 2021'!O17+'[2]JAN 2022'!O17+'[2]FEB 2022'!P17+'[2]MAR 2022'!P17+'[2]APR 2022'!P17+'[2]MAY 2022'!P17+'[2]JUN 2022'!P17+'[2]JUL 2022'!P17+'[2]AUG 2022'!P17+'[2]NOV 2022'!P17</f>
        <v>0</v>
      </c>
      <c r="Q17" s="90">
        <f>'[2]SEPT 2021'!P17+'[2]OCT 2021'!P17+'[2]NOV 2021'!P17+'[2]DEC 2021'!P17+'[2]JAN 2022'!P17+'[2]FEB 2022'!Q17+'[2]MAR 2022'!Q17+'[2]APR 2022'!Q17+'[2]MAY 2022'!Q17+'[2]JUN 2022'!Q17+'[2]JUL 2022'!Q17+'[2]AUG 2022'!Q17+'[2]NOV 2022'!Q17</f>
        <v>911.28</v>
      </c>
      <c r="R17" s="90">
        <f>'[2]SEPT 2021'!Q17+'[2]OCT 2021'!Q17+'[2]NOV 2021'!Q17+'[2]DEC 2021'!Q17+'[2]JAN 2022'!Q17+'[2]FEB 2022'!R17+'[2]MAR 2022'!R17+'[2]APR 2022'!R17+'[2]MAY 2022'!R17+'[2]JUN 2022'!R17+'[2]JUL 2022'!R17+'[2]AUG 2022'!R17+'[2]NOV 2022'!R17</f>
        <v>0</v>
      </c>
      <c r="S17" s="90">
        <f>'[2]SEPT 2021'!R17+'[2]OCT 2021'!R17+'[2]NOV 2021'!R17+'[2]DEC 2021'!R17+'[2]JAN 2022'!R17+'[2]FEB 2022'!S17+'[2]MAR 2022'!S17+'[2]APR 2022'!S17+'[2]MAY 2022'!S17+'[2]JUN 2022'!S17+'[2]JUL 2022'!S17+'[2]AUG 2022'!S17+'[2]NOV 2022'!S17</f>
        <v>0</v>
      </c>
      <c r="T17" s="90">
        <f>'[2]SEPT 2021'!S17+'[2]OCT 2021'!S17+'[2]NOV 2021'!S17+'[2]DEC 2021'!S17+'[2]JAN 2022'!S17+'[2]FEB 2022'!T17+'[2]MAR 2022'!T17+'[2]APR 2022'!T17+'[2]MAY 2022'!T17+'[2]JUN 2022'!T17+'[2]JUL 2022'!T17+'[2]AUG 2022'!T17+'[2]NOV 2022'!T17</f>
        <v>0</v>
      </c>
      <c r="U17" s="90">
        <f>'[2]SEPT 2021'!T17+'[2]OCT 2021'!T17+'[2]NOV 2021'!T17+'[2]DEC 2021'!T17+'[2]JAN 2022'!T17+'[2]FEB 2022'!U17+'[2]MAR 2022'!U17+'[2]APR 2022'!U17+'[2]MAY 2022'!U17+'[2]JUN 2022'!U17+'[2]JUL 2022'!U17+'[2]AUG 2022'!U17+'[2]NOV 2022'!U17</f>
        <v>0</v>
      </c>
      <c r="V17" s="90">
        <f>'[2]SEPT 2021'!U17+'[2]OCT 2021'!U17+'[2]NOV 2021'!U17+'[2]DEC 2021'!U17+'[2]JAN 2022'!U17+'[2]FEB 2022'!V17+'[2]MAR 2022'!V17+'[2]APR 2022'!V17+'[2]MAY 2022'!V17+'[2]JUN 2022'!V17+'[2]JUL 2022'!V17+'[2]AUG 2022'!V17+'[2]NOV 2022'!V17</f>
        <v>0</v>
      </c>
      <c r="W17" s="90">
        <f>'[2]SEPT 2021'!V17+'[2]OCT 2021'!V17+'[2]NOV 2021'!V17+'[2]DEC 2021'!V17+'[2]JAN 2022'!V17+'[2]FEB 2022'!W17+'[2]MAR 2022'!W17+'[2]APR 2022'!W17+'[2]MAY 2022'!W17+'[2]JUN 2022'!W17+'[2]JUL 2022'!W17+'[2]AUG 2022'!W17+'[2]NOV 2022'!W17</f>
        <v>0</v>
      </c>
      <c r="X17" s="90">
        <f>'[2]SEPT 2021'!W17+'[2]OCT 2021'!W17+'[2]NOV 2021'!W17+'[2]DEC 2021'!W17+'[2]JAN 2022'!W17+'[2]FEB 2022'!X17+'[2]MAR 2022'!X17+'[2]APR 2022'!X17+'[2]MAY 2022'!X17+'[2]JUN 2022'!X17+'[2]JUL 2022'!X17+'[2]AUG 2022'!X17+'[2]NOV 2022'!X17</f>
        <v>0</v>
      </c>
      <c r="Y17" s="90">
        <f>'[2]SEPT 2021'!X17+'[2]OCT 2021'!X17+'[2]NOV 2021'!X17+'[2]DEC 2021'!X17+'[2]JAN 2022'!X17+'[2]FEB 2022'!Y17+'[2]MAR 2022'!Y17+'[2]APR 2022'!Y17+'[2]MAY 2022'!Y17+'[2]JUN 2022'!Y17+'[2]JUL 2022'!Y17+'[2]AUG 2022'!Y17+'[2]NOV 2022'!Y17</f>
        <v>0</v>
      </c>
      <c r="Z17" s="90">
        <f>'[2]SEPT 2021'!Y17+'[2]OCT 2021'!Y17+'[2]NOV 2021'!Y17+'[2]DEC 2021'!Y17+'[2]JAN 2022'!Y17+'[2]FEB 2022'!Z17+'[2]MAR 2022'!Z17+'[2]APR 2022'!Z17+'[2]MAY 2022'!Z17+'[2]JUN 2022'!Z17+'[2]JUL 2022'!Z17+'[2]AUG 2022'!Z17+'[2]NOV 2022'!Z17</f>
        <v>0</v>
      </c>
      <c r="AA17" s="66">
        <f t="shared" si="0"/>
        <v>125575.55</v>
      </c>
    </row>
    <row r="18" spans="1:27" x14ac:dyDescent="0.25">
      <c r="A18" s="16" t="s">
        <v>72</v>
      </c>
      <c r="B18" s="17" t="s">
        <v>73</v>
      </c>
      <c r="C18" s="25" t="s">
        <v>39</v>
      </c>
      <c r="D18" s="86">
        <f>'[2]SEPT 2021'!D18+'[2]OCT 2021'!D18+'[2]NOV 2021'!D18+'[2]DEC 2021'!D18+'[2]JAN 2022'!D18+'[2]FEB 2022'!D18+'[2]MAR 2022'!D18+'[2]APR 2022'!D18+'[2]MAY 2022'!D18+'[2]JUN 2022'!D18+'[2]JUL 2022'!D18+'[2]AUG 2022'!D18+'[2]NOV 2022'!D18</f>
        <v>177019</v>
      </c>
      <c r="E18" s="86">
        <f>'[2]SEPT 2021'!E18+'[2]OCT 2021'!E18+'[2]NOV 2021'!E18+'[2]DEC 2021'!E18+'[2]JAN 2022'!E18+'[2]FEB 2022'!E18+'[2]MAR 2022'!E18+'[2]APR 2022'!E18+'[2]MAY 2022'!E18+'[2]JUN 2022'!E18+'[2]JUL 2022'!E18+'[2]AUG 2022'!E18+'[2]NOV 2022'!E18</f>
        <v>97301</v>
      </c>
      <c r="F18" s="86">
        <f>'[2]SEPT 2021'!F18+'[2]OCT 2021'!F18+'[2]NOV 2021'!F18+'[2]DEC 2021'!F18+'[2]JAN 2022'!F18+'[2]FEB 2022'!F18+'[2]MAR 2022'!F18+'[2]APR 2022'!F18+'[2]MAY 2022'!F18+'[2]JUN 2022'!F18+'[2]JUL 2022'!F18+'[2]AUG 2022'!F18+'[2]NOV 2022'!F18</f>
        <v>12584</v>
      </c>
      <c r="G18" s="86">
        <f>'[2]SEPT 2021'!G18+'[2]OCT 2021'!G18+'[2]NOV 2021'!G18+'[2]DEC 2021'!G18+'[2]JAN 2022'!G18+'[2]FEB 2022'!G18+'[2]MAR 2022'!G18+'[2]APR 2022'!G18+'[2]MAY 2022'!G18+'[2]JUN 2022'!G18+'[2]JUL 2022'!G18+'[2]AUG 2022'!G18+'[2]NOV 2022'!G18</f>
        <v>11097</v>
      </c>
      <c r="H18" s="86">
        <f>'[2]SEPT 2021'!H18+'[2]OCT 2021'!H18+'[2]NOV 2021'!H18+'[2]DEC 2021'!H18+'[2]JAN 2022'!H18+'[2]FEB 2022'!H18+'[2]MAR 2022'!H18+'[2]APR 2022'!H18+'[2]MAY 2022'!H18+'[2]JUN 2022'!H18+'[2]JUL 2022'!H18+'[2]AUG 2022'!H18+'[2]NOV 2022'!H18</f>
        <v>7317</v>
      </c>
      <c r="I18" s="87">
        <f>'[2]SEPT 2021'!I18+'[2]OCT 2021'!I18+'[2]NOV 2021'!I18+'[2]DEC 2021'!I18+'[2]JAN 2022'!I18+'[2]FEB 2022'!I18+'[2]MAR 2022'!I18+'[2]APR 2022'!I18+'[2]MAY 2022'!I18+'[2]JUN 2022'!I18+'[2]JUL 2022'!I18+'[2]AUG 2022'!I18+'[2]NOV 2022'!I18</f>
        <v>305318</v>
      </c>
      <c r="J18" s="88">
        <f>'[2]SEPT 2021'!J18+'[2]OCT 2021'!J18+'[2]NOV 2021'!J18+'[2]DEC 2021'!J18+'[2]JAN 2022'!J18+'[2]FEB 2022'!J18+'[2]MAR 2022'!J18+'[2]APR 2022'!J18+'[2]MAY 2022'!J18+'[2]JUN 2022'!J18+'[2]JUL 2022'!J18+'[2]AUG 2022'!J18+'[2]NOV 2022'!J18</f>
        <v>0</v>
      </c>
      <c r="K18" s="89">
        <f>'[2]FEB 2022'!K18+'[2]MAR 2022'!K18+'[2]APR 2022'!K18+'[2]MAY 2022'!K18+'[2]JUN 2022'!K18+'[2]JUL 2022'!K18+'[2]AUG 2022'!K18+'[2]NOV 2022'!K18</f>
        <v>0</v>
      </c>
      <c r="L18" s="90">
        <f>'[2]SEPT 2021'!K18+'[2]OCT 2021'!K18+'[2]NOV 2021'!K18+'[2]DEC 2021'!K18+'[2]JAN 2022'!K18+'[2]FEB 2022'!L18+'[2]MAR 2022'!L18+'[2]APR 2022'!L18+'[2]MAY 2022'!L18+'[2]JUN 2022'!L18+'[2]JUL 2022'!L18+'[2]AUG 2022'!L18+'[2]NOV 2022'!L18</f>
        <v>0</v>
      </c>
      <c r="M18" s="90">
        <f>'[2]SEPT 2021'!L18+'[2]OCT 2021'!L18+'[2]NOV 2021'!L18+'[2]DEC 2021'!L18+'[2]JAN 2022'!L18+'[2]FEB 2022'!M18+'[2]MAR 2022'!M18+'[2]APR 2022'!M18+'[2]MAY 2022'!M18+'[2]JUN 2022'!M18+'[2]JUL 2022'!M18+'[2]AUG 2022'!M18+'[2]NOV 2022'!M18</f>
        <v>0</v>
      </c>
      <c r="N18" s="90">
        <f>'[2]SEPT 2021'!M18+'[2]OCT 2021'!M18+'[2]NOV 2021'!M18+'[2]DEC 2021'!M18+'[2]JAN 2022'!M18+'[2]FEB 2022'!N18+'[2]MAR 2022'!N18+'[2]APR 2022'!N18+'[2]MAY 2022'!N18+'[2]JUN 2022'!N18+'[2]JUL 2022'!N18+'[2]AUG 2022'!N18+'[2]NOV 2022'!N18</f>
        <v>0</v>
      </c>
      <c r="O18" s="90">
        <f>'[2]SEPT 2021'!N18+'[2]OCT 2021'!N18+'[2]NOV 2021'!N18+'[2]DEC 2021'!N18+'[2]JAN 2022'!N18+'[2]FEB 2022'!O18+'[2]MAR 2022'!O18+'[2]APR 2022'!O18+'[2]MAY 2022'!O18+'[2]JUN 2022'!O18+'[2]JUL 2022'!O18+'[2]AUG 2022'!O18+'[2]NOV 2022'!O18</f>
        <v>0</v>
      </c>
      <c r="P18" s="90">
        <f>'[2]SEPT 2021'!O18+'[2]OCT 2021'!O18+'[2]NOV 2021'!O18+'[2]DEC 2021'!O18+'[2]JAN 2022'!O18+'[2]FEB 2022'!P18+'[2]MAR 2022'!P18+'[2]APR 2022'!P18+'[2]MAY 2022'!P18+'[2]JUN 2022'!P18+'[2]JUL 2022'!P18+'[2]AUG 2022'!P18+'[2]NOV 2022'!P18</f>
        <v>0</v>
      </c>
      <c r="Q18" s="90">
        <f>'[2]SEPT 2021'!P18+'[2]OCT 2021'!P18+'[2]NOV 2021'!P18+'[2]DEC 2021'!P18+'[2]JAN 2022'!P18+'[2]FEB 2022'!Q18+'[2]MAR 2022'!Q18+'[2]APR 2022'!Q18+'[2]MAY 2022'!Q18+'[2]JUN 2022'!Q18+'[2]JUL 2022'!Q18+'[2]AUG 2022'!Q18+'[2]NOV 2022'!Q18</f>
        <v>1279.3900000000001</v>
      </c>
      <c r="R18" s="90">
        <f>'[2]SEPT 2021'!Q18+'[2]OCT 2021'!Q18+'[2]NOV 2021'!Q18+'[2]DEC 2021'!Q18+'[2]JAN 2022'!Q18+'[2]FEB 2022'!R18+'[2]MAR 2022'!R18+'[2]APR 2022'!R18+'[2]MAY 2022'!R18+'[2]JUN 2022'!R18+'[2]JUL 2022'!R18+'[2]AUG 2022'!R18+'[2]NOV 2022'!R18</f>
        <v>0</v>
      </c>
      <c r="S18" s="90">
        <f>'[2]SEPT 2021'!R18+'[2]OCT 2021'!R18+'[2]NOV 2021'!R18+'[2]DEC 2021'!R18+'[2]JAN 2022'!R18+'[2]FEB 2022'!S18+'[2]MAR 2022'!S18+'[2]APR 2022'!S18+'[2]MAY 2022'!S18+'[2]JUN 2022'!S18+'[2]JUL 2022'!S18+'[2]AUG 2022'!S18+'[2]NOV 2022'!S18</f>
        <v>0</v>
      </c>
      <c r="T18" s="90">
        <f>'[2]SEPT 2021'!S18+'[2]OCT 2021'!S18+'[2]NOV 2021'!S18+'[2]DEC 2021'!S18+'[2]JAN 2022'!S18+'[2]FEB 2022'!T18+'[2]MAR 2022'!T18+'[2]APR 2022'!T18+'[2]MAY 2022'!T18+'[2]JUN 2022'!T18+'[2]JUL 2022'!T18+'[2]AUG 2022'!T18+'[2]NOV 2022'!T18</f>
        <v>0</v>
      </c>
      <c r="U18" s="90">
        <f>'[2]SEPT 2021'!T18+'[2]OCT 2021'!T18+'[2]NOV 2021'!T18+'[2]DEC 2021'!T18+'[2]JAN 2022'!T18+'[2]FEB 2022'!U18+'[2]MAR 2022'!U18+'[2]APR 2022'!U18+'[2]MAY 2022'!U18+'[2]JUN 2022'!U18+'[2]JUL 2022'!U18+'[2]AUG 2022'!U18+'[2]NOV 2022'!U18</f>
        <v>0</v>
      </c>
      <c r="V18" s="90">
        <f>'[2]SEPT 2021'!U18+'[2]OCT 2021'!U18+'[2]NOV 2021'!U18+'[2]DEC 2021'!U18+'[2]JAN 2022'!U18+'[2]FEB 2022'!V18+'[2]MAR 2022'!V18+'[2]APR 2022'!V18+'[2]MAY 2022'!V18+'[2]JUN 2022'!V18+'[2]JUL 2022'!V18+'[2]AUG 2022'!V18+'[2]NOV 2022'!V18</f>
        <v>0</v>
      </c>
      <c r="W18" s="90">
        <f>'[2]SEPT 2021'!V18+'[2]OCT 2021'!V18+'[2]NOV 2021'!V18+'[2]DEC 2021'!V18+'[2]JAN 2022'!V18+'[2]FEB 2022'!W18+'[2]MAR 2022'!W18+'[2]APR 2022'!W18+'[2]MAY 2022'!W18+'[2]JUN 2022'!W18+'[2]JUL 2022'!W18+'[2]AUG 2022'!W18+'[2]NOV 2022'!W18</f>
        <v>0</v>
      </c>
      <c r="X18" s="90">
        <f>'[2]SEPT 2021'!W18+'[2]OCT 2021'!W18+'[2]NOV 2021'!W18+'[2]DEC 2021'!W18+'[2]JAN 2022'!W18+'[2]FEB 2022'!X18+'[2]MAR 2022'!X18+'[2]APR 2022'!X18+'[2]MAY 2022'!X18+'[2]JUN 2022'!X18+'[2]JUL 2022'!X18+'[2]AUG 2022'!X18+'[2]NOV 2022'!X18</f>
        <v>0</v>
      </c>
      <c r="Y18" s="90">
        <f>'[2]SEPT 2021'!X18+'[2]OCT 2021'!X18+'[2]NOV 2021'!X18+'[2]DEC 2021'!X18+'[2]JAN 2022'!X18+'[2]FEB 2022'!Y18+'[2]MAR 2022'!Y18+'[2]APR 2022'!Y18+'[2]MAY 2022'!Y18+'[2]JUN 2022'!Y18+'[2]JUL 2022'!Y18+'[2]AUG 2022'!Y18+'[2]NOV 2022'!Y18</f>
        <v>0</v>
      </c>
      <c r="Z18" s="90">
        <f>'[2]SEPT 2021'!Y18+'[2]OCT 2021'!Y18+'[2]NOV 2021'!Y18+'[2]DEC 2021'!Y18+'[2]JAN 2022'!Y18+'[2]FEB 2022'!Z18+'[2]MAR 2022'!Z18+'[2]APR 2022'!Z18+'[2]MAY 2022'!Z18+'[2]JUN 2022'!Z18+'[2]JUL 2022'!Z18+'[2]AUG 2022'!Z18+'[2]NOV 2022'!Z18</f>
        <v>0</v>
      </c>
      <c r="AA18" s="66">
        <f t="shared" si="0"/>
        <v>306597.39</v>
      </c>
    </row>
    <row r="19" spans="1:27" x14ac:dyDescent="0.25">
      <c r="A19" s="16" t="s">
        <v>74</v>
      </c>
      <c r="B19" s="17" t="s">
        <v>75</v>
      </c>
      <c r="C19" s="28" t="s">
        <v>45</v>
      </c>
      <c r="D19" s="86">
        <f>'[2]SEPT 2021'!D19+'[2]OCT 2021'!D19+'[2]NOV 2021'!D19+'[2]DEC 2021'!D19+'[2]JAN 2022'!D19+'[2]FEB 2022'!D19+'[2]MAR 2022'!D19+'[2]APR 2022'!D19+'[2]MAY 2022'!D19+'[2]JUN 2022'!D19+'[2]JUL 2022'!D19+'[2]AUG 2022'!D19+'[2]NOV 2022'!D19</f>
        <v>153939</v>
      </c>
      <c r="E19" s="86">
        <f>'[2]SEPT 2021'!E19+'[2]OCT 2021'!E19+'[2]NOV 2021'!E19+'[2]DEC 2021'!E19+'[2]JAN 2022'!E19+'[2]FEB 2022'!E19+'[2]MAR 2022'!E19+'[2]APR 2022'!E19+'[2]MAY 2022'!E19+'[2]JUN 2022'!E19+'[2]JUL 2022'!E19+'[2]AUG 2022'!E19+'[2]NOV 2022'!E19</f>
        <v>205301</v>
      </c>
      <c r="F19" s="86">
        <f>'[2]SEPT 2021'!F19+'[2]OCT 2021'!F19+'[2]NOV 2021'!F19+'[2]DEC 2021'!F19+'[2]JAN 2022'!F19+'[2]FEB 2022'!F19+'[2]MAR 2022'!F19+'[2]APR 2022'!F19+'[2]MAY 2022'!F19+'[2]JUN 2022'!F19+'[2]JUL 2022'!F19+'[2]AUG 2022'!F19+'[2]NOV 2022'!F19</f>
        <v>109769</v>
      </c>
      <c r="G19" s="86">
        <f>'[2]SEPT 2021'!G19+'[2]OCT 2021'!G19+'[2]NOV 2021'!G19+'[2]DEC 2021'!G19+'[2]JAN 2022'!G19+'[2]FEB 2022'!G19+'[2]MAR 2022'!G19+'[2]APR 2022'!G19+'[2]MAY 2022'!G19+'[2]JUN 2022'!G19+'[2]JUL 2022'!G19+'[2]AUG 2022'!G19+'[2]NOV 2022'!G19</f>
        <v>6619</v>
      </c>
      <c r="H19" s="86">
        <f>'[2]SEPT 2021'!H19+'[2]OCT 2021'!H19+'[2]NOV 2021'!H19+'[2]DEC 2021'!H19+'[2]JAN 2022'!H19+'[2]FEB 2022'!H19+'[2]MAR 2022'!H19+'[2]APR 2022'!H19+'[2]MAY 2022'!H19+'[2]JUN 2022'!H19+'[2]JUL 2022'!H19+'[2]AUG 2022'!H19+'[2]NOV 2022'!H19</f>
        <v>84009</v>
      </c>
      <c r="I19" s="87">
        <f>'[2]SEPT 2021'!I19+'[2]OCT 2021'!I19+'[2]NOV 2021'!I19+'[2]DEC 2021'!I19+'[2]JAN 2022'!I19+'[2]FEB 2022'!I19+'[2]MAR 2022'!I19+'[2]APR 2022'!I19+'[2]MAY 2022'!I19+'[2]JUN 2022'!I19+'[2]JUL 2022'!I19+'[2]AUG 2022'!I19+'[2]NOV 2022'!I19</f>
        <v>559637</v>
      </c>
      <c r="J19" s="88">
        <f>'[2]SEPT 2021'!J19+'[2]OCT 2021'!J19+'[2]NOV 2021'!J19+'[2]DEC 2021'!J19+'[2]JAN 2022'!J19+'[2]FEB 2022'!J19+'[2]MAR 2022'!J19+'[2]APR 2022'!J19+'[2]MAY 2022'!J19+'[2]JUN 2022'!J19+'[2]JUL 2022'!J19+'[2]AUG 2022'!J19+'[2]NOV 2022'!J19</f>
        <v>4348</v>
      </c>
      <c r="K19" s="89">
        <f>'[2]FEB 2022'!K19+'[2]MAR 2022'!K19+'[2]APR 2022'!K19+'[2]MAY 2022'!K19+'[2]JUN 2022'!K19+'[2]JUL 2022'!K19+'[2]AUG 2022'!K19+'[2]NOV 2022'!K19</f>
        <v>0</v>
      </c>
      <c r="L19" s="90">
        <f>'[2]SEPT 2021'!K19+'[2]OCT 2021'!K19+'[2]NOV 2021'!K19+'[2]DEC 2021'!K19+'[2]JAN 2022'!K19+'[2]FEB 2022'!L19+'[2]MAR 2022'!L19+'[2]APR 2022'!L19+'[2]MAY 2022'!L19+'[2]JUN 2022'!L19+'[2]JUL 2022'!L19+'[2]AUG 2022'!L19+'[2]NOV 2022'!L19</f>
        <v>0</v>
      </c>
      <c r="M19" s="90">
        <f>'[2]SEPT 2021'!L19+'[2]OCT 2021'!L19+'[2]NOV 2021'!L19+'[2]DEC 2021'!L19+'[2]JAN 2022'!L19+'[2]FEB 2022'!M19+'[2]MAR 2022'!M19+'[2]APR 2022'!M19+'[2]MAY 2022'!M19+'[2]JUN 2022'!M19+'[2]JUL 2022'!M19+'[2]AUG 2022'!M19+'[2]NOV 2022'!M19</f>
        <v>0</v>
      </c>
      <c r="N19" s="90">
        <f>'[2]SEPT 2021'!M19+'[2]OCT 2021'!M19+'[2]NOV 2021'!M19+'[2]DEC 2021'!M19+'[2]JAN 2022'!M19+'[2]FEB 2022'!N19+'[2]MAR 2022'!N19+'[2]APR 2022'!N19+'[2]MAY 2022'!N19+'[2]JUN 2022'!N19+'[2]JUL 2022'!N19+'[2]AUG 2022'!N19+'[2]NOV 2022'!N19</f>
        <v>0</v>
      </c>
      <c r="O19" s="90">
        <f>'[2]SEPT 2021'!N19+'[2]OCT 2021'!N19+'[2]NOV 2021'!N19+'[2]DEC 2021'!N19+'[2]JAN 2022'!N19+'[2]FEB 2022'!O19+'[2]MAR 2022'!O19+'[2]APR 2022'!O19+'[2]MAY 2022'!O19+'[2]JUN 2022'!O19+'[2]JUL 2022'!O19+'[2]AUG 2022'!O19+'[2]NOV 2022'!O19</f>
        <v>0</v>
      </c>
      <c r="P19" s="90">
        <f>'[2]SEPT 2021'!O19+'[2]OCT 2021'!O19+'[2]NOV 2021'!O19+'[2]DEC 2021'!O19+'[2]JAN 2022'!O19+'[2]FEB 2022'!P19+'[2]MAR 2022'!P19+'[2]APR 2022'!P19+'[2]MAY 2022'!P19+'[2]JUN 2022'!P19+'[2]JUL 2022'!P19+'[2]AUG 2022'!P19+'[2]NOV 2022'!P19</f>
        <v>0</v>
      </c>
      <c r="Q19" s="90">
        <f>'[2]SEPT 2021'!P19+'[2]OCT 2021'!P19+'[2]NOV 2021'!P19+'[2]DEC 2021'!P19+'[2]JAN 2022'!P19+'[2]FEB 2022'!Q19+'[2]MAR 2022'!Q19+'[2]APR 2022'!Q19+'[2]MAY 2022'!Q19+'[2]JUN 2022'!Q19+'[2]JUL 2022'!Q19+'[2]AUG 2022'!Q19+'[2]NOV 2022'!Q19</f>
        <v>0</v>
      </c>
      <c r="R19" s="90">
        <f>'[2]SEPT 2021'!Q19+'[2]OCT 2021'!Q19+'[2]NOV 2021'!Q19+'[2]DEC 2021'!Q19+'[2]JAN 2022'!Q19+'[2]FEB 2022'!R19+'[2]MAR 2022'!R19+'[2]APR 2022'!R19+'[2]MAY 2022'!R19+'[2]JUN 2022'!R19+'[2]JUL 2022'!R19+'[2]AUG 2022'!R19+'[2]NOV 2022'!R19</f>
        <v>0</v>
      </c>
      <c r="S19" s="90">
        <f>'[2]SEPT 2021'!R19+'[2]OCT 2021'!R19+'[2]NOV 2021'!R19+'[2]DEC 2021'!R19+'[2]JAN 2022'!R19+'[2]FEB 2022'!S19+'[2]MAR 2022'!S19+'[2]APR 2022'!S19+'[2]MAY 2022'!S19+'[2]JUN 2022'!S19+'[2]JUL 2022'!S19+'[2]AUG 2022'!S19+'[2]NOV 2022'!S19</f>
        <v>0</v>
      </c>
      <c r="T19" s="90">
        <f>'[2]SEPT 2021'!S19+'[2]OCT 2021'!S19+'[2]NOV 2021'!S19+'[2]DEC 2021'!S19+'[2]JAN 2022'!S19+'[2]FEB 2022'!T19+'[2]MAR 2022'!T19+'[2]APR 2022'!T19+'[2]MAY 2022'!T19+'[2]JUN 2022'!T19+'[2]JUL 2022'!T19+'[2]AUG 2022'!T19+'[2]NOV 2022'!T19</f>
        <v>0</v>
      </c>
      <c r="U19" s="90">
        <f>'[2]SEPT 2021'!T19+'[2]OCT 2021'!T19+'[2]NOV 2021'!T19+'[2]DEC 2021'!T19+'[2]JAN 2022'!T19+'[2]FEB 2022'!U19+'[2]MAR 2022'!U19+'[2]APR 2022'!U19+'[2]MAY 2022'!U19+'[2]JUN 2022'!U19+'[2]JUL 2022'!U19+'[2]AUG 2022'!U19+'[2]NOV 2022'!U19</f>
        <v>0</v>
      </c>
      <c r="V19" s="90">
        <f>'[2]SEPT 2021'!U19+'[2]OCT 2021'!U19+'[2]NOV 2021'!U19+'[2]DEC 2021'!U19+'[2]JAN 2022'!U19+'[2]FEB 2022'!V19+'[2]MAR 2022'!V19+'[2]APR 2022'!V19+'[2]MAY 2022'!V19+'[2]JUN 2022'!V19+'[2]JUL 2022'!V19+'[2]AUG 2022'!V19+'[2]NOV 2022'!V19</f>
        <v>0</v>
      </c>
      <c r="W19" s="90">
        <f>'[2]SEPT 2021'!V19+'[2]OCT 2021'!V19+'[2]NOV 2021'!V19+'[2]DEC 2021'!V19+'[2]JAN 2022'!V19+'[2]FEB 2022'!W19+'[2]MAR 2022'!W19+'[2]APR 2022'!W19+'[2]MAY 2022'!W19+'[2]JUN 2022'!W19+'[2]JUL 2022'!W19+'[2]AUG 2022'!W19+'[2]NOV 2022'!W19</f>
        <v>0</v>
      </c>
      <c r="X19" s="90">
        <f>'[2]SEPT 2021'!W19+'[2]OCT 2021'!W19+'[2]NOV 2021'!W19+'[2]DEC 2021'!W19+'[2]JAN 2022'!W19+'[2]FEB 2022'!X19+'[2]MAR 2022'!X19+'[2]APR 2022'!X19+'[2]MAY 2022'!X19+'[2]JUN 2022'!X19+'[2]JUL 2022'!X19+'[2]AUG 2022'!X19+'[2]NOV 2022'!X19</f>
        <v>0</v>
      </c>
      <c r="Y19" s="90">
        <f>'[2]SEPT 2021'!X19+'[2]OCT 2021'!X19+'[2]NOV 2021'!X19+'[2]DEC 2021'!X19+'[2]JAN 2022'!X19+'[2]FEB 2022'!Y19+'[2]MAR 2022'!Y19+'[2]APR 2022'!Y19+'[2]MAY 2022'!Y19+'[2]JUN 2022'!Y19+'[2]JUL 2022'!Y19+'[2]AUG 2022'!Y19+'[2]NOV 2022'!Y19</f>
        <v>0</v>
      </c>
      <c r="Z19" s="90">
        <f>'[2]SEPT 2021'!Y19+'[2]OCT 2021'!Y19+'[2]NOV 2021'!Y19+'[2]DEC 2021'!Y19+'[2]JAN 2022'!Y19+'[2]FEB 2022'!Z19+'[2]MAR 2022'!Z19+'[2]APR 2022'!Z19+'[2]MAY 2022'!Z19+'[2]JUN 2022'!Z19+'[2]JUL 2022'!Z19+'[2]AUG 2022'!Z19+'[2]NOV 2022'!Z19</f>
        <v>0</v>
      </c>
      <c r="AA19" s="66">
        <f t="shared" si="0"/>
        <v>563985</v>
      </c>
    </row>
    <row r="20" spans="1:27" x14ac:dyDescent="0.25">
      <c r="A20" s="16" t="s">
        <v>76</v>
      </c>
      <c r="B20" s="17" t="s">
        <v>77</v>
      </c>
      <c r="C20" s="28" t="s">
        <v>45</v>
      </c>
      <c r="D20" s="86">
        <f>'[2]SEPT 2021'!D20+'[2]OCT 2021'!D20+'[2]NOV 2021'!D20+'[2]DEC 2021'!D20+'[2]JAN 2022'!D20+'[2]FEB 2022'!D20+'[2]MAR 2022'!D20+'[2]APR 2022'!D20+'[2]MAY 2022'!D20+'[2]JUN 2022'!D20+'[2]JUL 2022'!D20+'[2]AUG 2022'!D20+'[2]NOV 2022'!D20</f>
        <v>166321</v>
      </c>
      <c r="E20" s="86">
        <f>'[2]SEPT 2021'!E20+'[2]OCT 2021'!E20+'[2]NOV 2021'!E20+'[2]DEC 2021'!E20+'[2]JAN 2022'!E20+'[2]FEB 2022'!E20+'[2]MAR 2022'!E20+'[2]APR 2022'!E20+'[2]MAY 2022'!E20+'[2]JUN 2022'!E20+'[2]JUL 2022'!E20+'[2]AUG 2022'!E20+'[2]NOV 2022'!E20</f>
        <v>105449</v>
      </c>
      <c r="F20" s="86">
        <f>'[2]SEPT 2021'!F20+'[2]OCT 2021'!F20+'[2]NOV 2021'!F20+'[2]DEC 2021'!F20+'[2]JAN 2022'!F20+'[2]FEB 2022'!F20+'[2]MAR 2022'!F20+'[2]APR 2022'!F20+'[2]MAY 2022'!F20+'[2]JUN 2022'!F20+'[2]JUL 2022'!F20+'[2]AUG 2022'!F20+'[2]NOV 2022'!F20</f>
        <v>66383</v>
      </c>
      <c r="G20" s="86">
        <f>'[2]SEPT 2021'!G20+'[2]OCT 2021'!G20+'[2]NOV 2021'!G20+'[2]DEC 2021'!G20+'[2]JAN 2022'!G20+'[2]FEB 2022'!G20+'[2]MAR 2022'!G20+'[2]APR 2022'!G20+'[2]MAY 2022'!G20+'[2]JUN 2022'!G20+'[2]JUL 2022'!G20+'[2]AUG 2022'!G20+'[2]NOV 2022'!G20</f>
        <v>40662</v>
      </c>
      <c r="H20" s="86">
        <f>'[2]SEPT 2021'!H20+'[2]OCT 2021'!H20+'[2]NOV 2021'!H20+'[2]DEC 2021'!H20+'[2]JAN 2022'!H20+'[2]FEB 2022'!H20+'[2]MAR 2022'!H20+'[2]APR 2022'!H20+'[2]MAY 2022'!H20+'[2]JUN 2022'!H20+'[2]JUL 2022'!H20+'[2]AUG 2022'!H20+'[2]NOV 2022'!H20</f>
        <v>13168</v>
      </c>
      <c r="I20" s="87">
        <f>'[2]SEPT 2021'!I20+'[2]OCT 2021'!I20+'[2]NOV 2021'!I20+'[2]DEC 2021'!I20+'[2]JAN 2022'!I20+'[2]FEB 2022'!I20+'[2]MAR 2022'!I20+'[2]APR 2022'!I20+'[2]MAY 2022'!I20+'[2]JUN 2022'!I20+'[2]JUL 2022'!I20+'[2]AUG 2022'!I20+'[2]NOV 2022'!I20</f>
        <v>391983</v>
      </c>
      <c r="J20" s="88">
        <f>'[2]SEPT 2021'!J20+'[2]OCT 2021'!J20+'[2]NOV 2021'!J20+'[2]DEC 2021'!J20+'[2]JAN 2022'!J20+'[2]FEB 2022'!J20+'[2]MAR 2022'!J20+'[2]APR 2022'!J20+'[2]MAY 2022'!J20+'[2]JUN 2022'!J20+'[2]JUL 2022'!J20+'[2]AUG 2022'!J20+'[2]NOV 2022'!J20</f>
        <v>4348</v>
      </c>
      <c r="K20" s="89">
        <f>'[2]FEB 2022'!K20+'[2]MAR 2022'!K20+'[2]APR 2022'!K20+'[2]MAY 2022'!K20+'[2]JUN 2022'!K20+'[2]JUL 2022'!K20+'[2]AUG 2022'!K20+'[2]NOV 2022'!K20</f>
        <v>0</v>
      </c>
      <c r="L20" s="90">
        <f>'[2]SEPT 2021'!K20+'[2]OCT 2021'!K20+'[2]NOV 2021'!K20+'[2]DEC 2021'!K20+'[2]JAN 2022'!K20+'[2]FEB 2022'!L20+'[2]MAR 2022'!L20+'[2]APR 2022'!L20+'[2]MAY 2022'!L20+'[2]JUN 2022'!L20+'[2]JUL 2022'!L20+'[2]AUG 2022'!L20+'[2]NOV 2022'!L20</f>
        <v>0</v>
      </c>
      <c r="M20" s="90">
        <f>'[2]SEPT 2021'!L20+'[2]OCT 2021'!L20+'[2]NOV 2021'!L20+'[2]DEC 2021'!L20+'[2]JAN 2022'!L20+'[2]FEB 2022'!M20+'[2]MAR 2022'!M20+'[2]APR 2022'!M20+'[2]MAY 2022'!M20+'[2]JUN 2022'!M20+'[2]JUL 2022'!M20+'[2]AUG 2022'!M20+'[2]NOV 2022'!M20</f>
        <v>0</v>
      </c>
      <c r="N20" s="90">
        <f>'[2]SEPT 2021'!M20+'[2]OCT 2021'!M20+'[2]NOV 2021'!M20+'[2]DEC 2021'!M20+'[2]JAN 2022'!M20+'[2]FEB 2022'!N20+'[2]MAR 2022'!N20+'[2]APR 2022'!N20+'[2]MAY 2022'!N20+'[2]JUN 2022'!N20+'[2]JUL 2022'!N20+'[2]AUG 2022'!N20+'[2]NOV 2022'!N20</f>
        <v>0</v>
      </c>
      <c r="O20" s="90">
        <f>'[2]SEPT 2021'!N20+'[2]OCT 2021'!N20+'[2]NOV 2021'!N20+'[2]DEC 2021'!N20+'[2]JAN 2022'!N20+'[2]FEB 2022'!O20+'[2]MAR 2022'!O20+'[2]APR 2022'!O20+'[2]MAY 2022'!O20+'[2]JUN 2022'!O20+'[2]JUL 2022'!O20+'[2]AUG 2022'!O20+'[2]NOV 2022'!O20</f>
        <v>0</v>
      </c>
      <c r="P20" s="90">
        <f>'[2]SEPT 2021'!O20+'[2]OCT 2021'!O20+'[2]NOV 2021'!O20+'[2]DEC 2021'!O20+'[2]JAN 2022'!O20+'[2]FEB 2022'!P20+'[2]MAR 2022'!P20+'[2]APR 2022'!P20+'[2]MAY 2022'!P20+'[2]JUN 2022'!P20+'[2]JUL 2022'!P20+'[2]AUG 2022'!P20+'[2]NOV 2022'!P20</f>
        <v>0</v>
      </c>
      <c r="Q20" s="90">
        <f>'[2]SEPT 2021'!P20+'[2]OCT 2021'!P20+'[2]NOV 2021'!P20+'[2]DEC 2021'!P20+'[2]JAN 2022'!P20+'[2]FEB 2022'!Q20+'[2]MAR 2022'!Q20+'[2]APR 2022'!Q20+'[2]MAY 2022'!Q20+'[2]JUN 2022'!Q20+'[2]JUL 2022'!Q20+'[2]AUG 2022'!Q20+'[2]NOV 2022'!Q20</f>
        <v>5364.24</v>
      </c>
      <c r="R20" s="90">
        <f>'[2]SEPT 2021'!Q20+'[2]OCT 2021'!Q20+'[2]NOV 2021'!Q20+'[2]DEC 2021'!Q20+'[2]JAN 2022'!Q20+'[2]FEB 2022'!R20+'[2]MAR 2022'!R20+'[2]APR 2022'!R20+'[2]MAY 2022'!R20+'[2]JUN 2022'!R20+'[2]JUL 2022'!R20+'[2]AUG 2022'!R20+'[2]NOV 2022'!R20</f>
        <v>0</v>
      </c>
      <c r="S20" s="90">
        <f>'[2]SEPT 2021'!R20+'[2]OCT 2021'!R20+'[2]NOV 2021'!R20+'[2]DEC 2021'!R20+'[2]JAN 2022'!R20+'[2]FEB 2022'!S20+'[2]MAR 2022'!S20+'[2]APR 2022'!S20+'[2]MAY 2022'!S20+'[2]JUN 2022'!S20+'[2]JUL 2022'!S20+'[2]AUG 2022'!S20+'[2]NOV 2022'!S20</f>
        <v>0</v>
      </c>
      <c r="T20" s="90">
        <f>'[2]SEPT 2021'!S20+'[2]OCT 2021'!S20+'[2]NOV 2021'!S20+'[2]DEC 2021'!S20+'[2]JAN 2022'!S20+'[2]FEB 2022'!T20+'[2]MAR 2022'!T20+'[2]APR 2022'!T20+'[2]MAY 2022'!T20+'[2]JUN 2022'!T20+'[2]JUL 2022'!T20+'[2]AUG 2022'!T20+'[2]NOV 2022'!T20</f>
        <v>0</v>
      </c>
      <c r="U20" s="90">
        <f>'[2]SEPT 2021'!T20+'[2]OCT 2021'!T20+'[2]NOV 2021'!T20+'[2]DEC 2021'!T20+'[2]JAN 2022'!T20+'[2]FEB 2022'!U20+'[2]MAR 2022'!U20+'[2]APR 2022'!U20+'[2]MAY 2022'!U20+'[2]JUN 2022'!U20+'[2]JUL 2022'!U20+'[2]AUG 2022'!U20+'[2]NOV 2022'!U20</f>
        <v>0</v>
      </c>
      <c r="V20" s="90">
        <f>'[2]SEPT 2021'!U20+'[2]OCT 2021'!U20+'[2]NOV 2021'!U20+'[2]DEC 2021'!U20+'[2]JAN 2022'!U20+'[2]FEB 2022'!V20+'[2]MAR 2022'!V20+'[2]APR 2022'!V20+'[2]MAY 2022'!V20+'[2]JUN 2022'!V20+'[2]JUL 2022'!V20+'[2]AUG 2022'!V20+'[2]NOV 2022'!V20</f>
        <v>0</v>
      </c>
      <c r="W20" s="90">
        <f>'[2]SEPT 2021'!V20+'[2]OCT 2021'!V20+'[2]NOV 2021'!V20+'[2]DEC 2021'!V20+'[2]JAN 2022'!V20+'[2]FEB 2022'!W20+'[2]MAR 2022'!W20+'[2]APR 2022'!W20+'[2]MAY 2022'!W20+'[2]JUN 2022'!W20+'[2]JUL 2022'!W20+'[2]AUG 2022'!W20+'[2]NOV 2022'!W20</f>
        <v>0</v>
      </c>
      <c r="X20" s="90">
        <f>'[2]SEPT 2021'!W20+'[2]OCT 2021'!W20+'[2]NOV 2021'!W20+'[2]DEC 2021'!W20+'[2]JAN 2022'!W20+'[2]FEB 2022'!X20+'[2]MAR 2022'!X20+'[2]APR 2022'!X20+'[2]MAY 2022'!X20+'[2]JUN 2022'!X20+'[2]JUL 2022'!X20+'[2]AUG 2022'!X20+'[2]NOV 2022'!X20</f>
        <v>0</v>
      </c>
      <c r="Y20" s="90">
        <f>'[2]SEPT 2021'!X20+'[2]OCT 2021'!X20+'[2]NOV 2021'!X20+'[2]DEC 2021'!X20+'[2]JAN 2022'!X20+'[2]FEB 2022'!Y20+'[2]MAR 2022'!Y20+'[2]APR 2022'!Y20+'[2]MAY 2022'!Y20+'[2]JUN 2022'!Y20+'[2]JUL 2022'!Y20+'[2]AUG 2022'!Y20+'[2]NOV 2022'!Y20</f>
        <v>0</v>
      </c>
      <c r="Z20" s="90">
        <f>'[2]SEPT 2021'!Y20+'[2]OCT 2021'!Y20+'[2]NOV 2021'!Y20+'[2]DEC 2021'!Y20+'[2]JAN 2022'!Y20+'[2]FEB 2022'!Z20+'[2]MAR 2022'!Z20+'[2]APR 2022'!Z20+'[2]MAY 2022'!Z20+'[2]JUN 2022'!Z20+'[2]JUL 2022'!Z20+'[2]AUG 2022'!Z20+'[2]NOV 2022'!Z20</f>
        <v>0</v>
      </c>
      <c r="AA20" s="66">
        <f t="shared" si="0"/>
        <v>401695.24</v>
      </c>
    </row>
    <row r="21" spans="1:27" x14ac:dyDescent="0.25">
      <c r="A21" s="16" t="s">
        <v>78</v>
      </c>
      <c r="B21" s="17" t="s">
        <v>79</v>
      </c>
      <c r="C21" s="30" t="s">
        <v>71</v>
      </c>
      <c r="D21" s="86">
        <f>'[2]SEPT 2021'!D21+'[2]OCT 2021'!D21+'[2]NOV 2021'!D21+'[2]DEC 2021'!D21+'[2]JAN 2022'!D21+'[2]FEB 2022'!D21+'[2]MAR 2022'!D21+'[2]APR 2022'!D21+'[2]MAY 2022'!D21+'[2]JUN 2022'!D21+'[2]JUL 2022'!D21+'[2]AUG 2022'!D21+'[2]NOV 2022'!D21</f>
        <v>82326</v>
      </c>
      <c r="E21" s="86">
        <f>'[2]SEPT 2021'!E21+'[2]OCT 2021'!E21+'[2]NOV 2021'!E21+'[2]DEC 2021'!E21+'[2]JAN 2022'!E21+'[2]FEB 2022'!E21+'[2]MAR 2022'!E21+'[2]APR 2022'!E21+'[2]MAY 2022'!E21+'[2]JUN 2022'!E21+'[2]JUL 2022'!E21+'[2]AUG 2022'!E21+'[2]NOV 2022'!E21</f>
        <v>57221</v>
      </c>
      <c r="F21" s="86">
        <f>'[2]SEPT 2021'!F21+'[2]OCT 2021'!F21+'[2]NOV 2021'!F21+'[2]DEC 2021'!F21+'[2]JAN 2022'!F21+'[2]FEB 2022'!F21+'[2]MAR 2022'!F21+'[2]APR 2022'!F21+'[2]MAY 2022'!F21+'[2]JUN 2022'!F21+'[2]JUL 2022'!F21+'[2]AUG 2022'!F21+'[2]NOV 2022'!F21</f>
        <v>36749</v>
      </c>
      <c r="G21" s="86">
        <f>'[2]SEPT 2021'!G21+'[2]OCT 2021'!G21+'[2]NOV 2021'!G21+'[2]DEC 2021'!G21+'[2]JAN 2022'!G21+'[2]FEB 2022'!G21+'[2]MAR 2022'!G21+'[2]APR 2022'!G21+'[2]MAY 2022'!G21+'[2]JUN 2022'!G21+'[2]JUL 2022'!G21+'[2]AUG 2022'!G21+'[2]NOV 2022'!G21</f>
        <v>25046</v>
      </c>
      <c r="H21" s="86">
        <f>'[2]SEPT 2021'!H21+'[2]OCT 2021'!H21+'[2]NOV 2021'!H21+'[2]DEC 2021'!H21+'[2]JAN 2022'!H21+'[2]FEB 2022'!H21+'[2]MAR 2022'!H21+'[2]APR 2022'!H21+'[2]MAY 2022'!H21+'[2]JUN 2022'!H21+'[2]JUL 2022'!H21+'[2]AUG 2022'!H21+'[2]NOV 2022'!H21</f>
        <v>25151</v>
      </c>
      <c r="I21" s="87">
        <f>'[2]SEPT 2021'!I21+'[2]OCT 2021'!I21+'[2]NOV 2021'!I21+'[2]DEC 2021'!I21+'[2]JAN 2022'!I21+'[2]FEB 2022'!I21+'[2]MAR 2022'!I21+'[2]APR 2022'!I21+'[2]MAY 2022'!I21+'[2]JUN 2022'!I21+'[2]JUL 2022'!I21+'[2]AUG 2022'!I21+'[2]NOV 2022'!I21</f>
        <v>226493</v>
      </c>
      <c r="J21" s="88">
        <f>'[2]SEPT 2021'!J21+'[2]OCT 2021'!J21+'[2]NOV 2021'!J21+'[2]DEC 2021'!J21+'[2]JAN 2022'!J21+'[2]FEB 2022'!J21+'[2]MAR 2022'!J21+'[2]APR 2022'!J21+'[2]MAY 2022'!J21+'[2]JUN 2022'!J21+'[2]JUL 2022'!J21+'[2]AUG 2022'!J21+'[2]NOV 2022'!J21</f>
        <v>16489.75</v>
      </c>
      <c r="K21" s="89">
        <f>'[2]FEB 2022'!K21+'[2]MAR 2022'!K21+'[2]APR 2022'!K21+'[2]MAY 2022'!K21+'[2]JUN 2022'!K21+'[2]JUL 2022'!K21+'[2]AUG 2022'!K21+'[2]NOV 2022'!K21</f>
        <v>0</v>
      </c>
      <c r="L21" s="90">
        <f>'[2]SEPT 2021'!K21+'[2]OCT 2021'!K21+'[2]NOV 2021'!K21+'[2]DEC 2021'!K21+'[2]JAN 2022'!K21+'[2]FEB 2022'!L21+'[2]MAR 2022'!L21+'[2]APR 2022'!L21+'[2]MAY 2022'!L21+'[2]JUN 2022'!L21+'[2]JUL 2022'!L21+'[2]AUG 2022'!L21+'[2]NOV 2022'!L21</f>
        <v>0</v>
      </c>
      <c r="M21" s="90">
        <f>'[2]SEPT 2021'!L21+'[2]OCT 2021'!L21+'[2]NOV 2021'!L21+'[2]DEC 2021'!L21+'[2]JAN 2022'!L21+'[2]FEB 2022'!M21+'[2]MAR 2022'!M21+'[2]APR 2022'!M21+'[2]MAY 2022'!M21+'[2]JUN 2022'!M21+'[2]JUL 2022'!M21+'[2]AUG 2022'!M21+'[2]NOV 2022'!M21</f>
        <v>0</v>
      </c>
      <c r="N21" s="90">
        <f>'[2]SEPT 2021'!M21+'[2]OCT 2021'!M21+'[2]NOV 2021'!M21+'[2]DEC 2021'!M21+'[2]JAN 2022'!M21+'[2]FEB 2022'!N21+'[2]MAR 2022'!N21+'[2]APR 2022'!N21+'[2]MAY 2022'!N21+'[2]JUN 2022'!N21+'[2]JUL 2022'!N21+'[2]AUG 2022'!N21+'[2]NOV 2022'!N21</f>
        <v>0</v>
      </c>
      <c r="O21" s="90">
        <f>'[2]SEPT 2021'!N21+'[2]OCT 2021'!N21+'[2]NOV 2021'!N21+'[2]DEC 2021'!N21+'[2]JAN 2022'!N21+'[2]FEB 2022'!O21+'[2]MAR 2022'!O21+'[2]APR 2022'!O21+'[2]MAY 2022'!O21+'[2]JUN 2022'!O21+'[2]JUL 2022'!O21+'[2]AUG 2022'!O21+'[2]NOV 2022'!O21</f>
        <v>0</v>
      </c>
      <c r="P21" s="90">
        <f>'[2]SEPT 2021'!O21+'[2]OCT 2021'!O21+'[2]NOV 2021'!O21+'[2]DEC 2021'!O21+'[2]JAN 2022'!O21+'[2]FEB 2022'!P21+'[2]MAR 2022'!P21+'[2]APR 2022'!P21+'[2]MAY 2022'!P21+'[2]JUN 2022'!P21+'[2]JUL 2022'!P21+'[2]AUG 2022'!P21+'[2]NOV 2022'!P21</f>
        <v>0</v>
      </c>
      <c r="Q21" s="90">
        <f>'[2]SEPT 2021'!P21+'[2]OCT 2021'!P21+'[2]NOV 2021'!P21+'[2]DEC 2021'!P21+'[2]JAN 2022'!P21+'[2]FEB 2022'!Q21+'[2]MAR 2022'!Q21+'[2]APR 2022'!Q21+'[2]MAY 2022'!Q21+'[2]JUN 2022'!Q21+'[2]JUL 2022'!Q21+'[2]AUG 2022'!Q21+'[2]NOV 2022'!Q21</f>
        <v>1361.77</v>
      </c>
      <c r="R21" s="90">
        <f>'[2]SEPT 2021'!Q21+'[2]OCT 2021'!Q21+'[2]NOV 2021'!Q21+'[2]DEC 2021'!Q21+'[2]JAN 2022'!Q21+'[2]FEB 2022'!R21+'[2]MAR 2022'!R21+'[2]APR 2022'!R21+'[2]MAY 2022'!R21+'[2]JUN 2022'!R21+'[2]JUL 2022'!R21+'[2]AUG 2022'!R21+'[2]NOV 2022'!R21</f>
        <v>0</v>
      </c>
      <c r="S21" s="90">
        <f>'[2]SEPT 2021'!R21+'[2]OCT 2021'!R21+'[2]NOV 2021'!R21+'[2]DEC 2021'!R21+'[2]JAN 2022'!R21+'[2]FEB 2022'!S21+'[2]MAR 2022'!S21+'[2]APR 2022'!S21+'[2]MAY 2022'!S21+'[2]JUN 2022'!S21+'[2]JUL 2022'!S21+'[2]AUG 2022'!S21+'[2]NOV 2022'!S21</f>
        <v>0</v>
      </c>
      <c r="T21" s="90">
        <f>'[2]SEPT 2021'!S21+'[2]OCT 2021'!S21+'[2]NOV 2021'!S21+'[2]DEC 2021'!S21+'[2]JAN 2022'!S21+'[2]FEB 2022'!T21+'[2]MAR 2022'!T21+'[2]APR 2022'!T21+'[2]MAY 2022'!T21+'[2]JUN 2022'!T21+'[2]JUL 2022'!T21+'[2]AUG 2022'!T21+'[2]NOV 2022'!T21</f>
        <v>0</v>
      </c>
      <c r="U21" s="90">
        <f>'[2]SEPT 2021'!T21+'[2]OCT 2021'!T21+'[2]NOV 2021'!T21+'[2]DEC 2021'!T21+'[2]JAN 2022'!T21+'[2]FEB 2022'!U21+'[2]MAR 2022'!U21+'[2]APR 2022'!U21+'[2]MAY 2022'!U21+'[2]JUN 2022'!U21+'[2]JUL 2022'!U21+'[2]AUG 2022'!U21+'[2]NOV 2022'!U21</f>
        <v>0</v>
      </c>
      <c r="V21" s="90">
        <f>'[2]SEPT 2021'!U21+'[2]OCT 2021'!U21+'[2]NOV 2021'!U21+'[2]DEC 2021'!U21+'[2]JAN 2022'!U21+'[2]FEB 2022'!V21+'[2]MAR 2022'!V21+'[2]APR 2022'!V21+'[2]MAY 2022'!V21+'[2]JUN 2022'!V21+'[2]JUL 2022'!V21+'[2]AUG 2022'!V21+'[2]NOV 2022'!V21</f>
        <v>0</v>
      </c>
      <c r="W21" s="90">
        <f>'[2]SEPT 2021'!V21+'[2]OCT 2021'!V21+'[2]NOV 2021'!V21+'[2]DEC 2021'!V21+'[2]JAN 2022'!V21+'[2]FEB 2022'!W21+'[2]MAR 2022'!W21+'[2]APR 2022'!W21+'[2]MAY 2022'!W21+'[2]JUN 2022'!W21+'[2]JUL 2022'!W21+'[2]AUG 2022'!W21+'[2]NOV 2022'!W21</f>
        <v>125078</v>
      </c>
      <c r="X21" s="90">
        <f>'[2]SEPT 2021'!W21+'[2]OCT 2021'!W21+'[2]NOV 2021'!W21+'[2]DEC 2021'!W21+'[2]JAN 2022'!W21+'[2]FEB 2022'!X21+'[2]MAR 2022'!X21+'[2]APR 2022'!X21+'[2]MAY 2022'!X21+'[2]JUN 2022'!X21+'[2]JUL 2022'!X21+'[2]AUG 2022'!X21+'[2]NOV 2022'!X21</f>
        <v>0</v>
      </c>
      <c r="Y21" s="90">
        <f>'[2]SEPT 2021'!X21+'[2]OCT 2021'!X21+'[2]NOV 2021'!X21+'[2]DEC 2021'!X21+'[2]JAN 2022'!X21+'[2]FEB 2022'!Y21+'[2]MAR 2022'!Y21+'[2]APR 2022'!Y21+'[2]MAY 2022'!Y21+'[2]JUN 2022'!Y21+'[2]JUL 2022'!Y21+'[2]AUG 2022'!Y21+'[2]NOV 2022'!Y21</f>
        <v>0</v>
      </c>
      <c r="Z21" s="90">
        <f>'[2]SEPT 2021'!Y21+'[2]OCT 2021'!Y21+'[2]NOV 2021'!Y21+'[2]DEC 2021'!Y21+'[2]JAN 2022'!Y21+'[2]FEB 2022'!Z21+'[2]MAR 2022'!Z21+'[2]APR 2022'!Z21+'[2]MAY 2022'!Z21+'[2]JUN 2022'!Z21+'[2]JUL 2022'!Z21+'[2]AUG 2022'!Z21+'[2]NOV 2022'!Z21</f>
        <v>0</v>
      </c>
      <c r="AA21" s="66">
        <f t="shared" si="0"/>
        <v>369422.52</v>
      </c>
    </row>
    <row r="22" spans="1:27" x14ac:dyDescent="0.25">
      <c r="A22" s="16" t="s">
        <v>80</v>
      </c>
      <c r="B22" s="17" t="s">
        <v>81</v>
      </c>
      <c r="C22" s="25" t="s">
        <v>39</v>
      </c>
      <c r="D22" s="86">
        <f>'[2]SEPT 2021'!D22+'[2]OCT 2021'!D22+'[2]NOV 2021'!D22+'[2]DEC 2021'!D22+'[2]JAN 2022'!D22+'[2]FEB 2022'!D22+'[2]MAR 2022'!D22+'[2]APR 2022'!D22+'[2]MAY 2022'!D22+'[2]JUN 2022'!D22+'[2]JUL 2022'!D22+'[2]AUG 2022'!D22+'[2]NOV 2022'!D22</f>
        <v>9833</v>
      </c>
      <c r="E22" s="86">
        <f>'[2]SEPT 2021'!E22+'[2]OCT 2021'!E22+'[2]NOV 2021'!E22+'[2]DEC 2021'!E22+'[2]JAN 2022'!E22+'[2]FEB 2022'!E22+'[2]MAR 2022'!E22+'[2]APR 2022'!E22+'[2]MAY 2022'!E22+'[2]JUN 2022'!E22+'[2]JUL 2022'!E22+'[2]AUG 2022'!E22+'[2]NOV 2022'!E22</f>
        <v>31286</v>
      </c>
      <c r="F22" s="86">
        <f>'[2]SEPT 2021'!F22+'[2]OCT 2021'!F22+'[2]NOV 2021'!F22+'[2]DEC 2021'!F22+'[2]JAN 2022'!F22+'[2]FEB 2022'!F22+'[2]MAR 2022'!F22+'[2]APR 2022'!F22+'[2]MAY 2022'!F22+'[2]JUN 2022'!F22+'[2]JUL 2022'!F22+'[2]AUG 2022'!F22+'[2]NOV 2022'!F22</f>
        <v>0</v>
      </c>
      <c r="G22" s="86">
        <f>'[2]SEPT 2021'!G22+'[2]OCT 2021'!G22+'[2]NOV 2021'!G22+'[2]DEC 2021'!G22+'[2]JAN 2022'!G22+'[2]FEB 2022'!G22+'[2]MAR 2022'!G22+'[2]APR 2022'!G22+'[2]MAY 2022'!G22+'[2]JUN 2022'!G22+'[2]JUL 2022'!G22+'[2]AUG 2022'!G22+'[2]NOV 2022'!G22</f>
        <v>16906</v>
      </c>
      <c r="H22" s="86">
        <f>'[2]SEPT 2021'!H22+'[2]OCT 2021'!H22+'[2]NOV 2021'!H22+'[2]DEC 2021'!H22+'[2]JAN 2022'!H22+'[2]FEB 2022'!H22+'[2]MAR 2022'!H22+'[2]APR 2022'!H22+'[2]MAY 2022'!H22+'[2]JUN 2022'!H22+'[2]JUL 2022'!H22+'[2]AUG 2022'!H22+'[2]NOV 2022'!H22</f>
        <v>2368</v>
      </c>
      <c r="I22" s="87">
        <f>'[2]SEPT 2021'!I22+'[2]OCT 2021'!I22+'[2]NOV 2021'!I22+'[2]DEC 2021'!I22+'[2]JAN 2022'!I22+'[2]FEB 2022'!I22+'[2]MAR 2022'!I22+'[2]APR 2022'!I22+'[2]MAY 2022'!I22+'[2]JUN 2022'!I22+'[2]JUL 2022'!I22+'[2]AUG 2022'!I22+'[2]NOV 2022'!I22</f>
        <v>60393</v>
      </c>
      <c r="J22" s="88">
        <f>'[2]SEPT 2021'!J22+'[2]OCT 2021'!J22+'[2]NOV 2021'!J22+'[2]DEC 2021'!J22+'[2]JAN 2022'!J22+'[2]FEB 2022'!J22+'[2]MAR 2022'!J22+'[2]APR 2022'!J22+'[2]MAY 2022'!J22+'[2]JUN 2022'!J22+'[2]JUL 2022'!J22+'[2]AUG 2022'!J22+'[2]NOV 2022'!J22</f>
        <v>0</v>
      </c>
      <c r="K22" s="89">
        <f>'[2]FEB 2022'!K22+'[2]MAR 2022'!K22+'[2]APR 2022'!K22+'[2]MAY 2022'!K22+'[2]JUN 2022'!K22+'[2]JUL 2022'!K22+'[2]AUG 2022'!K22+'[2]NOV 2022'!K22</f>
        <v>0</v>
      </c>
      <c r="L22" s="90">
        <f>'[2]SEPT 2021'!K22+'[2]OCT 2021'!K22+'[2]NOV 2021'!K22+'[2]DEC 2021'!K22+'[2]JAN 2022'!K22+'[2]FEB 2022'!L22+'[2]MAR 2022'!L22+'[2]APR 2022'!L22+'[2]MAY 2022'!L22+'[2]JUN 2022'!L22+'[2]JUL 2022'!L22+'[2]AUG 2022'!L22+'[2]NOV 2022'!L22</f>
        <v>0</v>
      </c>
      <c r="M22" s="90">
        <f>'[2]SEPT 2021'!L22+'[2]OCT 2021'!L22+'[2]NOV 2021'!L22+'[2]DEC 2021'!L22+'[2]JAN 2022'!L22+'[2]FEB 2022'!M22+'[2]MAR 2022'!M22+'[2]APR 2022'!M22+'[2]MAY 2022'!M22+'[2]JUN 2022'!M22+'[2]JUL 2022'!M22+'[2]AUG 2022'!M22+'[2]NOV 2022'!M22</f>
        <v>0</v>
      </c>
      <c r="N22" s="90">
        <f>'[2]SEPT 2021'!M22+'[2]OCT 2021'!M22+'[2]NOV 2021'!M22+'[2]DEC 2021'!M22+'[2]JAN 2022'!M22+'[2]FEB 2022'!N22+'[2]MAR 2022'!N22+'[2]APR 2022'!N22+'[2]MAY 2022'!N22+'[2]JUN 2022'!N22+'[2]JUL 2022'!N22+'[2]AUG 2022'!N22+'[2]NOV 2022'!N22</f>
        <v>0</v>
      </c>
      <c r="O22" s="90">
        <f>'[2]SEPT 2021'!N22+'[2]OCT 2021'!N22+'[2]NOV 2021'!N22+'[2]DEC 2021'!N22+'[2]JAN 2022'!N22+'[2]FEB 2022'!O22+'[2]MAR 2022'!O22+'[2]APR 2022'!O22+'[2]MAY 2022'!O22+'[2]JUN 2022'!O22+'[2]JUL 2022'!O22+'[2]AUG 2022'!O22+'[2]NOV 2022'!O22</f>
        <v>0</v>
      </c>
      <c r="P22" s="90">
        <f>'[2]SEPT 2021'!O22+'[2]OCT 2021'!O22+'[2]NOV 2021'!O22+'[2]DEC 2021'!O22+'[2]JAN 2022'!O22+'[2]FEB 2022'!P22+'[2]MAR 2022'!P22+'[2]APR 2022'!P22+'[2]MAY 2022'!P22+'[2]JUN 2022'!P22+'[2]JUL 2022'!P22+'[2]AUG 2022'!P22+'[2]NOV 2022'!P22</f>
        <v>0</v>
      </c>
      <c r="Q22" s="90">
        <f>'[2]SEPT 2021'!P22+'[2]OCT 2021'!P22+'[2]NOV 2021'!P22+'[2]DEC 2021'!P22+'[2]JAN 2022'!P22+'[2]FEB 2022'!Q22+'[2]MAR 2022'!Q22+'[2]APR 2022'!Q22+'[2]MAY 2022'!Q22+'[2]JUN 2022'!Q22+'[2]JUL 2022'!Q22+'[2]AUG 2022'!Q22+'[2]NOV 2022'!Q22</f>
        <v>0</v>
      </c>
      <c r="R22" s="90">
        <f>'[2]SEPT 2021'!Q22+'[2]OCT 2021'!Q22+'[2]NOV 2021'!Q22+'[2]DEC 2021'!Q22+'[2]JAN 2022'!Q22+'[2]FEB 2022'!R22+'[2]MAR 2022'!R22+'[2]APR 2022'!R22+'[2]MAY 2022'!R22+'[2]JUN 2022'!R22+'[2]JUL 2022'!R22+'[2]AUG 2022'!R22+'[2]NOV 2022'!R22</f>
        <v>0</v>
      </c>
      <c r="S22" s="90">
        <f>'[2]SEPT 2021'!R22+'[2]OCT 2021'!R22+'[2]NOV 2021'!R22+'[2]DEC 2021'!R22+'[2]JAN 2022'!R22+'[2]FEB 2022'!S22+'[2]MAR 2022'!S22+'[2]APR 2022'!S22+'[2]MAY 2022'!S22+'[2]JUN 2022'!S22+'[2]JUL 2022'!S22+'[2]AUG 2022'!S22+'[2]NOV 2022'!S22</f>
        <v>0</v>
      </c>
      <c r="T22" s="90">
        <f>'[2]SEPT 2021'!S22+'[2]OCT 2021'!S22+'[2]NOV 2021'!S22+'[2]DEC 2021'!S22+'[2]JAN 2022'!S22+'[2]FEB 2022'!T22+'[2]MAR 2022'!T22+'[2]APR 2022'!T22+'[2]MAY 2022'!T22+'[2]JUN 2022'!T22+'[2]JUL 2022'!T22+'[2]AUG 2022'!T22+'[2]NOV 2022'!T22</f>
        <v>0</v>
      </c>
      <c r="U22" s="90">
        <f>'[2]SEPT 2021'!T22+'[2]OCT 2021'!T22+'[2]NOV 2021'!T22+'[2]DEC 2021'!T22+'[2]JAN 2022'!T22+'[2]FEB 2022'!U22+'[2]MAR 2022'!U22+'[2]APR 2022'!U22+'[2]MAY 2022'!U22+'[2]JUN 2022'!U22+'[2]JUL 2022'!U22+'[2]AUG 2022'!U22+'[2]NOV 2022'!U22</f>
        <v>0</v>
      </c>
      <c r="V22" s="90">
        <f>'[2]SEPT 2021'!U22+'[2]OCT 2021'!U22+'[2]NOV 2021'!U22+'[2]DEC 2021'!U22+'[2]JAN 2022'!U22+'[2]FEB 2022'!V22+'[2]MAR 2022'!V22+'[2]APR 2022'!V22+'[2]MAY 2022'!V22+'[2]JUN 2022'!V22+'[2]JUL 2022'!V22+'[2]AUG 2022'!V22+'[2]NOV 2022'!V22</f>
        <v>0</v>
      </c>
      <c r="W22" s="90">
        <f>'[2]SEPT 2021'!V22+'[2]OCT 2021'!V22+'[2]NOV 2021'!V22+'[2]DEC 2021'!V22+'[2]JAN 2022'!V22+'[2]FEB 2022'!W22+'[2]MAR 2022'!W22+'[2]APR 2022'!W22+'[2]MAY 2022'!W22+'[2]JUN 2022'!W22+'[2]JUL 2022'!W22+'[2]AUG 2022'!W22+'[2]NOV 2022'!W22</f>
        <v>0</v>
      </c>
      <c r="X22" s="90">
        <f>'[2]SEPT 2021'!W22+'[2]OCT 2021'!W22+'[2]NOV 2021'!W22+'[2]DEC 2021'!W22+'[2]JAN 2022'!W22+'[2]FEB 2022'!X22+'[2]MAR 2022'!X22+'[2]APR 2022'!X22+'[2]MAY 2022'!X22+'[2]JUN 2022'!X22+'[2]JUL 2022'!X22+'[2]AUG 2022'!X22+'[2]NOV 2022'!X22</f>
        <v>0</v>
      </c>
      <c r="Y22" s="90">
        <f>'[2]SEPT 2021'!X22+'[2]OCT 2021'!X22+'[2]NOV 2021'!X22+'[2]DEC 2021'!X22+'[2]JAN 2022'!X22+'[2]FEB 2022'!Y22+'[2]MAR 2022'!Y22+'[2]APR 2022'!Y22+'[2]MAY 2022'!Y22+'[2]JUN 2022'!Y22+'[2]JUL 2022'!Y22+'[2]AUG 2022'!Y22+'[2]NOV 2022'!Y22</f>
        <v>0</v>
      </c>
      <c r="Z22" s="90">
        <f>'[2]SEPT 2021'!Y22+'[2]OCT 2021'!Y22+'[2]NOV 2021'!Y22+'[2]DEC 2021'!Y22+'[2]JAN 2022'!Y22+'[2]FEB 2022'!Z22+'[2]MAR 2022'!Z22+'[2]APR 2022'!Z22+'[2]MAY 2022'!Z22+'[2]JUN 2022'!Z22+'[2]JUL 2022'!Z22+'[2]AUG 2022'!Z22+'[2]NOV 2022'!Z22</f>
        <v>0</v>
      </c>
      <c r="AA22" s="66">
        <f t="shared" si="0"/>
        <v>60393</v>
      </c>
    </row>
    <row r="23" spans="1:27" x14ac:dyDescent="0.25">
      <c r="A23" s="16" t="s">
        <v>82</v>
      </c>
      <c r="B23" s="17" t="s">
        <v>83</v>
      </c>
      <c r="C23" s="30" t="s">
        <v>71</v>
      </c>
      <c r="D23" s="86">
        <f>'[2]SEPT 2021'!D23+'[2]OCT 2021'!D23+'[2]NOV 2021'!D23+'[2]DEC 2021'!D23+'[2]JAN 2022'!D23+'[2]FEB 2022'!D23+'[2]MAR 2022'!D23+'[2]APR 2022'!D23+'[2]MAY 2022'!D23+'[2]JUN 2022'!D23+'[2]JUL 2022'!D23+'[2]AUG 2022'!D23+'[2]NOV 2022'!D23</f>
        <v>416493</v>
      </c>
      <c r="E23" s="86">
        <f>'[2]SEPT 2021'!E23+'[2]OCT 2021'!E23+'[2]NOV 2021'!E23+'[2]DEC 2021'!E23+'[2]JAN 2022'!E23+'[2]FEB 2022'!E23+'[2]MAR 2022'!E23+'[2]APR 2022'!E23+'[2]MAY 2022'!E23+'[2]JUN 2022'!E23+'[2]JUL 2022'!E23+'[2]AUG 2022'!E23+'[2]NOV 2022'!E23</f>
        <v>569580</v>
      </c>
      <c r="F23" s="86">
        <f>'[2]SEPT 2021'!F23+'[2]OCT 2021'!F23+'[2]NOV 2021'!F23+'[2]DEC 2021'!F23+'[2]JAN 2022'!F23+'[2]FEB 2022'!F23+'[2]MAR 2022'!F23+'[2]APR 2022'!F23+'[2]MAY 2022'!F23+'[2]JUN 2022'!F23+'[2]JUL 2022'!F23+'[2]AUG 2022'!F23+'[2]NOV 2022'!F23</f>
        <v>1170780</v>
      </c>
      <c r="G23" s="86">
        <f>'[2]SEPT 2021'!G23+'[2]OCT 2021'!G23+'[2]NOV 2021'!G23+'[2]DEC 2021'!G23+'[2]JAN 2022'!G23+'[2]FEB 2022'!G23+'[2]MAR 2022'!G23+'[2]APR 2022'!G23+'[2]MAY 2022'!G23+'[2]JUN 2022'!G23+'[2]JUL 2022'!G23+'[2]AUG 2022'!G23+'[2]NOV 2022'!G23</f>
        <v>245583</v>
      </c>
      <c r="H23" s="86">
        <f>'[2]SEPT 2021'!H23+'[2]OCT 2021'!H23+'[2]NOV 2021'!H23+'[2]DEC 2021'!H23+'[2]JAN 2022'!H23+'[2]FEB 2022'!H23+'[2]MAR 2022'!H23+'[2]APR 2022'!H23+'[2]MAY 2022'!H23+'[2]JUN 2022'!H23+'[2]JUL 2022'!H23+'[2]AUG 2022'!H23+'[2]NOV 2022'!H23</f>
        <v>260907</v>
      </c>
      <c r="I23" s="87">
        <f>'[2]SEPT 2021'!I23+'[2]OCT 2021'!I23+'[2]NOV 2021'!I23+'[2]DEC 2021'!I23+'[2]JAN 2022'!I23+'[2]FEB 2022'!I23+'[2]MAR 2022'!I23+'[2]APR 2022'!I23+'[2]MAY 2022'!I23+'[2]JUN 2022'!I23+'[2]JUL 2022'!I23+'[2]AUG 2022'!I23+'[2]NOV 2022'!I23</f>
        <v>2663343</v>
      </c>
      <c r="J23" s="88">
        <f>'[2]SEPT 2021'!J23+'[2]OCT 2021'!J23+'[2]NOV 2021'!J23+'[2]DEC 2021'!J23+'[2]JAN 2022'!J23+'[2]FEB 2022'!J23+'[2]MAR 2022'!J23+'[2]APR 2022'!J23+'[2]MAY 2022'!J23+'[2]JUN 2022'!J23+'[2]JUL 2022'!J23+'[2]AUG 2022'!J23+'[2]NOV 2022'!J23</f>
        <v>0</v>
      </c>
      <c r="K23" s="89">
        <f>'[2]FEB 2022'!K23+'[2]MAR 2022'!K23+'[2]APR 2022'!K23+'[2]MAY 2022'!K23+'[2]JUN 2022'!K23+'[2]JUL 2022'!K23+'[2]AUG 2022'!K23+'[2]NOV 2022'!K23</f>
        <v>0</v>
      </c>
      <c r="L23" s="90">
        <f>'[2]SEPT 2021'!K23+'[2]OCT 2021'!K23+'[2]NOV 2021'!K23+'[2]DEC 2021'!K23+'[2]JAN 2022'!K23+'[2]FEB 2022'!L23+'[2]MAR 2022'!L23+'[2]APR 2022'!L23+'[2]MAY 2022'!L23+'[2]JUN 2022'!L23+'[2]JUL 2022'!L23+'[2]AUG 2022'!L23+'[2]NOV 2022'!L23</f>
        <v>24954</v>
      </c>
      <c r="M23" s="90">
        <f>'[2]SEPT 2021'!L23+'[2]OCT 2021'!L23+'[2]NOV 2021'!L23+'[2]DEC 2021'!L23+'[2]JAN 2022'!L23+'[2]FEB 2022'!M23+'[2]MAR 2022'!M23+'[2]APR 2022'!M23+'[2]MAY 2022'!M23+'[2]JUN 2022'!M23+'[2]JUL 2022'!M23+'[2]AUG 2022'!M23+'[2]NOV 2022'!M23</f>
        <v>107163</v>
      </c>
      <c r="N23" s="90">
        <f>'[2]SEPT 2021'!M23+'[2]OCT 2021'!M23+'[2]NOV 2021'!M23+'[2]DEC 2021'!M23+'[2]JAN 2022'!M23+'[2]FEB 2022'!N23+'[2]MAR 2022'!N23+'[2]APR 2022'!N23+'[2]MAY 2022'!N23+'[2]JUN 2022'!N23+'[2]JUL 2022'!N23+'[2]AUG 2022'!N23+'[2]NOV 2022'!N23</f>
        <v>0</v>
      </c>
      <c r="O23" s="90">
        <f>'[2]SEPT 2021'!N23+'[2]OCT 2021'!N23+'[2]NOV 2021'!N23+'[2]DEC 2021'!N23+'[2]JAN 2022'!N23+'[2]FEB 2022'!O23+'[2]MAR 2022'!O23+'[2]APR 2022'!O23+'[2]MAY 2022'!O23+'[2]JUN 2022'!O23+'[2]JUL 2022'!O23+'[2]AUG 2022'!O23+'[2]NOV 2022'!O23</f>
        <v>127486</v>
      </c>
      <c r="P23" s="90">
        <f>'[2]SEPT 2021'!O23+'[2]OCT 2021'!O23+'[2]NOV 2021'!O23+'[2]DEC 2021'!O23+'[2]JAN 2022'!O23+'[2]FEB 2022'!P23+'[2]MAR 2022'!P23+'[2]APR 2022'!P23+'[2]MAY 2022'!P23+'[2]JUN 2022'!P23+'[2]JUL 2022'!P23+'[2]AUG 2022'!P23+'[2]NOV 2022'!P23</f>
        <v>0</v>
      </c>
      <c r="Q23" s="90">
        <f>'[2]SEPT 2021'!P23+'[2]OCT 2021'!P23+'[2]NOV 2021'!P23+'[2]DEC 2021'!P23+'[2]JAN 2022'!P23+'[2]FEB 2022'!Q23+'[2]MAR 2022'!Q23+'[2]APR 2022'!Q23+'[2]MAY 2022'!Q23+'[2]JUN 2022'!Q23+'[2]JUL 2022'!Q23+'[2]AUG 2022'!Q23+'[2]NOV 2022'!Q23</f>
        <v>21752.03</v>
      </c>
      <c r="R23" s="90">
        <f>'[2]SEPT 2021'!Q23+'[2]OCT 2021'!Q23+'[2]NOV 2021'!Q23+'[2]DEC 2021'!Q23+'[2]JAN 2022'!Q23+'[2]FEB 2022'!R23+'[2]MAR 2022'!R23+'[2]APR 2022'!R23+'[2]MAY 2022'!R23+'[2]JUN 2022'!R23+'[2]JUL 2022'!R23+'[2]AUG 2022'!R23+'[2]NOV 2022'!R23</f>
        <v>0</v>
      </c>
      <c r="S23" s="90">
        <f>'[2]SEPT 2021'!R23+'[2]OCT 2021'!R23+'[2]NOV 2021'!R23+'[2]DEC 2021'!R23+'[2]JAN 2022'!R23+'[2]FEB 2022'!S23+'[2]MAR 2022'!S23+'[2]APR 2022'!S23+'[2]MAY 2022'!S23+'[2]JUN 2022'!S23+'[2]JUL 2022'!S23+'[2]AUG 2022'!S23+'[2]NOV 2022'!S23</f>
        <v>495179</v>
      </c>
      <c r="T23" s="90">
        <f>'[2]SEPT 2021'!S23+'[2]OCT 2021'!S23+'[2]NOV 2021'!S23+'[2]DEC 2021'!S23+'[2]JAN 2022'!S23+'[2]FEB 2022'!T23+'[2]MAR 2022'!T23+'[2]APR 2022'!T23+'[2]MAY 2022'!T23+'[2]JUN 2022'!T23+'[2]JUL 2022'!T23+'[2]AUG 2022'!T23+'[2]NOV 2022'!T23</f>
        <v>0</v>
      </c>
      <c r="U23" s="90">
        <f>'[2]SEPT 2021'!T23+'[2]OCT 2021'!T23+'[2]NOV 2021'!T23+'[2]DEC 2021'!T23+'[2]JAN 2022'!T23+'[2]FEB 2022'!U23+'[2]MAR 2022'!U23+'[2]APR 2022'!U23+'[2]MAY 2022'!U23+'[2]JUN 2022'!U23+'[2]JUL 2022'!U23+'[2]AUG 2022'!U23+'[2]NOV 2022'!U23</f>
        <v>0</v>
      </c>
      <c r="V23" s="90">
        <f>'[2]SEPT 2021'!U23+'[2]OCT 2021'!U23+'[2]NOV 2021'!U23+'[2]DEC 2021'!U23+'[2]JAN 2022'!U23+'[2]FEB 2022'!V23+'[2]MAR 2022'!V23+'[2]APR 2022'!V23+'[2]MAY 2022'!V23+'[2]JUN 2022'!V23+'[2]JUL 2022'!V23+'[2]AUG 2022'!V23+'[2]NOV 2022'!V23</f>
        <v>0</v>
      </c>
      <c r="W23" s="90">
        <f>'[2]SEPT 2021'!V23+'[2]OCT 2021'!V23+'[2]NOV 2021'!V23+'[2]DEC 2021'!V23+'[2]JAN 2022'!V23+'[2]FEB 2022'!W23+'[2]MAR 2022'!W23+'[2]APR 2022'!W23+'[2]MAY 2022'!W23+'[2]JUN 2022'!W23+'[2]JUL 2022'!W23+'[2]AUG 2022'!W23+'[2]NOV 2022'!W23</f>
        <v>124792.04</v>
      </c>
      <c r="X23" s="90">
        <f>'[2]SEPT 2021'!W23+'[2]OCT 2021'!W23+'[2]NOV 2021'!W23+'[2]DEC 2021'!W23+'[2]JAN 2022'!W23+'[2]FEB 2022'!X23+'[2]MAR 2022'!X23+'[2]APR 2022'!X23+'[2]MAY 2022'!X23+'[2]JUN 2022'!X23+'[2]JUL 2022'!X23+'[2]AUG 2022'!X23+'[2]NOV 2022'!X23</f>
        <v>0</v>
      </c>
      <c r="Y23" s="90">
        <f>'[2]SEPT 2021'!X23+'[2]OCT 2021'!X23+'[2]NOV 2021'!X23+'[2]DEC 2021'!X23+'[2]JAN 2022'!X23+'[2]FEB 2022'!Y23+'[2]MAR 2022'!Y23+'[2]APR 2022'!Y23+'[2]MAY 2022'!Y23+'[2]JUN 2022'!Y23+'[2]JUL 2022'!Y23+'[2]AUG 2022'!Y23+'[2]NOV 2022'!Y23</f>
        <v>909038</v>
      </c>
      <c r="Z23" s="90">
        <f>'[2]SEPT 2021'!Y23+'[2]OCT 2021'!Y23+'[2]NOV 2021'!Y23+'[2]DEC 2021'!Y23+'[2]JAN 2022'!Y23+'[2]FEB 2022'!Z23+'[2]MAR 2022'!Z23+'[2]APR 2022'!Z23+'[2]MAY 2022'!Z23+'[2]JUN 2022'!Z23+'[2]JUL 2022'!Z23+'[2]AUG 2022'!Z23+'[2]NOV 2022'!Z23</f>
        <v>0</v>
      </c>
      <c r="AA23" s="66">
        <f t="shared" si="0"/>
        <v>4473707.07</v>
      </c>
    </row>
    <row r="24" spans="1:27" x14ac:dyDescent="0.25">
      <c r="A24" s="16" t="s">
        <v>84</v>
      </c>
      <c r="B24" s="17" t="s">
        <v>85</v>
      </c>
      <c r="C24" s="18" t="s">
        <v>36</v>
      </c>
      <c r="D24" s="86">
        <f>'[2]SEPT 2021'!D24+'[2]OCT 2021'!D24+'[2]NOV 2021'!D24+'[2]DEC 2021'!D24+'[2]JAN 2022'!D24+'[2]FEB 2022'!D24+'[2]MAR 2022'!D24+'[2]APR 2022'!D24+'[2]MAY 2022'!D24+'[2]JUN 2022'!D24+'[2]JUL 2022'!D24+'[2]AUG 2022'!D24+'[2]NOV 2022'!D24</f>
        <v>173323</v>
      </c>
      <c r="E24" s="86">
        <f>'[2]SEPT 2021'!E24+'[2]OCT 2021'!E24+'[2]NOV 2021'!E24+'[2]DEC 2021'!E24+'[2]JAN 2022'!E24+'[2]FEB 2022'!E24+'[2]MAR 2022'!E24+'[2]APR 2022'!E24+'[2]MAY 2022'!E24+'[2]JUN 2022'!E24+'[2]JUL 2022'!E24+'[2]AUG 2022'!E24+'[2]NOV 2022'!E24</f>
        <v>78265</v>
      </c>
      <c r="F24" s="86">
        <f>'[2]SEPT 2021'!F24+'[2]OCT 2021'!F24+'[2]NOV 2021'!F24+'[2]DEC 2021'!F24+'[2]JAN 2022'!F24+'[2]FEB 2022'!F24+'[2]MAR 2022'!F24+'[2]APR 2022'!F24+'[2]MAY 2022'!F24+'[2]JUN 2022'!F24+'[2]JUL 2022'!F24+'[2]AUG 2022'!F24+'[2]NOV 2022'!F24</f>
        <v>1788</v>
      </c>
      <c r="G24" s="86">
        <f>'[2]SEPT 2021'!G24+'[2]OCT 2021'!G24+'[2]NOV 2021'!G24+'[2]DEC 2021'!G24+'[2]JAN 2022'!G24+'[2]FEB 2022'!G24+'[2]MAR 2022'!G24+'[2]APR 2022'!G24+'[2]MAY 2022'!G24+'[2]JUN 2022'!G24+'[2]JUL 2022'!G24+'[2]AUG 2022'!G24+'[2]NOV 2022'!G24</f>
        <v>7100</v>
      </c>
      <c r="H24" s="86">
        <f>'[2]SEPT 2021'!H24+'[2]OCT 2021'!H24+'[2]NOV 2021'!H24+'[2]DEC 2021'!H24+'[2]JAN 2022'!H24+'[2]FEB 2022'!H24+'[2]MAR 2022'!H24+'[2]APR 2022'!H24+'[2]MAY 2022'!H24+'[2]JUN 2022'!H24+'[2]JUL 2022'!H24+'[2]AUG 2022'!H24+'[2]NOV 2022'!H24</f>
        <v>3481</v>
      </c>
      <c r="I24" s="87">
        <f>'[2]SEPT 2021'!I24+'[2]OCT 2021'!I24+'[2]NOV 2021'!I24+'[2]DEC 2021'!I24+'[2]JAN 2022'!I24+'[2]FEB 2022'!I24+'[2]MAR 2022'!I24+'[2]APR 2022'!I24+'[2]MAY 2022'!I24+'[2]JUN 2022'!I24+'[2]JUL 2022'!I24+'[2]AUG 2022'!I24+'[2]NOV 2022'!I24</f>
        <v>263957</v>
      </c>
      <c r="J24" s="88">
        <f>'[2]SEPT 2021'!J24+'[2]OCT 2021'!J24+'[2]NOV 2021'!J24+'[2]DEC 2021'!J24+'[2]JAN 2022'!J24+'[2]FEB 2022'!J24+'[2]MAR 2022'!J24+'[2]APR 2022'!J24+'[2]MAY 2022'!J24+'[2]JUN 2022'!J24+'[2]JUL 2022'!J24+'[2]AUG 2022'!J24+'[2]NOV 2022'!J24</f>
        <v>7560</v>
      </c>
      <c r="K24" s="89">
        <f>'[2]FEB 2022'!K24+'[2]MAR 2022'!K24+'[2]APR 2022'!K24+'[2]MAY 2022'!K24+'[2]JUN 2022'!K24+'[2]JUL 2022'!K24+'[2]AUG 2022'!K24+'[2]NOV 2022'!K24</f>
        <v>0</v>
      </c>
      <c r="L24" s="90">
        <f>'[2]SEPT 2021'!K24+'[2]OCT 2021'!K24+'[2]NOV 2021'!K24+'[2]DEC 2021'!K24+'[2]JAN 2022'!K24+'[2]FEB 2022'!L24+'[2]MAR 2022'!L24+'[2]APR 2022'!L24+'[2]MAY 2022'!L24+'[2]JUN 2022'!L24+'[2]JUL 2022'!L24+'[2]AUG 2022'!L24+'[2]NOV 2022'!L24</f>
        <v>0</v>
      </c>
      <c r="M24" s="90">
        <f>'[2]SEPT 2021'!L24+'[2]OCT 2021'!L24+'[2]NOV 2021'!L24+'[2]DEC 2021'!L24+'[2]JAN 2022'!L24+'[2]FEB 2022'!M24+'[2]MAR 2022'!M24+'[2]APR 2022'!M24+'[2]MAY 2022'!M24+'[2]JUN 2022'!M24+'[2]JUL 2022'!M24+'[2]AUG 2022'!M24+'[2]NOV 2022'!M24</f>
        <v>0</v>
      </c>
      <c r="N24" s="90">
        <f>'[2]SEPT 2021'!M24+'[2]OCT 2021'!M24+'[2]NOV 2021'!M24+'[2]DEC 2021'!M24+'[2]JAN 2022'!M24+'[2]FEB 2022'!N24+'[2]MAR 2022'!N24+'[2]APR 2022'!N24+'[2]MAY 2022'!N24+'[2]JUN 2022'!N24+'[2]JUL 2022'!N24+'[2]AUG 2022'!N24+'[2]NOV 2022'!N24</f>
        <v>0</v>
      </c>
      <c r="O24" s="90">
        <f>'[2]SEPT 2021'!N24+'[2]OCT 2021'!N24+'[2]NOV 2021'!N24+'[2]DEC 2021'!N24+'[2]JAN 2022'!N24+'[2]FEB 2022'!O24+'[2]MAR 2022'!O24+'[2]APR 2022'!O24+'[2]MAY 2022'!O24+'[2]JUN 2022'!O24+'[2]JUL 2022'!O24+'[2]AUG 2022'!O24+'[2]NOV 2022'!O24</f>
        <v>0</v>
      </c>
      <c r="P24" s="90">
        <f>'[2]SEPT 2021'!O24+'[2]OCT 2021'!O24+'[2]NOV 2021'!O24+'[2]DEC 2021'!O24+'[2]JAN 2022'!O24+'[2]FEB 2022'!P24+'[2]MAR 2022'!P24+'[2]APR 2022'!P24+'[2]MAY 2022'!P24+'[2]JUN 2022'!P24+'[2]JUL 2022'!P24+'[2]AUG 2022'!P24+'[2]NOV 2022'!P24</f>
        <v>0</v>
      </c>
      <c r="Q24" s="90">
        <f>'[2]SEPT 2021'!P24+'[2]OCT 2021'!P24+'[2]NOV 2021'!P24+'[2]DEC 2021'!P24+'[2]JAN 2022'!P24+'[2]FEB 2022'!Q24+'[2]MAR 2022'!Q24+'[2]APR 2022'!Q24+'[2]MAY 2022'!Q24+'[2]JUN 2022'!Q24+'[2]JUL 2022'!Q24+'[2]AUG 2022'!Q24+'[2]NOV 2022'!Q24</f>
        <v>3090</v>
      </c>
      <c r="R24" s="90">
        <f>'[2]SEPT 2021'!Q24+'[2]OCT 2021'!Q24+'[2]NOV 2021'!Q24+'[2]DEC 2021'!Q24+'[2]JAN 2022'!Q24+'[2]FEB 2022'!R24+'[2]MAR 2022'!R24+'[2]APR 2022'!R24+'[2]MAY 2022'!R24+'[2]JUN 2022'!R24+'[2]JUL 2022'!R24+'[2]AUG 2022'!R24+'[2]NOV 2022'!R24</f>
        <v>0</v>
      </c>
      <c r="S24" s="90">
        <f>'[2]SEPT 2021'!R24+'[2]OCT 2021'!R24+'[2]NOV 2021'!R24+'[2]DEC 2021'!R24+'[2]JAN 2022'!R24+'[2]FEB 2022'!S24+'[2]MAR 2022'!S24+'[2]APR 2022'!S24+'[2]MAY 2022'!S24+'[2]JUN 2022'!S24+'[2]JUL 2022'!S24+'[2]AUG 2022'!S24+'[2]NOV 2022'!S24</f>
        <v>0</v>
      </c>
      <c r="T24" s="90">
        <f>'[2]SEPT 2021'!S24+'[2]OCT 2021'!S24+'[2]NOV 2021'!S24+'[2]DEC 2021'!S24+'[2]JAN 2022'!S24+'[2]FEB 2022'!T24+'[2]MAR 2022'!T24+'[2]APR 2022'!T24+'[2]MAY 2022'!T24+'[2]JUN 2022'!T24+'[2]JUL 2022'!T24+'[2]AUG 2022'!T24+'[2]NOV 2022'!T24</f>
        <v>0</v>
      </c>
      <c r="U24" s="90">
        <f>'[2]SEPT 2021'!T24+'[2]OCT 2021'!T24+'[2]NOV 2021'!T24+'[2]DEC 2021'!T24+'[2]JAN 2022'!T24+'[2]FEB 2022'!U24+'[2]MAR 2022'!U24+'[2]APR 2022'!U24+'[2]MAY 2022'!U24+'[2]JUN 2022'!U24+'[2]JUL 2022'!U24+'[2]AUG 2022'!U24+'[2]NOV 2022'!U24</f>
        <v>0</v>
      </c>
      <c r="V24" s="90">
        <f>'[2]SEPT 2021'!U24+'[2]OCT 2021'!U24+'[2]NOV 2021'!U24+'[2]DEC 2021'!U24+'[2]JAN 2022'!U24+'[2]FEB 2022'!V24+'[2]MAR 2022'!V24+'[2]APR 2022'!V24+'[2]MAY 2022'!V24+'[2]JUN 2022'!V24+'[2]JUL 2022'!V24+'[2]AUG 2022'!V24+'[2]NOV 2022'!V24</f>
        <v>0</v>
      </c>
      <c r="W24" s="90">
        <f>'[2]SEPT 2021'!V24+'[2]OCT 2021'!V24+'[2]NOV 2021'!V24+'[2]DEC 2021'!V24+'[2]JAN 2022'!V24+'[2]FEB 2022'!W24+'[2]MAR 2022'!W24+'[2]APR 2022'!W24+'[2]MAY 2022'!W24+'[2]JUN 2022'!W24+'[2]JUL 2022'!W24+'[2]AUG 2022'!W24+'[2]NOV 2022'!W24</f>
        <v>0</v>
      </c>
      <c r="X24" s="90">
        <f>'[2]SEPT 2021'!W24+'[2]OCT 2021'!W24+'[2]NOV 2021'!W24+'[2]DEC 2021'!W24+'[2]JAN 2022'!W24+'[2]FEB 2022'!X24+'[2]MAR 2022'!X24+'[2]APR 2022'!X24+'[2]MAY 2022'!X24+'[2]JUN 2022'!X24+'[2]JUL 2022'!X24+'[2]AUG 2022'!X24+'[2]NOV 2022'!X24</f>
        <v>0</v>
      </c>
      <c r="Y24" s="90">
        <f>'[2]SEPT 2021'!X24+'[2]OCT 2021'!X24+'[2]NOV 2021'!X24+'[2]DEC 2021'!X24+'[2]JAN 2022'!X24+'[2]FEB 2022'!Y24+'[2]MAR 2022'!Y24+'[2]APR 2022'!Y24+'[2]MAY 2022'!Y24+'[2]JUN 2022'!Y24+'[2]JUL 2022'!Y24+'[2]AUG 2022'!Y24+'[2]NOV 2022'!Y24</f>
        <v>0</v>
      </c>
      <c r="Z24" s="90">
        <f>'[2]SEPT 2021'!Y24+'[2]OCT 2021'!Y24+'[2]NOV 2021'!Y24+'[2]DEC 2021'!Y24+'[2]JAN 2022'!Y24+'[2]FEB 2022'!Z24+'[2]MAR 2022'!Z24+'[2]APR 2022'!Z24+'[2]MAY 2022'!Z24+'[2]JUN 2022'!Z24+'[2]JUL 2022'!Z24+'[2]AUG 2022'!Z24+'[2]NOV 2022'!Z24</f>
        <v>0</v>
      </c>
      <c r="AA24" s="66">
        <f t="shared" si="0"/>
        <v>274607</v>
      </c>
    </row>
    <row r="25" spans="1:27" x14ac:dyDescent="0.25">
      <c r="A25" s="16" t="s">
        <v>86</v>
      </c>
      <c r="B25" s="17" t="s">
        <v>87</v>
      </c>
      <c r="C25" s="26" t="s">
        <v>42</v>
      </c>
      <c r="D25" s="86">
        <f>'[2]SEPT 2021'!D25+'[2]OCT 2021'!D25+'[2]NOV 2021'!D25+'[2]DEC 2021'!D25+'[2]JAN 2022'!D25+'[2]FEB 2022'!D25+'[2]MAR 2022'!D25+'[2]APR 2022'!D25+'[2]MAY 2022'!D25+'[2]JUN 2022'!D25+'[2]JUL 2022'!D25+'[2]AUG 2022'!D25+'[2]NOV 2022'!D25</f>
        <v>122175</v>
      </c>
      <c r="E25" s="86">
        <f>'[2]SEPT 2021'!E25+'[2]OCT 2021'!E25+'[2]NOV 2021'!E25+'[2]DEC 2021'!E25+'[2]JAN 2022'!E25+'[2]FEB 2022'!E25+'[2]MAR 2022'!E25+'[2]APR 2022'!E25+'[2]MAY 2022'!E25+'[2]JUN 2022'!E25+'[2]JUL 2022'!E25+'[2]AUG 2022'!E25+'[2]NOV 2022'!E25</f>
        <v>53356</v>
      </c>
      <c r="F25" s="86">
        <f>'[2]SEPT 2021'!F25+'[2]OCT 2021'!F25+'[2]NOV 2021'!F25+'[2]DEC 2021'!F25+'[2]JAN 2022'!F25+'[2]FEB 2022'!F25+'[2]MAR 2022'!F25+'[2]APR 2022'!F25+'[2]MAY 2022'!F25+'[2]JUN 2022'!F25+'[2]JUL 2022'!F25+'[2]AUG 2022'!F25+'[2]NOV 2022'!F25</f>
        <v>0</v>
      </c>
      <c r="G25" s="86">
        <f>'[2]SEPT 2021'!G25+'[2]OCT 2021'!G25+'[2]NOV 2021'!G25+'[2]DEC 2021'!G25+'[2]JAN 2022'!G25+'[2]FEB 2022'!G25+'[2]MAR 2022'!G25+'[2]APR 2022'!G25+'[2]MAY 2022'!G25+'[2]JUN 2022'!G25+'[2]JUL 2022'!G25+'[2]AUG 2022'!G25+'[2]NOV 2022'!G25</f>
        <v>0</v>
      </c>
      <c r="H25" s="86">
        <f>'[2]SEPT 2021'!H25+'[2]OCT 2021'!H25+'[2]NOV 2021'!H25+'[2]DEC 2021'!H25+'[2]JAN 2022'!H25+'[2]FEB 2022'!H25+'[2]MAR 2022'!H25+'[2]APR 2022'!H25+'[2]MAY 2022'!H25+'[2]JUN 2022'!H25+'[2]JUL 2022'!H25+'[2]AUG 2022'!H25+'[2]NOV 2022'!H25</f>
        <v>1804</v>
      </c>
      <c r="I25" s="87">
        <f>'[2]SEPT 2021'!I25+'[2]OCT 2021'!I25+'[2]NOV 2021'!I25+'[2]DEC 2021'!I25+'[2]JAN 2022'!I25+'[2]FEB 2022'!I25+'[2]MAR 2022'!I25+'[2]APR 2022'!I25+'[2]MAY 2022'!I25+'[2]JUN 2022'!I25+'[2]JUL 2022'!I25+'[2]AUG 2022'!I25+'[2]NOV 2022'!I25</f>
        <v>177335</v>
      </c>
      <c r="J25" s="88">
        <f>'[2]SEPT 2021'!J25+'[2]OCT 2021'!J25+'[2]NOV 2021'!J25+'[2]DEC 2021'!J25+'[2]JAN 2022'!J25+'[2]FEB 2022'!J25+'[2]MAR 2022'!J25+'[2]APR 2022'!J25+'[2]MAY 2022'!J25+'[2]JUN 2022'!J25+'[2]JUL 2022'!J25+'[2]AUG 2022'!J25+'[2]NOV 2022'!J25</f>
        <v>0</v>
      </c>
      <c r="K25" s="89">
        <f>'[2]FEB 2022'!K25+'[2]MAR 2022'!K25+'[2]APR 2022'!K25+'[2]MAY 2022'!K25+'[2]JUN 2022'!K25+'[2]JUL 2022'!K25+'[2]AUG 2022'!K25+'[2]NOV 2022'!K25</f>
        <v>0</v>
      </c>
      <c r="L25" s="90">
        <f>'[2]SEPT 2021'!K25+'[2]OCT 2021'!K25+'[2]NOV 2021'!K25+'[2]DEC 2021'!K25+'[2]JAN 2022'!K25+'[2]FEB 2022'!L25+'[2]MAR 2022'!L25+'[2]APR 2022'!L25+'[2]MAY 2022'!L25+'[2]JUN 2022'!L25+'[2]JUL 2022'!L25+'[2]AUG 2022'!L25+'[2]NOV 2022'!L25</f>
        <v>0</v>
      </c>
      <c r="M25" s="90">
        <f>'[2]SEPT 2021'!L25+'[2]OCT 2021'!L25+'[2]NOV 2021'!L25+'[2]DEC 2021'!L25+'[2]JAN 2022'!L25+'[2]FEB 2022'!M25+'[2]MAR 2022'!M25+'[2]APR 2022'!M25+'[2]MAY 2022'!M25+'[2]JUN 2022'!M25+'[2]JUL 2022'!M25+'[2]AUG 2022'!M25+'[2]NOV 2022'!M25</f>
        <v>0</v>
      </c>
      <c r="N25" s="90">
        <f>'[2]SEPT 2021'!M25+'[2]OCT 2021'!M25+'[2]NOV 2021'!M25+'[2]DEC 2021'!M25+'[2]JAN 2022'!M25+'[2]FEB 2022'!N25+'[2]MAR 2022'!N25+'[2]APR 2022'!N25+'[2]MAY 2022'!N25+'[2]JUN 2022'!N25+'[2]JUL 2022'!N25+'[2]AUG 2022'!N25+'[2]NOV 2022'!N25</f>
        <v>0</v>
      </c>
      <c r="O25" s="90">
        <f>'[2]SEPT 2021'!N25+'[2]OCT 2021'!N25+'[2]NOV 2021'!N25+'[2]DEC 2021'!N25+'[2]JAN 2022'!N25+'[2]FEB 2022'!O25+'[2]MAR 2022'!O25+'[2]APR 2022'!O25+'[2]MAY 2022'!O25+'[2]JUN 2022'!O25+'[2]JUL 2022'!O25+'[2]AUG 2022'!O25+'[2]NOV 2022'!O25</f>
        <v>0</v>
      </c>
      <c r="P25" s="90">
        <f>'[2]SEPT 2021'!O25+'[2]OCT 2021'!O25+'[2]NOV 2021'!O25+'[2]DEC 2021'!O25+'[2]JAN 2022'!O25+'[2]FEB 2022'!P25+'[2]MAR 2022'!P25+'[2]APR 2022'!P25+'[2]MAY 2022'!P25+'[2]JUN 2022'!P25+'[2]JUL 2022'!P25+'[2]AUG 2022'!P25+'[2]NOV 2022'!P25</f>
        <v>0</v>
      </c>
      <c r="Q25" s="90">
        <f>'[2]SEPT 2021'!P25+'[2]OCT 2021'!P25+'[2]NOV 2021'!P25+'[2]DEC 2021'!P25+'[2]JAN 2022'!P25+'[2]FEB 2022'!Q25+'[2]MAR 2022'!Q25+'[2]APR 2022'!Q25+'[2]MAY 2022'!Q25+'[2]JUN 2022'!Q25+'[2]JUL 2022'!Q25+'[2]AUG 2022'!Q25+'[2]NOV 2022'!Q25</f>
        <v>0</v>
      </c>
      <c r="R25" s="90">
        <f>'[2]SEPT 2021'!Q25+'[2]OCT 2021'!Q25+'[2]NOV 2021'!Q25+'[2]DEC 2021'!Q25+'[2]JAN 2022'!Q25+'[2]FEB 2022'!R25+'[2]MAR 2022'!R25+'[2]APR 2022'!R25+'[2]MAY 2022'!R25+'[2]JUN 2022'!R25+'[2]JUL 2022'!R25+'[2]AUG 2022'!R25+'[2]NOV 2022'!R25</f>
        <v>0</v>
      </c>
      <c r="S25" s="90">
        <f>'[2]SEPT 2021'!R25+'[2]OCT 2021'!R25+'[2]NOV 2021'!R25+'[2]DEC 2021'!R25+'[2]JAN 2022'!R25+'[2]FEB 2022'!S25+'[2]MAR 2022'!S25+'[2]APR 2022'!S25+'[2]MAY 2022'!S25+'[2]JUN 2022'!S25+'[2]JUL 2022'!S25+'[2]AUG 2022'!S25+'[2]NOV 2022'!S25</f>
        <v>0</v>
      </c>
      <c r="T25" s="90">
        <f>'[2]SEPT 2021'!S25+'[2]OCT 2021'!S25+'[2]NOV 2021'!S25+'[2]DEC 2021'!S25+'[2]JAN 2022'!S25+'[2]FEB 2022'!T25+'[2]MAR 2022'!T25+'[2]APR 2022'!T25+'[2]MAY 2022'!T25+'[2]JUN 2022'!T25+'[2]JUL 2022'!T25+'[2]AUG 2022'!T25+'[2]NOV 2022'!T25</f>
        <v>0</v>
      </c>
      <c r="U25" s="90">
        <f>'[2]SEPT 2021'!T25+'[2]OCT 2021'!T25+'[2]NOV 2021'!T25+'[2]DEC 2021'!T25+'[2]JAN 2022'!T25+'[2]FEB 2022'!U25+'[2]MAR 2022'!U25+'[2]APR 2022'!U25+'[2]MAY 2022'!U25+'[2]JUN 2022'!U25+'[2]JUL 2022'!U25+'[2]AUG 2022'!U25+'[2]NOV 2022'!U25</f>
        <v>0</v>
      </c>
      <c r="V25" s="90">
        <f>'[2]SEPT 2021'!U25+'[2]OCT 2021'!U25+'[2]NOV 2021'!U25+'[2]DEC 2021'!U25+'[2]JAN 2022'!U25+'[2]FEB 2022'!V25+'[2]MAR 2022'!V25+'[2]APR 2022'!V25+'[2]MAY 2022'!V25+'[2]JUN 2022'!V25+'[2]JUL 2022'!V25+'[2]AUG 2022'!V25+'[2]NOV 2022'!V25</f>
        <v>0</v>
      </c>
      <c r="W25" s="90">
        <f>'[2]SEPT 2021'!V25+'[2]OCT 2021'!V25+'[2]NOV 2021'!V25+'[2]DEC 2021'!V25+'[2]JAN 2022'!V25+'[2]FEB 2022'!W25+'[2]MAR 2022'!W25+'[2]APR 2022'!W25+'[2]MAY 2022'!W25+'[2]JUN 2022'!W25+'[2]JUL 2022'!W25+'[2]AUG 2022'!W25+'[2]NOV 2022'!W25</f>
        <v>0</v>
      </c>
      <c r="X25" s="90">
        <f>'[2]SEPT 2021'!W25+'[2]OCT 2021'!W25+'[2]NOV 2021'!W25+'[2]DEC 2021'!W25+'[2]JAN 2022'!W25+'[2]FEB 2022'!X25+'[2]MAR 2022'!X25+'[2]APR 2022'!X25+'[2]MAY 2022'!X25+'[2]JUN 2022'!X25+'[2]JUL 2022'!X25+'[2]AUG 2022'!X25+'[2]NOV 2022'!X25</f>
        <v>0</v>
      </c>
      <c r="Y25" s="90">
        <f>'[2]SEPT 2021'!X25+'[2]OCT 2021'!X25+'[2]NOV 2021'!X25+'[2]DEC 2021'!X25+'[2]JAN 2022'!X25+'[2]FEB 2022'!Y25+'[2]MAR 2022'!Y25+'[2]APR 2022'!Y25+'[2]MAY 2022'!Y25+'[2]JUN 2022'!Y25+'[2]JUL 2022'!Y25+'[2]AUG 2022'!Y25+'[2]NOV 2022'!Y25</f>
        <v>0</v>
      </c>
      <c r="Z25" s="90">
        <f>'[2]SEPT 2021'!Y25+'[2]OCT 2021'!Y25+'[2]NOV 2021'!Y25+'[2]DEC 2021'!Y25+'[2]JAN 2022'!Y25+'[2]FEB 2022'!Z25+'[2]MAR 2022'!Z25+'[2]APR 2022'!Z25+'[2]MAY 2022'!Z25+'[2]JUN 2022'!Z25+'[2]JUL 2022'!Z25+'[2]AUG 2022'!Z25+'[2]NOV 2022'!Z25</f>
        <v>0</v>
      </c>
      <c r="AA25" s="66">
        <f t="shared" si="0"/>
        <v>177335</v>
      </c>
    </row>
    <row r="26" spans="1:27" x14ac:dyDescent="0.25">
      <c r="A26" s="16" t="s">
        <v>88</v>
      </c>
      <c r="B26" s="17" t="s">
        <v>89</v>
      </c>
      <c r="C26" s="18" t="s">
        <v>36</v>
      </c>
      <c r="D26" s="86">
        <f>'[2]SEPT 2021'!D26+'[2]OCT 2021'!D26+'[2]NOV 2021'!D26+'[2]DEC 2021'!D26+'[2]JAN 2022'!D26+'[2]FEB 2022'!D26+'[2]MAR 2022'!D26+'[2]APR 2022'!D26+'[2]MAY 2022'!D26+'[2]JUN 2022'!D26+'[2]JUL 2022'!D26+'[2]AUG 2022'!D26+'[2]NOV 2022'!D26</f>
        <v>226396</v>
      </c>
      <c r="E26" s="86">
        <f>'[2]SEPT 2021'!E26+'[2]OCT 2021'!E26+'[2]NOV 2021'!E26+'[2]DEC 2021'!E26+'[2]JAN 2022'!E26+'[2]FEB 2022'!E26+'[2]MAR 2022'!E26+'[2]APR 2022'!E26+'[2]MAY 2022'!E26+'[2]JUN 2022'!E26+'[2]JUL 2022'!E26+'[2]AUG 2022'!E26+'[2]NOV 2022'!E26</f>
        <v>207335</v>
      </c>
      <c r="F26" s="86">
        <f>'[2]SEPT 2021'!F26+'[2]OCT 2021'!F26+'[2]NOV 2021'!F26+'[2]DEC 2021'!F26+'[2]JAN 2022'!F26+'[2]FEB 2022'!F26+'[2]MAR 2022'!F26+'[2]APR 2022'!F26+'[2]MAY 2022'!F26+'[2]JUN 2022'!F26+'[2]JUL 2022'!F26+'[2]AUG 2022'!F26+'[2]NOV 2022'!F26</f>
        <v>880</v>
      </c>
      <c r="G26" s="86">
        <f>'[2]SEPT 2021'!G26+'[2]OCT 2021'!G26+'[2]NOV 2021'!G26+'[2]DEC 2021'!G26+'[2]JAN 2022'!G26+'[2]FEB 2022'!G26+'[2]MAR 2022'!G26+'[2]APR 2022'!G26+'[2]MAY 2022'!G26+'[2]JUN 2022'!G26+'[2]JUL 2022'!G26+'[2]AUG 2022'!G26+'[2]NOV 2022'!G26</f>
        <v>42845</v>
      </c>
      <c r="H26" s="86">
        <f>'[2]SEPT 2021'!H26+'[2]OCT 2021'!H26+'[2]NOV 2021'!H26+'[2]DEC 2021'!H26+'[2]JAN 2022'!H26+'[2]FEB 2022'!H26+'[2]MAR 2022'!H26+'[2]APR 2022'!H26+'[2]MAY 2022'!H26+'[2]JUN 2022'!H26+'[2]JUL 2022'!H26+'[2]AUG 2022'!H26+'[2]NOV 2022'!H26</f>
        <v>38976</v>
      </c>
      <c r="I26" s="87">
        <f>'[2]SEPT 2021'!I26+'[2]OCT 2021'!I26+'[2]NOV 2021'!I26+'[2]DEC 2021'!I26+'[2]JAN 2022'!I26+'[2]FEB 2022'!I26+'[2]MAR 2022'!I26+'[2]APR 2022'!I26+'[2]MAY 2022'!I26+'[2]JUN 2022'!I26+'[2]JUL 2022'!I26+'[2]AUG 2022'!I26+'[2]NOV 2022'!I26</f>
        <v>516432</v>
      </c>
      <c r="J26" s="88">
        <f>'[2]SEPT 2021'!J26+'[2]OCT 2021'!J26+'[2]NOV 2021'!J26+'[2]DEC 2021'!J26+'[2]JAN 2022'!J26+'[2]FEB 2022'!J26+'[2]MAR 2022'!J26+'[2]APR 2022'!J26+'[2]MAY 2022'!J26+'[2]JUN 2022'!J26+'[2]JUL 2022'!J26+'[2]AUG 2022'!J26+'[2]NOV 2022'!J26</f>
        <v>0</v>
      </c>
      <c r="K26" s="89">
        <f>'[2]FEB 2022'!K26+'[2]MAR 2022'!K26+'[2]APR 2022'!K26+'[2]MAY 2022'!K26+'[2]JUN 2022'!K26+'[2]JUL 2022'!K26+'[2]AUG 2022'!K26+'[2]NOV 2022'!K26</f>
        <v>0</v>
      </c>
      <c r="L26" s="90">
        <f>'[2]SEPT 2021'!K26+'[2]OCT 2021'!K26+'[2]NOV 2021'!K26+'[2]DEC 2021'!K26+'[2]JAN 2022'!K26+'[2]FEB 2022'!L26+'[2]MAR 2022'!L26+'[2]APR 2022'!L26+'[2]MAY 2022'!L26+'[2]JUN 2022'!L26+'[2]JUL 2022'!L26+'[2]AUG 2022'!L26+'[2]NOV 2022'!L26</f>
        <v>0</v>
      </c>
      <c r="M26" s="90">
        <f>'[2]SEPT 2021'!L26+'[2]OCT 2021'!L26+'[2]NOV 2021'!L26+'[2]DEC 2021'!L26+'[2]JAN 2022'!L26+'[2]FEB 2022'!M26+'[2]MAR 2022'!M26+'[2]APR 2022'!M26+'[2]MAY 2022'!M26+'[2]JUN 2022'!M26+'[2]JUL 2022'!M26+'[2]AUG 2022'!M26+'[2]NOV 2022'!M26</f>
        <v>0</v>
      </c>
      <c r="N26" s="90">
        <f>'[2]SEPT 2021'!M26+'[2]OCT 2021'!M26+'[2]NOV 2021'!M26+'[2]DEC 2021'!M26+'[2]JAN 2022'!M26+'[2]FEB 2022'!N26+'[2]MAR 2022'!N26+'[2]APR 2022'!N26+'[2]MAY 2022'!N26+'[2]JUN 2022'!N26+'[2]JUL 2022'!N26+'[2]AUG 2022'!N26+'[2]NOV 2022'!N26</f>
        <v>0</v>
      </c>
      <c r="O26" s="90">
        <f>'[2]SEPT 2021'!N26+'[2]OCT 2021'!N26+'[2]NOV 2021'!N26+'[2]DEC 2021'!N26+'[2]JAN 2022'!N26+'[2]FEB 2022'!O26+'[2]MAR 2022'!O26+'[2]APR 2022'!O26+'[2]MAY 2022'!O26+'[2]JUN 2022'!O26+'[2]JUL 2022'!O26+'[2]AUG 2022'!O26+'[2]NOV 2022'!O26</f>
        <v>0</v>
      </c>
      <c r="P26" s="90">
        <f>'[2]SEPT 2021'!O26+'[2]OCT 2021'!O26+'[2]NOV 2021'!O26+'[2]DEC 2021'!O26+'[2]JAN 2022'!O26+'[2]FEB 2022'!P26+'[2]MAR 2022'!P26+'[2]APR 2022'!P26+'[2]MAY 2022'!P26+'[2]JUN 2022'!P26+'[2]JUL 2022'!P26+'[2]AUG 2022'!P26+'[2]NOV 2022'!P26</f>
        <v>0</v>
      </c>
      <c r="Q26" s="90">
        <f>'[2]SEPT 2021'!P26+'[2]OCT 2021'!P26+'[2]NOV 2021'!P26+'[2]DEC 2021'!P26+'[2]JAN 2022'!P26+'[2]FEB 2022'!Q26+'[2]MAR 2022'!Q26+'[2]APR 2022'!Q26+'[2]MAY 2022'!Q26+'[2]JUN 2022'!Q26+'[2]JUL 2022'!Q26+'[2]AUG 2022'!Q26+'[2]NOV 2022'!Q26</f>
        <v>0</v>
      </c>
      <c r="R26" s="90">
        <f>'[2]SEPT 2021'!Q26+'[2]OCT 2021'!Q26+'[2]NOV 2021'!Q26+'[2]DEC 2021'!Q26+'[2]JAN 2022'!Q26+'[2]FEB 2022'!R26+'[2]MAR 2022'!R26+'[2]APR 2022'!R26+'[2]MAY 2022'!R26+'[2]JUN 2022'!R26+'[2]JUL 2022'!R26+'[2]AUG 2022'!R26+'[2]NOV 2022'!R26</f>
        <v>0</v>
      </c>
      <c r="S26" s="90">
        <f>'[2]SEPT 2021'!R26+'[2]OCT 2021'!R26+'[2]NOV 2021'!R26+'[2]DEC 2021'!R26+'[2]JAN 2022'!R26+'[2]FEB 2022'!S26+'[2]MAR 2022'!S26+'[2]APR 2022'!S26+'[2]MAY 2022'!S26+'[2]JUN 2022'!S26+'[2]JUL 2022'!S26+'[2]AUG 2022'!S26+'[2]NOV 2022'!S26</f>
        <v>0</v>
      </c>
      <c r="T26" s="90">
        <f>'[2]SEPT 2021'!S26+'[2]OCT 2021'!S26+'[2]NOV 2021'!S26+'[2]DEC 2021'!S26+'[2]JAN 2022'!S26+'[2]FEB 2022'!T26+'[2]MAR 2022'!T26+'[2]APR 2022'!T26+'[2]MAY 2022'!T26+'[2]JUN 2022'!T26+'[2]JUL 2022'!T26+'[2]AUG 2022'!T26+'[2]NOV 2022'!T26</f>
        <v>0</v>
      </c>
      <c r="U26" s="90">
        <f>'[2]SEPT 2021'!T26+'[2]OCT 2021'!T26+'[2]NOV 2021'!T26+'[2]DEC 2021'!T26+'[2]JAN 2022'!T26+'[2]FEB 2022'!U26+'[2]MAR 2022'!U26+'[2]APR 2022'!U26+'[2]MAY 2022'!U26+'[2]JUN 2022'!U26+'[2]JUL 2022'!U26+'[2]AUG 2022'!U26+'[2]NOV 2022'!U26</f>
        <v>0</v>
      </c>
      <c r="V26" s="90">
        <f>'[2]SEPT 2021'!U26+'[2]OCT 2021'!U26+'[2]NOV 2021'!U26+'[2]DEC 2021'!U26+'[2]JAN 2022'!U26+'[2]FEB 2022'!V26+'[2]MAR 2022'!V26+'[2]APR 2022'!V26+'[2]MAY 2022'!V26+'[2]JUN 2022'!V26+'[2]JUL 2022'!V26+'[2]AUG 2022'!V26+'[2]NOV 2022'!V26</f>
        <v>0</v>
      </c>
      <c r="W26" s="90">
        <f>'[2]SEPT 2021'!V26+'[2]OCT 2021'!V26+'[2]NOV 2021'!V26+'[2]DEC 2021'!V26+'[2]JAN 2022'!V26+'[2]FEB 2022'!W26+'[2]MAR 2022'!W26+'[2]APR 2022'!W26+'[2]MAY 2022'!W26+'[2]JUN 2022'!W26+'[2]JUL 2022'!W26+'[2]AUG 2022'!W26+'[2]NOV 2022'!W26</f>
        <v>0</v>
      </c>
      <c r="X26" s="90">
        <f>'[2]SEPT 2021'!W26+'[2]OCT 2021'!W26+'[2]NOV 2021'!W26+'[2]DEC 2021'!W26+'[2]JAN 2022'!W26+'[2]FEB 2022'!X26+'[2]MAR 2022'!X26+'[2]APR 2022'!X26+'[2]MAY 2022'!X26+'[2]JUN 2022'!X26+'[2]JUL 2022'!X26+'[2]AUG 2022'!X26+'[2]NOV 2022'!X26</f>
        <v>0</v>
      </c>
      <c r="Y26" s="90">
        <f>'[2]SEPT 2021'!X26+'[2]OCT 2021'!X26+'[2]NOV 2021'!X26+'[2]DEC 2021'!X26+'[2]JAN 2022'!X26+'[2]FEB 2022'!Y26+'[2]MAR 2022'!Y26+'[2]APR 2022'!Y26+'[2]MAY 2022'!Y26+'[2]JUN 2022'!Y26+'[2]JUL 2022'!Y26+'[2]AUG 2022'!Y26+'[2]NOV 2022'!Y26</f>
        <v>0</v>
      </c>
      <c r="Z26" s="90">
        <f>'[2]SEPT 2021'!Y26+'[2]OCT 2021'!Y26+'[2]NOV 2021'!Y26+'[2]DEC 2021'!Y26+'[2]JAN 2022'!Y26+'[2]FEB 2022'!Z26+'[2]MAR 2022'!Z26+'[2]APR 2022'!Z26+'[2]MAY 2022'!Z26+'[2]JUN 2022'!Z26+'[2]JUL 2022'!Z26+'[2]AUG 2022'!Z26+'[2]NOV 2022'!Z26</f>
        <v>0</v>
      </c>
      <c r="AA26" s="66">
        <f t="shared" si="0"/>
        <v>516432</v>
      </c>
    </row>
    <row r="27" spans="1:27" x14ac:dyDescent="0.25">
      <c r="A27" s="27" t="s">
        <v>90</v>
      </c>
      <c r="B27" s="17" t="s">
        <v>91</v>
      </c>
      <c r="C27" s="29" t="s">
        <v>50</v>
      </c>
      <c r="D27" s="86">
        <f>'[2]SEPT 2021'!D27+'[2]OCT 2021'!D27+'[2]NOV 2021'!D27+'[2]DEC 2021'!D27+'[2]JAN 2022'!D27+'[2]FEB 2022'!D27+'[2]MAR 2022'!D27+'[2]APR 2022'!D27+'[2]MAY 2022'!D27+'[2]JUN 2022'!D27+'[2]JUL 2022'!D27+'[2]AUG 2022'!D27+'[2]NOV 2022'!D27</f>
        <v>91355</v>
      </c>
      <c r="E27" s="86">
        <f>'[2]SEPT 2021'!E27+'[2]OCT 2021'!E27+'[2]NOV 2021'!E27+'[2]DEC 2021'!E27+'[2]JAN 2022'!E27+'[2]FEB 2022'!E27+'[2]MAR 2022'!E27+'[2]APR 2022'!E27+'[2]MAY 2022'!E27+'[2]JUN 2022'!E27+'[2]JUL 2022'!E27+'[2]AUG 2022'!E27+'[2]NOV 2022'!E27</f>
        <v>68276</v>
      </c>
      <c r="F27" s="86">
        <f>'[2]SEPT 2021'!F27+'[2]OCT 2021'!F27+'[2]NOV 2021'!F27+'[2]DEC 2021'!F27+'[2]JAN 2022'!F27+'[2]FEB 2022'!F27+'[2]MAR 2022'!F27+'[2]APR 2022'!F27+'[2]MAY 2022'!F27+'[2]JUN 2022'!F27+'[2]JUL 2022'!F27+'[2]AUG 2022'!F27+'[2]NOV 2022'!F27</f>
        <v>34525</v>
      </c>
      <c r="G27" s="86">
        <f>'[2]SEPT 2021'!G27+'[2]OCT 2021'!G27+'[2]NOV 2021'!G27+'[2]DEC 2021'!G27+'[2]JAN 2022'!G27+'[2]FEB 2022'!G27+'[2]MAR 2022'!G27+'[2]APR 2022'!G27+'[2]MAY 2022'!G27+'[2]JUN 2022'!G27+'[2]JUL 2022'!G27+'[2]AUG 2022'!G27+'[2]NOV 2022'!G27</f>
        <v>5948</v>
      </c>
      <c r="H27" s="86">
        <f>'[2]SEPT 2021'!H27+'[2]OCT 2021'!H27+'[2]NOV 2021'!H27+'[2]DEC 2021'!H27+'[2]JAN 2022'!H27+'[2]FEB 2022'!H27+'[2]MAR 2022'!H27+'[2]APR 2022'!H27+'[2]MAY 2022'!H27+'[2]JUN 2022'!H27+'[2]JUL 2022'!H27+'[2]AUG 2022'!H27+'[2]NOV 2022'!H27</f>
        <v>7000</v>
      </c>
      <c r="I27" s="87">
        <f>'[2]SEPT 2021'!I27+'[2]OCT 2021'!I27+'[2]NOV 2021'!I27+'[2]DEC 2021'!I27+'[2]JAN 2022'!I27+'[2]FEB 2022'!I27+'[2]MAR 2022'!I27+'[2]APR 2022'!I27+'[2]MAY 2022'!I27+'[2]JUN 2022'!I27+'[2]JUL 2022'!I27+'[2]AUG 2022'!I27+'[2]NOV 2022'!I27</f>
        <v>207104</v>
      </c>
      <c r="J27" s="88">
        <f>'[2]SEPT 2021'!J27+'[2]OCT 2021'!J27+'[2]NOV 2021'!J27+'[2]DEC 2021'!J27+'[2]JAN 2022'!J27+'[2]FEB 2022'!J27+'[2]MAR 2022'!J27+'[2]APR 2022'!J27+'[2]MAY 2022'!J27+'[2]JUN 2022'!J27+'[2]JUL 2022'!J27+'[2]AUG 2022'!J27+'[2]NOV 2022'!J27</f>
        <v>15000</v>
      </c>
      <c r="K27" s="89">
        <f>'[2]FEB 2022'!K27+'[2]MAR 2022'!K27+'[2]APR 2022'!K27+'[2]MAY 2022'!K27+'[2]JUN 2022'!K27+'[2]JUL 2022'!K27+'[2]AUG 2022'!K27+'[2]NOV 2022'!K27</f>
        <v>5000</v>
      </c>
      <c r="L27" s="90">
        <f>'[2]SEPT 2021'!K27+'[2]OCT 2021'!K27+'[2]NOV 2021'!K27+'[2]DEC 2021'!K27+'[2]JAN 2022'!K27+'[2]FEB 2022'!L27+'[2]MAR 2022'!L27+'[2]APR 2022'!L27+'[2]MAY 2022'!L27+'[2]JUN 2022'!L27+'[2]JUL 2022'!L27+'[2]AUG 2022'!L27+'[2]NOV 2022'!L27</f>
        <v>0</v>
      </c>
      <c r="M27" s="90">
        <f>'[2]SEPT 2021'!L27+'[2]OCT 2021'!L27+'[2]NOV 2021'!L27+'[2]DEC 2021'!L27+'[2]JAN 2022'!L27+'[2]FEB 2022'!M27+'[2]MAR 2022'!M27+'[2]APR 2022'!M27+'[2]MAY 2022'!M27+'[2]JUN 2022'!M27+'[2]JUL 2022'!M27+'[2]AUG 2022'!M27+'[2]NOV 2022'!M27</f>
        <v>0</v>
      </c>
      <c r="N27" s="90">
        <f>'[2]SEPT 2021'!M27+'[2]OCT 2021'!M27+'[2]NOV 2021'!M27+'[2]DEC 2021'!M27+'[2]JAN 2022'!M27+'[2]FEB 2022'!N27+'[2]MAR 2022'!N27+'[2]APR 2022'!N27+'[2]MAY 2022'!N27+'[2]JUN 2022'!N27+'[2]JUL 2022'!N27+'[2]AUG 2022'!N27+'[2]NOV 2022'!N27</f>
        <v>0</v>
      </c>
      <c r="O27" s="90">
        <f>'[2]SEPT 2021'!N27+'[2]OCT 2021'!N27+'[2]NOV 2021'!N27+'[2]DEC 2021'!N27+'[2]JAN 2022'!N27+'[2]FEB 2022'!O27+'[2]MAR 2022'!O27+'[2]APR 2022'!O27+'[2]MAY 2022'!O27+'[2]JUN 2022'!O27+'[2]JUL 2022'!O27+'[2]AUG 2022'!O27+'[2]NOV 2022'!O27</f>
        <v>0</v>
      </c>
      <c r="P27" s="90">
        <f>'[2]SEPT 2021'!O27+'[2]OCT 2021'!O27+'[2]NOV 2021'!O27+'[2]DEC 2021'!O27+'[2]JAN 2022'!O27+'[2]FEB 2022'!P27+'[2]MAR 2022'!P27+'[2]APR 2022'!P27+'[2]MAY 2022'!P27+'[2]JUN 2022'!P27+'[2]JUL 2022'!P27+'[2]AUG 2022'!P27+'[2]NOV 2022'!P27</f>
        <v>0</v>
      </c>
      <c r="Q27" s="90">
        <f>'[2]SEPT 2021'!P27+'[2]OCT 2021'!P27+'[2]NOV 2021'!P27+'[2]DEC 2021'!P27+'[2]JAN 2022'!P27+'[2]FEB 2022'!Q27+'[2]MAR 2022'!Q27+'[2]APR 2022'!Q27+'[2]MAY 2022'!Q27+'[2]JUN 2022'!Q27+'[2]JUL 2022'!Q27+'[2]AUG 2022'!Q27+'[2]NOV 2022'!Q27</f>
        <v>852.93</v>
      </c>
      <c r="R27" s="90">
        <f>'[2]SEPT 2021'!Q27+'[2]OCT 2021'!Q27+'[2]NOV 2021'!Q27+'[2]DEC 2021'!Q27+'[2]JAN 2022'!Q27+'[2]FEB 2022'!R27+'[2]MAR 2022'!R27+'[2]APR 2022'!R27+'[2]MAY 2022'!R27+'[2]JUN 2022'!R27+'[2]JUL 2022'!R27+'[2]AUG 2022'!R27+'[2]NOV 2022'!R27</f>
        <v>0</v>
      </c>
      <c r="S27" s="90">
        <f>'[2]SEPT 2021'!R27+'[2]OCT 2021'!R27+'[2]NOV 2021'!R27+'[2]DEC 2021'!R27+'[2]JAN 2022'!R27+'[2]FEB 2022'!S27+'[2]MAR 2022'!S27+'[2]APR 2022'!S27+'[2]MAY 2022'!S27+'[2]JUN 2022'!S27+'[2]JUL 2022'!S27+'[2]AUG 2022'!S27+'[2]NOV 2022'!S27</f>
        <v>0</v>
      </c>
      <c r="T27" s="90">
        <f>'[2]SEPT 2021'!S27+'[2]OCT 2021'!S27+'[2]NOV 2021'!S27+'[2]DEC 2021'!S27+'[2]JAN 2022'!S27+'[2]FEB 2022'!T27+'[2]MAR 2022'!T27+'[2]APR 2022'!T27+'[2]MAY 2022'!T27+'[2]JUN 2022'!T27+'[2]JUL 2022'!T27+'[2]AUG 2022'!T27+'[2]NOV 2022'!T27</f>
        <v>0</v>
      </c>
      <c r="U27" s="90">
        <f>'[2]SEPT 2021'!T27+'[2]OCT 2021'!T27+'[2]NOV 2021'!T27+'[2]DEC 2021'!T27+'[2]JAN 2022'!T27+'[2]FEB 2022'!U27+'[2]MAR 2022'!U27+'[2]APR 2022'!U27+'[2]MAY 2022'!U27+'[2]JUN 2022'!U27+'[2]JUL 2022'!U27+'[2]AUG 2022'!U27+'[2]NOV 2022'!U27</f>
        <v>0</v>
      </c>
      <c r="V27" s="90">
        <f>'[2]SEPT 2021'!U27+'[2]OCT 2021'!U27+'[2]NOV 2021'!U27+'[2]DEC 2021'!U27+'[2]JAN 2022'!U27+'[2]FEB 2022'!V27+'[2]MAR 2022'!V27+'[2]APR 2022'!V27+'[2]MAY 2022'!V27+'[2]JUN 2022'!V27+'[2]JUL 2022'!V27+'[2]AUG 2022'!V27+'[2]NOV 2022'!V27</f>
        <v>0</v>
      </c>
      <c r="W27" s="90">
        <f>'[2]SEPT 2021'!V27+'[2]OCT 2021'!V27+'[2]NOV 2021'!V27+'[2]DEC 2021'!V27+'[2]JAN 2022'!V27+'[2]FEB 2022'!W27+'[2]MAR 2022'!W27+'[2]APR 2022'!W27+'[2]MAY 2022'!W27+'[2]JUN 2022'!W27+'[2]JUL 2022'!W27+'[2]AUG 2022'!W27+'[2]NOV 2022'!W27</f>
        <v>0</v>
      </c>
      <c r="X27" s="90">
        <f>'[2]SEPT 2021'!W27+'[2]OCT 2021'!W27+'[2]NOV 2021'!W27+'[2]DEC 2021'!W27+'[2]JAN 2022'!W27+'[2]FEB 2022'!X27+'[2]MAR 2022'!X27+'[2]APR 2022'!X27+'[2]MAY 2022'!X27+'[2]JUN 2022'!X27+'[2]JUL 2022'!X27+'[2]AUG 2022'!X27+'[2]NOV 2022'!X27</f>
        <v>0</v>
      </c>
      <c r="Y27" s="90">
        <f>'[2]SEPT 2021'!X27+'[2]OCT 2021'!X27+'[2]NOV 2021'!X27+'[2]DEC 2021'!X27+'[2]JAN 2022'!X27+'[2]FEB 2022'!Y27+'[2]MAR 2022'!Y27+'[2]APR 2022'!Y27+'[2]MAY 2022'!Y27+'[2]JUN 2022'!Y27+'[2]JUL 2022'!Y27+'[2]AUG 2022'!Y27+'[2]NOV 2022'!Y27</f>
        <v>0</v>
      </c>
      <c r="Z27" s="90">
        <f>'[2]SEPT 2021'!Y27+'[2]OCT 2021'!Y27+'[2]NOV 2021'!Y27+'[2]DEC 2021'!Y27+'[2]JAN 2022'!Y27+'[2]FEB 2022'!Z27+'[2]MAR 2022'!Z27+'[2]APR 2022'!Z27+'[2]MAY 2022'!Z27+'[2]JUN 2022'!Z27+'[2]JUL 2022'!Z27+'[2]AUG 2022'!Z27+'[2]NOV 2022'!Z27</f>
        <v>0</v>
      </c>
      <c r="AA27" s="66">
        <f t="shared" si="0"/>
        <v>227956.93</v>
      </c>
    </row>
    <row r="28" spans="1:27" x14ac:dyDescent="0.25">
      <c r="A28" s="16" t="s">
        <v>92</v>
      </c>
      <c r="B28" s="17" t="s">
        <v>93</v>
      </c>
      <c r="C28" s="29" t="s">
        <v>50</v>
      </c>
      <c r="D28" s="86">
        <f>'[2]SEPT 2021'!D28+'[2]OCT 2021'!D28+'[2]NOV 2021'!D28+'[2]DEC 2021'!D28+'[2]JAN 2022'!D28+'[2]FEB 2022'!D28+'[2]MAR 2022'!D28+'[2]APR 2022'!D28+'[2]MAY 2022'!D28+'[2]JUN 2022'!D28+'[2]JUL 2022'!D28+'[2]AUG 2022'!D28+'[2]NOV 2022'!D28</f>
        <v>24446</v>
      </c>
      <c r="E28" s="86">
        <f>'[2]SEPT 2021'!E28+'[2]OCT 2021'!E28+'[2]NOV 2021'!E28+'[2]DEC 2021'!E28+'[2]JAN 2022'!E28+'[2]FEB 2022'!E28+'[2]MAR 2022'!E28+'[2]APR 2022'!E28+'[2]MAY 2022'!E28+'[2]JUN 2022'!E28+'[2]JUL 2022'!E28+'[2]AUG 2022'!E28+'[2]NOV 2022'!E28</f>
        <v>19822</v>
      </c>
      <c r="F28" s="86">
        <f>'[2]SEPT 2021'!F28+'[2]OCT 2021'!F28+'[2]NOV 2021'!F28+'[2]DEC 2021'!F28+'[2]JAN 2022'!F28+'[2]FEB 2022'!F28+'[2]MAR 2022'!F28+'[2]APR 2022'!F28+'[2]MAY 2022'!F28+'[2]JUN 2022'!F28+'[2]JUL 2022'!F28+'[2]AUG 2022'!F28+'[2]NOV 2022'!F28</f>
        <v>0</v>
      </c>
      <c r="G28" s="86">
        <f>'[2]SEPT 2021'!G28+'[2]OCT 2021'!G28+'[2]NOV 2021'!G28+'[2]DEC 2021'!G28+'[2]JAN 2022'!G28+'[2]FEB 2022'!G28+'[2]MAR 2022'!G28+'[2]APR 2022'!G28+'[2]MAY 2022'!G28+'[2]JUN 2022'!G28+'[2]JUL 2022'!G28+'[2]AUG 2022'!G28+'[2]NOV 2022'!G28</f>
        <v>8312</v>
      </c>
      <c r="H28" s="86">
        <f>'[2]SEPT 2021'!H28+'[2]OCT 2021'!H28+'[2]NOV 2021'!H28+'[2]DEC 2021'!H28+'[2]JAN 2022'!H28+'[2]FEB 2022'!H28+'[2]MAR 2022'!H28+'[2]APR 2022'!H28+'[2]MAY 2022'!H28+'[2]JUN 2022'!H28+'[2]JUL 2022'!H28+'[2]AUG 2022'!H28+'[2]NOV 2022'!H28</f>
        <v>1264</v>
      </c>
      <c r="I28" s="87">
        <f>'[2]SEPT 2021'!I28+'[2]OCT 2021'!I28+'[2]NOV 2021'!I28+'[2]DEC 2021'!I28+'[2]JAN 2022'!I28+'[2]FEB 2022'!I28+'[2]MAR 2022'!I28+'[2]APR 2022'!I28+'[2]MAY 2022'!I28+'[2]JUN 2022'!I28+'[2]JUL 2022'!I28+'[2]AUG 2022'!I28+'[2]NOV 2022'!I28</f>
        <v>53844</v>
      </c>
      <c r="J28" s="88">
        <f>'[2]SEPT 2021'!J28+'[2]OCT 2021'!J28+'[2]NOV 2021'!J28+'[2]DEC 2021'!J28+'[2]JAN 2022'!J28+'[2]FEB 2022'!J28+'[2]MAR 2022'!J28+'[2]APR 2022'!J28+'[2]MAY 2022'!J28+'[2]JUN 2022'!J28+'[2]JUL 2022'!J28+'[2]AUG 2022'!J28+'[2]NOV 2022'!J28</f>
        <v>0</v>
      </c>
      <c r="K28" s="89">
        <f>'[2]FEB 2022'!K28+'[2]MAR 2022'!K28+'[2]APR 2022'!K28+'[2]MAY 2022'!K28+'[2]JUN 2022'!K28+'[2]JUL 2022'!K28+'[2]AUG 2022'!K28+'[2]NOV 2022'!K28</f>
        <v>0</v>
      </c>
      <c r="L28" s="90">
        <f>'[2]SEPT 2021'!K28+'[2]OCT 2021'!K28+'[2]NOV 2021'!K28+'[2]DEC 2021'!K28+'[2]JAN 2022'!K28+'[2]FEB 2022'!L28+'[2]MAR 2022'!L28+'[2]APR 2022'!L28+'[2]MAY 2022'!L28+'[2]JUN 2022'!L28+'[2]JUL 2022'!L28+'[2]AUG 2022'!L28+'[2]NOV 2022'!L28</f>
        <v>0</v>
      </c>
      <c r="M28" s="90">
        <f>'[2]SEPT 2021'!L28+'[2]OCT 2021'!L28+'[2]NOV 2021'!L28+'[2]DEC 2021'!L28+'[2]JAN 2022'!L28+'[2]FEB 2022'!M28+'[2]MAR 2022'!M28+'[2]APR 2022'!M28+'[2]MAY 2022'!M28+'[2]JUN 2022'!M28+'[2]JUL 2022'!M28+'[2]AUG 2022'!M28+'[2]NOV 2022'!M28</f>
        <v>0</v>
      </c>
      <c r="N28" s="90">
        <f>'[2]SEPT 2021'!M28+'[2]OCT 2021'!M28+'[2]NOV 2021'!M28+'[2]DEC 2021'!M28+'[2]JAN 2022'!M28+'[2]FEB 2022'!N28+'[2]MAR 2022'!N28+'[2]APR 2022'!N28+'[2]MAY 2022'!N28+'[2]JUN 2022'!N28+'[2]JUL 2022'!N28+'[2]AUG 2022'!N28+'[2]NOV 2022'!N28</f>
        <v>0</v>
      </c>
      <c r="O28" s="90">
        <f>'[2]SEPT 2021'!N28+'[2]OCT 2021'!N28+'[2]NOV 2021'!N28+'[2]DEC 2021'!N28+'[2]JAN 2022'!N28+'[2]FEB 2022'!O28+'[2]MAR 2022'!O28+'[2]APR 2022'!O28+'[2]MAY 2022'!O28+'[2]JUN 2022'!O28+'[2]JUL 2022'!O28+'[2]AUG 2022'!O28+'[2]NOV 2022'!O28</f>
        <v>0</v>
      </c>
      <c r="P28" s="90">
        <f>'[2]SEPT 2021'!O28+'[2]OCT 2021'!O28+'[2]NOV 2021'!O28+'[2]DEC 2021'!O28+'[2]JAN 2022'!O28+'[2]FEB 2022'!P28+'[2]MAR 2022'!P28+'[2]APR 2022'!P28+'[2]MAY 2022'!P28+'[2]JUN 2022'!P28+'[2]JUL 2022'!P28+'[2]AUG 2022'!P28+'[2]NOV 2022'!P28</f>
        <v>0</v>
      </c>
      <c r="Q28" s="90">
        <f>'[2]SEPT 2021'!P28+'[2]OCT 2021'!P28+'[2]NOV 2021'!P28+'[2]DEC 2021'!P28+'[2]JAN 2022'!P28+'[2]FEB 2022'!Q28+'[2]MAR 2022'!Q28+'[2]APR 2022'!Q28+'[2]MAY 2022'!Q28+'[2]JUN 2022'!Q28+'[2]JUL 2022'!Q28+'[2]AUG 2022'!Q28+'[2]NOV 2022'!Q28</f>
        <v>426.46</v>
      </c>
      <c r="R28" s="90">
        <f>'[2]SEPT 2021'!Q28+'[2]OCT 2021'!Q28+'[2]NOV 2021'!Q28+'[2]DEC 2021'!Q28+'[2]JAN 2022'!Q28+'[2]FEB 2022'!R28+'[2]MAR 2022'!R28+'[2]APR 2022'!R28+'[2]MAY 2022'!R28+'[2]JUN 2022'!R28+'[2]JUL 2022'!R28+'[2]AUG 2022'!R28+'[2]NOV 2022'!R28</f>
        <v>0</v>
      </c>
      <c r="S28" s="90">
        <f>'[2]SEPT 2021'!R28+'[2]OCT 2021'!R28+'[2]NOV 2021'!R28+'[2]DEC 2021'!R28+'[2]JAN 2022'!R28+'[2]FEB 2022'!S28+'[2]MAR 2022'!S28+'[2]APR 2022'!S28+'[2]MAY 2022'!S28+'[2]JUN 2022'!S28+'[2]JUL 2022'!S28+'[2]AUG 2022'!S28+'[2]NOV 2022'!S28</f>
        <v>0</v>
      </c>
      <c r="T28" s="90">
        <f>'[2]SEPT 2021'!S28+'[2]OCT 2021'!S28+'[2]NOV 2021'!S28+'[2]DEC 2021'!S28+'[2]JAN 2022'!S28+'[2]FEB 2022'!T28+'[2]MAR 2022'!T28+'[2]APR 2022'!T28+'[2]MAY 2022'!T28+'[2]JUN 2022'!T28+'[2]JUL 2022'!T28+'[2]AUG 2022'!T28+'[2]NOV 2022'!T28</f>
        <v>0</v>
      </c>
      <c r="U28" s="90">
        <f>'[2]SEPT 2021'!T28+'[2]OCT 2021'!T28+'[2]NOV 2021'!T28+'[2]DEC 2021'!T28+'[2]JAN 2022'!T28+'[2]FEB 2022'!U28+'[2]MAR 2022'!U28+'[2]APR 2022'!U28+'[2]MAY 2022'!U28+'[2]JUN 2022'!U28+'[2]JUL 2022'!U28+'[2]AUG 2022'!U28+'[2]NOV 2022'!U28</f>
        <v>0</v>
      </c>
      <c r="V28" s="90">
        <f>'[2]SEPT 2021'!U28+'[2]OCT 2021'!U28+'[2]NOV 2021'!U28+'[2]DEC 2021'!U28+'[2]JAN 2022'!U28+'[2]FEB 2022'!V28+'[2]MAR 2022'!V28+'[2]APR 2022'!V28+'[2]MAY 2022'!V28+'[2]JUN 2022'!V28+'[2]JUL 2022'!V28+'[2]AUG 2022'!V28+'[2]NOV 2022'!V28</f>
        <v>0</v>
      </c>
      <c r="W28" s="90">
        <f>'[2]SEPT 2021'!V28+'[2]OCT 2021'!V28+'[2]NOV 2021'!V28+'[2]DEC 2021'!V28+'[2]JAN 2022'!V28+'[2]FEB 2022'!W28+'[2]MAR 2022'!W28+'[2]APR 2022'!W28+'[2]MAY 2022'!W28+'[2]JUN 2022'!W28+'[2]JUL 2022'!W28+'[2]AUG 2022'!W28+'[2]NOV 2022'!W28</f>
        <v>57424</v>
      </c>
      <c r="X28" s="90">
        <f>'[2]SEPT 2021'!W28+'[2]OCT 2021'!W28+'[2]NOV 2021'!W28+'[2]DEC 2021'!W28+'[2]JAN 2022'!W28+'[2]FEB 2022'!X28+'[2]MAR 2022'!X28+'[2]APR 2022'!X28+'[2]MAY 2022'!X28+'[2]JUN 2022'!X28+'[2]JUL 2022'!X28+'[2]AUG 2022'!X28+'[2]NOV 2022'!X28</f>
        <v>0</v>
      </c>
      <c r="Y28" s="90">
        <f>'[2]SEPT 2021'!X28+'[2]OCT 2021'!X28+'[2]NOV 2021'!X28+'[2]DEC 2021'!X28+'[2]JAN 2022'!X28+'[2]FEB 2022'!Y28+'[2]MAR 2022'!Y28+'[2]APR 2022'!Y28+'[2]MAY 2022'!Y28+'[2]JUN 2022'!Y28+'[2]JUL 2022'!Y28+'[2]AUG 2022'!Y28+'[2]NOV 2022'!Y28</f>
        <v>0</v>
      </c>
      <c r="Z28" s="90">
        <f>'[2]SEPT 2021'!Y28+'[2]OCT 2021'!Y28+'[2]NOV 2021'!Y28+'[2]DEC 2021'!Y28+'[2]JAN 2022'!Y28+'[2]FEB 2022'!Z28+'[2]MAR 2022'!Z28+'[2]APR 2022'!Z28+'[2]MAY 2022'!Z28+'[2]JUN 2022'!Z28+'[2]JUL 2022'!Z28+'[2]AUG 2022'!Z28+'[2]NOV 2022'!Z28</f>
        <v>0</v>
      </c>
      <c r="AA28" s="66">
        <f t="shared" si="0"/>
        <v>111694.45999999999</v>
      </c>
    </row>
    <row r="29" spans="1:27" x14ac:dyDescent="0.25">
      <c r="A29" s="16" t="s">
        <v>94</v>
      </c>
      <c r="B29" s="17" t="s">
        <v>95</v>
      </c>
      <c r="C29" s="25" t="s">
        <v>39</v>
      </c>
      <c r="D29" s="86">
        <f>'[2]SEPT 2021'!D29+'[2]OCT 2021'!D29+'[2]NOV 2021'!D29+'[2]DEC 2021'!D29+'[2]JAN 2022'!D29+'[2]FEB 2022'!D29+'[2]MAR 2022'!D29+'[2]APR 2022'!D29+'[2]MAY 2022'!D29+'[2]JUN 2022'!D29+'[2]JUL 2022'!D29+'[2]AUG 2022'!D29+'[2]NOV 2022'!D29</f>
        <v>105661</v>
      </c>
      <c r="E29" s="86">
        <f>'[2]SEPT 2021'!E29+'[2]OCT 2021'!E29+'[2]NOV 2021'!E29+'[2]DEC 2021'!E29+'[2]JAN 2022'!E29+'[2]FEB 2022'!E29+'[2]MAR 2022'!E29+'[2]APR 2022'!E29+'[2]MAY 2022'!E29+'[2]JUN 2022'!E29+'[2]JUL 2022'!E29+'[2]AUG 2022'!E29+'[2]NOV 2022'!E29</f>
        <v>42926</v>
      </c>
      <c r="F29" s="86">
        <f>'[2]SEPT 2021'!F29+'[2]OCT 2021'!F29+'[2]NOV 2021'!F29+'[2]DEC 2021'!F29+'[2]JAN 2022'!F29+'[2]FEB 2022'!F29+'[2]MAR 2022'!F29+'[2]APR 2022'!F29+'[2]MAY 2022'!F29+'[2]JUN 2022'!F29+'[2]JUL 2022'!F29+'[2]AUG 2022'!F29+'[2]NOV 2022'!F29</f>
        <v>32040</v>
      </c>
      <c r="G29" s="86">
        <f>'[2]SEPT 2021'!G29+'[2]OCT 2021'!G29+'[2]NOV 2021'!G29+'[2]DEC 2021'!G29+'[2]JAN 2022'!G29+'[2]FEB 2022'!G29+'[2]MAR 2022'!G29+'[2]APR 2022'!G29+'[2]MAY 2022'!G29+'[2]JUN 2022'!G29+'[2]JUL 2022'!G29+'[2]AUG 2022'!G29+'[2]NOV 2022'!G29</f>
        <v>4432</v>
      </c>
      <c r="H29" s="86">
        <f>'[2]SEPT 2021'!H29+'[2]OCT 2021'!H29+'[2]NOV 2021'!H29+'[2]DEC 2021'!H29+'[2]JAN 2022'!H29+'[2]FEB 2022'!H29+'[2]MAR 2022'!H29+'[2]APR 2022'!H29+'[2]MAY 2022'!H29+'[2]JUN 2022'!H29+'[2]JUL 2022'!H29+'[2]AUG 2022'!H29+'[2]NOV 2022'!H29</f>
        <v>11202</v>
      </c>
      <c r="I29" s="87">
        <f>'[2]SEPT 2021'!I29+'[2]OCT 2021'!I29+'[2]NOV 2021'!I29+'[2]DEC 2021'!I29+'[2]JAN 2022'!I29+'[2]FEB 2022'!I29+'[2]MAR 2022'!I29+'[2]APR 2022'!I29+'[2]MAY 2022'!I29+'[2]JUN 2022'!I29+'[2]JUL 2022'!I29+'[2]AUG 2022'!I29+'[2]NOV 2022'!I29</f>
        <v>196261</v>
      </c>
      <c r="J29" s="88">
        <f>'[2]SEPT 2021'!J29+'[2]OCT 2021'!J29+'[2]NOV 2021'!J29+'[2]DEC 2021'!J29+'[2]JAN 2022'!J29+'[2]FEB 2022'!J29+'[2]MAR 2022'!J29+'[2]APR 2022'!J29+'[2]MAY 2022'!J29+'[2]JUN 2022'!J29+'[2]JUL 2022'!J29+'[2]AUG 2022'!J29+'[2]NOV 2022'!J29</f>
        <v>0</v>
      </c>
      <c r="K29" s="89">
        <f>'[2]FEB 2022'!K29+'[2]MAR 2022'!K29+'[2]APR 2022'!K29+'[2]MAY 2022'!K29+'[2]JUN 2022'!K29+'[2]JUL 2022'!K29+'[2]AUG 2022'!K29+'[2]NOV 2022'!K29</f>
        <v>0</v>
      </c>
      <c r="L29" s="90">
        <f>'[2]SEPT 2021'!K29+'[2]OCT 2021'!K29+'[2]NOV 2021'!K29+'[2]DEC 2021'!K29+'[2]JAN 2022'!K29+'[2]FEB 2022'!L29+'[2]MAR 2022'!L29+'[2]APR 2022'!L29+'[2]MAY 2022'!L29+'[2]JUN 2022'!L29+'[2]JUL 2022'!L29+'[2]AUG 2022'!L29+'[2]NOV 2022'!L29</f>
        <v>0</v>
      </c>
      <c r="M29" s="90">
        <f>'[2]SEPT 2021'!L29+'[2]OCT 2021'!L29+'[2]NOV 2021'!L29+'[2]DEC 2021'!L29+'[2]JAN 2022'!L29+'[2]FEB 2022'!M29+'[2]MAR 2022'!M29+'[2]APR 2022'!M29+'[2]MAY 2022'!M29+'[2]JUN 2022'!M29+'[2]JUL 2022'!M29+'[2]AUG 2022'!M29+'[2]NOV 2022'!M29</f>
        <v>0</v>
      </c>
      <c r="N29" s="90">
        <f>'[2]SEPT 2021'!M29+'[2]OCT 2021'!M29+'[2]NOV 2021'!M29+'[2]DEC 2021'!M29+'[2]JAN 2022'!M29+'[2]FEB 2022'!N29+'[2]MAR 2022'!N29+'[2]APR 2022'!N29+'[2]MAY 2022'!N29+'[2]JUN 2022'!N29+'[2]JUL 2022'!N29+'[2]AUG 2022'!N29+'[2]NOV 2022'!N29</f>
        <v>0</v>
      </c>
      <c r="O29" s="90">
        <f>'[2]SEPT 2021'!N29+'[2]OCT 2021'!N29+'[2]NOV 2021'!N29+'[2]DEC 2021'!N29+'[2]JAN 2022'!N29+'[2]FEB 2022'!O29+'[2]MAR 2022'!O29+'[2]APR 2022'!O29+'[2]MAY 2022'!O29+'[2]JUN 2022'!O29+'[2]JUL 2022'!O29+'[2]AUG 2022'!O29+'[2]NOV 2022'!O29</f>
        <v>0</v>
      </c>
      <c r="P29" s="90">
        <f>'[2]SEPT 2021'!O29+'[2]OCT 2021'!O29+'[2]NOV 2021'!O29+'[2]DEC 2021'!O29+'[2]JAN 2022'!O29+'[2]FEB 2022'!P29+'[2]MAR 2022'!P29+'[2]APR 2022'!P29+'[2]MAY 2022'!P29+'[2]JUN 2022'!P29+'[2]JUL 2022'!P29+'[2]AUG 2022'!P29+'[2]NOV 2022'!P29</f>
        <v>0</v>
      </c>
      <c r="Q29" s="90">
        <f>'[2]SEPT 2021'!P29+'[2]OCT 2021'!P29+'[2]NOV 2021'!P29+'[2]DEC 2021'!P29+'[2]JAN 2022'!P29+'[2]FEB 2022'!Q29+'[2]MAR 2022'!Q29+'[2]APR 2022'!Q29+'[2]MAY 2022'!Q29+'[2]JUN 2022'!Q29+'[2]JUL 2022'!Q29+'[2]AUG 2022'!Q29+'[2]NOV 2022'!Q29</f>
        <v>0</v>
      </c>
      <c r="R29" s="90">
        <f>'[2]SEPT 2021'!Q29+'[2]OCT 2021'!Q29+'[2]NOV 2021'!Q29+'[2]DEC 2021'!Q29+'[2]JAN 2022'!Q29+'[2]FEB 2022'!R29+'[2]MAR 2022'!R29+'[2]APR 2022'!R29+'[2]MAY 2022'!R29+'[2]JUN 2022'!R29+'[2]JUL 2022'!R29+'[2]AUG 2022'!R29+'[2]NOV 2022'!R29</f>
        <v>0</v>
      </c>
      <c r="S29" s="90">
        <f>'[2]SEPT 2021'!R29+'[2]OCT 2021'!R29+'[2]NOV 2021'!R29+'[2]DEC 2021'!R29+'[2]JAN 2022'!R29+'[2]FEB 2022'!S29+'[2]MAR 2022'!S29+'[2]APR 2022'!S29+'[2]MAY 2022'!S29+'[2]JUN 2022'!S29+'[2]JUL 2022'!S29+'[2]AUG 2022'!S29+'[2]NOV 2022'!S29</f>
        <v>0</v>
      </c>
      <c r="T29" s="90">
        <f>'[2]SEPT 2021'!S29+'[2]OCT 2021'!S29+'[2]NOV 2021'!S29+'[2]DEC 2021'!S29+'[2]JAN 2022'!S29+'[2]FEB 2022'!T29+'[2]MAR 2022'!T29+'[2]APR 2022'!T29+'[2]MAY 2022'!T29+'[2]JUN 2022'!T29+'[2]JUL 2022'!T29+'[2]AUG 2022'!T29+'[2]NOV 2022'!T29</f>
        <v>0</v>
      </c>
      <c r="U29" s="90">
        <f>'[2]SEPT 2021'!T29+'[2]OCT 2021'!T29+'[2]NOV 2021'!T29+'[2]DEC 2021'!T29+'[2]JAN 2022'!T29+'[2]FEB 2022'!U29+'[2]MAR 2022'!U29+'[2]APR 2022'!U29+'[2]MAY 2022'!U29+'[2]JUN 2022'!U29+'[2]JUL 2022'!U29+'[2]AUG 2022'!U29+'[2]NOV 2022'!U29</f>
        <v>0</v>
      </c>
      <c r="V29" s="90">
        <f>'[2]SEPT 2021'!U29+'[2]OCT 2021'!U29+'[2]NOV 2021'!U29+'[2]DEC 2021'!U29+'[2]JAN 2022'!U29+'[2]FEB 2022'!V29+'[2]MAR 2022'!V29+'[2]APR 2022'!V29+'[2]MAY 2022'!V29+'[2]JUN 2022'!V29+'[2]JUL 2022'!V29+'[2]AUG 2022'!V29+'[2]NOV 2022'!V29</f>
        <v>0</v>
      </c>
      <c r="W29" s="90">
        <f>'[2]SEPT 2021'!V29+'[2]OCT 2021'!V29+'[2]NOV 2021'!V29+'[2]DEC 2021'!V29+'[2]JAN 2022'!V29+'[2]FEB 2022'!W29+'[2]MAR 2022'!W29+'[2]APR 2022'!W29+'[2]MAY 2022'!W29+'[2]JUN 2022'!W29+'[2]JUL 2022'!W29+'[2]AUG 2022'!W29+'[2]NOV 2022'!W29</f>
        <v>0</v>
      </c>
      <c r="X29" s="90">
        <f>'[2]SEPT 2021'!W29+'[2]OCT 2021'!W29+'[2]NOV 2021'!W29+'[2]DEC 2021'!W29+'[2]JAN 2022'!W29+'[2]FEB 2022'!X29+'[2]MAR 2022'!X29+'[2]APR 2022'!X29+'[2]MAY 2022'!X29+'[2]JUN 2022'!X29+'[2]JUL 2022'!X29+'[2]AUG 2022'!X29+'[2]NOV 2022'!X29</f>
        <v>0</v>
      </c>
      <c r="Y29" s="90">
        <f>'[2]SEPT 2021'!X29+'[2]OCT 2021'!X29+'[2]NOV 2021'!X29+'[2]DEC 2021'!X29+'[2]JAN 2022'!X29+'[2]FEB 2022'!Y29+'[2]MAR 2022'!Y29+'[2]APR 2022'!Y29+'[2]MAY 2022'!Y29+'[2]JUN 2022'!Y29+'[2]JUL 2022'!Y29+'[2]AUG 2022'!Y29+'[2]NOV 2022'!Y29</f>
        <v>0</v>
      </c>
      <c r="Z29" s="90">
        <f>'[2]SEPT 2021'!Y29+'[2]OCT 2021'!Y29+'[2]NOV 2021'!Y29+'[2]DEC 2021'!Y29+'[2]JAN 2022'!Y29+'[2]FEB 2022'!Z29+'[2]MAR 2022'!Z29+'[2]APR 2022'!Z29+'[2]MAY 2022'!Z29+'[2]JUN 2022'!Z29+'[2]JUL 2022'!Z29+'[2]AUG 2022'!Z29+'[2]NOV 2022'!Z29</f>
        <v>0</v>
      </c>
      <c r="AA29" s="66">
        <f t="shared" si="0"/>
        <v>196261</v>
      </c>
    </row>
    <row r="30" spans="1:27" x14ac:dyDescent="0.25">
      <c r="A30" s="16" t="s">
        <v>96</v>
      </c>
      <c r="B30" s="17" t="s">
        <v>97</v>
      </c>
      <c r="C30" s="25" t="s">
        <v>39</v>
      </c>
      <c r="D30" s="86">
        <f>'[2]SEPT 2021'!D30+'[2]OCT 2021'!D30+'[2]NOV 2021'!D30+'[2]DEC 2021'!D30+'[2]JAN 2022'!D30+'[2]FEB 2022'!D30+'[2]MAR 2022'!D30+'[2]APR 2022'!D30+'[2]MAY 2022'!D30+'[2]JUN 2022'!D30+'[2]JUL 2022'!D30+'[2]AUG 2022'!D30+'[2]NOV 2022'!D30</f>
        <v>7196</v>
      </c>
      <c r="E30" s="86">
        <f>'[2]SEPT 2021'!E30+'[2]OCT 2021'!E30+'[2]NOV 2021'!E30+'[2]DEC 2021'!E30+'[2]JAN 2022'!E30+'[2]FEB 2022'!E30+'[2]MAR 2022'!E30+'[2]APR 2022'!E30+'[2]MAY 2022'!E30+'[2]JUN 2022'!E30+'[2]JUL 2022'!E30+'[2]AUG 2022'!E30+'[2]NOV 2022'!E30</f>
        <v>33923</v>
      </c>
      <c r="F30" s="86">
        <f>'[2]SEPT 2021'!F30+'[2]OCT 2021'!F30+'[2]NOV 2021'!F30+'[2]DEC 2021'!F30+'[2]JAN 2022'!F30+'[2]FEB 2022'!F30+'[2]MAR 2022'!F30+'[2]APR 2022'!F30+'[2]MAY 2022'!F30+'[2]JUN 2022'!F30+'[2]JUL 2022'!F30+'[2]AUG 2022'!F30+'[2]NOV 2022'!F30</f>
        <v>0</v>
      </c>
      <c r="G30" s="86">
        <f>'[2]SEPT 2021'!G30+'[2]OCT 2021'!G30+'[2]NOV 2021'!G30+'[2]DEC 2021'!G30+'[2]JAN 2022'!G30+'[2]FEB 2022'!G30+'[2]MAR 2022'!G30+'[2]APR 2022'!G30+'[2]MAY 2022'!G30+'[2]JUN 2022'!G30+'[2]JUL 2022'!G30+'[2]AUG 2022'!G30+'[2]NOV 2022'!G30</f>
        <v>17648</v>
      </c>
      <c r="H30" s="86">
        <f>'[2]SEPT 2021'!H30+'[2]OCT 2021'!H30+'[2]NOV 2021'!H30+'[2]DEC 2021'!H30+'[2]JAN 2022'!H30+'[2]FEB 2022'!H30+'[2]MAR 2022'!H30+'[2]APR 2022'!H30+'[2]MAY 2022'!H30+'[2]JUN 2022'!H30+'[2]JUL 2022'!H30+'[2]AUG 2022'!H30+'[2]NOV 2022'!H30</f>
        <v>2511</v>
      </c>
      <c r="I30" s="87">
        <f>'[2]SEPT 2021'!I30+'[2]OCT 2021'!I30+'[2]NOV 2021'!I30+'[2]DEC 2021'!I30+'[2]JAN 2022'!I30+'[2]FEB 2022'!I30+'[2]MAR 2022'!I30+'[2]APR 2022'!I30+'[2]MAY 2022'!I30+'[2]JUN 2022'!I30+'[2]JUL 2022'!I30+'[2]AUG 2022'!I30+'[2]NOV 2022'!I30</f>
        <v>61278</v>
      </c>
      <c r="J30" s="88">
        <f>'[2]SEPT 2021'!J30+'[2]OCT 2021'!J30+'[2]NOV 2021'!J30+'[2]DEC 2021'!J30+'[2]JAN 2022'!J30+'[2]FEB 2022'!J30+'[2]MAR 2022'!J30+'[2]APR 2022'!J30+'[2]MAY 2022'!J30+'[2]JUN 2022'!J30+'[2]JUL 2022'!J30+'[2]AUG 2022'!J30+'[2]NOV 2022'!J30</f>
        <v>0</v>
      </c>
      <c r="K30" s="89">
        <f>'[2]FEB 2022'!K30+'[2]MAR 2022'!K30+'[2]APR 2022'!K30+'[2]MAY 2022'!K30+'[2]JUN 2022'!K30+'[2]JUL 2022'!K30+'[2]AUG 2022'!K30+'[2]NOV 2022'!K30</f>
        <v>0</v>
      </c>
      <c r="L30" s="90">
        <f>'[2]SEPT 2021'!K30+'[2]OCT 2021'!K30+'[2]NOV 2021'!K30+'[2]DEC 2021'!K30+'[2]JAN 2022'!K30+'[2]FEB 2022'!L30+'[2]MAR 2022'!L30+'[2]APR 2022'!L30+'[2]MAY 2022'!L30+'[2]JUN 2022'!L30+'[2]JUL 2022'!L30+'[2]AUG 2022'!L30+'[2]NOV 2022'!L30</f>
        <v>0</v>
      </c>
      <c r="M30" s="90">
        <f>'[2]SEPT 2021'!L30+'[2]OCT 2021'!L30+'[2]NOV 2021'!L30+'[2]DEC 2021'!L30+'[2]JAN 2022'!L30+'[2]FEB 2022'!M30+'[2]MAR 2022'!M30+'[2]APR 2022'!M30+'[2]MAY 2022'!M30+'[2]JUN 2022'!M30+'[2]JUL 2022'!M30+'[2]AUG 2022'!M30+'[2]NOV 2022'!M30</f>
        <v>0</v>
      </c>
      <c r="N30" s="90">
        <f>'[2]SEPT 2021'!M30+'[2]OCT 2021'!M30+'[2]NOV 2021'!M30+'[2]DEC 2021'!M30+'[2]JAN 2022'!M30+'[2]FEB 2022'!N30+'[2]MAR 2022'!N30+'[2]APR 2022'!N30+'[2]MAY 2022'!N30+'[2]JUN 2022'!N30+'[2]JUL 2022'!N30+'[2]AUG 2022'!N30+'[2]NOV 2022'!N30</f>
        <v>0</v>
      </c>
      <c r="O30" s="90">
        <f>'[2]SEPT 2021'!N30+'[2]OCT 2021'!N30+'[2]NOV 2021'!N30+'[2]DEC 2021'!N30+'[2]JAN 2022'!N30+'[2]FEB 2022'!O30+'[2]MAR 2022'!O30+'[2]APR 2022'!O30+'[2]MAY 2022'!O30+'[2]JUN 2022'!O30+'[2]JUL 2022'!O30+'[2]AUG 2022'!O30+'[2]NOV 2022'!O30</f>
        <v>0</v>
      </c>
      <c r="P30" s="90">
        <f>'[2]SEPT 2021'!O30+'[2]OCT 2021'!O30+'[2]NOV 2021'!O30+'[2]DEC 2021'!O30+'[2]JAN 2022'!O30+'[2]FEB 2022'!P30+'[2]MAR 2022'!P30+'[2]APR 2022'!P30+'[2]MAY 2022'!P30+'[2]JUN 2022'!P30+'[2]JUL 2022'!P30+'[2]AUG 2022'!P30+'[2]NOV 2022'!P30</f>
        <v>0</v>
      </c>
      <c r="Q30" s="90">
        <f>'[2]SEPT 2021'!P30+'[2]OCT 2021'!P30+'[2]NOV 2021'!P30+'[2]DEC 2021'!P30+'[2]JAN 2022'!P30+'[2]FEB 2022'!Q30+'[2]MAR 2022'!Q30+'[2]APR 2022'!Q30+'[2]MAY 2022'!Q30+'[2]JUN 2022'!Q30+'[2]JUL 2022'!Q30+'[2]AUG 2022'!Q30+'[2]NOV 2022'!Q30</f>
        <v>0</v>
      </c>
      <c r="R30" s="90">
        <f>'[2]SEPT 2021'!Q30+'[2]OCT 2021'!Q30+'[2]NOV 2021'!Q30+'[2]DEC 2021'!Q30+'[2]JAN 2022'!Q30+'[2]FEB 2022'!R30+'[2]MAR 2022'!R30+'[2]APR 2022'!R30+'[2]MAY 2022'!R30+'[2]JUN 2022'!R30+'[2]JUL 2022'!R30+'[2]AUG 2022'!R30+'[2]NOV 2022'!R30</f>
        <v>0</v>
      </c>
      <c r="S30" s="90">
        <f>'[2]SEPT 2021'!R30+'[2]OCT 2021'!R30+'[2]NOV 2021'!R30+'[2]DEC 2021'!R30+'[2]JAN 2022'!R30+'[2]FEB 2022'!S30+'[2]MAR 2022'!S30+'[2]APR 2022'!S30+'[2]MAY 2022'!S30+'[2]JUN 2022'!S30+'[2]JUL 2022'!S30+'[2]AUG 2022'!S30+'[2]NOV 2022'!S30</f>
        <v>0</v>
      </c>
      <c r="T30" s="90">
        <f>'[2]SEPT 2021'!S30+'[2]OCT 2021'!S30+'[2]NOV 2021'!S30+'[2]DEC 2021'!S30+'[2]JAN 2022'!S30+'[2]FEB 2022'!T30+'[2]MAR 2022'!T30+'[2]APR 2022'!T30+'[2]MAY 2022'!T30+'[2]JUN 2022'!T30+'[2]JUL 2022'!T30+'[2]AUG 2022'!T30+'[2]NOV 2022'!T30</f>
        <v>0</v>
      </c>
      <c r="U30" s="90">
        <f>'[2]SEPT 2021'!T30+'[2]OCT 2021'!T30+'[2]NOV 2021'!T30+'[2]DEC 2021'!T30+'[2]JAN 2022'!T30+'[2]FEB 2022'!U30+'[2]MAR 2022'!U30+'[2]APR 2022'!U30+'[2]MAY 2022'!U30+'[2]JUN 2022'!U30+'[2]JUL 2022'!U30+'[2]AUG 2022'!U30+'[2]NOV 2022'!U30</f>
        <v>0</v>
      </c>
      <c r="V30" s="90">
        <f>'[2]SEPT 2021'!U30+'[2]OCT 2021'!U30+'[2]NOV 2021'!U30+'[2]DEC 2021'!U30+'[2]JAN 2022'!U30+'[2]FEB 2022'!V30+'[2]MAR 2022'!V30+'[2]APR 2022'!V30+'[2]MAY 2022'!V30+'[2]JUN 2022'!V30+'[2]JUL 2022'!V30+'[2]AUG 2022'!V30+'[2]NOV 2022'!V30</f>
        <v>0</v>
      </c>
      <c r="W30" s="90">
        <f>'[2]SEPT 2021'!V30+'[2]OCT 2021'!V30+'[2]NOV 2021'!V30+'[2]DEC 2021'!V30+'[2]JAN 2022'!V30+'[2]FEB 2022'!W30+'[2]MAR 2022'!W30+'[2]APR 2022'!W30+'[2]MAY 2022'!W30+'[2]JUN 2022'!W30+'[2]JUL 2022'!W30+'[2]AUG 2022'!W30+'[2]NOV 2022'!W30</f>
        <v>0</v>
      </c>
      <c r="X30" s="90">
        <f>'[2]SEPT 2021'!W30+'[2]OCT 2021'!W30+'[2]NOV 2021'!W30+'[2]DEC 2021'!W30+'[2]JAN 2022'!W30+'[2]FEB 2022'!X30+'[2]MAR 2022'!X30+'[2]APR 2022'!X30+'[2]MAY 2022'!X30+'[2]JUN 2022'!X30+'[2]JUL 2022'!X30+'[2]AUG 2022'!X30+'[2]NOV 2022'!X30</f>
        <v>0</v>
      </c>
      <c r="Y30" s="90">
        <f>'[2]SEPT 2021'!X30+'[2]OCT 2021'!X30+'[2]NOV 2021'!X30+'[2]DEC 2021'!X30+'[2]JAN 2022'!X30+'[2]FEB 2022'!Y30+'[2]MAR 2022'!Y30+'[2]APR 2022'!Y30+'[2]MAY 2022'!Y30+'[2]JUN 2022'!Y30+'[2]JUL 2022'!Y30+'[2]AUG 2022'!Y30+'[2]NOV 2022'!Y30</f>
        <v>0</v>
      </c>
      <c r="Z30" s="90">
        <f>'[2]SEPT 2021'!Y30+'[2]OCT 2021'!Y30+'[2]NOV 2021'!Y30+'[2]DEC 2021'!Y30+'[2]JAN 2022'!Y30+'[2]FEB 2022'!Z30+'[2]MAR 2022'!Z30+'[2]APR 2022'!Z30+'[2]MAY 2022'!Z30+'[2]JUN 2022'!Z30+'[2]JUL 2022'!Z30+'[2]AUG 2022'!Z30+'[2]NOV 2022'!Z30</f>
        <v>0</v>
      </c>
      <c r="AA30" s="66">
        <f t="shared" si="0"/>
        <v>61278</v>
      </c>
    </row>
    <row r="31" spans="1:27" x14ac:dyDescent="0.25">
      <c r="A31" s="16" t="s">
        <v>98</v>
      </c>
      <c r="B31" s="17" t="s">
        <v>99</v>
      </c>
      <c r="C31" s="31" t="s">
        <v>100</v>
      </c>
      <c r="D31" s="86">
        <f>'[2]SEPT 2021'!D31+'[2]OCT 2021'!D31+'[2]NOV 2021'!D31+'[2]DEC 2021'!D31+'[2]JAN 2022'!D31+'[2]FEB 2022'!D31+'[2]MAR 2022'!D31+'[2]APR 2022'!D31+'[2]MAY 2022'!D31+'[2]JUN 2022'!D31+'[2]JUL 2022'!D31+'[2]AUG 2022'!D31+'[2]NOV 2022'!D31</f>
        <v>1036260</v>
      </c>
      <c r="E31" s="86">
        <f>'[2]SEPT 2021'!E31+'[2]OCT 2021'!E31+'[2]NOV 2021'!E31+'[2]DEC 2021'!E31+'[2]JAN 2022'!E31+'[2]FEB 2022'!E31+'[2]MAR 2022'!E31+'[2]APR 2022'!E31+'[2]MAY 2022'!E31+'[2]JUN 2022'!E31+'[2]JUL 2022'!E31+'[2]AUG 2022'!E31+'[2]NOV 2022'!E31</f>
        <v>738525</v>
      </c>
      <c r="F31" s="86">
        <f>'[2]SEPT 2021'!F31+'[2]OCT 2021'!F31+'[2]NOV 2021'!F31+'[2]DEC 2021'!F31+'[2]JAN 2022'!F31+'[2]FEB 2022'!F31+'[2]MAR 2022'!F31+'[2]APR 2022'!F31+'[2]MAY 2022'!F31+'[2]JUN 2022'!F31+'[2]JUL 2022'!F31+'[2]AUG 2022'!F31+'[2]NOV 2022'!F31</f>
        <v>38120</v>
      </c>
      <c r="G31" s="86">
        <f>'[2]SEPT 2021'!G31+'[2]OCT 2021'!G31+'[2]NOV 2021'!G31+'[2]DEC 2021'!G31+'[2]JAN 2022'!G31+'[2]FEB 2022'!G31+'[2]MAR 2022'!G31+'[2]APR 2022'!G31+'[2]MAY 2022'!G31+'[2]JUN 2022'!G31+'[2]JUL 2022'!G31+'[2]AUG 2022'!G31+'[2]NOV 2022'!G31</f>
        <v>0</v>
      </c>
      <c r="H31" s="86">
        <f>'[2]SEPT 2021'!H31+'[2]OCT 2021'!H31+'[2]NOV 2021'!H31+'[2]DEC 2021'!H31+'[2]JAN 2022'!H31+'[2]FEB 2022'!H31+'[2]MAR 2022'!H31+'[2]APR 2022'!H31+'[2]MAY 2022'!H31+'[2]JUN 2022'!H31+'[2]JUL 2022'!H31+'[2]AUG 2022'!H31+'[2]NOV 2022'!H31</f>
        <v>187888</v>
      </c>
      <c r="I31" s="87">
        <f>'[2]SEPT 2021'!I31+'[2]OCT 2021'!I31+'[2]NOV 2021'!I31+'[2]DEC 2021'!I31+'[2]JAN 2022'!I31+'[2]FEB 2022'!I31+'[2]MAR 2022'!I31+'[2]APR 2022'!I31+'[2]MAY 2022'!I31+'[2]JUN 2022'!I31+'[2]JUL 2022'!I31+'[2]AUG 2022'!I31+'[2]NOV 2022'!I31</f>
        <v>2000793</v>
      </c>
      <c r="J31" s="88">
        <f>'[2]SEPT 2021'!J31+'[2]OCT 2021'!J31+'[2]NOV 2021'!J31+'[2]DEC 2021'!J31+'[2]JAN 2022'!J31+'[2]FEB 2022'!J31+'[2]MAR 2022'!J31+'[2]APR 2022'!J31+'[2]MAY 2022'!J31+'[2]JUN 2022'!J31+'[2]JUL 2022'!J31+'[2]AUG 2022'!J31+'[2]NOV 2022'!J31</f>
        <v>0</v>
      </c>
      <c r="K31" s="89">
        <f>'[2]FEB 2022'!K31+'[2]MAR 2022'!K31+'[2]APR 2022'!K31+'[2]MAY 2022'!K31+'[2]JUN 2022'!K31+'[2]JUL 2022'!K31+'[2]AUG 2022'!K31+'[2]NOV 2022'!K31</f>
        <v>0</v>
      </c>
      <c r="L31" s="90">
        <f>'[2]SEPT 2021'!K31+'[2]OCT 2021'!K31+'[2]NOV 2021'!K31+'[2]DEC 2021'!K31+'[2]JAN 2022'!K31+'[2]FEB 2022'!L31+'[2]MAR 2022'!L31+'[2]APR 2022'!L31+'[2]MAY 2022'!L31+'[2]JUN 2022'!L31+'[2]JUL 2022'!L31+'[2]AUG 2022'!L31+'[2]NOV 2022'!L31</f>
        <v>0</v>
      </c>
      <c r="M31" s="90">
        <f>'[2]SEPT 2021'!L31+'[2]OCT 2021'!L31+'[2]NOV 2021'!L31+'[2]DEC 2021'!L31+'[2]JAN 2022'!L31+'[2]FEB 2022'!M31+'[2]MAR 2022'!M31+'[2]APR 2022'!M31+'[2]MAY 2022'!M31+'[2]JUN 2022'!M31+'[2]JUL 2022'!M31+'[2]AUG 2022'!M31+'[2]NOV 2022'!M31</f>
        <v>0</v>
      </c>
      <c r="N31" s="90">
        <f>'[2]SEPT 2021'!M31+'[2]OCT 2021'!M31+'[2]NOV 2021'!M31+'[2]DEC 2021'!M31+'[2]JAN 2022'!M31+'[2]FEB 2022'!N31+'[2]MAR 2022'!N31+'[2]APR 2022'!N31+'[2]MAY 2022'!N31+'[2]JUN 2022'!N31+'[2]JUL 2022'!N31+'[2]AUG 2022'!N31+'[2]NOV 2022'!N31</f>
        <v>0</v>
      </c>
      <c r="O31" s="90">
        <f>'[2]SEPT 2021'!N31+'[2]OCT 2021'!N31+'[2]NOV 2021'!N31+'[2]DEC 2021'!N31+'[2]JAN 2022'!N31+'[2]FEB 2022'!O31+'[2]MAR 2022'!O31+'[2]APR 2022'!O31+'[2]MAY 2022'!O31+'[2]JUN 2022'!O31+'[2]JUL 2022'!O31+'[2]AUG 2022'!O31+'[2]NOV 2022'!O31</f>
        <v>0</v>
      </c>
      <c r="P31" s="90">
        <f>'[2]SEPT 2021'!O31+'[2]OCT 2021'!O31+'[2]NOV 2021'!O31+'[2]DEC 2021'!O31+'[2]JAN 2022'!O31+'[2]FEB 2022'!P31+'[2]MAR 2022'!P31+'[2]APR 2022'!P31+'[2]MAY 2022'!P31+'[2]JUN 2022'!P31+'[2]JUL 2022'!P31+'[2]AUG 2022'!P31+'[2]NOV 2022'!P31</f>
        <v>0</v>
      </c>
      <c r="Q31" s="90">
        <f>'[2]SEPT 2021'!P31+'[2]OCT 2021'!P31+'[2]NOV 2021'!P31+'[2]DEC 2021'!P31+'[2]JAN 2022'!P31+'[2]FEB 2022'!Q31+'[2]MAR 2022'!Q31+'[2]APR 2022'!Q31+'[2]MAY 2022'!Q31+'[2]JUN 2022'!Q31+'[2]JUL 2022'!Q31+'[2]AUG 2022'!Q31+'[2]NOV 2022'!Q31</f>
        <v>31213.35</v>
      </c>
      <c r="R31" s="90">
        <f>'[2]SEPT 2021'!Q31+'[2]OCT 2021'!Q31+'[2]NOV 2021'!Q31+'[2]DEC 2021'!Q31+'[2]JAN 2022'!Q31+'[2]FEB 2022'!R31+'[2]MAR 2022'!R31+'[2]APR 2022'!R31+'[2]MAY 2022'!R31+'[2]JUN 2022'!R31+'[2]JUL 2022'!R31+'[2]AUG 2022'!R31+'[2]NOV 2022'!R31</f>
        <v>4950</v>
      </c>
      <c r="S31" s="90">
        <f>'[2]SEPT 2021'!R31+'[2]OCT 2021'!R31+'[2]NOV 2021'!R31+'[2]DEC 2021'!R31+'[2]JAN 2022'!R31+'[2]FEB 2022'!S31+'[2]MAR 2022'!S31+'[2]APR 2022'!S31+'[2]MAY 2022'!S31+'[2]JUN 2022'!S31+'[2]JUL 2022'!S31+'[2]AUG 2022'!S31+'[2]NOV 2022'!S31</f>
        <v>0</v>
      </c>
      <c r="T31" s="90">
        <f>'[2]SEPT 2021'!S31+'[2]OCT 2021'!S31+'[2]NOV 2021'!S31+'[2]DEC 2021'!S31+'[2]JAN 2022'!S31+'[2]FEB 2022'!T31+'[2]MAR 2022'!T31+'[2]APR 2022'!T31+'[2]MAY 2022'!T31+'[2]JUN 2022'!T31+'[2]JUL 2022'!T31+'[2]AUG 2022'!T31+'[2]NOV 2022'!T31</f>
        <v>132918</v>
      </c>
      <c r="U31" s="90">
        <f>'[2]SEPT 2021'!T31+'[2]OCT 2021'!T31+'[2]NOV 2021'!T31+'[2]DEC 2021'!T31+'[2]JAN 2022'!T31+'[2]FEB 2022'!U31+'[2]MAR 2022'!U31+'[2]APR 2022'!U31+'[2]MAY 2022'!U31+'[2]JUN 2022'!U31+'[2]JUL 2022'!U31+'[2]AUG 2022'!U31+'[2]NOV 2022'!U31</f>
        <v>0</v>
      </c>
      <c r="V31" s="90">
        <f>'[2]SEPT 2021'!U31+'[2]OCT 2021'!U31+'[2]NOV 2021'!U31+'[2]DEC 2021'!U31+'[2]JAN 2022'!U31+'[2]FEB 2022'!V31+'[2]MAR 2022'!V31+'[2]APR 2022'!V31+'[2]MAY 2022'!V31+'[2]JUN 2022'!V31+'[2]JUL 2022'!V31+'[2]AUG 2022'!V31+'[2]NOV 2022'!V31</f>
        <v>0</v>
      </c>
      <c r="W31" s="90">
        <f>'[2]SEPT 2021'!V31+'[2]OCT 2021'!V31+'[2]NOV 2021'!V31+'[2]DEC 2021'!V31+'[2]JAN 2022'!V31+'[2]FEB 2022'!W31+'[2]MAR 2022'!W31+'[2]APR 2022'!W31+'[2]MAY 2022'!W31+'[2]JUN 2022'!W31+'[2]JUL 2022'!W31+'[2]AUG 2022'!W31+'[2]NOV 2022'!W31</f>
        <v>244507</v>
      </c>
      <c r="X31" s="90">
        <f>'[2]SEPT 2021'!W31+'[2]OCT 2021'!W31+'[2]NOV 2021'!W31+'[2]DEC 2021'!W31+'[2]JAN 2022'!W31+'[2]FEB 2022'!X31+'[2]MAR 2022'!X31+'[2]APR 2022'!X31+'[2]MAY 2022'!X31+'[2]JUN 2022'!X31+'[2]JUL 2022'!X31+'[2]AUG 2022'!X31+'[2]NOV 2022'!X31</f>
        <v>0</v>
      </c>
      <c r="Y31" s="90">
        <f>'[2]SEPT 2021'!X31+'[2]OCT 2021'!X31+'[2]NOV 2021'!X31+'[2]DEC 2021'!X31+'[2]JAN 2022'!X31+'[2]FEB 2022'!Y31+'[2]MAR 2022'!Y31+'[2]APR 2022'!Y31+'[2]MAY 2022'!Y31+'[2]JUN 2022'!Y31+'[2]JUL 2022'!Y31+'[2]AUG 2022'!Y31+'[2]NOV 2022'!Y31</f>
        <v>359738</v>
      </c>
      <c r="Z31" s="90">
        <f>'[2]SEPT 2021'!Y31+'[2]OCT 2021'!Y31+'[2]NOV 2021'!Y31+'[2]DEC 2021'!Y31+'[2]JAN 2022'!Y31+'[2]FEB 2022'!Z31+'[2]MAR 2022'!Z31+'[2]APR 2022'!Z31+'[2]MAY 2022'!Z31+'[2]JUN 2022'!Z31+'[2]JUL 2022'!Z31+'[2]AUG 2022'!Z31+'[2]NOV 2022'!Z31</f>
        <v>0</v>
      </c>
      <c r="AA31" s="66">
        <f t="shared" si="0"/>
        <v>2774119.35</v>
      </c>
    </row>
    <row r="32" spans="1:27" x14ac:dyDescent="0.25">
      <c r="A32" s="16" t="s">
        <v>101</v>
      </c>
      <c r="B32" s="17" t="s">
        <v>102</v>
      </c>
      <c r="C32" s="28" t="s">
        <v>45</v>
      </c>
      <c r="D32" s="86">
        <f>'[2]SEPT 2021'!D32+'[2]OCT 2021'!D32+'[2]NOV 2021'!D32+'[2]DEC 2021'!D32+'[2]JAN 2022'!D32+'[2]FEB 2022'!D32+'[2]MAR 2022'!D32+'[2]APR 2022'!D32+'[2]MAY 2022'!D32+'[2]JUN 2022'!D32+'[2]JUL 2022'!D32+'[2]AUG 2022'!D32+'[2]NOV 2022'!D32</f>
        <v>216522</v>
      </c>
      <c r="E32" s="86">
        <f>'[2]SEPT 2021'!E32+'[2]OCT 2021'!E32+'[2]NOV 2021'!E32+'[2]DEC 2021'!E32+'[2]JAN 2022'!E32+'[2]FEB 2022'!E32+'[2]MAR 2022'!E32+'[2]APR 2022'!E32+'[2]MAY 2022'!E32+'[2]JUN 2022'!E32+'[2]JUL 2022'!E32+'[2]AUG 2022'!E32+'[2]NOV 2022'!E32</f>
        <v>151934</v>
      </c>
      <c r="F32" s="86">
        <f>'[2]SEPT 2021'!F32+'[2]OCT 2021'!F32+'[2]NOV 2021'!F32+'[2]DEC 2021'!F32+'[2]JAN 2022'!F32+'[2]FEB 2022'!F32+'[2]MAR 2022'!F32+'[2]APR 2022'!F32+'[2]MAY 2022'!F32+'[2]JUN 2022'!F32+'[2]JUL 2022'!F32+'[2]AUG 2022'!F32+'[2]NOV 2022'!F32</f>
        <v>129000</v>
      </c>
      <c r="G32" s="86">
        <f>'[2]SEPT 2021'!G32+'[2]OCT 2021'!G32+'[2]NOV 2021'!G32+'[2]DEC 2021'!G32+'[2]JAN 2022'!G32+'[2]FEB 2022'!G32+'[2]MAR 2022'!G32+'[2]APR 2022'!G32+'[2]MAY 2022'!G32+'[2]JUN 2022'!G32+'[2]JUL 2022'!G32+'[2]AUG 2022'!G32+'[2]NOV 2022'!G32</f>
        <v>84983</v>
      </c>
      <c r="H32" s="86">
        <f>'[2]SEPT 2021'!H32+'[2]OCT 2021'!H32+'[2]NOV 2021'!H32+'[2]DEC 2021'!H32+'[2]JAN 2022'!H32+'[2]FEB 2022'!H32+'[2]MAR 2022'!H32+'[2]APR 2022'!H32+'[2]MAY 2022'!H32+'[2]JUN 2022'!H32+'[2]JUL 2022'!H32+'[2]AUG 2022'!H32+'[2]NOV 2022'!H32</f>
        <v>12773</v>
      </c>
      <c r="I32" s="87">
        <f>'[2]SEPT 2021'!I32+'[2]OCT 2021'!I32+'[2]NOV 2021'!I32+'[2]DEC 2021'!I32+'[2]JAN 2022'!I32+'[2]FEB 2022'!I32+'[2]MAR 2022'!I32+'[2]APR 2022'!I32+'[2]MAY 2022'!I32+'[2]JUN 2022'!I32+'[2]JUL 2022'!I32+'[2]AUG 2022'!I32+'[2]NOV 2022'!I32</f>
        <v>595212</v>
      </c>
      <c r="J32" s="88">
        <f>'[2]SEPT 2021'!J32+'[2]OCT 2021'!J32+'[2]NOV 2021'!J32+'[2]DEC 2021'!J32+'[2]JAN 2022'!J32+'[2]FEB 2022'!J32+'[2]MAR 2022'!J32+'[2]APR 2022'!J32+'[2]MAY 2022'!J32+'[2]JUN 2022'!J32+'[2]JUL 2022'!J32+'[2]AUG 2022'!J32+'[2]NOV 2022'!J32</f>
        <v>4348</v>
      </c>
      <c r="K32" s="89">
        <f>'[2]FEB 2022'!K32+'[2]MAR 2022'!K32+'[2]APR 2022'!K32+'[2]MAY 2022'!K32+'[2]JUN 2022'!K32+'[2]JUL 2022'!K32+'[2]AUG 2022'!K32+'[2]NOV 2022'!K32</f>
        <v>22100</v>
      </c>
      <c r="L32" s="90">
        <f>'[2]SEPT 2021'!K32+'[2]OCT 2021'!K32+'[2]NOV 2021'!K32+'[2]DEC 2021'!K32+'[2]JAN 2022'!K32+'[2]FEB 2022'!L32+'[2]MAR 2022'!L32+'[2]APR 2022'!L32+'[2]MAY 2022'!L32+'[2]JUN 2022'!L32+'[2]JUL 2022'!L32+'[2]AUG 2022'!L32+'[2]NOV 2022'!L32</f>
        <v>0</v>
      </c>
      <c r="M32" s="90">
        <f>'[2]SEPT 2021'!L32+'[2]OCT 2021'!L32+'[2]NOV 2021'!L32+'[2]DEC 2021'!L32+'[2]JAN 2022'!L32+'[2]FEB 2022'!M32+'[2]MAR 2022'!M32+'[2]APR 2022'!M32+'[2]MAY 2022'!M32+'[2]JUN 2022'!M32+'[2]JUL 2022'!M32+'[2]AUG 2022'!M32+'[2]NOV 2022'!M32</f>
        <v>0</v>
      </c>
      <c r="N32" s="90">
        <f>'[2]SEPT 2021'!M32+'[2]OCT 2021'!M32+'[2]NOV 2021'!M32+'[2]DEC 2021'!M32+'[2]JAN 2022'!M32+'[2]FEB 2022'!N32+'[2]MAR 2022'!N32+'[2]APR 2022'!N32+'[2]MAY 2022'!N32+'[2]JUN 2022'!N32+'[2]JUL 2022'!N32+'[2]AUG 2022'!N32+'[2]NOV 2022'!N32</f>
        <v>0</v>
      </c>
      <c r="O32" s="90">
        <f>'[2]SEPT 2021'!N32+'[2]OCT 2021'!N32+'[2]NOV 2021'!N32+'[2]DEC 2021'!N32+'[2]JAN 2022'!N32+'[2]FEB 2022'!O32+'[2]MAR 2022'!O32+'[2]APR 2022'!O32+'[2]MAY 2022'!O32+'[2]JUN 2022'!O32+'[2]JUL 2022'!O32+'[2]AUG 2022'!O32+'[2]NOV 2022'!O32</f>
        <v>0</v>
      </c>
      <c r="P32" s="90">
        <f>'[2]SEPT 2021'!O32+'[2]OCT 2021'!O32+'[2]NOV 2021'!O32+'[2]DEC 2021'!O32+'[2]JAN 2022'!O32+'[2]FEB 2022'!P32+'[2]MAR 2022'!P32+'[2]APR 2022'!P32+'[2]MAY 2022'!P32+'[2]JUN 2022'!P32+'[2]JUL 2022'!P32+'[2]AUG 2022'!P32+'[2]NOV 2022'!P32</f>
        <v>0</v>
      </c>
      <c r="Q32" s="90">
        <f>'[2]SEPT 2021'!P32+'[2]OCT 2021'!P32+'[2]NOV 2021'!P32+'[2]DEC 2021'!P32+'[2]JAN 2022'!P32+'[2]FEB 2022'!Q32+'[2]MAR 2022'!Q32+'[2]APR 2022'!Q32+'[2]MAY 2022'!Q32+'[2]JUN 2022'!Q32+'[2]JUL 2022'!Q32+'[2]AUG 2022'!Q32+'[2]NOV 2022'!Q32</f>
        <v>6671.7699999999995</v>
      </c>
      <c r="R32" s="90">
        <f>'[2]SEPT 2021'!Q32+'[2]OCT 2021'!Q32+'[2]NOV 2021'!Q32+'[2]DEC 2021'!Q32+'[2]JAN 2022'!Q32+'[2]FEB 2022'!R32+'[2]MAR 2022'!R32+'[2]APR 2022'!R32+'[2]MAY 2022'!R32+'[2]JUN 2022'!R32+'[2]JUL 2022'!R32+'[2]AUG 2022'!R32+'[2]NOV 2022'!R32</f>
        <v>0</v>
      </c>
      <c r="S32" s="90">
        <f>'[2]SEPT 2021'!R32+'[2]OCT 2021'!R32+'[2]NOV 2021'!R32+'[2]DEC 2021'!R32+'[2]JAN 2022'!R32+'[2]FEB 2022'!S32+'[2]MAR 2022'!S32+'[2]APR 2022'!S32+'[2]MAY 2022'!S32+'[2]JUN 2022'!S32+'[2]JUL 2022'!S32+'[2]AUG 2022'!S32+'[2]NOV 2022'!S32</f>
        <v>0</v>
      </c>
      <c r="T32" s="90">
        <f>'[2]SEPT 2021'!S32+'[2]OCT 2021'!S32+'[2]NOV 2021'!S32+'[2]DEC 2021'!S32+'[2]JAN 2022'!S32+'[2]FEB 2022'!T32+'[2]MAR 2022'!T32+'[2]APR 2022'!T32+'[2]MAY 2022'!T32+'[2]JUN 2022'!T32+'[2]JUL 2022'!T32+'[2]AUG 2022'!T32+'[2]NOV 2022'!T32</f>
        <v>0</v>
      </c>
      <c r="U32" s="90">
        <f>'[2]SEPT 2021'!T32+'[2]OCT 2021'!T32+'[2]NOV 2021'!T32+'[2]DEC 2021'!T32+'[2]JAN 2022'!T32+'[2]FEB 2022'!U32+'[2]MAR 2022'!U32+'[2]APR 2022'!U32+'[2]MAY 2022'!U32+'[2]JUN 2022'!U32+'[2]JUL 2022'!U32+'[2]AUG 2022'!U32+'[2]NOV 2022'!U32</f>
        <v>0</v>
      </c>
      <c r="V32" s="90">
        <f>'[2]SEPT 2021'!U32+'[2]OCT 2021'!U32+'[2]NOV 2021'!U32+'[2]DEC 2021'!U32+'[2]JAN 2022'!U32+'[2]FEB 2022'!V32+'[2]MAR 2022'!V32+'[2]APR 2022'!V32+'[2]MAY 2022'!V32+'[2]JUN 2022'!V32+'[2]JUL 2022'!V32+'[2]AUG 2022'!V32+'[2]NOV 2022'!V32</f>
        <v>0</v>
      </c>
      <c r="W32" s="90">
        <f>'[2]SEPT 2021'!V32+'[2]OCT 2021'!V32+'[2]NOV 2021'!V32+'[2]DEC 2021'!V32+'[2]JAN 2022'!V32+'[2]FEB 2022'!W32+'[2]MAR 2022'!W32+'[2]APR 2022'!W32+'[2]MAY 2022'!W32+'[2]JUN 2022'!W32+'[2]JUL 2022'!W32+'[2]AUG 2022'!W32+'[2]NOV 2022'!W32</f>
        <v>52547.88</v>
      </c>
      <c r="X32" s="90">
        <f>'[2]SEPT 2021'!W32+'[2]OCT 2021'!W32+'[2]NOV 2021'!W32+'[2]DEC 2021'!W32+'[2]JAN 2022'!W32+'[2]FEB 2022'!X32+'[2]MAR 2022'!X32+'[2]APR 2022'!X32+'[2]MAY 2022'!X32+'[2]JUN 2022'!X32+'[2]JUL 2022'!X32+'[2]AUG 2022'!X32+'[2]NOV 2022'!X32</f>
        <v>0</v>
      </c>
      <c r="Y32" s="90">
        <f>'[2]SEPT 2021'!X32+'[2]OCT 2021'!X32+'[2]NOV 2021'!X32+'[2]DEC 2021'!X32+'[2]JAN 2022'!X32+'[2]FEB 2022'!Y32+'[2]MAR 2022'!Y32+'[2]APR 2022'!Y32+'[2]MAY 2022'!Y32+'[2]JUN 2022'!Y32+'[2]JUL 2022'!Y32+'[2]AUG 2022'!Y32+'[2]NOV 2022'!Y32</f>
        <v>0</v>
      </c>
      <c r="Z32" s="90">
        <f>'[2]SEPT 2021'!Y32+'[2]OCT 2021'!Y32+'[2]NOV 2021'!Y32+'[2]DEC 2021'!Y32+'[2]JAN 2022'!Y32+'[2]FEB 2022'!Z32+'[2]MAR 2022'!Z32+'[2]APR 2022'!Z32+'[2]MAY 2022'!Z32+'[2]JUN 2022'!Z32+'[2]JUL 2022'!Z32+'[2]AUG 2022'!Z32+'[2]NOV 2022'!Z32</f>
        <v>0</v>
      </c>
      <c r="AA32" s="66">
        <f t="shared" si="0"/>
        <v>680879.65</v>
      </c>
    </row>
    <row r="33" spans="1:27" x14ac:dyDescent="0.25">
      <c r="A33" s="16" t="s">
        <v>103</v>
      </c>
      <c r="B33" s="17" t="s">
        <v>104</v>
      </c>
      <c r="C33" s="28" t="s">
        <v>45</v>
      </c>
      <c r="D33" s="86">
        <f>'[2]SEPT 2021'!D33+'[2]OCT 2021'!D33+'[2]NOV 2021'!D33+'[2]DEC 2021'!D33+'[2]JAN 2022'!D33+'[2]FEB 2022'!D33+'[2]MAR 2022'!D33+'[2]APR 2022'!D33+'[2]MAY 2022'!D33+'[2]JUN 2022'!D33+'[2]JUL 2022'!D33+'[2]AUG 2022'!D33+'[2]NOV 2022'!D33</f>
        <v>199681</v>
      </c>
      <c r="E33" s="86">
        <f>'[2]SEPT 2021'!E33+'[2]OCT 2021'!E33+'[2]NOV 2021'!E33+'[2]DEC 2021'!E33+'[2]JAN 2022'!E33+'[2]FEB 2022'!E33+'[2]MAR 2022'!E33+'[2]APR 2022'!E33+'[2]MAY 2022'!E33+'[2]JUN 2022'!E33+'[2]JUL 2022'!E33+'[2]AUG 2022'!E33+'[2]NOV 2022'!E33</f>
        <v>85487</v>
      </c>
      <c r="F33" s="86">
        <f>'[2]SEPT 2021'!F33+'[2]OCT 2021'!F33+'[2]NOV 2021'!F33+'[2]DEC 2021'!F33+'[2]JAN 2022'!F33+'[2]FEB 2022'!F33+'[2]MAR 2022'!F33+'[2]APR 2022'!F33+'[2]MAY 2022'!F33+'[2]JUN 2022'!F33+'[2]JUL 2022'!F33+'[2]AUG 2022'!F33+'[2]NOV 2022'!F33</f>
        <v>2116</v>
      </c>
      <c r="G33" s="86">
        <f>'[2]SEPT 2021'!G33+'[2]OCT 2021'!G33+'[2]NOV 2021'!G33+'[2]DEC 2021'!G33+'[2]JAN 2022'!G33+'[2]FEB 2022'!G33+'[2]MAR 2022'!G33+'[2]APR 2022'!G33+'[2]MAY 2022'!G33+'[2]JUN 2022'!G33+'[2]JUL 2022'!G33+'[2]AUG 2022'!G33+'[2]NOV 2022'!G33</f>
        <v>7389</v>
      </c>
      <c r="H33" s="86">
        <f>'[2]SEPT 2021'!H33+'[2]OCT 2021'!H33+'[2]NOV 2021'!H33+'[2]DEC 2021'!H33+'[2]JAN 2022'!H33+'[2]FEB 2022'!H33+'[2]MAR 2022'!H33+'[2]APR 2022'!H33+'[2]MAY 2022'!H33+'[2]JUN 2022'!H33+'[2]JUL 2022'!H33+'[2]AUG 2022'!H33+'[2]NOV 2022'!H33</f>
        <v>3486</v>
      </c>
      <c r="I33" s="87">
        <f>'[2]SEPT 2021'!I33+'[2]OCT 2021'!I33+'[2]NOV 2021'!I33+'[2]DEC 2021'!I33+'[2]JAN 2022'!I33+'[2]FEB 2022'!I33+'[2]MAR 2022'!I33+'[2]APR 2022'!I33+'[2]MAY 2022'!I33+'[2]JUN 2022'!I33+'[2]JUL 2022'!I33+'[2]AUG 2022'!I33+'[2]NOV 2022'!I33</f>
        <v>298159</v>
      </c>
      <c r="J33" s="88">
        <f>'[2]SEPT 2021'!J33+'[2]OCT 2021'!J33+'[2]NOV 2021'!J33+'[2]DEC 2021'!J33+'[2]JAN 2022'!J33+'[2]FEB 2022'!J33+'[2]MAR 2022'!J33+'[2]APR 2022'!J33+'[2]MAY 2022'!J33+'[2]JUN 2022'!J33+'[2]JUL 2022'!J33+'[2]AUG 2022'!J33+'[2]NOV 2022'!J33</f>
        <v>4347</v>
      </c>
      <c r="K33" s="89">
        <f>'[2]FEB 2022'!K33+'[2]MAR 2022'!K33+'[2]APR 2022'!K33+'[2]MAY 2022'!K33+'[2]JUN 2022'!K33+'[2]JUL 2022'!K33+'[2]AUG 2022'!K33+'[2]NOV 2022'!K33</f>
        <v>4800</v>
      </c>
      <c r="L33" s="90">
        <f>'[2]SEPT 2021'!K33+'[2]OCT 2021'!K33+'[2]NOV 2021'!K33+'[2]DEC 2021'!K33+'[2]JAN 2022'!K33+'[2]FEB 2022'!L33+'[2]MAR 2022'!L33+'[2]APR 2022'!L33+'[2]MAY 2022'!L33+'[2]JUN 2022'!L33+'[2]JUL 2022'!L33+'[2]AUG 2022'!L33+'[2]NOV 2022'!L33</f>
        <v>0</v>
      </c>
      <c r="M33" s="90">
        <f>'[2]SEPT 2021'!L33+'[2]OCT 2021'!L33+'[2]NOV 2021'!L33+'[2]DEC 2021'!L33+'[2]JAN 2022'!L33+'[2]FEB 2022'!M33+'[2]MAR 2022'!M33+'[2]APR 2022'!M33+'[2]MAY 2022'!M33+'[2]JUN 2022'!M33+'[2]JUL 2022'!M33+'[2]AUG 2022'!M33+'[2]NOV 2022'!M33</f>
        <v>0</v>
      </c>
      <c r="N33" s="90">
        <f>'[2]SEPT 2021'!M33+'[2]OCT 2021'!M33+'[2]NOV 2021'!M33+'[2]DEC 2021'!M33+'[2]JAN 2022'!M33+'[2]FEB 2022'!N33+'[2]MAR 2022'!N33+'[2]APR 2022'!N33+'[2]MAY 2022'!N33+'[2]JUN 2022'!N33+'[2]JUL 2022'!N33+'[2]AUG 2022'!N33+'[2]NOV 2022'!N33</f>
        <v>0</v>
      </c>
      <c r="O33" s="90">
        <f>'[2]SEPT 2021'!N33+'[2]OCT 2021'!N33+'[2]NOV 2021'!N33+'[2]DEC 2021'!N33+'[2]JAN 2022'!N33+'[2]FEB 2022'!O33+'[2]MAR 2022'!O33+'[2]APR 2022'!O33+'[2]MAY 2022'!O33+'[2]JUN 2022'!O33+'[2]JUL 2022'!O33+'[2]AUG 2022'!O33+'[2]NOV 2022'!O33</f>
        <v>0</v>
      </c>
      <c r="P33" s="90">
        <f>'[2]SEPT 2021'!O33+'[2]OCT 2021'!O33+'[2]NOV 2021'!O33+'[2]DEC 2021'!O33+'[2]JAN 2022'!O33+'[2]FEB 2022'!P33+'[2]MAR 2022'!P33+'[2]APR 2022'!P33+'[2]MAY 2022'!P33+'[2]JUN 2022'!P33+'[2]JUL 2022'!P33+'[2]AUG 2022'!P33+'[2]NOV 2022'!P33</f>
        <v>0</v>
      </c>
      <c r="Q33" s="90">
        <f>'[2]SEPT 2021'!P33+'[2]OCT 2021'!P33+'[2]NOV 2021'!P33+'[2]DEC 2021'!P33+'[2]JAN 2022'!P33+'[2]FEB 2022'!Q33+'[2]MAR 2022'!Q33+'[2]APR 2022'!Q33+'[2]MAY 2022'!Q33+'[2]JUN 2022'!Q33+'[2]JUL 2022'!Q33+'[2]AUG 2022'!Q33+'[2]NOV 2022'!Q33</f>
        <v>3352.65</v>
      </c>
      <c r="R33" s="90">
        <f>'[2]SEPT 2021'!Q33+'[2]OCT 2021'!Q33+'[2]NOV 2021'!Q33+'[2]DEC 2021'!Q33+'[2]JAN 2022'!Q33+'[2]FEB 2022'!R33+'[2]MAR 2022'!R33+'[2]APR 2022'!R33+'[2]MAY 2022'!R33+'[2]JUN 2022'!R33+'[2]JUL 2022'!R33+'[2]AUG 2022'!R33+'[2]NOV 2022'!R33</f>
        <v>0</v>
      </c>
      <c r="S33" s="90">
        <f>'[2]SEPT 2021'!R33+'[2]OCT 2021'!R33+'[2]NOV 2021'!R33+'[2]DEC 2021'!R33+'[2]JAN 2022'!R33+'[2]FEB 2022'!S33+'[2]MAR 2022'!S33+'[2]APR 2022'!S33+'[2]MAY 2022'!S33+'[2]JUN 2022'!S33+'[2]JUL 2022'!S33+'[2]AUG 2022'!S33+'[2]NOV 2022'!S33</f>
        <v>0</v>
      </c>
      <c r="T33" s="90">
        <f>'[2]SEPT 2021'!S33+'[2]OCT 2021'!S33+'[2]NOV 2021'!S33+'[2]DEC 2021'!S33+'[2]JAN 2022'!S33+'[2]FEB 2022'!T33+'[2]MAR 2022'!T33+'[2]APR 2022'!T33+'[2]MAY 2022'!T33+'[2]JUN 2022'!T33+'[2]JUL 2022'!T33+'[2]AUG 2022'!T33+'[2]NOV 2022'!T33</f>
        <v>0</v>
      </c>
      <c r="U33" s="90">
        <f>'[2]SEPT 2021'!T33+'[2]OCT 2021'!T33+'[2]NOV 2021'!T33+'[2]DEC 2021'!T33+'[2]JAN 2022'!T33+'[2]FEB 2022'!U33+'[2]MAR 2022'!U33+'[2]APR 2022'!U33+'[2]MAY 2022'!U33+'[2]JUN 2022'!U33+'[2]JUL 2022'!U33+'[2]AUG 2022'!U33+'[2]NOV 2022'!U33</f>
        <v>0</v>
      </c>
      <c r="V33" s="90">
        <f>'[2]SEPT 2021'!U33+'[2]OCT 2021'!U33+'[2]NOV 2021'!U33+'[2]DEC 2021'!U33+'[2]JAN 2022'!U33+'[2]FEB 2022'!V33+'[2]MAR 2022'!V33+'[2]APR 2022'!V33+'[2]MAY 2022'!V33+'[2]JUN 2022'!V33+'[2]JUL 2022'!V33+'[2]AUG 2022'!V33+'[2]NOV 2022'!V33</f>
        <v>0</v>
      </c>
      <c r="W33" s="90">
        <f>'[2]SEPT 2021'!V33+'[2]OCT 2021'!V33+'[2]NOV 2021'!V33+'[2]DEC 2021'!V33+'[2]JAN 2022'!V33+'[2]FEB 2022'!W33+'[2]MAR 2022'!W33+'[2]APR 2022'!W33+'[2]MAY 2022'!W33+'[2]JUN 2022'!W33+'[2]JUL 2022'!W33+'[2]AUG 2022'!W33+'[2]NOV 2022'!W33</f>
        <v>0</v>
      </c>
      <c r="X33" s="90">
        <f>'[2]SEPT 2021'!W33+'[2]OCT 2021'!W33+'[2]NOV 2021'!W33+'[2]DEC 2021'!W33+'[2]JAN 2022'!W33+'[2]FEB 2022'!X33+'[2]MAR 2022'!X33+'[2]APR 2022'!X33+'[2]MAY 2022'!X33+'[2]JUN 2022'!X33+'[2]JUL 2022'!X33+'[2]AUG 2022'!X33+'[2]NOV 2022'!X33</f>
        <v>0</v>
      </c>
      <c r="Y33" s="90">
        <f>'[2]SEPT 2021'!X33+'[2]OCT 2021'!X33+'[2]NOV 2021'!X33+'[2]DEC 2021'!X33+'[2]JAN 2022'!X33+'[2]FEB 2022'!Y33+'[2]MAR 2022'!Y33+'[2]APR 2022'!Y33+'[2]MAY 2022'!Y33+'[2]JUN 2022'!Y33+'[2]JUL 2022'!Y33+'[2]AUG 2022'!Y33+'[2]NOV 2022'!Y33</f>
        <v>0</v>
      </c>
      <c r="Z33" s="90">
        <f>'[2]SEPT 2021'!Y33+'[2]OCT 2021'!Y33+'[2]NOV 2021'!Y33+'[2]DEC 2021'!Y33+'[2]JAN 2022'!Y33+'[2]FEB 2022'!Z33+'[2]MAR 2022'!Z33+'[2]APR 2022'!Z33+'[2]MAY 2022'!Z33+'[2]JUN 2022'!Z33+'[2]JUL 2022'!Z33+'[2]AUG 2022'!Z33+'[2]NOV 2022'!Z33</f>
        <v>0</v>
      </c>
      <c r="AA33" s="66">
        <f t="shared" si="0"/>
        <v>310658.65000000002</v>
      </c>
    </row>
    <row r="34" spans="1:27" x14ac:dyDescent="0.25">
      <c r="A34" s="16" t="s">
        <v>105</v>
      </c>
      <c r="B34" s="17" t="s">
        <v>106</v>
      </c>
      <c r="C34" s="31" t="s">
        <v>100</v>
      </c>
      <c r="D34" s="86">
        <f>'[2]SEPT 2021'!D34+'[2]OCT 2021'!D34+'[2]NOV 2021'!D34+'[2]DEC 2021'!D34+'[2]JAN 2022'!D34+'[2]FEB 2022'!D34+'[2]MAR 2022'!D34+'[2]APR 2022'!D34+'[2]MAY 2022'!D34+'[2]JUN 2022'!D34+'[2]JUL 2022'!D34+'[2]AUG 2022'!D34+'[2]NOV 2022'!D34</f>
        <v>176338</v>
      </c>
      <c r="E34" s="86">
        <f>'[2]SEPT 2021'!E34+'[2]OCT 2021'!E34+'[2]NOV 2021'!E34+'[2]DEC 2021'!E34+'[2]JAN 2022'!E34+'[2]FEB 2022'!E34+'[2]MAR 2022'!E34+'[2]APR 2022'!E34+'[2]MAY 2022'!E34+'[2]JUN 2022'!E34+'[2]JUL 2022'!E34+'[2]AUG 2022'!E34+'[2]NOV 2022'!E34</f>
        <v>34296</v>
      </c>
      <c r="F34" s="86">
        <f>'[2]SEPT 2021'!F34+'[2]OCT 2021'!F34+'[2]NOV 2021'!F34+'[2]DEC 2021'!F34+'[2]JAN 2022'!F34+'[2]FEB 2022'!F34+'[2]MAR 2022'!F34+'[2]APR 2022'!F34+'[2]MAY 2022'!F34+'[2]JUN 2022'!F34+'[2]JUL 2022'!F34+'[2]AUG 2022'!F34+'[2]NOV 2022'!F34</f>
        <v>35891</v>
      </c>
      <c r="G34" s="86">
        <f>'[2]SEPT 2021'!G34+'[2]OCT 2021'!G34+'[2]NOV 2021'!G34+'[2]DEC 2021'!G34+'[2]JAN 2022'!G34+'[2]FEB 2022'!G34+'[2]MAR 2022'!G34+'[2]APR 2022'!G34+'[2]MAY 2022'!G34+'[2]JUN 2022'!G34+'[2]JUL 2022'!G34+'[2]AUG 2022'!G34+'[2]NOV 2022'!G34</f>
        <v>12048</v>
      </c>
      <c r="H34" s="86">
        <f>'[2]SEPT 2021'!H34+'[2]OCT 2021'!H34+'[2]NOV 2021'!H34+'[2]DEC 2021'!H34+'[2]JAN 2022'!H34+'[2]FEB 2022'!H34+'[2]MAR 2022'!H34+'[2]APR 2022'!H34+'[2]MAY 2022'!H34+'[2]JUN 2022'!H34+'[2]JUL 2022'!H34+'[2]AUG 2022'!H34+'[2]NOV 2022'!H34</f>
        <v>31641</v>
      </c>
      <c r="I34" s="87">
        <f>'[2]SEPT 2021'!I34+'[2]OCT 2021'!I34+'[2]NOV 2021'!I34+'[2]DEC 2021'!I34+'[2]JAN 2022'!I34+'[2]FEB 2022'!I34+'[2]MAR 2022'!I34+'[2]APR 2022'!I34+'[2]MAY 2022'!I34+'[2]JUN 2022'!I34+'[2]JUL 2022'!I34+'[2]AUG 2022'!I34+'[2]NOV 2022'!I34</f>
        <v>290214</v>
      </c>
      <c r="J34" s="88">
        <f>'[2]SEPT 2021'!J34+'[2]OCT 2021'!J34+'[2]NOV 2021'!J34+'[2]DEC 2021'!J34+'[2]JAN 2022'!J34+'[2]FEB 2022'!J34+'[2]MAR 2022'!J34+'[2]APR 2022'!J34+'[2]MAY 2022'!J34+'[2]JUN 2022'!J34+'[2]JUL 2022'!J34+'[2]AUG 2022'!J34+'[2]NOV 2022'!J34</f>
        <v>0</v>
      </c>
      <c r="K34" s="89">
        <f>'[2]FEB 2022'!K34+'[2]MAR 2022'!K34+'[2]APR 2022'!K34+'[2]MAY 2022'!K34+'[2]JUN 2022'!K34+'[2]JUL 2022'!K34+'[2]AUG 2022'!K34+'[2]NOV 2022'!K34</f>
        <v>0</v>
      </c>
      <c r="L34" s="90">
        <f>'[2]SEPT 2021'!K34+'[2]OCT 2021'!K34+'[2]NOV 2021'!K34+'[2]DEC 2021'!K34+'[2]JAN 2022'!K34+'[2]FEB 2022'!L34+'[2]MAR 2022'!L34+'[2]APR 2022'!L34+'[2]MAY 2022'!L34+'[2]JUN 2022'!L34+'[2]JUL 2022'!L34+'[2]AUG 2022'!L34+'[2]NOV 2022'!L34</f>
        <v>0</v>
      </c>
      <c r="M34" s="90">
        <f>'[2]SEPT 2021'!L34+'[2]OCT 2021'!L34+'[2]NOV 2021'!L34+'[2]DEC 2021'!L34+'[2]JAN 2022'!L34+'[2]FEB 2022'!M34+'[2]MAR 2022'!M34+'[2]APR 2022'!M34+'[2]MAY 2022'!M34+'[2]JUN 2022'!M34+'[2]JUL 2022'!M34+'[2]AUG 2022'!M34+'[2]NOV 2022'!M34</f>
        <v>0</v>
      </c>
      <c r="N34" s="90">
        <f>'[2]SEPT 2021'!M34+'[2]OCT 2021'!M34+'[2]NOV 2021'!M34+'[2]DEC 2021'!M34+'[2]JAN 2022'!M34+'[2]FEB 2022'!N34+'[2]MAR 2022'!N34+'[2]APR 2022'!N34+'[2]MAY 2022'!N34+'[2]JUN 2022'!N34+'[2]JUL 2022'!N34+'[2]AUG 2022'!N34+'[2]NOV 2022'!N34</f>
        <v>0</v>
      </c>
      <c r="O34" s="90">
        <f>'[2]SEPT 2021'!N34+'[2]OCT 2021'!N34+'[2]NOV 2021'!N34+'[2]DEC 2021'!N34+'[2]JAN 2022'!N34+'[2]FEB 2022'!O34+'[2]MAR 2022'!O34+'[2]APR 2022'!O34+'[2]MAY 2022'!O34+'[2]JUN 2022'!O34+'[2]JUL 2022'!O34+'[2]AUG 2022'!O34+'[2]NOV 2022'!O34</f>
        <v>0</v>
      </c>
      <c r="P34" s="90">
        <f>'[2]SEPT 2021'!O34+'[2]OCT 2021'!O34+'[2]NOV 2021'!O34+'[2]DEC 2021'!O34+'[2]JAN 2022'!O34+'[2]FEB 2022'!P34+'[2]MAR 2022'!P34+'[2]APR 2022'!P34+'[2]MAY 2022'!P34+'[2]JUN 2022'!P34+'[2]JUL 2022'!P34+'[2]AUG 2022'!P34+'[2]NOV 2022'!P34</f>
        <v>0</v>
      </c>
      <c r="Q34" s="90">
        <f>'[2]SEPT 2021'!P34+'[2]OCT 2021'!P34+'[2]NOV 2021'!P34+'[2]DEC 2021'!P34+'[2]JAN 2022'!P34+'[2]FEB 2022'!Q34+'[2]MAR 2022'!Q34+'[2]APR 2022'!Q34+'[2]MAY 2022'!Q34+'[2]JUN 2022'!Q34+'[2]JUL 2022'!Q34+'[2]AUG 2022'!Q34+'[2]NOV 2022'!Q34</f>
        <v>2060</v>
      </c>
      <c r="R34" s="90">
        <f>'[2]SEPT 2021'!Q34+'[2]OCT 2021'!Q34+'[2]NOV 2021'!Q34+'[2]DEC 2021'!Q34+'[2]JAN 2022'!Q34+'[2]FEB 2022'!R34+'[2]MAR 2022'!R34+'[2]APR 2022'!R34+'[2]MAY 2022'!R34+'[2]JUN 2022'!R34+'[2]JUL 2022'!R34+'[2]AUG 2022'!R34+'[2]NOV 2022'!R34</f>
        <v>0</v>
      </c>
      <c r="S34" s="90">
        <f>'[2]SEPT 2021'!R34+'[2]OCT 2021'!R34+'[2]NOV 2021'!R34+'[2]DEC 2021'!R34+'[2]JAN 2022'!R34+'[2]FEB 2022'!S34+'[2]MAR 2022'!S34+'[2]APR 2022'!S34+'[2]MAY 2022'!S34+'[2]JUN 2022'!S34+'[2]JUL 2022'!S34+'[2]AUG 2022'!S34+'[2]NOV 2022'!S34</f>
        <v>0</v>
      </c>
      <c r="T34" s="90">
        <f>'[2]SEPT 2021'!S34+'[2]OCT 2021'!S34+'[2]NOV 2021'!S34+'[2]DEC 2021'!S34+'[2]JAN 2022'!S34+'[2]FEB 2022'!T34+'[2]MAR 2022'!T34+'[2]APR 2022'!T34+'[2]MAY 2022'!T34+'[2]JUN 2022'!T34+'[2]JUL 2022'!T34+'[2]AUG 2022'!T34+'[2]NOV 2022'!T34</f>
        <v>0</v>
      </c>
      <c r="U34" s="90">
        <f>'[2]SEPT 2021'!T34+'[2]OCT 2021'!T34+'[2]NOV 2021'!T34+'[2]DEC 2021'!T34+'[2]JAN 2022'!T34+'[2]FEB 2022'!U34+'[2]MAR 2022'!U34+'[2]APR 2022'!U34+'[2]MAY 2022'!U34+'[2]JUN 2022'!U34+'[2]JUL 2022'!U34+'[2]AUG 2022'!U34+'[2]NOV 2022'!U34</f>
        <v>0</v>
      </c>
      <c r="V34" s="90">
        <f>'[2]SEPT 2021'!U34+'[2]OCT 2021'!U34+'[2]NOV 2021'!U34+'[2]DEC 2021'!U34+'[2]JAN 2022'!U34+'[2]FEB 2022'!V34+'[2]MAR 2022'!V34+'[2]APR 2022'!V34+'[2]MAY 2022'!V34+'[2]JUN 2022'!V34+'[2]JUL 2022'!V34+'[2]AUG 2022'!V34+'[2]NOV 2022'!V34</f>
        <v>0</v>
      </c>
      <c r="W34" s="90">
        <f>'[2]SEPT 2021'!V34+'[2]OCT 2021'!V34+'[2]NOV 2021'!V34+'[2]DEC 2021'!V34+'[2]JAN 2022'!V34+'[2]FEB 2022'!W34+'[2]MAR 2022'!W34+'[2]APR 2022'!W34+'[2]MAY 2022'!W34+'[2]JUN 2022'!W34+'[2]JUL 2022'!W34+'[2]AUG 2022'!W34+'[2]NOV 2022'!W34</f>
        <v>0</v>
      </c>
      <c r="X34" s="90">
        <f>'[2]SEPT 2021'!W34+'[2]OCT 2021'!W34+'[2]NOV 2021'!W34+'[2]DEC 2021'!W34+'[2]JAN 2022'!W34+'[2]FEB 2022'!X34+'[2]MAR 2022'!X34+'[2]APR 2022'!X34+'[2]MAY 2022'!X34+'[2]JUN 2022'!X34+'[2]JUL 2022'!X34+'[2]AUG 2022'!X34+'[2]NOV 2022'!X34</f>
        <v>0</v>
      </c>
      <c r="Y34" s="90">
        <f>'[2]SEPT 2021'!X34+'[2]OCT 2021'!X34+'[2]NOV 2021'!X34+'[2]DEC 2021'!X34+'[2]JAN 2022'!X34+'[2]FEB 2022'!Y34+'[2]MAR 2022'!Y34+'[2]APR 2022'!Y34+'[2]MAY 2022'!Y34+'[2]JUN 2022'!Y34+'[2]JUL 2022'!Y34+'[2]AUG 2022'!Y34+'[2]NOV 2022'!Y34</f>
        <v>0</v>
      </c>
      <c r="Z34" s="90">
        <f>'[2]SEPT 2021'!Y34+'[2]OCT 2021'!Y34+'[2]NOV 2021'!Y34+'[2]DEC 2021'!Y34+'[2]JAN 2022'!Y34+'[2]FEB 2022'!Z34+'[2]MAR 2022'!Z34+'[2]APR 2022'!Z34+'[2]MAY 2022'!Z34+'[2]JUN 2022'!Z34+'[2]JUL 2022'!Z34+'[2]AUG 2022'!Z34+'[2]NOV 2022'!Z34</f>
        <v>0</v>
      </c>
      <c r="AA34" s="66">
        <f t="shared" si="0"/>
        <v>292274</v>
      </c>
    </row>
    <row r="35" spans="1:27" x14ac:dyDescent="0.25">
      <c r="A35" s="16" t="s">
        <v>107</v>
      </c>
      <c r="B35" s="17" t="s">
        <v>108</v>
      </c>
      <c r="C35" s="28" t="s">
        <v>45</v>
      </c>
      <c r="D35" s="86">
        <f>'[2]SEPT 2021'!D35+'[2]OCT 2021'!D35+'[2]NOV 2021'!D35+'[2]DEC 2021'!D35+'[2]JAN 2022'!D35+'[2]FEB 2022'!D35+'[2]MAR 2022'!D35+'[2]APR 2022'!D35+'[2]MAY 2022'!D35+'[2]JUN 2022'!D35+'[2]JUL 2022'!D35+'[2]AUG 2022'!D35+'[2]NOV 2022'!D35</f>
        <v>342016</v>
      </c>
      <c r="E35" s="86">
        <f>'[2]SEPT 2021'!E35+'[2]OCT 2021'!E35+'[2]NOV 2021'!E35+'[2]DEC 2021'!E35+'[2]JAN 2022'!E35+'[2]FEB 2022'!E35+'[2]MAR 2022'!E35+'[2]APR 2022'!E35+'[2]MAY 2022'!E35+'[2]JUN 2022'!E35+'[2]JUL 2022'!E35+'[2]AUG 2022'!E35+'[2]NOV 2022'!E35</f>
        <v>72818</v>
      </c>
      <c r="F35" s="86">
        <f>'[2]SEPT 2021'!F35+'[2]OCT 2021'!F35+'[2]NOV 2021'!F35+'[2]DEC 2021'!F35+'[2]JAN 2022'!F35+'[2]FEB 2022'!F35+'[2]MAR 2022'!F35+'[2]APR 2022'!F35+'[2]MAY 2022'!F35+'[2]JUN 2022'!F35+'[2]JUL 2022'!F35+'[2]AUG 2022'!F35+'[2]NOV 2022'!F35</f>
        <v>71009</v>
      </c>
      <c r="G35" s="86">
        <f>'[2]SEPT 2021'!G35+'[2]OCT 2021'!G35+'[2]NOV 2021'!G35+'[2]DEC 2021'!G35+'[2]JAN 2022'!G35+'[2]FEB 2022'!G35+'[2]MAR 2022'!G35+'[2]APR 2022'!G35+'[2]MAY 2022'!G35+'[2]JUN 2022'!G35+'[2]JUL 2022'!G35+'[2]AUG 2022'!G35+'[2]NOV 2022'!G35</f>
        <v>70833</v>
      </c>
      <c r="H35" s="86">
        <f>'[2]SEPT 2021'!H35+'[2]OCT 2021'!H35+'[2]NOV 2021'!H35+'[2]DEC 2021'!H35+'[2]JAN 2022'!H35+'[2]FEB 2022'!H35+'[2]MAR 2022'!H35+'[2]APR 2022'!H35+'[2]MAY 2022'!H35+'[2]JUN 2022'!H35+'[2]JUL 2022'!H35+'[2]AUG 2022'!H35+'[2]NOV 2022'!H35</f>
        <v>17315</v>
      </c>
      <c r="I35" s="87">
        <f>'[2]SEPT 2021'!I35+'[2]OCT 2021'!I35+'[2]NOV 2021'!I35+'[2]DEC 2021'!I35+'[2]JAN 2022'!I35+'[2]FEB 2022'!I35+'[2]MAR 2022'!I35+'[2]APR 2022'!I35+'[2]MAY 2022'!I35+'[2]JUN 2022'!I35+'[2]JUL 2022'!I35+'[2]AUG 2022'!I35+'[2]NOV 2022'!I35</f>
        <v>573991</v>
      </c>
      <c r="J35" s="88">
        <f>'[2]SEPT 2021'!J35+'[2]OCT 2021'!J35+'[2]NOV 2021'!J35+'[2]DEC 2021'!J35+'[2]JAN 2022'!J35+'[2]FEB 2022'!J35+'[2]MAR 2022'!J35+'[2]APR 2022'!J35+'[2]MAY 2022'!J35+'[2]JUN 2022'!J35+'[2]JUL 2022'!J35+'[2]AUG 2022'!J35+'[2]NOV 2022'!J35</f>
        <v>0</v>
      </c>
      <c r="K35" s="89">
        <f>'[2]FEB 2022'!K35+'[2]MAR 2022'!K35+'[2]APR 2022'!K35+'[2]MAY 2022'!K35+'[2]JUN 2022'!K35+'[2]JUL 2022'!K35+'[2]AUG 2022'!K35+'[2]NOV 2022'!K35</f>
        <v>0</v>
      </c>
      <c r="L35" s="90">
        <f>'[2]SEPT 2021'!K35+'[2]OCT 2021'!K35+'[2]NOV 2021'!K35+'[2]DEC 2021'!K35+'[2]JAN 2022'!K35+'[2]FEB 2022'!L35+'[2]MAR 2022'!L35+'[2]APR 2022'!L35+'[2]MAY 2022'!L35+'[2]JUN 2022'!L35+'[2]JUL 2022'!L35+'[2]AUG 2022'!L35+'[2]NOV 2022'!L35</f>
        <v>0</v>
      </c>
      <c r="M35" s="90">
        <f>'[2]SEPT 2021'!L35+'[2]OCT 2021'!L35+'[2]NOV 2021'!L35+'[2]DEC 2021'!L35+'[2]JAN 2022'!L35+'[2]FEB 2022'!M35+'[2]MAR 2022'!M35+'[2]APR 2022'!M35+'[2]MAY 2022'!M35+'[2]JUN 2022'!M35+'[2]JUL 2022'!M35+'[2]AUG 2022'!M35+'[2]NOV 2022'!M35</f>
        <v>0</v>
      </c>
      <c r="N35" s="90">
        <f>'[2]SEPT 2021'!M35+'[2]OCT 2021'!M35+'[2]NOV 2021'!M35+'[2]DEC 2021'!M35+'[2]JAN 2022'!M35+'[2]FEB 2022'!N35+'[2]MAR 2022'!N35+'[2]APR 2022'!N35+'[2]MAY 2022'!N35+'[2]JUN 2022'!N35+'[2]JUL 2022'!N35+'[2]AUG 2022'!N35+'[2]NOV 2022'!N35</f>
        <v>0</v>
      </c>
      <c r="O35" s="90">
        <f>'[2]SEPT 2021'!N35+'[2]OCT 2021'!N35+'[2]NOV 2021'!N35+'[2]DEC 2021'!N35+'[2]JAN 2022'!N35+'[2]FEB 2022'!O35+'[2]MAR 2022'!O35+'[2]APR 2022'!O35+'[2]MAY 2022'!O35+'[2]JUN 2022'!O35+'[2]JUL 2022'!O35+'[2]AUG 2022'!O35+'[2]NOV 2022'!O35</f>
        <v>0</v>
      </c>
      <c r="P35" s="90">
        <f>'[2]SEPT 2021'!O35+'[2]OCT 2021'!O35+'[2]NOV 2021'!O35+'[2]DEC 2021'!O35+'[2]JAN 2022'!O35+'[2]FEB 2022'!P35+'[2]MAR 2022'!P35+'[2]APR 2022'!P35+'[2]MAY 2022'!P35+'[2]JUN 2022'!P35+'[2]JUL 2022'!P35+'[2]AUG 2022'!P35+'[2]NOV 2022'!P35</f>
        <v>0</v>
      </c>
      <c r="Q35" s="90">
        <f>'[2]SEPT 2021'!P35+'[2]OCT 2021'!P35+'[2]NOV 2021'!P35+'[2]DEC 2021'!P35+'[2]JAN 2022'!P35+'[2]FEB 2022'!Q35+'[2]MAR 2022'!Q35+'[2]APR 2022'!Q35+'[2]MAY 2022'!Q35+'[2]JUN 2022'!Q35+'[2]JUL 2022'!Q35+'[2]AUG 2022'!Q35+'[2]NOV 2022'!Q35</f>
        <v>5000</v>
      </c>
      <c r="R35" s="90">
        <f>'[2]SEPT 2021'!Q35+'[2]OCT 2021'!Q35+'[2]NOV 2021'!Q35+'[2]DEC 2021'!Q35+'[2]JAN 2022'!Q35+'[2]FEB 2022'!R35+'[2]MAR 2022'!R35+'[2]APR 2022'!R35+'[2]MAY 2022'!R35+'[2]JUN 2022'!R35+'[2]JUL 2022'!R35+'[2]AUG 2022'!R35+'[2]NOV 2022'!R35</f>
        <v>0</v>
      </c>
      <c r="S35" s="90">
        <f>'[2]SEPT 2021'!R35+'[2]OCT 2021'!R35+'[2]NOV 2021'!R35+'[2]DEC 2021'!R35+'[2]JAN 2022'!R35+'[2]FEB 2022'!S35+'[2]MAR 2022'!S35+'[2]APR 2022'!S35+'[2]MAY 2022'!S35+'[2]JUN 2022'!S35+'[2]JUL 2022'!S35+'[2]AUG 2022'!S35+'[2]NOV 2022'!S35</f>
        <v>0</v>
      </c>
      <c r="T35" s="90">
        <f>'[2]SEPT 2021'!S35+'[2]OCT 2021'!S35+'[2]NOV 2021'!S35+'[2]DEC 2021'!S35+'[2]JAN 2022'!S35+'[2]FEB 2022'!T35+'[2]MAR 2022'!T35+'[2]APR 2022'!T35+'[2]MAY 2022'!T35+'[2]JUN 2022'!T35+'[2]JUL 2022'!T35+'[2]AUG 2022'!T35+'[2]NOV 2022'!T35</f>
        <v>0</v>
      </c>
      <c r="U35" s="90">
        <f>'[2]SEPT 2021'!T35+'[2]OCT 2021'!T35+'[2]NOV 2021'!T35+'[2]DEC 2021'!T35+'[2]JAN 2022'!T35+'[2]FEB 2022'!U35+'[2]MAR 2022'!U35+'[2]APR 2022'!U35+'[2]MAY 2022'!U35+'[2]JUN 2022'!U35+'[2]JUL 2022'!U35+'[2]AUG 2022'!U35+'[2]NOV 2022'!U35</f>
        <v>0</v>
      </c>
      <c r="V35" s="90">
        <f>'[2]SEPT 2021'!U35+'[2]OCT 2021'!U35+'[2]NOV 2021'!U35+'[2]DEC 2021'!U35+'[2]JAN 2022'!U35+'[2]FEB 2022'!V35+'[2]MAR 2022'!V35+'[2]APR 2022'!V35+'[2]MAY 2022'!V35+'[2]JUN 2022'!V35+'[2]JUL 2022'!V35+'[2]AUG 2022'!V35+'[2]NOV 2022'!V35</f>
        <v>0</v>
      </c>
      <c r="W35" s="90">
        <f>'[2]SEPT 2021'!V35+'[2]OCT 2021'!V35+'[2]NOV 2021'!V35+'[2]DEC 2021'!V35+'[2]JAN 2022'!V35+'[2]FEB 2022'!W35+'[2]MAR 2022'!W35+'[2]APR 2022'!W35+'[2]MAY 2022'!W35+'[2]JUN 2022'!W35+'[2]JUL 2022'!W35+'[2]AUG 2022'!W35+'[2]NOV 2022'!W35</f>
        <v>0</v>
      </c>
      <c r="X35" s="90">
        <f>'[2]SEPT 2021'!W35+'[2]OCT 2021'!W35+'[2]NOV 2021'!W35+'[2]DEC 2021'!W35+'[2]JAN 2022'!W35+'[2]FEB 2022'!X35+'[2]MAR 2022'!X35+'[2]APR 2022'!X35+'[2]MAY 2022'!X35+'[2]JUN 2022'!X35+'[2]JUL 2022'!X35+'[2]AUG 2022'!X35+'[2]NOV 2022'!X35</f>
        <v>0</v>
      </c>
      <c r="Y35" s="90">
        <f>'[2]SEPT 2021'!X35+'[2]OCT 2021'!X35+'[2]NOV 2021'!X35+'[2]DEC 2021'!X35+'[2]JAN 2022'!X35+'[2]FEB 2022'!Y35+'[2]MAR 2022'!Y35+'[2]APR 2022'!Y35+'[2]MAY 2022'!Y35+'[2]JUN 2022'!Y35+'[2]JUL 2022'!Y35+'[2]AUG 2022'!Y35+'[2]NOV 2022'!Y35</f>
        <v>0</v>
      </c>
      <c r="Z35" s="90">
        <f>'[2]SEPT 2021'!Y35+'[2]OCT 2021'!Y35+'[2]NOV 2021'!Y35+'[2]DEC 2021'!Y35+'[2]JAN 2022'!Y35+'[2]FEB 2022'!Z35+'[2]MAR 2022'!Z35+'[2]APR 2022'!Z35+'[2]MAY 2022'!Z35+'[2]JUN 2022'!Z35+'[2]JUL 2022'!Z35+'[2]AUG 2022'!Z35+'[2]NOV 2022'!Z35</f>
        <v>0</v>
      </c>
      <c r="AA35" s="66">
        <f t="shared" si="0"/>
        <v>578991</v>
      </c>
    </row>
    <row r="36" spans="1:27" x14ac:dyDescent="0.25">
      <c r="A36" s="16" t="s">
        <v>109</v>
      </c>
      <c r="B36" s="17" t="s">
        <v>110</v>
      </c>
      <c r="C36" s="25" t="s">
        <v>39</v>
      </c>
      <c r="D36" s="86">
        <f>'[2]SEPT 2021'!D36+'[2]OCT 2021'!D36+'[2]NOV 2021'!D36+'[2]DEC 2021'!D36+'[2]JAN 2022'!D36+'[2]FEB 2022'!D36+'[2]MAR 2022'!D36+'[2]APR 2022'!D36+'[2]MAY 2022'!D36+'[2]JUN 2022'!D36+'[2]JUL 2022'!D36+'[2]AUG 2022'!D36+'[2]NOV 2022'!D36</f>
        <v>18260</v>
      </c>
      <c r="E36" s="86">
        <f>'[2]SEPT 2021'!E36+'[2]OCT 2021'!E36+'[2]NOV 2021'!E36+'[2]DEC 2021'!E36+'[2]JAN 2022'!E36+'[2]FEB 2022'!E36+'[2]MAR 2022'!E36+'[2]APR 2022'!E36+'[2]MAY 2022'!E36+'[2]JUN 2022'!E36+'[2]JUL 2022'!E36+'[2]AUG 2022'!E36+'[2]NOV 2022'!E36</f>
        <v>18972</v>
      </c>
      <c r="F36" s="86">
        <f>'[2]SEPT 2021'!F36+'[2]OCT 2021'!F36+'[2]NOV 2021'!F36+'[2]DEC 2021'!F36+'[2]JAN 2022'!F36+'[2]FEB 2022'!F36+'[2]MAR 2022'!F36+'[2]APR 2022'!F36+'[2]MAY 2022'!F36+'[2]JUN 2022'!F36+'[2]JUL 2022'!F36+'[2]AUG 2022'!F36+'[2]NOV 2022'!F36</f>
        <v>30039</v>
      </c>
      <c r="G36" s="86">
        <f>'[2]SEPT 2021'!G36+'[2]OCT 2021'!G36+'[2]NOV 2021'!G36+'[2]DEC 2021'!G36+'[2]JAN 2022'!G36+'[2]FEB 2022'!G36+'[2]MAR 2022'!G36+'[2]APR 2022'!G36+'[2]MAY 2022'!G36+'[2]JUN 2022'!G36+'[2]JUL 2022'!G36+'[2]AUG 2022'!G36+'[2]NOV 2022'!G36</f>
        <v>2900</v>
      </c>
      <c r="H36" s="86">
        <f>'[2]SEPT 2021'!H36+'[2]OCT 2021'!H36+'[2]NOV 2021'!H36+'[2]DEC 2021'!H36+'[2]JAN 2022'!H36+'[2]FEB 2022'!H36+'[2]MAR 2022'!H36+'[2]APR 2022'!H36+'[2]MAY 2022'!H36+'[2]JUN 2022'!H36+'[2]JUL 2022'!H36+'[2]AUG 2022'!H36+'[2]NOV 2022'!H36</f>
        <v>6188</v>
      </c>
      <c r="I36" s="87">
        <f>'[2]SEPT 2021'!I36+'[2]OCT 2021'!I36+'[2]NOV 2021'!I36+'[2]DEC 2021'!I36+'[2]JAN 2022'!I36+'[2]FEB 2022'!I36+'[2]MAR 2022'!I36+'[2]APR 2022'!I36+'[2]MAY 2022'!I36+'[2]JUN 2022'!I36+'[2]JUL 2022'!I36+'[2]AUG 2022'!I36+'[2]NOV 2022'!I36</f>
        <v>76359</v>
      </c>
      <c r="J36" s="88">
        <f>'[2]SEPT 2021'!J36+'[2]OCT 2021'!J36+'[2]NOV 2021'!J36+'[2]DEC 2021'!J36+'[2]JAN 2022'!J36+'[2]FEB 2022'!J36+'[2]MAR 2022'!J36+'[2]APR 2022'!J36+'[2]MAY 2022'!J36+'[2]JUN 2022'!J36+'[2]JUL 2022'!J36+'[2]AUG 2022'!J36+'[2]NOV 2022'!J36</f>
        <v>0</v>
      </c>
      <c r="K36" s="89">
        <f>'[2]FEB 2022'!K36+'[2]MAR 2022'!K36+'[2]APR 2022'!K36+'[2]MAY 2022'!K36+'[2]JUN 2022'!K36+'[2]JUL 2022'!K36+'[2]AUG 2022'!K36+'[2]NOV 2022'!K36</f>
        <v>0</v>
      </c>
      <c r="L36" s="90">
        <f>'[2]SEPT 2021'!K36+'[2]OCT 2021'!K36+'[2]NOV 2021'!K36+'[2]DEC 2021'!K36+'[2]JAN 2022'!K36+'[2]FEB 2022'!L36+'[2]MAR 2022'!L36+'[2]APR 2022'!L36+'[2]MAY 2022'!L36+'[2]JUN 2022'!L36+'[2]JUL 2022'!L36+'[2]AUG 2022'!L36+'[2]NOV 2022'!L36</f>
        <v>0</v>
      </c>
      <c r="M36" s="90">
        <f>'[2]SEPT 2021'!L36+'[2]OCT 2021'!L36+'[2]NOV 2021'!L36+'[2]DEC 2021'!L36+'[2]JAN 2022'!L36+'[2]FEB 2022'!M36+'[2]MAR 2022'!M36+'[2]APR 2022'!M36+'[2]MAY 2022'!M36+'[2]JUN 2022'!M36+'[2]JUL 2022'!M36+'[2]AUG 2022'!M36+'[2]NOV 2022'!M36</f>
        <v>0</v>
      </c>
      <c r="N36" s="90">
        <f>'[2]SEPT 2021'!M36+'[2]OCT 2021'!M36+'[2]NOV 2021'!M36+'[2]DEC 2021'!M36+'[2]JAN 2022'!M36+'[2]FEB 2022'!N36+'[2]MAR 2022'!N36+'[2]APR 2022'!N36+'[2]MAY 2022'!N36+'[2]JUN 2022'!N36+'[2]JUL 2022'!N36+'[2]AUG 2022'!N36+'[2]NOV 2022'!N36</f>
        <v>0</v>
      </c>
      <c r="O36" s="90">
        <f>'[2]SEPT 2021'!N36+'[2]OCT 2021'!N36+'[2]NOV 2021'!N36+'[2]DEC 2021'!N36+'[2]JAN 2022'!N36+'[2]FEB 2022'!O36+'[2]MAR 2022'!O36+'[2]APR 2022'!O36+'[2]MAY 2022'!O36+'[2]JUN 2022'!O36+'[2]JUL 2022'!O36+'[2]AUG 2022'!O36+'[2]NOV 2022'!O36</f>
        <v>0</v>
      </c>
      <c r="P36" s="90">
        <f>'[2]SEPT 2021'!O36+'[2]OCT 2021'!O36+'[2]NOV 2021'!O36+'[2]DEC 2021'!O36+'[2]JAN 2022'!O36+'[2]FEB 2022'!P36+'[2]MAR 2022'!P36+'[2]APR 2022'!P36+'[2]MAY 2022'!P36+'[2]JUN 2022'!P36+'[2]JUL 2022'!P36+'[2]AUG 2022'!P36+'[2]NOV 2022'!P36</f>
        <v>0</v>
      </c>
      <c r="Q36" s="90">
        <f>'[2]SEPT 2021'!P36+'[2]OCT 2021'!P36+'[2]NOV 2021'!P36+'[2]DEC 2021'!P36+'[2]JAN 2022'!P36+'[2]FEB 2022'!Q36+'[2]MAR 2022'!Q36+'[2]APR 2022'!Q36+'[2]MAY 2022'!Q36+'[2]JUN 2022'!Q36+'[2]JUL 2022'!Q36+'[2]AUG 2022'!Q36+'[2]NOV 2022'!Q36</f>
        <v>426.46</v>
      </c>
      <c r="R36" s="90">
        <f>'[2]SEPT 2021'!Q36+'[2]OCT 2021'!Q36+'[2]NOV 2021'!Q36+'[2]DEC 2021'!Q36+'[2]JAN 2022'!Q36+'[2]FEB 2022'!R36+'[2]MAR 2022'!R36+'[2]APR 2022'!R36+'[2]MAY 2022'!R36+'[2]JUN 2022'!R36+'[2]JUL 2022'!R36+'[2]AUG 2022'!R36+'[2]NOV 2022'!R36</f>
        <v>0</v>
      </c>
      <c r="S36" s="90">
        <f>'[2]SEPT 2021'!R36+'[2]OCT 2021'!R36+'[2]NOV 2021'!R36+'[2]DEC 2021'!R36+'[2]JAN 2022'!R36+'[2]FEB 2022'!S36+'[2]MAR 2022'!S36+'[2]APR 2022'!S36+'[2]MAY 2022'!S36+'[2]JUN 2022'!S36+'[2]JUL 2022'!S36+'[2]AUG 2022'!S36+'[2]NOV 2022'!S36</f>
        <v>0</v>
      </c>
      <c r="T36" s="90">
        <f>'[2]SEPT 2021'!S36+'[2]OCT 2021'!S36+'[2]NOV 2021'!S36+'[2]DEC 2021'!S36+'[2]JAN 2022'!S36+'[2]FEB 2022'!T36+'[2]MAR 2022'!T36+'[2]APR 2022'!T36+'[2]MAY 2022'!T36+'[2]JUN 2022'!T36+'[2]JUL 2022'!T36+'[2]AUG 2022'!T36+'[2]NOV 2022'!T36</f>
        <v>0</v>
      </c>
      <c r="U36" s="90">
        <f>'[2]SEPT 2021'!T36+'[2]OCT 2021'!T36+'[2]NOV 2021'!T36+'[2]DEC 2021'!T36+'[2]JAN 2022'!T36+'[2]FEB 2022'!U36+'[2]MAR 2022'!U36+'[2]APR 2022'!U36+'[2]MAY 2022'!U36+'[2]JUN 2022'!U36+'[2]JUL 2022'!U36+'[2]AUG 2022'!U36+'[2]NOV 2022'!U36</f>
        <v>0</v>
      </c>
      <c r="V36" s="90">
        <f>'[2]SEPT 2021'!U36+'[2]OCT 2021'!U36+'[2]NOV 2021'!U36+'[2]DEC 2021'!U36+'[2]JAN 2022'!U36+'[2]FEB 2022'!V36+'[2]MAR 2022'!V36+'[2]APR 2022'!V36+'[2]MAY 2022'!V36+'[2]JUN 2022'!V36+'[2]JUL 2022'!V36+'[2]AUG 2022'!V36+'[2]NOV 2022'!V36</f>
        <v>0</v>
      </c>
      <c r="W36" s="90">
        <f>'[2]SEPT 2021'!V36+'[2]OCT 2021'!V36+'[2]NOV 2021'!V36+'[2]DEC 2021'!V36+'[2]JAN 2022'!V36+'[2]FEB 2022'!W36+'[2]MAR 2022'!W36+'[2]APR 2022'!W36+'[2]MAY 2022'!W36+'[2]JUN 2022'!W36+'[2]JUL 2022'!W36+'[2]AUG 2022'!W36+'[2]NOV 2022'!W36</f>
        <v>0</v>
      </c>
      <c r="X36" s="90">
        <f>'[2]SEPT 2021'!W36+'[2]OCT 2021'!W36+'[2]NOV 2021'!W36+'[2]DEC 2021'!W36+'[2]JAN 2022'!W36+'[2]FEB 2022'!X36+'[2]MAR 2022'!X36+'[2]APR 2022'!X36+'[2]MAY 2022'!X36+'[2]JUN 2022'!X36+'[2]JUL 2022'!X36+'[2]AUG 2022'!X36+'[2]NOV 2022'!X36</f>
        <v>0</v>
      </c>
      <c r="Y36" s="90">
        <f>'[2]SEPT 2021'!X36+'[2]OCT 2021'!X36+'[2]NOV 2021'!X36+'[2]DEC 2021'!X36+'[2]JAN 2022'!X36+'[2]FEB 2022'!Y36+'[2]MAR 2022'!Y36+'[2]APR 2022'!Y36+'[2]MAY 2022'!Y36+'[2]JUN 2022'!Y36+'[2]JUL 2022'!Y36+'[2]AUG 2022'!Y36+'[2]NOV 2022'!Y36</f>
        <v>0</v>
      </c>
      <c r="Z36" s="90">
        <f>'[2]SEPT 2021'!Y36+'[2]OCT 2021'!Y36+'[2]NOV 2021'!Y36+'[2]DEC 2021'!Y36+'[2]JAN 2022'!Y36+'[2]FEB 2022'!Z36+'[2]MAR 2022'!Z36+'[2]APR 2022'!Z36+'[2]MAY 2022'!Z36+'[2]JUN 2022'!Z36+'[2]JUL 2022'!Z36+'[2]AUG 2022'!Z36+'[2]NOV 2022'!Z36</f>
        <v>0</v>
      </c>
      <c r="AA36" s="66">
        <f t="shared" si="0"/>
        <v>76785.460000000006</v>
      </c>
    </row>
    <row r="37" spans="1:27" x14ac:dyDescent="0.25">
      <c r="A37" s="16" t="s">
        <v>111</v>
      </c>
      <c r="B37" s="17" t="s">
        <v>112</v>
      </c>
      <c r="C37" s="29" t="s">
        <v>50</v>
      </c>
      <c r="D37" s="86">
        <f>'[2]SEPT 2021'!D37+'[2]OCT 2021'!D37+'[2]NOV 2021'!D37+'[2]DEC 2021'!D37+'[2]JAN 2022'!D37+'[2]FEB 2022'!D37+'[2]MAR 2022'!D37+'[2]APR 2022'!D37+'[2]MAY 2022'!D37+'[2]JUN 2022'!D37+'[2]JUL 2022'!D37+'[2]AUG 2022'!D37+'[2]NOV 2022'!D37</f>
        <v>21031</v>
      </c>
      <c r="E37" s="86">
        <f>'[2]SEPT 2021'!E37+'[2]OCT 2021'!E37+'[2]NOV 2021'!E37+'[2]DEC 2021'!E37+'[2]JAN 2022'!E37+'[2]FEB 2022'!E37+'[2]MAR 2022'!E37+'[2]APR 2022'!E37+'[2]MAY 2022'!E37+'[2]JUN 2022'!E37+'[2]JUL 2022'!E37+'[2]AUG 2022'!E37+'[2]NOV 2022'!E37</f>
        <v>13150</v>
      </c>
      <c r="F37" s="86">
        <f>'[2]SEPT 2021'!F37+'[2]OCT 2021'!F37+'[2]NOV 2021'!F37+'[2]DEC 2021'!F37+'[2]JAN 2022'!F37+'[2]FEB 2022'!F37+'[2]MAR 2022'!F37+'[2]APR 2022'!F37+'[2]MAY 2022'!F37+'[2]JUN 2022'!F37+'[2]JUL 2022'!F37+'[2]AUG 2022'!F37+'[2]NOV 2022'!F37</f>
        <v>12118</v>
      </c>
      <c r="G37" s="86">
        <f>'[2]SEPT 2021'!G37+'[2]OCT 2021'!G37+'[2]NOV 2021'!G37+'[2]DEC 2021'!G37+'[2]JAN 2022'!G37+'[2]FEB 2022'!G37+'[2]MAR 2022'!G37+'[2]APR 2022'!G37+'[2]MAY 2022'!G37+'[2]JUN 2022'!G37+'[2]JUL 2022'!G37+'[2]AUG 2022'!G37+'[2]NOV 2022'!G37</f>
        <v>12398</v>
      </c>
      <c r="H37" s="86">
        <f>'[2]SEPT 2021'!H37+'[2]OCT 2021'!H37+'[2]NOV 2021'!H37+'[2]DEC 2021'!H37+'[2]JAN 2022'!H37+'[2]FEB 2022'!H37+'[2]MAR 2022'!H37+'[2]APR 2022'!H37+'[2]MAY 2022'!H37+'[2]JUN 2022'!H37+'[2]JUL 2022'!H37+'[2]AUG 2022'!H37+'[2]NOV 2022'!H37</f>
        <v>8333</v>
      </c>
      <c r="I37" s="87">
        <f>'[2]SEPT 2021'!I37+'[2]OCT 2021'!I37+'[2]NOV 2021'!I37+'[2]DEC 2021'!I37+'[2]JAN 2022'!I37+'[2]FEB 2022'!I37+'[2]MAR 2022'!I37+'[2]APR 2022'!I37+'[2]MAY 2022'!I37+'[2]JUN 2022'!I37+'[2]JUL 2022'!I37+'[2]AUG 2022'!I37+'[2]NOV 2022'!I37</f>
        <v>67030</v>
      </c>
      <c r="J37" s="88">
        <f>'[2]SEPT 2021'!J37+'[2]OCT 2021'!J37+'[2]NOV 2021'!J37+'[2]DEC 2021'!J37+'[2]JAN 2022'!J37+'[2]FEB 2022'!J37+'[2]MAR 2022'!J37+'[2]APR 2022'!J37+'[2]MAY 2022'!J37+'[2]JUN 2022'!J37+'[2]JUL 2022'!J37+'[2]AUG 2022'!J37+'[2]NOV 2022'!J37</f>
        <v>0</v>
      </c>
      <c r="K37" s="89">
        <f>'[2]FEB 2022'!K37+'[2]MAR 2022'!K37+'[2]APR 2022'!K37+'[2]MAY 2022'!K37+'[2]JUN 2022'!K37+'[2]JUL 2022'!K37+'[2]AUG 2022'!K37+'[2]NOV 2022'!K37</f>
        <v>0</v>
      </c>
      <c r="L37" s="90">
        <f>'[2]SEPT 2021'!K37+'[2]OCT 2021'!K37+'[2]NOV 2021'!K37+'[2]DEC 2021'!K37+'[2]JAN 2022'!K37+'[2]FEB 2022'!L37+'[2]MAR 2022'!L37+'[2]APR 2022'!L37+'[2]MAY 2022'!L37+'[2]JUN 2022'!L37+'[2]JUL 2022'!L37+'[2]AUG 2022'!L37+'[2]NOV 2022'!L37</f>
        <v>0</v>
      </c>
      <c r="M37" s="90">
        <f>'[2]SEPT 2021'!L37+'[2]OCT 2021'!L37+'[2]NOV 2021'!L37+'[2]DEC 2021'!L37+'[2]JAN 2022'!L37+'[2]FEB 2022'!M37+'[2]MAR 2022'!M37+'[2]APR 2022'!M37+'[2]MAY 2022'!M37+'[2]JUN 2022'!M37+'[2]JUL 2022'!M37+'[2]AUG 2022'!M37+'[2]NOV 2022'!M37</f>
        <v>0</v>
      </c>
      <c r="N37" s="90">
        <f>'[2]SEPT 2021'!M37+'[2]OCT 2021'!M37+'[2]NOV 2021'!M37+'[2]DEC 2021'!M37+'[2]JAN 2022'!M37+'[2]FEB 2022'!N37+'[2]MAR 2022'!N37+'[2]APR 2022'!N37+'[2]MAY 2022'!N37+'[2]JUN 2022'!N37+'[2]JUL 2022'!N37+'[2]AUG 2022'!N37+'[2]NOV 2022'!N37</f>
        <v>0</v>
      </c>
      <c r="O37" s="90">
        <f>'[2]SEPT 2021'!N37+'[2]OCT 2021'!N37+'[2]NOV 2021'!N37+'[2]DEC 2021'!N37+'[2]JAN 2022'!N37+'[2]FEB 2022'!O37+'[2]MAR 2022'!O37+'[2]APR 2022'!O37+'[2]MAY 2022'!O37+'[2]JUN 2022'!O37+'[2]JUL 2022'!O37+'[2]AUG 2022'!O37+'[2]NOV 2022'!O37</f>
        <v>0</v>
      </c>
      <c r="P37" s="90">
        <f>'[2]SEPT 2021'!O37+'[2]OCT 2021'!O37+'[2]NOV 2021'!O37+'[2]DEC 2021'!O37+'[2]JAN 2022'!O37+'[2]FEB 2022'!P37+'[2]MAR 2022'!P37+'[2]APR 2022'!P37+'[2]MAY 2022'!P37+'[2]JUN 2022'!P37+'[2]JUL 2022'!P37+'[2]AUG 2022'!P37+'[2]NOV 2022'!P37</f>
        <v>0</v>
      </c>
      <c r="Q37" s="90">
        <f>'[2]SEPT 2021'!P37+'[2]OCT 2021'!P37+'[2]NOV 2021'!P37+'[2]DEC 2021'!P37+'[2]JAN 2022'!P37+'[2]FEB 2022'!Q37+'[2]MAR 2022'!Q37+'[2]APR 2022'!Q37+'[2]MAY 2022'!Q37+'[2]JUN 2022'!Q37+'[2]JUL 2022'!Q37+'[2]AUG 2022'!Q37+'[2]NOV 2022'!Q37</f>
        <v>852.93</v>
      </c>
      <c r="R37" s="90">
        <f>'[2]SEPT 2021'!Q37+'[2]OCT 2021'!Q37+'[2]NOV 2021'!Q37+'[2]DEC 2021'!Q37+'[2]JAN 2022'!Q37+'[2]FEB 2022'!R37+'[2]MAR 2022'!R37+'[2]APR 2022'!R37+'[2]MAY 2022'!R37+'[2]JUN 2022'!R37+'[2]JUL 2022'!R37+'[2]AUG 2022'!R37+'[2]NOV 2022'!R37</f>
        <v>0</v>
      </c>
      <c r="S37" s="90">
        <f>'[2]SEPT 2021'!R37+'[2]OCT 2021'!R37+'[2]NOV 2021'!R37+'[2]DEC 2021'!R37+'[2]JAN 2022'!R37+'[2]FEB 2022'!S37+'[2]MAR 2022'!S37+'[2]APR 2022'!S37+'[2]MAY 2022'!S37+'[2]JUN 2022'!S37+'[2]JUL 2022'!S37+'[2]AUG 2022'!S37+'[2]NOV 2022'!S37</f>
        <v>0</v>
      </c>
      <c r="T37" s="90">
        <f>'[2]SEPT 2021'!S37+'[2]OCT 2021'!S37+'[2]NOV 2021'!S37+'[2]DEC 2021'!S37+'[2]JAN 2022'!S37+'[2]FEB 2022'!T37+'[2]MAR 2022'!T37+'[2]APR 2022'!T37+'[2]MAY 2022'!T37+'[2]JUN 2022'!T37+'[2]JUL 2022'!T37+'[2]AUG 2022'!T37+'[2]NOV 2022'!T37</f>
        <v>0</v>
      </c>
      <c r="U37" s="90">
        <f>'[2]SEPT 2021'!T37+'[2]OCT 2021'!T37+'[2]NOV 2021'!T37+'[2]DEC 2021'!T37+'[2]JAN 2022'!T37+'[2]FEB 2022'!U37+'[2]MAR 2022'!U37+'[2]APR 2022'!U37+'[2]MAY 2022'!U37+'[2]JUN 2022'!U37+'[2]JUL 2022'!U37+'[2]AUG 2022'!U37+'[2]NOV 2022'!U37</f>
        <v>0</v>
      </c>
      <c r="V37" s="90">
        <f>'[2]SEPT 2021'!U37+'[2]OCT 2021'!U37+'[2]NOV 2021'!U37+'[2]DEC 2021'!U37+'[2]JAN 2022'!U37+'[2]FEB 2022'!V37+'[2]MAR 2022'!V37+'[2]APR 2022'!V37+'[2]MAY 2022'!V37+'[2]JUN 2022'!V37+'[2]JUL 2022'!V37+'[2]AUG 2022'!V37+'[2]NOV 2022'!V37</f>
        <v>0</v>
      </c>
      <c r="W37" s="90">
        <f>'[2]SEPT 2021'!V37+'[2]OCT 2021'!V37+'[2]NOV 2021'!V37+'[2]DEC 2021'!V37+'[2]JAN 2022'!V37+'[2]FEB 2022'!W37+'[2]MAR 2022'!W37+'[2]APR 2022'!W37+'[2]MAY 2022'!W37+'[2]JUN 2022'!W37+'[2]JUL 2022'!W37+'[2]AUG 2022'!W37+'[2]NOV 2022'!W37</f>
        <v>0</v>
      </c>
      <c r="X37" s="90">
        <f>'[2]SEPT 2021'!W37+'[2]OCT 2021'!W37+'[2]NOV 2021'!W37+'[2]DEC 2021'!W37+'[2]JAN 2022'!W37+'[2]FEB 2022'!X37+'[2]MAR 2022'!X37+'[2]APR 2022'!X37+'[2]MAY 2022'!X37+'[2]JUN 2022'!X37+'[2]JUL 2022'!X37+'[2]AUG 2022'!X37+'[2]NOV 2022'!X37</f>
        <v>0</v>
      </c>
      <c r="Y37" s="90">
        <f>'[2]SEPT 2021'!X37+'[2]OCT 2021'!X37+'[2]NOV 2021'!X37+'[2]DEC 2021'!X37+'[2]JAN 2022'!X37+'[2]FEB 2022'!Y37+'[2]MAR 2022'!Y37+'[2]APR 2022'!Y37+'[2]MAY 2022'!Y37+'[2]JUN 2022'!Y37+'[2]JUL 2022'!Y37+'[2]AUG 2022'!Y37+'[2]NOV 2022'!Y37</f>
        <v>0</v>
      </c>
      <c r="Z37" s="90">
        <f>'[2]SEPT 2021'!Y37+'[2]OCT 2021'!Y37+'[2]NOV 2021'!Y37+'[2]DEC 2021'!Y37+'[2]JAN 2022'!Y37+'[2]FEB 2022'!Z37+'[2]MAR 2022'!Z37+'[2]APR 2022'!Z37+'[2]MAY 2022'!Z37+'[2]JUN 2022'!Z37+'[2]JUL 2022'!Z37+'[2]AUG 2022'!Z37+'[2]NOV 2022'!Z37</f>
        <v>0</v>
      </c>
      <c r="AA37" s="66">
        <f t="shared" si="0"/>
        <v>67882.929999999993</v>
      </c>
    </row>
    <row r="38" spans="1:27" x14ac:dyDescent="0.25">
      <c r="A38" s="16" t="s">
        <v>113</v>
      </c>
      <c r="B38" s="17" t="s">
        <v>114</v>
      </c>
      <c r="C38" s="25" t="s">
        <v>39</v>
      </c>
      <c r="D38" s="86">
        <f>'[2]SEPT 2021'!D38+'[2]OCT 2021'!D38+'[2]NOV 2021'!D38+'[2]DEC 2021'!D38+'[2]JAN 2022'!D38+'[2]FEB 2022'!D38+'[2]MAR 2022'!D38+'[2]APR 2022'!D38+'[2]MAY 2022'!D38+'[2]JUN 2022'!D38+'[2]JUL 2022'!D38+'[2]AUG 2022'!D38+'[2]NOV 2022'!D38</f>
        <v>37039</v>
      </c>
      <c r="E38" s="86">
        <f>'[2]SEPT 2021'!E38+'[2]OCT 2021'!E38+'[2]NOV 2021'!E38+'[2]DEC 2021'!E38+'[2]JAN 2022'!E38+'[2]FEB 2022'!E38+'[2]MAR 2022'!E38+'[2]APR 2022'!E38+'[2]MAY 2022'!E38+'[2]JUN 2022'!E38+'[2]JUL 2022'!E38+'[2]AUG 2022'!E38+'[2]NOV 2022'!E38</f>
        <v>23537</v>
      </c>
      <c r="F38" s="86">
        <f>'[2]SEPT 2021'!F38+'[2]OCT 2021'!F38+'[2]NOV 2021'!F38+'[2]DEC 2021'!F38+'[2]JAN 2022'!F38+'[2]FEB 2022'!F38+'[2]MAR 2022'!F38+'[2]APR 2022'!F38+'[2]MAY 2022'!F38+'[2]JUN 2022'!F38+'[2]JUL 2022'!F38+'[2]AUG 2022'!F38+'[2]NOV 2022'!F38</f>
        <v>1976</v>
      </c>
      <c r="G38" s="86">
        <f>'[2]SEPT 2021'!G38+'[2]OCT 2021'!G38+'[2]NOV 2021'!G38+'[2]DEC 2021'!G38+'[2]JAN 2022'!G38+'[2]FEB 2022'!G38+'[2]MAR 2022'!G38+'[2]APR 2022'!G38+'[2]MAY 2022'!G38+'[2]JUN 2022'!G38+'[2]JUL 2022'!G38+'[2]AUG 2022'!G38+'[2]NOV 2022'!G38</f>
        <v>7994</v>
      </c>
      <c r="H38" s="86">
        <f>'[2]SEPT 2021'!H38+'[2]OCT 2021'!H38+'[2]NOV 2021'!H38+'[2]DEC 2021'!H38+'[2]JAN 2022'!H38+'[2]FEB 2022'!H38+'[2]MAR 2022'!H38+'[2]APR 2022'!H38+'[2]MAY 2022'!H38+'[2]JUN 2022'!H38+'[2]JUL 2022'!H38+'[2]AUG 2022'!H38+'[2]NOV 2022'!H38</f>
        <v>1919</v>
      </c>
      <c r="I38" s="87">
        <f>'[2]SEPT 2021'!I38+'[2]OCT 2021'!I38+'[2]NOV 2021'!I38+'[2]DEC 2021'!I38+'[2]JAN 2022'!I38+'[2]FEB 2022'!I38+'[2]MAR 2022'!I38+'[2]APR 2022'!I38+'[2]MAY 2022'!I38+'[2]JUN 2022'!I38+'[2]JUL 2022'!I38+'[2]AUG 2022'!I38+'[2]NOV 2022'!I38</f>
        <v>72465</v>
      </c>
      <c r="J38" s="88">
        <f>'[2]SEPT 2021'!J38+'[2]OCT 2021'!J38+'[2]NOV 2021'!J38+'[2]DEC 2021'!J38+'[2]JAN 2022'!J38+'[2]FEB 2022'!J38+'[2]MAR 2022'!J38+'[2]APR 2022'!J38+'[2]MAY 2022'!J38+'[2]JUN 2022'!J38+'[2]JUL 2022'!J38+'[2]AUG 2022'!J38+'[2]NOV 2022'!J38</f>
        <v>0</v>
      </c>
      <c r="K38" s="89">
        <f>'[2]FEB 2022'!K38+'[2]MAR 2022'!K38+'[2]APR 2022'!K38+'[2]MAY 2022'!K38+'[2]JUN 2022'!K38+'[2]JUL 2022'!K38+'[2]AUG 2022'!K38+'[2]NOV 2022'!K38</f>
        <v>0</v>
      </c>
      <c r="L38" s="90">
        <f>'[2]SEPT 2021'!K38+'[2]OCT 2021'!K38+'[2]NOV 2021'!K38+'[2]DEC 2021'!K38+'[2]JAN 2022'!K38+'[2]FEB 2022'!L38+'[2]MAR 2022'!L38+'[2]APR 2022'!L38+'[2]MAY 2022'!L38+'[2]JUN 2022'!L38+'[2]JUL 2022'!L38+'[2]AUG 2022'!L38+'[2]NOV 2022'!L38</f>
        <v>0</v>
      </c>
      <c r="M38" s="90">
        <f>'[2]SEPT 2021'!L38+'[2]OCT 2021'!L38+'[2]NOV 2021'!L38+'[2]DEC 2021'!L38+'[2]JAN 2022'!L38+'[2]FEB 2022'!M38+'[2]MAR 2022'!M38+'[2]APR 2022'!M38+'[2]MAY 2022'!M38+'[2]JUN 2022'!M38+'[2]JUL 2022'!M38+'[2]AUG 2022'!M38+'[2]NOV 2022'!M38</f>
        <v>0</v>
      </c>
      <c r="N38" s="90">
        <f>'[2]SEPT 2021'!M38+'[2]OCT 2021'!M38+'[2]NOV 2021'!M38+'[2]DEC 2021'!M38+'[2]JAN 2022'!M38+'[2]FEB 2022'!N38+'[2]MAR 2022'!N38+'[2]APR 2022'!N38+'[2]MAY 2022'!N38+'[2]JUN 2022'!N38+'[2]JUL 2022'!N38+'[2]AUG 2022'!N38+'[2]NOV 2022'!N38</f>
        <v>0</v>
      </c>
      <c r="O38" s="90">
        <f>'[2]SEPT 2021'!N38+'[2]OCT 2021'!N38+'[2]NOV 2021'!N38+'[2]DEC 2021'!N38+'[2]JAN 2022'!N38+'[2]FEB 2022'!O38+'[2]MAR 2022'!O38+'[2]APR 2022'!O38+'[2]MAY 2022'!O38+'[2]JUN 2022'!O38+'[2]JUL 2022'!O38+'[2]AUG 2022'!O38+'[2]NOV 2022'!O38</f>
        <v>0</v>
      </c>
      <c r="P38" s="90">
        <f>'[2]SEPT 2021'!O38+'[2]OCT 2021'!O38+'[2]NOV 2021'!O38+'[2]DEC 2021'!O38+'[2]JAN 2022'!O38+'[2]FEB 2022'!P38+'[2]MAR 2022'!P38+'[2]APR 2022'!P38+'[2]MAY 2022'!P38+'[2]JUN 2022'!P38+'[2]JUL 2022'!P38+'[2]AUG 2022'!P38+'[2]NOV 2022'!P38</f>
        <v>0</v>
      </c>
      <c r="Q38" s="90">
        <f>'[2]SEPT 2021'!P38+'[2]OCT 2021'!P38+'[2]NOV 2021'!P38+'[2]DEC 2021'!P38+'[2]JAN 2022'!P38+'[2]FEB 2022'!Q38+'[2]MAR 2022'!Q38+'[2]APR 2022'!Q38+'[2]MAY 2022'!Q38+'[2]JUN 2022'!Q38+'[2]JUL 2022'!Q38+'[2]AUG 2022'!Q38+'[2]NOV 2022'!Q38</f>
        <v>426.46</v>
      </c>
      <c r="R38" s="90">
        <f>'[2]SEPT 2021'!Q38+'[2]OCT 2021'!Q38+'[2]NOV 2021'!Q38+'[2]DEC 2021'!Q38+'[2]JAN 2022'!Q38+'[2]FEB 2022'!R38+'[2]MAR 2022'!R38+'[2]APR 2022'!R38+'[2]MAY 2022'!R38+'[2]JUN 2022'!R38+'[2]JUL 2022'!R38+'[2]AUG 2022'!R38+'[2]NOV 2022'!R38</f>
        <v>0</v>
      </c>
      <c r="S38" s="90">
        <f>'[2]SEPT 2021'!R38+'[2]OCT 2021'!R38+'[2]NOV 2021'!R38+'[2]DEC 2021'!R38+'[2]JAN 2022'!R38+'[2]FEB 2022'!S38+'[2]MAR 2022'!S38+'[2]APR 2022'!S38+'[2]MAY 2022'!S38+'[2]JUN 2022'!S38+'[2]JUL 2022'!S38+'[2]AUG 2022'!S38+'[2]NOV 2022'!S38</f>
        <v>0</v>
      </c>
      <c r="T38" s="90">
        <f>'[2]SEPT 2021'!S38+'[2]OCT 2021'!S38+'[2]NOV 2021'!S38+'[2]DEC 2021'!S38+'[2]JAN 2022'!S38+'[2]FEB 2022'!T38+'[2]MAR 2022'!T38+'[2]APR 2022'!T38+'[2]MAY 2022'!T38+'[2]JUN 2022'!T38+'[2]JUL 2022'!T38+'[2]AUG 2022'!T38+'[2]NOV 2022'!T38</f>
        <v>0</v>
      </c>
      <c r="U38" s="90">
        <f>'[2]SEPT 2021'!T38+'[2]OCT 2021'!T38+'[2]NOV 2021'!T38+'[2]DEC 2021'!T38+'[2]JAN 2022'!T38+'[2]FEB 2022'!U38+'[2]MAR 2022'!U38+'[2]APR 2022'!U38+'[2]MAY 2022'!U38+'[2]JUN 2022'!U38+'[2]JUL 2022'!U38+'[2]AUG 2022'!U38+'[2]NOV 2022'!U38</f>
        <v>0</v>
      </c>
      <c r="V38" s="90">
        <f>'[2]SEPT 2021'!U38+'[2]OCT 2021'!U38+'[2]NOV 2021'!U38+'[2]DEC 2021'!U38+'[2]JAN 2022'!U38+'[2]FEB 2022'!V38+'[2]MAR 2022'!V38+'[2]APR 2022'!V38+'[2]MAY 2022'!V38+'[2]JUN 2022'!V38+'[2]JUL 2022'!V38+'[2]AUG 2022'!V38+'[2]NOV 2022'!V38</f>
        <v>0</v>
      </c>
      <c r="W38" s="90">
        <f>'[2]SEPT 2021'!V38+'[2]OCT 2021'!V38+'[2]NOV 2021'!V38+'[2]DEC 2021'!V38+'[2]JAN 2022'!V38+'[2]FEB 2022'!W38+'[2]MAR 2022'!W38+'[2]APR 2022'!W38+'[2]MAY 2022'!W38+'[2]JUN 2022'!W38+'[2]JUL 2022'!W38+'[2]AUG 2022'!W38+'[2]NOV 2022'!W38</f>
        <v>0</v>
      </c>
      <c r="X38" s="90">
        <f>'[2]SEPT 2021'!W38+'[2]OCT 2021'!W38+'[2]NOV 2021'!W38+'[2]DEC 2021'!W38+'[2]JAN 2022'!W38+'[2]FEB 2022'!X38+'[2]MAR 2022'!X38+'[2]APR 2022'!X38+'[2]MAY 2022'!X38+'[2]JUN 2022'!X38+'[2]JUL 2022'!X38+'[2]AUG 2022'!X38+'[2]NOV 2022'!X38</f>
        <v>0</v>
      </c>
      <c r="Y38" s="90">
        <f>'[2]SEPT 2021'!X38+'[2]OCT 2021'!X38+'[2]NOV 2021'!X38+'[2]DEC 2021'!X38+'[2]JAN 2022'!X38+'[2]FEB 2022'!Y38+'[2]MAR 2022'!Y38+'[2]APR 2022'!Y38+'[2]MAY 2022'!Y38+'[2]JUN 2022'!Y38+'[2]JUL 2022'!Y38+'[2]AUG 2022'!Y38+'[2]NOV 2022'!Y38</f>
        <v>0</v>
      </c>
      <c r="Z38" s="90">
        <f>'[2]SEPT 2021'!Y38+'[2]OCT 2021'!Y38+'[2]NOV 2021'!Y38+'[2]DEC 2021'!Y38+'[2]JAN 2022'!Y38+'[2]FEB 2022'!Z38+'[2]MAR 2022'!Z38+'[2]APR 2022'!Z38+'[2]MAY 2022'!Z38+'[2]JUN 2022'!Z38+'[2]JUL 2022'!Z38+'[2]AUG 2022'!Z38+'[2]NOV 2022'!Z38</f>
        <v>0</v>
      </c>
      <c r="AA38" s="66">
        <f t="shared" si="0"/>
        <v>72891.460000000006</v>
      </c>
    </row>
    <row r="39" spans="1:27" x14ac:dyDescent="0.25">
      <c r="A39" s="16" t="s">
        <v>115</v>
      </c>
      <c r="B39" s="17" t="s">
        <v>116</v>
      </c>
      <c r="C39" s="29" t="s">
        <v>50</v>
      </c>
      <c r="D39" s="86">
        <f>'[2]SEPT 2021'!D39+'[2]OCT 2021'!D39+'[2]NOV 2021'!D39+'[2]DEC 2021'!D39+'[2]JAN 2022'!D39+'[2]FEB 2022'!D39+'[2]MAR 2022'!D39+'[2]APR 2022'!D39+'[2]MAY 2022'!D39+'[2]JUN 2022'!D39+'[2]JUL 2022'!D39+'[2]AUG 2022'!D39+'[2]NOV 2022'!D39</f>
        <v>78132</v>
      </c>
      <c r="E39" s="86">
        <f>'[2]SEPT 2021'!E39+'[2]OCT 2021'!E39+'[2]NOV 2021'!E39+'[2]DEC 2021'!E39+'[2]JAN 2022'!E39+'[2]FEB 2022'!E39+'[2]MAR 2022'!E39+'[2]APR 2022'!E39+'[2]MAY 2022'!E39+'[2]JUN 2022'!E39+'[2]JUL 2022'!E39+'[2]AUG 2022'!E39+'[2]NOV 2022'!E39</f>
        <v>44827</v>
      </c>
      <c r="F39" s="86">
        <f>'[2]SEPT 2021'!F39+'[2]OCT 2021'!F39+'[2]NOV 2021'!F39+'[2]DEC 2021'!F39+'[2]JAN 2022'!F39+'[2]FEB 2022'!F39+'[2]MAR 2022'!F39+'[2]APR 2022'!F39+'[2]MAY 2022'!F39+'[2]JUN 2022'!F39+'[2]JUL 2022'!F39+'[2]AUG 2022'!F39+'[2]NOV 2022'!F39</f>
        <v>9832</v>
      </c>
      <c r="G39" s="86">
        <f>'[2]SEPT 2021'!G39+'[2]OCT 2021'!G39+'[2]NOV 2021'!G39+'[2]DEC 2021'!G39+'[2]JAN 2022'!G39+'[2]FEB 2022'!G39+'[2]MAR 2022'!G39+'[2]APR 2022'!G39+'[2]MAY 2022'!G39+'[2]JUN 2022'!G39+'[2]JUL 2022'!G39+'[2]AUG 2022'!G39+'[2]NOV 2022'!G39</f>
        <v>8916</v>
      </c>
      <c r="H39" s="86">
        <f>'[2]SEPT 2021'!H39+'[2]OCT 2021'!H39+'[2]NOV 2021'!H39+'[2]DEC 2021'!H39+'[2]JAN 2022'!H39+'[2]FEB 2022'!H39+'[2]MAR 2022'!H39+'[2]APR 2022'!H39+'[2]MAY 2022'!H39+'[2]JUN 2022'!H39+'[2]JUL 2022'!H39+'[2]AUG 2022'!H39+'[2]NOV 2022'!H39</f>
        <v>2790</v>
      </c>
      <c r="I39" s="87">
        <f>'[2]SEPT 2021'!I39+'[2]OCT 2021'!I39+'[2]NOV 2021'!I39+'[2]DEC 2021'!I39+'[2]JAN 2022'!I39+'[2]FEB 2022'!I39+'[2]MAR 2022'!I39+'[2]APR 2022'!I39+'[2]MAY 2022'!I39+'[2]JUN 2022'!I39+'[2]JUL 2022'!I39+'[2]AUG 2022'!I39+'[2]NOV 2022'!I39</f>
        <v>144497</v>
      </c>
      <c r="J39" s="88">
        <f>'[2]SEPT 2021'!J39+'[2]OCT 2021'!J39+'[2]NOV 2021'!J39+'[2]DEC 2021'!J39+'[2]JAN 2022'!J39+'[2]FEB 2022'!J39+'[2]MAR 2022'!J39+'[2]APR 2022'!J39+'[2]MAY 2022'!J39+'[2]JUN 2022'!J39+'[2]JUL 2022'!J39+'[2]AUG 2022'!J39+'[2]NOV 2022'!J39</f>
        <v>0</v>
      </c>
      <c r="K39" s="89">
        <f>'[2]FEB 2022'!K39+'[2]MAR 2022'!K39+'[2]APR 2022'!K39+'[2]MAY 2022'!K39+'[2]JUN 2022'!K39+'[2]JUL 2022'!K39+'[2]AUG 2022'!K39+'[2]NOV 2022'!K39</f>
        <v>0</v>
      </c>
      <c r="L39" s="90">
        <f>'[2]SEPT 2021'!K39+'[2]OCT 2021'!K39+'[2]NOV 2021'!K39+'[2]DEC 2021'!K39+'[2]JAN 2022'!K39+'[2]FEB 2022'!L39+'[2]MAR 2022'!L39+'[2]APR 2022'!L39+'[2]MAY 2022'!L39+'[2]JUN 2022'!L39+'[2]JUL 2022'!L39+'[2]AUG 2022'!L39+'[2]NOV 2022'!L39</f>
        <v>0</v>
      </c>
      <c r="M39" s="90">
        <f>'[2]SEPT 2021'!L39+'[2]OCT 2021'!L39+'[2]NOV 2021'!L39+'[2]DEC 2021'!L39+'[2]JAN 2022'!L39+'[2]FEB 2022'!M39+'[2]MAR 2022'!M39+'[2]APR 2022'!M39+'[2]MAY 2022'!M39+'[2]JUN 2022'!M39+'[2]JUL 2022'!M39+'[2]AUG 2022'!M39+'[2]NOV 2022'!M39</f>
        <v>0</v>
      </c>
      <c r="N39" s="90">
        <f>'[2]SEPT 2021'!M39+'[2]OCT 2021'!M39+'[2]NOV 2021'!M39+'[2]DEC 2021'!M39+'[2]JAN 2022'!M39+'[2]FEB 2022'!N39+'[2]MAR 2022'!N39+'[2]APR 2022'!N39+'[2]MAY 2022'!N39+'[2]JUN 2022'!N39+'[2]JUL 2022'!N39+'[2]AUG 2022'!N39+'[2]NOV 2022'!N39</f>
        <v>0</v>
      </c>
      <c r="O39" s="90">
        <f>'[2]SEPT 2021'!N39+'[2]OCT 2021'!N39+'[2]NOV 2021'!N39+'[2]DEC 2021'!N39+'[2]JAN 2022'!N39+'[2]FEB 2022'!O39+'[2]MAR 2022'!O39+'[2]APR 2022'!O39+'[2]MAY 2022'!O39+'[2]JUN 2022'!O39+'[2]JUL 2022'!O39+'[2]AUG 2022'!O39+'[2]NOV 2022'!O39</f>
        <v>0</v>
      </c>
      <c r="P39" s="90">
        <f>'[2]SEPT 2021'!O39+'[2]OCT 2021'!O39+'[2]NOV 2021'!O39+'[2]DEC 2021'!O39+'[2]JAN 2022'!O39+'[2]FEB 2022'!P39+'[2]MAR 2022'!P39+'[2]APR 2022'!P39+'[2]MAY 2022'!P39+'[2]JUN 2022'!P39+'[2]JUL 2022'!P39+'[2]AUG 2022'!P39+'[2]NOV 2022'!P39</f>
        <v>0</v>
      </c>
      <c r="Q39" s="90">
        <f>'[2]SEPT 2021'!P39+'[2]OCT 2021'!P39+'[2]NOV 2021'!P39+'[2]DEC 2021'!P39+'[2]JAN 2022'!P39+'[2]FEB 2022'!Q39+'[2]MAR 2022'!Q39+'[2]APR 2022'!Q39+'[2]MAY 2022'!Q39+'[2]JUN 2022'!Q39+'[2]JUL 2022'!Q39+'[2]AUG 2022'!Q39+'[2]NOV 2022'!Q39</f>
        <v>852.93</v>
      </c>
      <c r="R39" s="90">
        <f>'[2]SEPT 2021'!Q39+'[2]OCT 2021'!Q39+'[2]NOV 2021'!Q39+'[2]DEC 2021'!Q39+'[2]JAN 2022'!Q39+'[2]FEB 2022'!R39+'[2]MAR 2022'!R39+'[2]APR 2022'!R39+'[2]MAY 2022'!R39+'[2]JUN 2022'!R39+'[2]JUL 2022'!R39+'[2]AUG 2022'!R39+'[2]NOV 2022'!R39</f>
        <v>0</v>
      </c>
      <c r="S39" s="90">
        <f>'[2]SEPT 2021'!R39+'[2]OCT 2021'!R39+'[2]NOV 2021'!R39+'[2]DEC 2021'!R39+'[2]JAN 2022'!R39+'[2]FEB 2022'!S39+'[2]MAR 2022'!S39+'[2]APR 2022'!S39+'[2]MAY 2022'!S39+'[2]JUN 2022'!S39+'[2]JUL 2022'!S39+'[2]AUG 2022'!S39+'[2]NOV 2022'!S39</f>
        <v>0</v>
      </c>
      <c r="T39" s="90">
        <f>'[2]SEPT 2021'!S39+'[2]OCT 2021'!S39+'[2]NOV 2021'!S39+'[2]DEC 2021'!S39+'[2]JAN 2022'!S39+'[2]FEB 2022'!T39+'[2]MAR 2022'!T39+'[2]APR 2022'!T39+'[2]MAY 2022'!T39+'[2]JUN 2022'!T39+'[2]JUL 2022'!T39+'[2]AUG 2022'!T39+'[2]NOV 2022'!T39</f>
        <v>0</v>
      </c>
      <c r="U39" s="90">
        <f>'[2]SEPT 2021'!T39+'[2]OCT 2021'!T39+'[2]NOV 2021'!T39+'[2]DEC 2021'!T39+'[2]JAN 2022'!T39+'[2]FEB 2022'!U39+'[2]MAR 2022'!U39+'[2]APR 2022'!U39+'[2]MAY 2022'!U39+'[2]JUN 2022'!U39+'[2]JUL 2022'!U39+'[2]AUG 2022'!U39+'[2]NOV 2022'!U39</f>
        <v>0</v>
      </c>
      <c r="V39" s="90">
        <f>'[2]SEPT 2021'!U39+'[2]OCT 2021'!U39+'[2]NOV 2021'!U39+'[2]DEC 2021'!U39+'[2]JAN 2022'!U39+'[2]FEB 2022'!V39+'[2]MAR 2022'!V39+'[2]APR 2022'!V39+'[2]MAY 2022'!V39+'[2]JUN 2022'!V39+'[2]JUL 2022'!V39+'[2]AUG 2022'!V39+'[2]NOV 2022'!V39</f>
        <v>0</v>
      </c>
      <c r="W39" s="90">
        <f>'[2]SEPT 2021'!V39+'[2]OCT 2021'!V39+'[2]NOV 2021'!V39+'[2]DEC 2021'!V39+'[2]JAN 2022'!V39+'[2]FEB 2022'!W39+'[2]MAR 2022'!W39+'[2]APR 2022'!W39+'[2]MAY 2022'!W39+'[2]JUN 2022'!W39+'[2]JUL 2022'!W39+'[2]AUG 2022'!W39+'[2]NOV 2022'!W39</f>
        <v>0</v>
      </c>
      <c r="X39" s="90">
        <f>'[2]SEPT 2021'!W39+'[2]OCT 2021'!W39+'[2]NOV 2021'!W39+'[2]DEC 2021'!W39+'[2]JAN 2022'!W39+'[2]FEB 2022'!X39+'[2]MAR 2022'!X39+'[2]APR 2022'!X39+'[2]MAY 2022'!X39+'[2]JUN 2022'!X39+'[2]JUL 2022'!X39+'[2]AUG 2022'!X39+'[2]NOV 2022'!X39</f>
        <v>0</v>
      </c>
      <c r="Y39" s="90">
        <f>'[2]SEPT 2021'!X39+'[2]OCT 2021'!X39+'[2]NOV 2021'!X39+'[2]DEC 2021'!X39+'[2]JAN 2022'!X39+'[2]FEB 2022'!Y39+'[2]MAR 2022'!Y39+'[2]APR 2022'!Y39+'[2]MAY 2022'!Y39+'[2]JUN 2022'!Y39+'[2]JUL 2022'!Y39+'[2]AUG 2022'!Y39+'[2]NOV 2022'!Y39</f>
        <v>0</v>
      </c>
      <c r="Z39" s="90">
        <f>'[2]SEPT 2021'!Y39+'[2]OCT 2021'!Y39+'[2]NOV 2021'!Y39+'[2]DEC 2021'!Y39+'[2]JAN 2022'!Y39+'[2]FEB 2022'!Z39+'[2]MAR 2022'!Z39+'[2]APR 2022'!Z39+'[2]MAY 2022'!Z39+'[2]JUN 2022'!Z39+'[2]JUL 2022'!Z39+'[2]AUG 2022'!Z39+'[2]NOV 2022'!Z39</f>
        <v>0</v>
      </c>
      <c r="AA39" s="66">
        <f t="shared" si="0"/>
        <v>145349.93</v>
      </c>
    </row>
    <row r="40" spans="1:27" x14ac:dyDescent="0.25">
      <c r="A40" s="16" t="s">
        <v>117</v>
      </c>
      <c r="B40" s="17" t="s">
        <v>118</v>
      </c>
      <c r="C40" s="31" t="s">
        <v>100</v>
      </c>
      <c r="D40" s="86">
        <f>'[2]SEPT 2021'!D40+'[2]OCT 2021'!D40+'[2]NOV 2021'!D40+'[2]DEC 2021'!D40+'[2]JAN 2022'!D40+'[2]FEB 2022'!D40+'[2]MAR 2022'!D40+'[2]APR 2022'!D40+'[2]MAY 2022'!D40+'[2]JUN 2022'!D40+'[2]JUL 2022'!D40+'[2]AUG 2022'!D40+'[2]NOV 2022'!D40</f>
        <v>4459375</v>
      </c>
      <c r="E40" s="86">
        <f>'[2]SEPT 2021'!E40+'[2]OCT 2021'!E40+'[2]NOV 2021'!E40+'[2]DEC 2021'!E40+'[2]JAN 2022'!E40+'[2]FEB 2022'!E40+'[2]MAR 2022'!E40+'[2]APR 2022'!E40+'[2]MAY 2022'!E40+'[2]JUN 2022'!E40+'[2]JUL 2022'!E40+'[2]AUG 2022'!E40+'[2]NOV 2022'!E40</f>
        <v>1411400</v>
      </c>
      <c r="F40" s="86">
        <f>'[2]SEPT 2021'!F40+'[2]OCT 2021'!F40+'[2]NOV 2021'!F40+'[2]DEC 2021'!F40+'[2]JAN 2022'!F40+'[2]FEB 2022'!F40+'[2]MAR 2022'!F40+'[2]APR 2022'!F40+'[2]MAY 2022'!F40+'[2]JUN 2022'!F40+'[2]JUL 2022'!F40+'[2]AUG 2022'!F40+'[2]NOV 2022'!F40</f>
        <v>1547008</v>
      </c>
      <c r="G40" s="86">
        <f>'[2]SEPT 2021'!G40+'[2]OCT 2021'!G40+'[2]NOV 2021'!G40+'[2]DEC 2021'!G40+'[2]JAN 2022'!G40+'[2]FEB 2022'!G40+'[2]MAR 2022'!G40+'[2]APR 2022'!G40+'[2]MAY 2022'!G40+'[2]JUN 2022'!G40+'[2]JUL 2022'!G40+'[2]AUG 2022'!G40+'[2]NOV 2022'!G40</f>
        <v>1678139</v>
      </c>
      <c r="H40" s="86">
        <f>'[2]SEPT 2021'!H40+'[2]OCT 2021'!H40+'[2]NOV 2021'!H40+'[2]DEC 2021'!H40+'[2]JAN 2022'!H40+'[2]FEB 2022'!H40+'[2]MAR 2022'!H40+'[2]APR 2022'!H40+'[2]MAY 2022'!H40+'[2]JUN 2022'!H40+'[2]JUL 2022'!H40+'[2]AUG 2022'!H40+'[2]NOV 2022'!H40</f>
        <v>1150434</v>
      </c>
      <c r="I40" s="87">
        <f>'[2]SEPT 2021'!I40+'[2]OCT 2021'!I40+'[2]NOV 2021'!I40+'[2]DEC 2021'!I40+'[2]JAN 2022'!I40+'[2]FEB 2022'!I40+'[2]MAR 2022'!I40+'[2]APR 2022'!I40+'[2]MAY 2022'!I40+'[2]JUN 2022'!I40+'[2]JUL 2022'!I40+'[2]AUG 2022'!I40+'[2]NOV 2022'!I40</f>
        <v>10246356</v>
      </c>
      <c r="J40" s="88">
        <f>'[2]SEPT 2021'!J40+'[2]OCT 2021'!J40+'[2]NOV 2021'!J40+'[2]DEC 2021'!J40+'[2]JAN 2022'!J40+'[2]FEB 2022'!J40+'[2]MAR 2022'!J40+'[2]APR 2022'!J40+'[2]MAY 2022'!J40+'[2]JUN 2022'!J40+'[2]JUL 2022'!J40+'[2]AUG 2022'!J40+'[2]NOV 2022'!J40</f>
        <v>0</v>
      </c>
      <c r="K40" s="89">
        <f>'[2]FEB 2022'!K40+'[2]MAR 2022'!K40+'[2]APR 2022'!K40+'[2]MAY 2022'!K40+'[2]JUN 2022'!K40+'[2]JUL 2022'!K40+'[2]AUG 2022'!K40+'[2]NOV 2022'!K40</f>
        <v>0</v>
      </c>
      <c r="L40" s="90">
        <f>'[2]SEPT 2021'!K40+'[2]OCT 2021'!K40+'[2]NOV 2021'!K40+'[2]DEC 2021'!K40+'[2]JAN 2022'!K40+'[2]FEB 2022'!L40+'[2]MAR 2022'!L40+'[2]APR 2022'!L40+'[2]MAY 2022'!L40+'[2]JUN 2022'!L40+'[2]JUL 2022'!L40+'[2]AUG 2022'!L40+'[2]NOV 2022'!L40</f>
        <v>0</v>
      </c>
      <c r="M40" s="90">
        <f>'[2]SEPT 2021'!L40+'[2]OCT 2021'!L40+'[2]NOV 2021'!L40+'[2]DEC 2021'!L40+'[2]JAN 2022'!L40+'[2]FEB 2022'!M40+'[2]MAR 2022'!M40+'[2]APR 2022'!M40+'[2]MAY 2022'!M40+'[2]JUN 2022'!M40+'[2]JUL 2022'!M40+'[2]AUG 2022'!M40+'[2]NOV 2022'!M40</f>
        <v>239632</v>
      </c>
      <c r="N40" s="90">
        <f>'[2]SEPT 2021'!M40+'[2]OCT 2021'!M40+'[2]NOV 2021'!M40+'[2]DEC 2021'!M40+'[2]JAN 2022'!M40+'[2]FEB 2022'!N40+'[2]MAR 2022'!N40+'[2]APR 2022'!N40+'[2]MAY 2022'!N40+'[2]JUN 2022'!N40+'[2]JUL 2022'!N40+'[2]AUG 2022'!N40+'[2]NOV 2022'!N40</f>
        <v>0</v>
      </c>
      <c r="O40" s="90">
        <f>'[2]SEPT 2021'!N40+'[2]OCT 2021'!N40+'[2]NOV 2021'!N40+'[2]DEC 2021'!N40+'[2]JAN 2022'!N40+'[2]FEB 2022'!O40+'[2]MAR 2022'!O40+'[2]APR 2022'!O40+'[2]MAY 2022'!O40+'[2]JUN 2022'!O40+'[2]JUL 2022'!O40+'[2]AUG 2022'!O40+'[2]NOV 2022'!O40</f>
        <v>0</v>
      </c>
      <c r="P40" s="90">
        <f>'[2]SEPT 2021'!O40+'[2]OCT 2021'!O40+'[2]NOV 2021'!O40+'[2]DEC 2021'!O40+'[2]JAN 2022'!O40+'[2]FEB 2022'!P40+'[2]MAR 2022'!P40+'[2]APR 2022'!P40+'[2]MAY 2022'!P40+'[2]JUN 2022'!P40+'[2]JUL 2022'!P40+'[2]AUG 2022'!P40+'[2]NOV 2022'!P40</f>
        <v>0</v>
      </c>
      <c r="Q40" s="90">
        <f>'[2]SEPT 2021'!P40+'[2]OCT 2021'!P40+'[2]NOV 2021'!P40+'[2]DEC 2021'!P40+'[2]JAN 2022'!P40+'[2]FEB 2022'!Q40+'[2]MAR 2022'!Q40+'[2]APR 2022'!Q40+'[2]MAY 2022'!Q40+'[2]JUN 2022'!Q40+'[2]JUL 2022'!Q40+'[2]AUG 2022'!Q40+'[2]NOV 2022'!Q40</f>
        <v>118875.39</v>
      </c>
      <c r="R40" s="90">
        <f>'[2]SEPT 2021'!Q40+'[2]OCT 2021'!Q40+'[2]NOV 2021'!Q40+'[2]DEC 2021'!Q40+'[2]JAN 2022'!Q40+'[2]FEB 2022'!R40+'[2]MAR 2022'!R40+'[2]APR 2022'!R40+'[2]MAY 2022'!R40+'[2]JUN 2022'!R40+'[2]JUL 2022'!R40+'[2]AUG 2022'!R40+'[2]NOV 2022'!R40</f>
        <v>0</v>
      </c>
      <c r="S40" s="90">
        <f>'[2]SEPT 2021'!R40+'[2]OCT 2021'!R40+'[2]NOV 2021'!R40+'[2]DEC 2021'!R40+'[2]JAN 2022'!R40+'[2]FEB 2022'!S40+'[2]MAR 2022'!S40+'[2]APR 2022'!S40+'[2]MAY 2022'!S40+'[2]JUN 2022'!S40+'[2]JUL 2022'!S40+'[2]AUG 2022'!S40+'[2]NOV 2022'!S40</f>
        <v>0</v>
      </c>
      <c r="T40" s="90">
        <f>'[2]SEPT 2021'!S40+'[2]OCT 2021'!S40+'[2]NOV 2021'!S40+'[2]DEC 2021'!S40+'[2]JAN 2022'!S40+'[2]FEB 2022'!T40+'[2]MAR 2022'!T40+'[2]APR 2022'!T40+'[2]MAY 2022'!T40+'[2]JUN 2022'!T40+'[2]JUL 2022'!T40+'[2]AUG 2022'!T40+'[2]NOV 2022'!T40</f>
        <v>0</v>
      </c>
      <c r="U40" s="90">
        <f>'[2]SEPT 2021'!T40+'[2]OCT 2021'!T40+'[2]NOV 2021'!T40+'[2]DEC 2021'!T40+'[2]JAN 2022'!T40+'[2]FEB 2022'!U40+'[2]MAR 2022'!U40+'[2]APR 2022'!U40+'[2]MAY 2022'!U40+'[2]JUN 2022'!U40+'[2]JUL 2022'!U40+'[2]AUG 2022'!U40+'[2]NOV 2022'!U40</f>
        <v>0</v>
      </c>
      <c r="V40" s="90">
        <f>'[2]SEPT 2021'!U40+'[2]OCT 2021'!U40+'[2]NOV 2021'!U40+'[2]DEC 2021'!U40+'[2]JAN 2022'!U40+'[2]FEB 2022'!V40+'[2]MAR 2022'!V40+'[2]APR 2022'!V40+'[2]MAY 2022'!V40+'[2]JUN 2022'!V40+'[2]JUL 2022'!V40+'[2]AUG 2022'!V40+'[2]NOV 2022'!V40</f>
        <v>0</v>
      </c>
      <c r="W40" s="90">
        <f>'[2]SEPT 2021'!V40+'[2]OCT 2021'!V40+'[2]NOV 2021'!V40+'[2]DEC 2021'!V40+'[2]JAN 2022'!V40+'[2]FEB 2022'!W40+'[2]MAR 2022'!W40+'[2]APR 2022'!W40+'[2]MAY 2022'!W40+'[2]JUN 2022'!W40+'[2]JUL 2022'!W40+'[2]AUG 2022'!W40+'[2]NOV 2022'!W40</f>
        <v>0</v>
      </c>
      <c r="X40" s="90">
        <f>'[2]SEPT 2021'!W40+'[2]OCT 2021'!W40+'[2]NOV 2021'!W40+'[2]DEC 2021'!W40+'[2]JAN 2022'!W40+'[2]FEB 2022'!X40+'[2]MAR 2022'!X40+'[2]APR 2022'!X40+'[2]MAY 2022'!X40+'[2]JUN 2022'!X40+'[2]JUL 2022'!X40+'[2]AUG 2022'!X40+'[2]NOV 2022'!X40</f>
        <v>0</v>
      </c>
      <c r="Y40" s="90">
        <f>'[2]SEPT 2021'!X40+'[2]OCT 2021'!X40+'[2]NOV 2021'!X40+'[2]DEC 2021'!X40+'[2]JAN 2022'!X40+'[2]FEB 2022'!Y40+'[2]MAR 2022'!Y40+'[2]APR 2022'!Y40+'[2]MAY 2022'!Y40+'[2]JUN 2022'!Y40+'[2]JUL 2022'!Y40+'[2]AUG 2022'!Y40+'[2]NOV 2022'!Y40</f>
        <v>458294</v>
      </c>
      <c r="Z40" s="90">
        <f>'[2]SEPT 2021'!Y40+'[2]OCT 2021'!Y40+'[2]NOV 2021'!Y40+'[2]DEC 2021'!Y40+'[2]JAN 2022'!Y40+'[2]FEB 2022'!Z40+'[2]MAR 2022'!Z40+'[2]APR 2022'!Z40+'[2]MAY 2022'!Z40+'[2]JUN 2022'!Z40+'[2]JUL 2022'!Z40+'[2]AUG 2022'!Z40+'[2]NOV 2022'!Z40</f>
        <v>0</v>
      </c>
      <c r="AA40" s="66">
        <f t="shared" si="0"/>
        <v>11063157.390000001</v>
      </c>
    </row>
    <row r="41" spans="1:27" x14ac:dyDescent="0.25">
      <c r="A41" s="16" t="s">
        <v>119</v>
      </c>
      <c r="B41" s="17" t="s">
        <v>120</v>
      </c>
      <c r="C41" s="25" t="s">
        <v>39</v>
      </c>
      <c r="D41" s="86">
        <f>'[2]SEPT 2021'!D41+'[2]OCT 2021'!D41+'[2]NOV 2021'!D41+'[2]DEC 2021'!D41+'[2]JAN 2022'!D41+'[2]FEB 2022'!D41+'[2]MAR 2022'!D41+'[2]APR 2022'!D41+'[2]MAY 2022'!D41+'[2]JUN 2022'!D41+'[2]JUL 2022'!D41+'[2]AUG 2022'!D41+'[2]NOV 2022'!D41</f>
        <v>61772</v>
      </c>
      <c r="E41" s="86">
        <f>'[2]SEPT 2021'!E41+'[2]OCT 2021'!E41+'[2]NOV 2021'!E41+'[2]DEC 2021'!E41+'[2]JAN 2022'!E41+'[2]FEB 2022'!E41+'[2]MAR 2022'!E41+'[2]APR 2022'!E41+'[2]MAY 2022'!E41+'[2]JUN 2022'!E41+'[2]JUL 2022'!E41+'[2]AUG 2022'!E41+'[2]NOV 2022'!E41</f>
        <v>91814</v>
      </c>
      <c r="F41" s="86">
        <f>'[2]SEPT 2021'!F41+'[2]OCT 2021'!F41+'[2]NOV 2021'!F41+'[2]DEC 2021'!F41+'[2]JAN 2022'!F41+'[2]FEB 2022'!F41+'[2]MAR 2022'!F41+'[2]APR 2022'!F41+'[2]MAY 2022'!F41+'[2]JUN 2022'!F41+'[2]JUL 2022'!F41+'[2]AUG 2022'!F41+'[2]NOV 2022'!F41</f>
        <v>24000</v>
      </c>
      <c r="G41" s="86">
        <f>'[2]SEPT 2021'!G41+'[2]OCT 2021'!G41+'[2]NOV 2021'!G41+'[2]DEC 2021'!G41+'[2]JAN 2022'!G41+'[2]FEB 2022'!G41+'[2]MAR 2022'!G41+'[2]APR 2022'!G41+'[2]MAY 2022'!G41+'[2]JUN 2022'!G41+'[2]JUL 2022'!G41+'[2]AUG 2022'!G41+'[2]NOV 2022'!G41</f>
        <v>15200</v>
      </c>
      <c r="H41" s="86">
        <f>'[2]SEPT 2021'!H41+'[2]OCT 2021'!H41+'[2]NOV 2021'!H41+'[2]DEC 2021'!H41+'[2]JAN 2022'!H41+'[2]FEB 2022'!H41+'[2]MAR 2022'!H41+'[2]APR 2022'!H41+'[2]MAY 2022'!H41+'[2]JUN 2022'!H41+'[2]JUL 2022'!H41+'[2]AUG 2022'!H41+'[2]NOV 2022'!H41</f>
        <v>2725</v>
      </c>
      <c r="I41" s="87">
        <f>'[2]SEPT 2021'!I41+'[2]OCT 2021'!I41+'[2]NOV 2021'!I41+'[2]DEC 2021'!I41+'[2]JAN 2022'!I41+'[2]FEB 2022'!I41+'[2]MAR 2022'!I41+'[2]APR 2022'!I41+'[2]MAY 2022'!I41+'[2]JUN 2022'!I41+'[2]JUL 2022'!I41+'[2]AUG 2022'!I41+'[2]NOV 2022'!I41</f>
        <v>195511</v>
      </c>
      <c r="J41" s="88">
        <f>'[2]SEPT 2021'!J41+'[2]OCT 2021'!J41+'[2]NOV 2021'!J41+'[2]DEC 2021'!J41+'[2]JAN 2022'!J41+'[2]FEB 2022'!J41+'[2]MAR 2022'!J41+'[2]APR 2022'!J41+'[2]MAY 2022'!J41+'[2]JUN 2022'!J41+'[2]JUL 2022'!J41+'[2]AUG 2022'!J41+'[2]NOV 2022'!J41</f>
        <v>0</v>
      </c>
      <c r="K41" s="89">
        <f>'[2]FEB 2022'!K41+'[2]MAR 2022'!K41+'[2]APR 2022'!K41+'[2]MAY 2022'!K41+'[2]JUN 2022'!K41+'[2]JUL 2022'!K41+'[2]AUG 2022'!K41+'[2]NOV 2022'!K41</f>
        <v>0</v>
      </c>
      <c r="L41" s="90">
        <f>'[2]SEPT 2021'!K41+'[2]OCT 2021'!K41+'[2]NOV 2021'!K41+'[2]DEC 2021'!K41+'[2]JAN 2022'!K41+'[2]FEB 2022'!L41+'[2]MAR 2022'!L41+'[2]APR 2022'!L41+'[2]MAY 2022'!L41+'[2]JUN 2022'!L41+'[2]JUL 2022'!L41+'[2]AUG 2022'!L41+'[2]NOV 2022'!L41</f>
        <v>0</v>
      </c>
      <c r="M41" s="90">
        <f>'[2]SEPT 2021'!L41+'[2]OCT 2021'!L41+'[2]NOV 2021'!L41+'[2]DEC 2021'!L41+'[2]JAN 2022'!L41+'[2]FEB 2022'!M41+'[2]MAR 2022'!M41+'[2]APR 2022'!M41+'[2]MAY 2022'!M41+'[2]JUN 2022'!M41+'[2]JUL 2022'!M41+'[2]AUG 2022'!M41+'[2]NOV 2022'!M41</f>
        <v>0</v>
      </c>
      <c r="N41" s="90">
        <f>'[2]SEPT 2021'!M41+'[2]OCT 2021'!M41+'[2]NOV 2021'!M41+'[2]DEC 2021'!M41+'[2]JAN 2022'!M41+'[2]FEB 2022'!N41+'[2]MAR 2022'!N41+'[2]APR 2022'!N41+'[2]MAY 2022'!N41+'[2]JUN 2022'!N41+'[2]JUL 2022'!N41+'[2]AUG 2022'!N41+'[2]NOV 2022'!N41</f>
        <v>0</v>
      </c>
      <c r="O41" s="90">
        <f>'[2]SEPT 2021'!N41+'[2]OCT 2021'!N41+'[2]NOV 2021'!N41+'[2]DEC 2021'!N41+'[2]JAN 2022'!N41+'[2]FEB 2022'!O41+'[2]MAR 2022'!O41+'[2]APR 2022'!O41+'[2]MAY 2022'!O41+'[2]JUN 2022'!O41+'[2]JUL 2022'!O41+'[2]AUG 2022'!O41+'[2]NOV 2022'!O41</f>
        <v>0</v>
      </c>
      <c r="P41" s="90">
        <f>'[2]SEPT 2021'!O41+'[2]OCT 2021'!O41+'[2]NOV 2021'!O41+'[2]DEC 2021'!O41+'[2]JAN 2022'!O41+'[2]FEB 2022'!P41+'[2]MAR 2022'!P41+'[2]APR 2022'!P41+'[2]MAY 2022'!P41+'[2]JUN 2022'!P41+'[2]JUL 2022'!P41+'[2]AUG 2022'!P41+'[2]NOV 2022'!P41</f>
        <v>0</v>
      </c>
      <c r="Q41" s="90">
        <f>'[2]SEPT 2021'!P41+'[2]OCT 2021'!P41+'[2]NOV 2021'!P41+'[2]DEC 2021'!P41+'[2]JAN 2022'!P41+'[2]FEB 2022'!Q41+'[2]MAR 2022'!Q41+'[2]APR 2022'!Q41+'[2]MAY 2022'!Q41+'[2]JUN 2022'!Q41+'[2]JUL 2022'!Q41+'[2]AUG 2022'!Q41+'[2]NOV 2022'!Q41</f>
        <v>1279.3900000000001</v>
      </c>
      <c r="R41" s="90">
        <f>'[2]SEPT 2021'!Q41+'[2]OCT 2021'!Q41+'[2]NOV 2021'!Q41+'[2]DEC 2021'!Q41+'[2]JAN 2022'!Q41+'[2]FEB 2022'!R41+'[2]MAR 2022'!R41+'[2]APR 2022'!R41+'[2]MAY 2022'!R41+'[2]JUN 2022'!R41+'[2]JUL 2022'!R41+'[2]AUG 2022'!R41+'[2]NOV 2022'!R41</f>
        <v>0</v>
      </c>
      <c r="S41" s="90">
        <f>'[2]SEPT 2021'!R41+'[2]OCT 2021'!R41+'[2]NOV 2021'!R41+'[2]DEC 2021'!R41+'[2]JAN 2022'!R41+'[2]FEB 2022'!S41+'[2]MAR 2022'!S41+'[2]APR 2022'!S41+'[2]MAY 2022'!S41+'[2]JUN 2022'!S41+'[2]JUL 2022'!S41+'[2]AUG 2022'!S41+'[2]NOV 2022'!S41</f>
        <v>0</v>
      </c>
      <c r="T41" s="90">
        <f>'[2]SEPT 2021'!S41+'[2]OCT 2021'!S41+'[2]NOV 2021'!S41+'[2]DEC 2021'!S41+'[2]JAN 2022'!S41+'[2]FEB 2022'!T41+'[2]MAR 2022'!T41+'[2]APR 2022'!T41+'[2]MAY 2022'!T41+'[2]JUN 2022'!T41+'[2]JUL 2022'!T41+'[2]AUG 2022'!T41+'[2]NOV 2022'!T41</f>
        <v>0</v>
      </c>
      <c r="U41" s="90">
        <f>'[2]SEPT 2021'!T41+'[2]OCT 2021'!T41+'[2]NOV 2021'!T41+'[2]DEC 2021'!T41+'[2]JAN 2022'!T41+'[2]FEB 2022'!U41+'[2]MAR 2022'!U41+'[2]APR 2022'!U41+'[2]MAY 2022'!U41+'[2]JUN 2022'!U41+'[2]JUL 2022'!U41+'[2]AUG 2022'!U41+'[2]NOV 2022'!U41</f>
        <v>0</v>
      </c>
      <c r="V41" s="90">
        <f>'[2]SEPT 2021'!U41+'[2]OCT 2021'!U41+'[2]NOV 2021'!U41+'[2]DEC 2021'!U41+'[2]JAN 2022'!U41+'[2]FEB 2022'!V41+'[2]MAR 2022'!V41+'[2]APR 2022'!V41+'[2]MAY 2022'!V41+'[2]JUN 2022'!V41+'[2]JUL 2022'!V41+'[2]AUG 2022'!V41+'[2]NOV 2022'!V41</f>
        <v>0</v>
      </c>
      <c r="W41" s="90">
        <f>'[2]SEPT 2021'!V41+'[2]OCT 2021'!V41+'[2]NOV 2021'!V41+'[2]DEC 2021'!V41+'[2]JAN 2022'!V41+'[2]FEB 2022'!W41+'[2]MAR 2022'!W41+'[2]APR 2022'!W41+'[2]MAY 2022'!W41+'[2]JUN 2022'!W41+'[2]JUL 2022'!W41+'[2]AUG 2022'!W41+'[2]NOV 2022'!W41</f>
        <v>0</v>
      </c>
      <c r="X41" s="90">
        <f>'[2]SEPT 2021'!W41+'[2]OCT 2021'!W41+'[2]NOV 2021'!W41+'[2]DEC 2021'!W41+'[2]JAN 2022'!W41+'[2]FEB 2022'!X41+'[2]MAR 2022'!X41+'[2]APR 2022'!X41+'[2]MAY 2022'!X41+'[2]JUN 2022'!X41+'[2]JUL 2022'!X41+'[2]AUG 2022'!X41+'[2]NOV 2022'!X41</f>
        <v>0</v>
      </c>
      <c r="Y41" s="90">
        <f>'[2]SEPT 2021'!X41+'[2]OCT 2021'!X41+'[2]NOV 2021'!X41+'[2]DEC 2021'!X41+'[2]JAN 2022'!X41+'[2]FEB 2022'!Y41+'[2]MAR 2022'!Y41+'[2]APR 2022'!Y41+'[2]MAY 2022'!Y41+'[2]JUN 2022'!Y41+'[2]JUL 2022'!Y41+'[2]AUG 2022'!Y41+'[2]NOV 2022'!Y41</f>
        <v>0</v>
      </c>
      <c r="Z41" s="90">
        <f>'[2]SEPT 2021'!Y41+'[2]OCT 2021'!Y41+'[2]NOV 2021'!Y41+'[2]DEC 2021'!Y41+'[2]JAN 2022'!Y41+'[2]FEB 2022'!Z41+'[2]MAR 2022'!Z41+'[2]APR 2022'!Z41+'[2]MAY 2022'!Z41+'[2]JUN 2022'!Z41+'[2]JUL 2022'!Z41+'[2]AUG 2022'!Z41+'[2]NOV 2022'!Z41</f>
        <v>0</v>
      </c>
      <c r="AA41" s="66">
        <f t="shared" si="0"/>
        <v>196790.39</v>
      </c>
    </row>
    <row r="42" spans="1:27" x14ac:dyDescent="0.25">
      <c r="A42" s="16" t="s">
        <v>121</v>
      </c>
      <c r="B42" s="17" t="s">
        <v>122</v>
      </c>
      <c r="C42" s="29" t="s">
        <v>50</v>
      </c>
      <c r="D42" s="86">
        <f>'[2]SEPT 2021'!D42+'[2]OCT 2021'!D42+'[2]NOV 2021'!D42+'[2]DEC 2021'!D42+'[2]JAN 2022'!D42+'[2]FEB 2022'!D42+'[2]MAR 2022'!D42+'[2]APR 2022'!D42+'[2]MAY 2022'!D42+'[2]JUN 2022'!D42+'[2]JUL 2022'!D42+'[2]AUG 2022'!D42+'[2]NOV 2022'!D42</f>
        <v>130757</v>
      </c>
      <c r="E42" s="86">
        <f>'[2]SEPT 2021'!E42+'[2]OCT 2021'!E42+'[2]NOV 2021'!E42+'[2]DEC 2021'!E42+'[2]JAN 2022'!E42+'[2]FEB 2022'!E42+'[2]MAR 2022'!E42+'[2]APR 2022'!E42+'[2]MAY 2022'!E42+'[2]JUN 2022'!E42+'[2]JUL 2022'!E42+'[2]AUG 2022'!E42+'[2]NOV 2022'!E42</f>
        <v>31143</v>
      </c>
      <c r="F42" s="86">
        <f>'[2]SEPT 2021'!F42+'[2]OCT 2021'!F42+'[2]NOV 2021'!F42+'[2]DEC 2021'!F42+'[2]JAN 2022'!F42+'[2]FEB 2022'!F42+'[2]MAR 2022'!F42+'[2]APR 2022'!F42+'[2]MAY 2022'!F42+'[2]JUN 2022'!F42+'[2]JUL 2022'!F42+'[2]AUG 2022'!F42+'[2]NOV 2022'!F42</f>
        <v>70000</v>
      </c>
      <c r="G42" s="86">
        <f>'[2]SEPT 2021'!G42+'[2]OCT 2021'!G42+'[2]NOV 2021'!G42+'[2]DEC 2021'!G42+'[2]JAN 2022'!G42+'[2]FEB 2022'!G42+'[2]MAR 2022'!G42+'[2]APR 2022'!G42+'[2]MAY 2022'!G42+'[2]JUN 2022'!G42+'[2]JUL 2022'!G42+'[2]AUG 2022'!G42+'[2]NOV 2022'!G42</f>
        <v>25000</v>
      </c>
      <c r="H42" s="86">
        <f>'[2]SEPT 2021'!H42+'[2]OCT 2021'!H42+'[2]NOV 2021'!H42+'[2]DEC 2021'!H42+'[2]JAN 2022'!H42+'[2]FEB 2022'!H42+'[2]MAR 2022'!H42+'[2]APR 2022'!H42+'[2]MAY 2022'!H42+'[2]JUN 2022'!H42+'[2]JUL 2022'!H42+'[2]AUG 2022'!H42+'[2]NOV 2022'!H42</f>
        <v>25000</v>
      </c>
      <c r="I42" s="87">
        <f>'[2]SEPT 2021'!I42+'[2]OCT 2021'!I42+'[2]NOV 2021'!I42+'[2]DEC 2021'!I42+'[2]JAN 2022'!I42+'[2]FEB 2022'!I42+'[2]MAR 2022'!I42+'[2]APR 2022'!I42+'[2]MAY 2022'!I42+'[2]JUN 2022'!I42+'[2]JUL 2022'!I42+'[2]AUG 2022'!I42+'[2]NOV 2022'!I42</f>
        <v>281900</v>
      </c>
      <c r="J42" s="88">
        <f>'[2]SEPT 2021'!J42+'[2]OCT 2021'!J42+'[2]NOV 2021'!J42+'[2]DEC 2021'!J42+'[2]JAN 2022'!J42+'[2]FEB 2022'!J42+'[2]MAR 2022'!J42+'[2]APR 2022'!J42+'[2]MAY 2022'!J42+'[2]JUN 2022'!J42+'[2]JUL 2022'!J42+'[2]AUG 2022'!J42+'[2]NOV 2022'!J42</f>
        <v>0</v>
      </c>
      <c r="K42" s="89">
        <f>'[2]FEB 2022'!K42+'[2]MAR 2022'!K42+'[2]APR 2022'!K42+'[2]MAY 2022'!K42+'[2]JUN 2022'!K42+'[2]JUL 2022'!K42+'[2]AUG 2022'!K42+'[2]NOV 2022'!K42</f>
        <v>0</v>
      </c>
      <c r="L42" s="90">
        <f>'[2]SEPT 2021'!K42+'[2]OCT 2021'!K42+'[2]NOV 2021'!K42+'[2]DEC 2021'!K42+'[2]JAN 2022'!K42+'[2]FEB 2022'!L42+'[2]MAR 2022'!L42+'[2]APR 2022'!L42+'[2]MAY 2022'!L42+'[2]JUN 2022'!L42+'[2]JUL 2022'!L42+'[2]AUG 2022'!L42+'[2]NOV 2022'!L42</f>
        <v>0</v>
      </c>
      <c r="M42" s="90">
        <f>'[2]SEPT 2021'!L42+'[2]OCT 2021'!L42+'[2]NOV 2021'!L42+'[2]DEC 2021'!L42+'[2]JAN 2022'!L42+'[2]FEB 2022'!M42+'[2]MAR 2022'!M42+'[2]APR 2022'!M42+'[2]MAY 2022'!M42+'[2]JUN 2022'!M42+'[2]JUL 2022'!M42+'[2]AUG 2022'!M42+'[2]NOV 2022'!M42</f>
        <v>0</v>
      </c>
      <c r="N42" s="90">
        <f>'[2]SEPT 2021'!M42+'[2]OCT 2021'!M42+'[2]NOV 2021'!M42+'[2]DEC 2021'!M42+'[2]JAN 2022'!M42+'[2]FEB 2022'!N42+'[2]MAR 2022'!N42+'[2]APR 2022'!N42+'[2]MAY 2022'!N42+'[2]JUN 2022'!N42+'[2]JUL 2022'!N42+'[2]AUG 2022'!N42+'[2]NOV 2022'!N42</f>
        <v>0</v>
      </c>
      <c r="O42" s="90">
        <f>'[2]SEPT 2021'!N42+'[2]OCT 2021'!N42+'[2]NOV 2021'!N42+'[2]DEC 2021'!N42+'[2]JAN 2022'!N42+'[2]FEB 2022'!O42+'[2]MAR 2022'!O42+'[2]APR 2022'!O42+'[2]MAY 2022'!O42+'[2]JUN 2022'!O42+'[2]JUL 2022'!O42+'[2]AUG 2022'!O42+'[2]NOV 2022'!O42</f>
        <v>0</v>
      </c>
      <c r="P42" s="90">
        <f>'[2]SEPT 2021'!O42+'[2]OCT 2021'!O42+'[2]NOV 2021'!O42+'[2]DEC 2021'!O42+'[2]JAN 2022'!O42+'[2]FEB 2022'!P42+'[2]MAR 2022'!P42+'[2]APR 2022'!P42+'[2]MAY 2022'!P42+'[2]JUN 2022'!P42+'[2]JUL 2022'!P42+'[2]AUG 2022'!P42+'[2]NOV 2022'!P42</f>
        <v>0</v>
      </c>
      <c r="Q42" s="90">
        <f>'[2]SEPT 2021'!P42+'[2]OCT 2021'!P42+'[2]NOV 2021'!P42+'[2]DEC 2021'!P42+'[2]JAN 2022'!P42+'[2]FEB 2022'!Q42+'[2]MAR 2022'!Q42+'[2]APR 2022'!Q42+'[2]MAY 2022'!Q42+'[2]JUN 2022'!Q42+'[2]JUL 2022'!Q42+'[2]AUG 2022'!Q42+'[2]NOV 2022'!Q42</f>
        <v>2132.33</v>
      </c>
      <c r="R42" s="90">
        <f>'[2]SEPT 2021'!Q42+'[2]OCT 2021'!Q42+'[2]NOV 2021'!Q42+'[2]DEC 2021'!Q42+'[2]JAN 2022'!Q42+'[2]FEB 2022'!R42+'[2]MAR 2022'!R42+'[2]APR 2022'!R42+'[2]MAY 2022'!R42+'[2]JUN 2022'!R42+'[2]JUL 2022'!R42+'[2]AUG 2022'!R42+'[2]NOV 2022'!R42</f>
        <v>0</v>
      </c>
      <c r="S42" s="90">
        <f>'[2]SEPT 2021'!R42+'[2]OCT 2021'!R42+'[2]NOV 2021'!R42+'[2]DEC 2021'!R42+'[2]JAN 2022'!R42+'[2]FEB 2022'!S42+'[2]MAR 2022'!S42+'[2]APR 2022'!S42+'[2]MAY 2022'!S42+'[2]JUN 2022'!S42+'[2]JUL 2022'!S42+'[2]AUG 2022'!S42+'[2]NOV 2022'!S42</f>
        <v>0</v>
      </c>
      <c r="T42" s="90">
        <f>'[2]SEPT 2021'!S42+'[2]OCT 2021'!S42+'[2]NOV 2021'!S42+'[2]DEC 2021'!S42+'[2]JAN 2022'!S42+'[2]FEB 2022'!T42+'[2]MAR 2022'!T42+'[2]APR 2022'!T42+'[2]MAY 2022'!T42+'[2]JUN 2022'!T42+'[2]JUL 2022'!T42+'[2]AUG 2022'!T42+'[2]NOV 2022'!T42</f>
        <v>0</v>
      </c>
      <c r="U42" s="90">
        <f>'[2]SEPT 2021'!T42+'[2]OCT 2021'!T42+'[2]NOV 2021'!T42+'[2]DEC 2021'!T42+'[2]JAN 2022'!T42+'[2]FEB 2022'!U42+'[2]MAR 2022'!U42+'[2]APR 2022'!U42+'[2]MAY 2022'!U42+'[2]JUN 2022'!U42+'[2]JUL 2022'!U42+'[2]AUG 2022'!U42+'[2]NOV 2022'!U42</f>
        <v>0</v>
      </c>
      <c r="V42" s="90">
        <f>'[2]SEPT 2021'!U42+'[2]OCT 2021'!U42+'[2]NOV 2021'!U42+'[2]DEC 2021'!U42+'[2]JAN 2022'!U42+'[2]FEB 2022'!V42+'[2]MAR 2022'!V42+'[2]APR 2022'!V42+'[2]MAY 2022'!V42+'[2]JUN 2022'!V42+'[2]JUL 2022'!V42+'[2]AUG 2022'!V42+'[2]NOV 2022'!V42</f>
        <v>0</v>
      </c>
      <c r="W42" s="90">
        <f>'[2]SEPT 2021'!V42+'[2]OCT 2021'!V42+'[2]NOV 2021'!V42+'[2]DEC 2021'!V42+'[2]JAN 2022'!V42+'[2]FEB 2022'!W42+'[2]MAR 2022'!W42+'[2]APR 2022'!W42+'[2]MAY 2022'!W42+'[2]JUN 2022'!W42+'[2]JUL 2022'!W42+'[2]AUG 2022'!W42+'[2]NOV 2022'!W42</f>
        <v>0</v>
      </c>
      <c r="X42" s="90">
        <f>'[2]SEPT 2021'!W42+'[2]OCT 2021'!W42+'[2]NOV 2021'!W42+'[2]DEC 2021'!W42+'[2]JAN 2022'!W42+'[2]FEB 2022'!X42+'[2]MAR 2022'!X42+'[2]APR 2022'!X42+'[2]MAY 2022'!X42+'[2]JUN 2022'!X42+'[2]JUL 2022'!X42+'[2]AUG 2022'!X42+'[2]NOV 2022'!X42</f>
        <v>0</v>
      </c>
      <c r="Y42" s="90">
        <f>'[2]SEPT 2021'!X42+'[2]OCT 2021'!X42+'[2]NOV 2021'!X42+'[2]DEC 2021'!X42+'[2]JAN 2022'!X42+'[2]FEB 2022'!Y42+'[2]MAR 2022'!Y42+'[2]APR 2022'!Y42+'[2]MAY 2022'!Y42+'[2]JUN 2022'!Y42+'[2]JUL 2022'!Y42+'[2]AUG 2022'!Y42+'[2]NOV 2022'!Y42</f>
        <v>0</v>
      </c>
      <c r="Z42" s="90">
        <f>'[2]SEPT 2021'!Y42+'[2]OCT 2021'!Y42+'[2]NOV 2021'!Y42+'[2]DEC 2021'!Y42+'[2]JAN 2022'!Y42+'[2]FEB 2022'!Z42+'[2]MAR 2022'!Z42+'[2]APR 2022'!Z42+'[2]MAY 2022'!Z42+'[2]JUN 2022'!Z42+'[2]JUL 2022'!Z42+'[2]AUG 2022'!Z42+'[2]NOV 2022'!Z42</f>
        <v>0</v>
      </c>
      <c r="AA42" s="66">
        <f t="shared" si="0"/>
        <v>284032.33</v>
      </c>
    </row>
    <row r="43" spans="1:27" x14ac:dyDescent="0.25">
      <c r="A43" s="16" t="s">
        <v>123</v>
      </c>
      <c r="B43" s="17" t="s">
        <v>124</v>
      </c>
      <c r="C43" s="31" t="s">
        <v>100</v>
      </c>
      <c r="D43" s="86">
        <f>'[2]SEPT 2021'!D43+'[2]OCT 2021'!D43+'[2]NOV 2021'!D43+'[2]DEC 2021'!D43+'[2]JAN 2022'!D43+'[2]FEB 2022'!D43+'[2]MAR 2022'!D43+'[2]APR 2022'!D43+'[2]MAY 2022'!D43+'[2]JUN 2022'!D43+'[2]JUL 2022'!D43+'[2]AUG 2022'!D43+'[2]NOV 2022'!D43</f>
        <v>706069</v>
      </c>
      <c r="E43" s="86">
        <f>'[2]SEPT 2021'!E43+'[2]OCT 2021'!E43+'[2]NOV 2021'!E43+'[2]DEC 2021'!E43+'[2]JAN 2022'!E43+'[2]FEB 2022'!E43+'[2]MAR 2022'!E43+'[2]APR 2022'!E43+'[2]MAY 2022'!E43+'[2]JUN 2022'!E43+'[2]JUL 2022'!E43+'[2]AUG 2022'!E43+'[2]NOV 2022'!E43</f>
        <v>588949</v>
      </c>
      <c r="F43" s="86">
        <f>'[2]SEPT 2021'!F43+'[2]OCT 2021'!F43+'[2]NOV 2021'!F43+'[2]DEC 2021'!F43+'[2]JAN 2022'!F43+'[2]FEB 2022'!F43+'[2]MAR 2022'!F43+'[2]APR 2022'!F43+'[2]MAY 2022'!F43+'[2]JUN 2022'!F43+'[2]JUL 2022'!F43+'[2]AUG 2022'!F43+'[2]NOV 2022'!F43</f>
        <v>0</v>
      </c>
      <c r="G43" s="86">
        <f>'[2]SEPT 2021'!G43+'[2]OCT 2021'!G43+'[2]NOV 2021'!G43+'[2]DEC 2021'!G43+'[2]JAN 2022'!G43+'[2]FEB 2022'!G43+'[2]MAR 2022'!G43+'[2]APR 2022'!G43+'[2]MAY 2022'!G43+'[2]JUN 2022'!G43+'[2]JUL 2022'!G43+'[2]AUG 2022'!G43+'[2]NOV 2022'!G43</f>
        <v>318485</v>
      </c>
      <c r="H43" s="86">
        <f>'[2]SEPT 2021'!H43+'[2]OCT 2021'!H43+'[2]NOV 2021'!H43+'[2]DEC 2021'!H43+'[2]JAN 2022'!H43+'[2]FEB 2022'!H43+'[2]MAR 2022'!H43+'[2]APR 2022'!H43+'[2]MAY 2022'!H43+'[2]JUN 2022'!H43+'[2]JUL 2022'!H43+'[2]AUG 2022'!H43+'[2]NOV 2022'!H43</f>
        <v>653743</v>
      </c>
      <c r="I43" s="87">
        <f>'[2]SEPT 2021'!I43+'[2]OCT 2021'!I43+'[2]NOV 2021'!I43+'[2]DEC 2021'!I43+'[2]JAN 2022'!I43+'[2]FEB 2022'!I43+'[2]MAR 2022'!I43+'[2]APR 2022'!I43+'[2]MAY 2022'!I43+'[2]JUN 2022'!I43+'[2]JUL 2022'!I43+'[2]AUG 2022'!I43+'[2]NOV 2022'!I43</f>
        <v>2267246</v>
      </c>
      <c r="J43" s="88">
        <f>'[2]SEPT 2021'!J43+'[2]OCT 2021'!J43+'[2]NOV 2021'!J43+'[2]DEC 2021'!J43+'[2]JAN 2022'!J43+'[2]FEB 2022'!J43+'[2]MAR 2022'!J43+'[2]APR 2022'!J43+'[2]MAY 2022'!J43+'[2]JUN 2022'!J43+'[2]JUL 2022'!J43+'[2]AUG 2022'!J43+'[2]NOV 2022'!J43</f>
        <v>0</v>
      </c>
      <c r="K43" s="89">
        <f>'[2]FEB 2022'!K43+'[2]MAR 2022'!K43+'[2]APR 2022'!K43+'[2]MAY 2022'!K43+'[2]JUN 2022'!K43+'[2]JUL 2022'!K43+'[2]AUG 2022'!K43+'[2]NOV 2022'!K43</f>
        <v>0</v>
      </c>
      <c r="L43" s="90">
        <f>'[2]SEPT 2021'!K43+'[2]OCT 2021'!K43+'[2]NOV 2021'!K43+'[2]DEC 2021'!K43+'[2]JAN 2022'!K43+'[2]FEB 2022'!L43+'[2]MAR 2022'!L43+'[2]APR 2022'!L43+'[2]MAY 2022'!L43+'[2]JUN 2022'!L43+'[2]JUL 2022'!L43+'[2]AUG 2022'!L43+'[2]NOV 2022'!L43</f>
        <v>0</v>
      </c>
      <c r="M43" s="90">
        <f>'[2]SEPT 2021'!L43+'[2]OCT 2021'!L43+'[2]NOV 2021'!L43+'[2]DEC 2021'!L43+'[2]JAN 2022'!L43+'[2]FEB 2022'!M43+'[2]MAR 2022'!M43+'[2]APR 2022'!M43+'[2]MAY 2022'!M43+'[2]JUN 2022'!M43+'[2]JUL 2022'!M43+'[2]AUG 2022'!M43+'[2]NOV 2022'!M43</f>
        <v>0</v>
      </c>
      <c r="N43" s="90">
        <f>'[2]SEPT 2021'!M43+'[2]OCT 2021'!M43+'[2]NOV 2021'!M43+'[2]DEC 2021'!M43+'[2]JAN 2022'!M43+'[2]FEB 2022'!N43+'[2]MAR 2022'!N43+'[2]APR 2022'!N43+'[2]MAY 2022'!N43+'[2]JUN 2022'!N43+'[2]JUL 2022'!N43+'[2]AUG 2022'!N43+'[2]NOV 2022'!N43</f>
        <v>0</v>
      </c>
      <c r="O43" s="90">
        <f>'[2]SEPT 2021'!N43+'[2]OCT 2021'!N43+'[2]NOV 2021'!N43+'[2]DEC 2021'!N43+'[2]JAN 2022'!N43+'[2]FEB 2022'!O43+'[2]MAR 2022'!O43+'[2]APR 2022'!O43+'[2]MAY 2022'!O43+'[2]JUN 2022'!O43+'[2]JUL 2022'!O43+'[2]AUG 2022'!O43+'[2]NOV 2022'!O43</f>
        <v>0</v>
      </c>
      <c r="P43" s="90">
        <f>'[2]SEPT 2021'!O43+'[2]OCT 2021'!O43+'[2]NOV 2021'!O43+'[2]DEC 2021'!O43+'[2]JAN 2022'!O43+'[2]FEB 2022'!P43+'[2]MAR 2022'!P43+'[2]APR 2022'!P43+'[2]MAY 2022'!P43+'[2]JUN 2022'!P43+'[2]JUL 2022'!P43+'[2]AUG 2022'!P43+'[2]NOV 2022'!P43</f>
        <v>0</v>
      </c>
      <c r="Q43" s="90">
        <f>'[2]SEPT 2021'!P43+'[2]OCT 2021'!P43+'[2]NOV 2021'!P43+'[2]DEC 2021'!P43+'[2]JAN 2022'!P43+'[2]FEB 2022'!Q43+'[2]MAR 2022'!Q43+'[2]APR 2022'!Q43+'[2]MAY 2022'!Q43+'[2]JUN 2022'!Q43+'[2]JUL 2022'!Q43+'[2]AUG 2022'!Q43+'[2]NOV 2022'!Q43</f>
        <v>34835.629999999997</v>
      </c>
      <c r="R43" s="90">
        <f>'[2]SEPT 2021'!Q43+'[2]OCT 2021'!Q43+'[2]NOV 2021'!Q43+'[2]DEC 2021'!Q43+'[2]JAN 2022'!Q43+'[2]FEB 2022'!R43+'[2]MAR 2022'!R43+'[2]APR 2022'!R43+'[2]MAY 2022'!R43+'[2]JUN 2022'!R43+'[2]JUL 2022'!R43+'[2]AUG 2022'!R43+'[2]NOV 2022'!R43</f>
        <v>0</v>
      </c>
      <c r="S43" s="90">
        <f>'[2]SEPT 2021'!R43+'[2]OCT 2021'!R43+'[2]NOV 2021'!R43+'[2]DEC 2021'!R43+'[2]JAN 2022'!R43+'[2]FEB 2022'!S43+'[2]MAR 2022'!S43+'[2]APR 2022'!S43+'[2]MAY 2022'!S43+'[2]JUN 2022'!S43+'[2]JUL 2022'!S43+'[2]AUG 2022'!S43+'[2]NOV 2022'!S43</f>
        <v>0</v>
      </c>
      <c r="T43" s="90">
        <f>'[2]SEPT 2021'!S43+'[2]OCT 2021'!S43+'[2]NOV 2021'!S43+'[2]DEC 2021'!S43+'[2]JAN 2022'!S43+'[2]FEB 2022'!T43+'[2]MAR 2022'!T43+'[2]APR 2022'!T43+'[2]MAY 2022'!T43+'[2]JUN 2022'!T43+'[2]JUL 2022'!T43+'[2]AUG 2022'!T43+'[2]NOV 2022'!T43</f>
        <v>58498</v>
      </c>
      <c r="U43" s="90">
        <f>'[2]SEPT 2021'!T43+'[2]OCT 2021'!T43+'[2]NOV 2021'!T43+'[2]DEC 2021'!T43+'[2]JAN 2022'!T43+'[2]FEB 2022'!U43+'[2]MAR 2022'!U43+'[2]APR 2022'!U43+'[2]MAY 2022'!U43+'[2]JUN 2022'!U43+'[2]JUL 2022'!U43+'[2]AUG 2022'!U43+'[2]NOV 2022'!U43</f>
        <v>0</v>
      </c>
      <c r="V43" s="90">
        <f>'[2]SEPT 2021'!U43+'[2]OCT 2021'!U43+'[2]NOV 2021'!U43+'[2]DEC 2021'!U43+'[2]JAN 2022'!U43+'[2]FEB 2022'!V43+'[2]MAR 2022'!V43+'[2]APR 2022'!V43+'[2]MAY 2022'!V43+'[2]JUN 2022'!V43+'[2]JUL 2022'!V43+'[2]AUG 2022'!V43+'[2]NOV 2022'!V43</f>
        <v>0</v>
      </c>
      <c r="W43" s="90">
        <f>'[2]SEPT 2021'!V43+'[2]OCT 2021'!V43+'[2]NOV 2021'!V43+'[2]DEC 2021'!V43+'[2]JAN 2022'!V43+'[2]FEB 2022'!W43+'[2]MAR 2022'!W43+'[2]APR 2022'!W43+'[2]MAY 2022'!W43+'[2]JUN 2022'!W43+'[2]JUL 2022'!W43+'[2]AUG 2022'!W43+'[2]NOV 2022'!W43</f>
        <v>0</v>
      </c>
      <c r="X43" s="90">
        <f>'[2]SEPT 2021'!W43+'[2]OCT 2021'!W43+'[2]NOV 2021'!W43+'[2]DEC 2021'!W43+'[2]JAN 2022'!W43+'[2]FEB 2022'!X43+'[2]MAR 2022'!X43+'[2]APR 2022'!X43+'[2]MAY 2022'!X43+'[2]JUN 2022'!X43+'[2]JUL 2022'!X43+'[2]AUG 2022'!X43+'[2]NOV 2022'!X43</f>
        <v>0</v>
      </c>
      <c r="Y43" s="90">
        <f>'[2]SEPT 2021'!X43+'[2]OCT 2021'!X43+'[2]NOV 2021'!X43+'[2]DEC 2021'!X43+'[2]JAN 2022'!X43+'[2]FEB 2022'!Y43+'[2]MAR 2022'!Y43+'[2]APR 2022'!Y43+'[2]MAY 2022'!Y43+'[2]JUN 2022'!Y43+'[2]JUL 2022'!Y43+'[2]AUG 2022'!Y43+'[2]NOV 2022'!Y43</f>
        <v>488480</v>
      </c>
      <c r="Z43" s="90">
        <f>'[2]SEPT 2021'!Y43+'[2]OCT 2021'!Y43+'[2]NOV 2021'!Y43+'[2]DEC 2021'!Y43+'[2]JAN 2022'!Y43+'[2]FEB 2022'!Z43+'[2]MAR 2022'!Z43+'[2]APR 2022'!Z43+'[2]MAY 2022'!Z43+'[2]JUN 2022'!Z43+'[2]JUL 2022'!Z43+'[2]AUG 2022'!Z43+'[2]NOV 2022'!Z43</f>
        <v>0</v>
      </c>
      <c r="AA43" s="66">
        <f t="shared" si="0"/>
        <v>2849059.63</v>
      </c>
    </row>
    <row r="44" spans="1:27" x14ac:dyDescent="0.25">
      <c r="A44" s="16" t="s">
        <v>125</v>
      </c>
      <c r="B44" s="17" t="s">
        <v>126</v>
      </c>
      <c r="C44" s="28" t="s">
        <v>45</v>
      </c>
      <c r="D44" s="86">
        <f>'[2]SEPT 2021'!D44+'[2]OCT 2021'!D44+'[2]NOV 2021'!D44+'[2]DEC 2021'!D44+'[2]JAN 2022'!D44+'[2]FEB 2022'!D44+'[2]MAR 2022'!D44+'[2]APR 2022'!D44+'[2]MAY 2022'!D44+'[2]JUN 2022'!D44+'[2]JUL 2022'!D44+'[2]AUG 2022'!D44+'[2]NOV 2022'!D44</f>
        <v>34600</v>
      </c>
      <c r="E44" s="86">
        <f>'[2]SEPT 2021'!E44+'[2]OCT 2021'!E44+'[2]NOV 2021'!E44+'[2]DEC 2021'!E44+'[2]JAN 2022'!E44+'[2]FEB 2022'!E44+'[2]MAR 2022'!E44+'[2]APR 2022'!E44+'[2]MAY 2022'!E44+'[2]JUN 2022'!E44+'[2]JUL 2022'!E44+'[2]AUG 2022'!E44+'[2]NOV 2022'!E44</f>
        <v>41426</v>
      </c>
      <c r="F44" s="86">
        <f>'[2]SEPT 2021'!F44+'[2]OCT 2021'!F44+'[2]NOV 2021'!F44+'[2]DEC 2021'!F44+'[2]JAN 2022'!F44+'[2]FEB 2022'!F44+'[2]MAR 2022'!F44+'[2]APR 2022'!F44+'[2]MAY 2022'!F44+'[2]JUN 2022'!F44+'[2]JUL 2022'!F44+'[2]AUG 2022'!F44+'[2]NOV 2022'!F44</f>
        <v>93222</v>
      </c>
      <c r="G44" s="86">
        <f>'[2]SEPT 2021'!G44+'[2]OCT 2021'!G44+'[2]NOV 2021'!G44+'[2]DEC 2021'!G44+'[2]JAN 2022'!G44+'[2]FEB 2022'!G44+'[2]MAR 2022'!G44+'[2]APR 2022'!G44+'[2]MAY 2022'!G44+'[2]JUN 2022'!G44+'[2]JUL 2022'!G44+'[2]AUG 2022'!G44+'[2]NOV 2022'!G44</f>
        <v>40000</v>
      </c>
      <c r="H44" s="86">
        <f>'[2]SEPT 2021'!H44+'[2]OCT 2021'!H44+'[2]NOV 2021'!H44+'[2]DEC 2021'!H44+'[2]JAN 2022'!H44+'[2]FEB 2022'!H44+'[2]MAR 2022'!H44+'[2]APR 2022'!H44+'[2]MAY 2022'!H44+'[2]JUN 2022'!H44+'[2]JUL 2022'!H44+'[2]AUG 2022'!H44+'[2]NOV 2022'!H44</f>
        <v>10000</v>
      </c>
      <c r="I44" s="87">
        <f>'[2]SEPT 2021'!I44+'[2]OCT 2021'!I44+'[2]NOV 2021'!I44+'[2]DEC 2021'!I44+'[2]JAN 2022'!I44+'[2]FEB 2022'!I44+'[2]MAR 2022'!I44+'[2]APR 2022'!I44+'[2]MAY 2022'!I44+'[2]JUN 2022'!I44+'[2]JUL 2022'!I44+'[2]AUG 2022'!I44+'[2]NOV 2022'!I44</f>
        <v>219248</v>
      </c>
      <c r="J44" s="88">
        <f>'[2]SEPT 2021'!J44+'[2]OCT 2021'!J44+'[2]NOV 2021'!J44+'[2]DEC 2021'!J44+'[2]JAN 2022'!J44+'[2]FEB 2022'!J44+'[2]MAR 2022'!J44+'[2]APR 2022'!J44+'[2]MAY 2022'!J44+'[2]JUN 2022'!J44+'[2]JUL 2022'!J44+'[2]AUG 2022'!J44+'[2]NOV 2022'!J44</f>
        <v>4348</v>
      </c>
      <c r="K44" s="89">
        <f>'[2]FEB 2022'!K44+'[2]MAR 2022'!K44+'[2]APR 2022'!K44+'[2]MAY 2022'!K44+'[2]JUN 2022'!K44+'[2]JUL 2022'!K44+'[2]AUG 2022'!K44+'[2]NOV 2022'!K44</f>
        <v>0</v>
      </c>
      <c r="L44" s="90">
        <f>'[2]SEPT 2021'!K44+'[2]OCT 2021'!K44+'[2]NOV 2021'!K44+'[2]DEC 2021'!K44+'[2]JAN 2022'!K44+'[2]FEB 2022'!L44+'[2]MAR 2022'!L44+'[2]APR 2022'!L44+'[2]MAY 2022'!L44+'[2]JUN 2022'!L44+'[2]JUL 2022'!L44+'[2]AUG 2022'!L44+'[2]NOV 2022'!L44</f>
        <v>0</v>
      </c>
      <c r="M44" s="90">
        <f>'[2]SEPT 2021'!L44+'[2]OCT 2021'!L44+'[2]NOV 2021'!L44+'[2]DEC 2021'!L44+'[2]JAN 2022'!L44+'[2]FEB 2022'!M44+'[2]MAR 2022'!M44+'[2]APR 2022'!M44+'[2]MAY 2022'!M44+'[2]JUN 2022'!M44+'[2]JUL 2022'!M44+'[2]AUG 2022'!M44+'[2]NOV 2022'!M44</f>
        <v>0</v>
      </c>
      <c r="N44" s="90">
        <f>'[2]SEPT 2021'!M44+'[2]OCT 2021'!M44+'[2]NOV 2021'!M44+'[2]DEC 2021'!M44+'[2]JAN 2022'!M44+'[2]FEB 2022'!N44+'[2]MAR 2022'!N44+'[2]APR 2022'!N44+'[2]MAY 2022'!N44+'[2]JUN 2022'!N44+'[2]JUL 2022'!N44+'[2]AUG 2022'!N44+'[2]NOV 2022'!N44</f>
        <v>0</v>
      </c>
      <c r="O44" s="90">
        <f>'[2]SEPT 2021'!N44+'[2]OCT 2021'!N44+'[2]NOV 2021'!N44+'[2]DEC 2021'!N44+'[2]JAN 2022'!N44+'[2]FEB 2022'!O44+'[2]MAR 2022'!O44+'[2]APR 2022'!O44+'[2]MAY 2022'!O44+'[2]JUN 2022'!O44+'[2]JUL 2022'!O44+'[2]AUG 2022'!O44+'[2]NOV 2022'!O44</f>
        <v>0</v>
      </c>
      <c r="P44" s="90">
        <f>'[2]SEPT 2021'!O44+'[2]OCT 2021'!O44+'[2]NOV 2021'!O44+'[2]DEC 2021'!O44+'[2]JAN 2022'!O44+'[2]FEB 2022'!P44+'[2]MAR 2022'!P44+'[2]APR 2022'!P44+'[2]MAY 2022'!P44+'[2]JUN 2022'!P44+'[2]JUL 2022'!P44+'[2]AUG 2022'!P44+'[2]NOV 2022'!P44</f>
        <v>0</v>
      </c>
      <c r="Q44" s="90">
        <f>'[2]SEPT 2021'!P44+'[2]OCT 2021'!P44+'[2]NOV 2021'!P44+'[2]DEC 2021'!P44+'[2]JAN 2022'!P44+'[2]FEB 2022'!Q44+'[2]MAR 2022'!Q44+'[2]APR 2022'!Q44+'[2]MAY 2022'!Q44+'[2]JUN 2022'!Q44+'[2]JUL 2022'!Q44+'[2]AUG 2022'!Q44+'[2]NOV 2022'!Q44</f>
        <v>1277.2</v>
      </c>
      <c r="R44" s="90">
        <f>'[2]SEPT 2021'!Q44+'[2]OCT 2021'!Q44+'[2]NOV 2021'!Q44+'[2]DEC 2021'!Q44+'[2]JAN 2022'!Q44+'[2]FEB 2022'!R44+'[2]MAR 2022'!R44+'[2]APR 2022'!R44+'[2]MAY 2022'!R44+'[2]JUN 2022'!R44+'[2]JUL 2022'!R44+'[2]AUG 2022'!R44+'[2]NOV 2022'!R44</f>
        <v>0</v>
      </c>
      <c r="S44" s="90">
        <f>'[2]SEPT 2021'!R44+'[2]OCT 2021'!R44+'[2]NOV 2021'!R44+'[2]DEC 2021'!R44+'[2]JAN 2022'!R44+'[2]FEB 2022'!S44+'[2]MAR 2022'!S44+'[2]APR 2022'!S44+'[2]MAY 2022'!S44+'[2]JUN 2022'!S44+'[2]JUL 2022'!S44+'[2]AUG 2022'!S44+'[2]NOV 2022'!S44</f>
        <v>0</v>
      </c>
      <c r="T44" s="90">
        <f>'[2]SEPT 2021'!S44+'[2]OCT 2021'!S44+'[2]NOV 2021'!S44+'[2]DEC 2021'!S44+'[2]JAN 2022'!S44+'[2]FEB 2022'!T44+'[2]MAR 2022'!T44+'[2]APR 2022'!T44+'[2]MAY 2022'!T44+'[2]JUN 2022'!T44+'[2]JUL 2022'!T44+'[2]AUG 2022'!T44+'[2]NOV 2022'!T44</f>
        <v>30000</v>
      </c>
      <c r="U44" s="90">
        <f>'[2]SEPT 2021'!T44+'[2]OCT 2021'!T44+'[2]NOV 2021'!T44+'[2]DEC 2021'!T44+'[2]JAN 2022'!T44+'[2]FEB 2022'!U44+'[2]MAR 2022'!U44+'[2]APR 2022'!U44+'[2]MAY 2022'!U44+'[2]JUN 2022'!U44+'[2]JUL 2022'!U44+'[2]AUG 2022'!U44+'[2]NOV 2022'!U44</f>
        <v>0</v>
      </c>
      <c r="V44" s="90">
        <f>'[2]SEPT 2021'!U44+'[2]OCT 2021'!U44+'[2]NOV 2021'!U44+'[2]DEC 2021'!U44+'[2]JAN 2022'!U44+'[2]FEB 2022'!V44+'[2]MAR 2022'!V44+'[2]APR 2022'!V44+'[2]MAY 2022'!V44+'[2]JUN 2022'!V44+'[2]JUL 2022'!V44+'[2]AUG 2022'!V44+'[2]NOV 2022'!V44</f>
        <v>0</v>
      </c>
      <c r="W44" s="90">
        <f>'[2]SEPT 2021'!V44+'[2]OCT 2021'!V44+'[2]NOV 2021'!V44+'[2]DEC 2021'!V44+'[2]JAN 2022'!V44+'[2]FEB 2022'!W44+'[2]MAR 2022'!W44+'[2]APR 2022'!W44+'[2]MAY 2022'!W44+'[2]JUN 2022'!W44+'[2]JUL 2022'!W44+'[2]AUG 2022'!W44+'[2]NOV 2022'!W44</f>
        <v>0</v>
      </c>
      <c r="X44" s="90">
        <f>'[2]SEPT 2021'!W44+'[2]OCT 2021'!W44+'[2]NOV 2021'!W44+'[2]DEC 2021'!W44+'[2]JAN 2022'!W44+'[2]FEB 2022'!X44+'[2]MAR 2022'!X44+'[2]APR 2022'!X44+'[2]MAY 2022'!X44+'[2]JUN 2022'!X44+'[2]JUL 2022'!X44+'[2]AUG 2022'!X44+'[2]NOV 2022'!X44</f>
        <v>0</v>
      </c>
      <c r="Y44" s="90">
        <f>'[2]SEPT 2021'!X44+'[2]OCT 2021'!X44+'[2]NOV 2021'!X44+'[2]DEC 2021'!X44+'[2]JAN 2022'!X44+'[2]FEB 2022'!Y44+'[2]MAR 2022'!Y44+'[2]APR 2022'!Y44+'[2]MAY 2022'!Y44+'[2]JUN 2022'!Y44+'[2]JUL 2022'!Y44+'[2]AUG 2022'!Y44+'[2]NOV 2022'!Y44</f>
        <v>0</v>
      </c>
      <c r="Z44" s="90">
        <f>'[2]SEPT 2021'!Y44+'[2]OCT 2021'!Y44+'[2]NOV 2021'!Y44+'[2]DEC 2021'!Y44+'[2]JAN 2022'!Y44+'[2]FEB 2022'!Z44+'[2]MAR 2022'!Z44+'[2]APR 2022'!Z44+'[2]MAY 2022'!Z44+'[2]JUN 2022'!Z44+'[2]JUL 2022'!Z44+'[2]AUG 2022'!Z44+'[2]NOV 2022'!Z44</f>
        <v>0</v>
      </c>
      <c r="AA44" s="66">
        <f t="shared" si="0"/>
        <v>254873.2</v>
      </c>
    </row>
    <row r="45" spans="1:27" x14ac:dyDescent="0.25">
      <c r="A45" s="16" t="s">
        <v>127</v>
      </c>
      <c r="B45" s="17" t="s">
        <v>128</v>
      </c>
      <c r="C45" s="30" t="s">
        <v>71</v>
      </c>
      <c r="D45" s="86">
        <f>'[2]SEPT 2021'!D45+'[2]OCT 2021'!D45+'[2]NOV 2021'!D45+'[2]DEC 2021'!D45+'[2]JAN 2022'!D45+'[2]FEB 2022'!D45+'[2]MAR 2022'!D45+'[2]APR 2022'!D45+'[2]MAY 2022'!D45+'[2]JUN 2022'!D45+'[2]JUL 2022'!D45+'[2]AUG 2022'!D45+'[2]NOV 2022'!D45</f>
        <v>69569</v>
      </c>
      <c r="E45" s="86">
        <f>'[2]SEPT 2021'!E45+'[2]OCT 2021'!E45+'[2]NOV 2021'!E45+'[2]DEC 2021'!E45+'[2]JAN 2022'!E45+'[2]FEB 2022'!E45+'[2]MAR 2022'!E45+'[2]APR 2022'!E45+'[2]MAY 2022'!E45+'[2]JUN 2022'!E45+'[2]JUL 2022'!E45+'[2]AUG 2022'!E45+'[2]NOV 2022'!E45</f>
        <v>72667</v>
      </c>
      <c r="F45" s="86">
        <f>'[2]SEPT 2021'!F45+'[2]OCT 2021'!F45+'[2]NOV 2021'!F45+'[2]DEC 2021'!F45+'[2]JAN 2022'!F45+'[2]FEB 2022'!F45+'[2]MAR 2022'!F45+'[2]APR 2022'!F45+'[2]MAY 2022'!F45+'[2]JUN 2022'!F45+'[2]JUL 2022'!F45+'[2]AUG 2022'!F45+'[2]NOV 2022'!F45</f>
        <v>69320</v>
      </c>
      <c r="G45" s="86">
        <f>'[2]SEPT 2021'!G45+'[2]OCT 2021'!G45+'[2]NOV 2021'!G45+'[2]DEC 2021'!G45+'[2]JAN 2022'!G45+'[2]FEB 2022'!G45+'[2]MAR 2022'!G45+'[2]APR 2022'!G45+'[2]MAY 2022'!G45+'[2]JUN 2022'!G45+'[2]JUL 2022'!G45+'[2]AUG 2022'!G45+'[2]NOV 2022'!G45</f>
        <v>5317</v>
      </c>
      <c r="H45" s="86">
        <f>'[2]SEPT 2021'!H45+'[2]OCT 2021'!H45+'[2]NOV 2021'!H45+'[2]DEC 2021'!H45+'[2]JAN 2022'!H45+'[2]FEB 2022'!H45+'[2]MAR 2022'!H45+'[2]APR 2022'!H45+'[2]MAY 2022'!H45+'[2]JUN 2022'!H45+'[2]JUL 2022'!H45+'[2]AUG 2022'!H45+'[2]NOV 2022'!H45</f>
        <v>18313</v>
      </c>
      <c r="I45" s="87">
        <f>'[2]SEPT 2021'!I45+'[2]OCT 2021'!I45+'[2]NOV 2021'!I45+'[2]DEC 2021'!I45+'[2]JAN 2022'!I45+'[2]FEB 2022'!I45+'[2]MAR 2022'!I45+'[2]APR 2022'!I45+'[2]MAY 2022'!I45+'[2]JUN 2022'!I45+'[2]JUL 2022'!I45+'[2]AUG 2022'!I45+'[2]NOV 2022'!I45</f>
        <v>235186</v>
      </c>
      <c r="J45" s="88">
        <f>'[2]SEPT 2021'!J45+'[2]OCT 2021'!J45+'[2]NOV 2021'!J45+'[2]DEC 2021'!J45+'[2]JAN 2022'!J45+'[2]FEB 2022'!J45+'[2]MAR 2022'!J45+'[2]APR 2022'!J45+'[2]MAY 2022'!J45+'[2]JUN 2022'!J45+'[2]JUL 2022'!J45+'[2]AUG 2022'!J45+'[2]NOV 2022'!J45</f>
        <v>0</v>
      </c>
      <c r="K45" s="89">
        <f>'[2]FEB 2022'!K45+'[2]MAR 2022'!K45+'[2]APR 2022'!K45+'[2]MAY 2022'!K45+'[2]JUN 2022'!K45+'[2]JUL 2022'!K45+'[2]AUG 2022'!K45+'[2]NOV 2022'!K45</f>
        <v>0</v>
      </c>
      <c r="L45" s="90">
        <f>'[2]SEPT 2021'!K45+'[2]OCT 2021'!K45+'[2]NOV 2021'!K45+'[2]DEC 2021'!K45+'[2]JAN 2022'!K45+'[2]FEB 2022'!L45+'[2]MAR 2022'!L45+'[2]APR 2022'!L45+'[2]MAY 2022'!L45+'[2]JUN 2022'!L45+'[2]JUL 2022'!L45+'[2]AUG 2022'!L45+'[2]NOV 2022'!L45</f>
        <v>0</v>
      </c>
      <c r="M45" s="90">
        <f>'[2]SEPT 2021'!L45+'[2]OCT 2021'!L45+'[2]NOV 2021'!L45+'[2]DEC 2021'!L45+'[2]JAN 2022'!L45+'[2]FEB 2022'!M45+'[2]MAR 2022'!M45+'[2]APR 2022'!M45+'[2]MAY 2022'!M45+'[2]JUN 2022'!M45+'[2]JUL 2022'!M45+'[2]AUG 2022'!M45+'[2]NOV 2022'!M45</f>
        <v>0</v>
      </c>
      <c r="N45" s="90">
        <f>'[2]SEPT 2021'!M45+'[2]OCT 2021'!M45+'[2]NOV 2021'!M45+'[2]DEC 2021'!M45+'[2]JAN 2022'!M45+'[2]FEB 2022'!N45+'[2]MAR 2022'!N45+'[2]APR 2022'!N45+'[2]MAY 2022'!N45+'[2]JUN 2022'!N45+'[2]JUL 2022'!N45+'[2]AUG 2022'!N45+'[2]NOV 2022'!N45</f>
        <v>0</v>
      </c>
      <c r="O45" s="90">
        <f>'[2]SEPT 2021'!N45+'[2]OCT 2021'!N45+'[2]NOV 2021'!N45+'[2]DEC 2021'!N45+'[2]JAN 2022'!N45+'[2]FEB 2022'!O45+'[2]MAR 2022'!O45+'[2]APR 2022'!O45+'[2]MAY 2022'!O45+'[2]JUN 2022'!O45+'[2]JUL 2022'!O45+'[2]AUG 2022'!O45+'[2]NOV 2022'!O45</f>
        <v>0</v>
      </c>
      <c r="P45" s="90">
        <f>'[2]SEPT 2021'!O45+'[2]OCT 2021'!O45+'[2]NOV 2021'!O45+'[2]DEC 2021'!O45+'[2]JAN 2022'!O45+'[2]FEB 2022'!P45+'[2]MAR 2022'!P45+'[2]APR 2022'!P45+'[2]MAY 2022'!P45+'[2]JUN 2022'!P45+'[2]JUL 2022'!P45+'[2]AUG 2022'!P45+'[2]NOV 2022'!P45</f>
        <v>0</v>
      </c>
      <c r="Q45" s="90">
        <f>'[2]SEPT 2021'!P45+'[2]OCT 2021'!P45+'[2]NOV 2021'!P45+'[2]DEC 2021'!P45+'[2]JAN 2022'!P45+'[2]FEB 2022'!Q45+'[2]MAR 2022'!Q45+'[2]APR 2022'!Q45+'[2]MAY 2022'!Q45+'[2]JUN 2022'!Q45+'[2]JUL 2022'!Q45+'[2]AUG 2022'!Q45+'[2]NOV 2022'!Q45</f>
        <v>1361.3</v>
      </c>
      <c r="R45" s="90">
        <f>'[2]SEPT 2021'!Q45+'[2]OCT 2021'!Q45+'[2]NOV 2021'!Q45+'[2]DEC 2021'!Q45+'[2]JAN 2022'!Q45+'[2]FEB 2022'!R45+'[2]MAR 2022'!R45+'[2]APR 2022'!R45+'[2]MAY 2022'!R45+'[2]JUN 2022'!R45+'[2]JUL 2022'!R45+'[2]AUG 2022'!R45+'[2]NOV 2022'!R45</f>
        <v>0</v>
      </c>
      <c r="S45" s="90">
        <f>'[2]SEPT 2021'!R45+'[2]OCT 2021'!R45+'[2]NOV 2021'!R45+'[2]DEC 2021'!R45+'[2]JAN 2022'!R45+'[2]FEB 2022'!S45+'[2]MAR 2022'!S45+'[2]APR 2022'!S45+'[2]MAY 2022'!S45+'[2]JUN 2022'!S45+'[2]JUL 2022'!S45+'[2]AUG 2022'!S45+'[2]NOV 2022'!S45</f>
        <v>0</v>
      </c>
      <c r="T45" s="90">
        <f>'[2]SEPT 2021'!S45+'[2]OCT 2021'!S45+'[2]NOV 2021'!S45+'[2]DEC 2021'!S45+'[2]JAN 2022'!S45+'[2]FEB 2022'!T45+'[2]MAR 2022'!T45+'[2]APR 2022'!T45+'[2]MAY 2022'!T45+'[2]JUN 2022'!T45+'[2]JUL 2022'!T45+'[2]AUG 2022'!T45+'[2]NOV 2022'!T45</f>
        <v>0</v>
      </c>
      <c r="U45" s="90">
        <f>'[2]SEPT 2021'!T45+'[2]OCT 2021'!T45+'[2]NOV 2021'!T45+'[2]DEC 2021'!T45+'[2]JAN 2022'!T45+'[2]FEB 2022'!U45+'[2]MAR 2022'!U45+'[2]APR 2022'!U45+'[2]MAY 2022'!U45+'[2]JUN 2022'!U45+'[2]JUL 2022'!U45+'[2]AUG 2022'!U45+'[2]NOV 2022'!U45</f>
        <v>0</v>
      </c>
      <c r="V45" s="90">
        <f>'[2]SEPT 2021'!U45+'[2]OCT 2021'!U45+'[2]NOV 2021'!U45+'[2]DEC 2021'!U45+'[2]JAN 2022'!U45+'[2]FEB 2022'!V45+'[2]MAR 2022'!V45+'[2]APR 2022'!V45+'[2]MAY 2022'!V45+'[2]JUN 2022'!V45+'[2]JUL 2022'!V45+'[2]AUG 2022'!V45+'[2]NOV 2022'!V45</f>
        <v>0</v>
      </c>
      <c r="W45" s="90">
        <f>'[2]SEPT 2021'!V45+'[2]OCT 2021'!V45+'[2]NOV 2021'!V45+'[2]DEC 2021'!V45+'[2]JAN 2022'!V45+'[2]FEB 2022'!W45+'[2]MAR 2022'!W45+'[2]APR 2022'!W45+'[2]MAY 2022'!W45+'[2]JUN 2022'!W45+'[2]JUL 2022'!W45+'[2]AUG 2022'!W45+'[2]NOV 2022'!W45</f>
        <v>0</v>
      </c>
      <c r="X45" s="90">
        <f>'[2]SEPT 2021'!W45+'[2]OCT 2021'!W45+'[2]NOV 2021'!W45+'[2]DEC 2021'!W45+'[2]JAN 2022'!W45+'[2]FEB 2022'!X45+'[2]MAR 2022'!X45+'[2]APR 2022'!X45+'[2]MAY 2022'!X45+'[2]JUN 2022'!X45+'[2]JUL 2022'!X45+'[2]AUG 2022'!X45+'[2]NOV 2022'!X45</f>
        <v>0</v>
      </c>
      <c r="Y45" s="90">
        <f>'[2]SEPT 2021'!X45+'[2]OCT 2021'!X45+'[2]NOV 2021'!X45+'[2]DEC 2021'!X45+'[2]JAN 2022'!X45+'[2]FEB 2022'!Y45+'[2]MAR 2022'!Y45+'[2]APR 2022'!Y45+'[2]MAY 2022'!Y45+'[2]JUN 2022'!Y45+'[2]JUL 2022'!Y45+'[2]AUG 2022'!Y45+'[2]NOV 2022'!Y45</f>
        <v>0</v>
      </c>
      <c r="Z45" s="90">
        <f>'[2]SEPT 2021'!Y45+'[2]OCT 2021'!Y45+'[2]NOV 2021'!Y45+'[2]DEC 2021'!Y45+'[2]JAN 2022'!Y45+'[2]FEB 2022'!Z45+'[2]MAR 2022'!Z45+'[2]APR 2022'!Z45+'[2]MAY 2022'!Z45+'[2]JUN 2022'!Z45+'[2]JUL 2022'!Z45+'[2]AUG 2022'!Z45+'[2]NOV 2022'!Z45</f>
        <v>0</v>
      </c>
      <c r="AA45" s="66">
        <f t="shared" si="0"/>
        <v>236547.3</v>
      </c>
    </row>
    <row r="46" spans="1:27" x14ac:dyDescent="0.25">
      <c r="A46" s="16" t="s">
        <v>129</v>
      </c>
      <c r="B46" s="17" t="s">
        <v>130</v>
      </c>
      <c r="C46" s="31" t="s">
        <v>100</v>
      </c>
      <c r="D46" s="86">
        <f>'[2]SEPT 2021'!D46+'[2]OCT 2021'!D46+'[2]NOV 2021'!D46+'[2]DEC 2021'!D46+'[2]JAN 2022'!D46+'[2]FEB 2022'!D46+'[2]MAR 2022'!D46+'[2]APR 2022'!D46+'[2]MAY 2022'!D46+'[2]JUN 2022'!D46+'[2]JUL 2022'!D46+'[2]AUG 2022'!D46+'[2]NOV 2022'!D46</f>
        <v>54263</v>
      </c>
      <c r="E46" s="86">
        <f>'[2]SEPT 2021'!E46+'[2]OCT 2021'!E46+'[2]NOV 2021'!E46+'[2]DEC 2021'!E46+'[2]JAN 2022'!E46+'[2]FEB 2022'!E46+'[2]MAR 2022'!E46+'[2]APR 2022'!E46+'[2]MAY 2022'!E46+'[2]JUN 2022'!E46+'[2]JUL 2022'!E46+'[2]AUG 2022'!E46+'[2]NOV 2022'!E46</f>
        <v>81471</v>
      </c>
      <c r="F46" s="86">
        <f>'[2]SEPT 2021'!F46+'[2]OCT 2021'!F46+'[2]NOV 2021'!F46+'[2]DEC 2021'!F46+'[2]JAN 2022'!F46+'[2]FEB 2022'!F46+'[2]MAR 2022'!F46+'[2]APR 2022'!F46+'[2]MAY 2022'!F46+'[2]JUN 2022'!F46+'[2]JUL 2022'!F46+'[2]AUG 2022'!F46+'[2]NOV 2022'!F46</f>
        <v>5472</v>
      </c>
      <c r="G46" s="86">
        <f>'[2]SEPT 2021'!G46+'[2]OCT 2021'!G46+'[2]NOV 2021'!G46+'[2]DEC 2021'!G46+'[2]JAN 2022'!G46+'[2]FEB 2022'!G46+'[2]MAR 2022'!G46+'[2]APR 2022'!G46+'[2]MAY 2022'!G46+'[2]JUN 2022'!G46+'[2]JUL 2022'!G46+'[2]AUG 2022'!G46+'[2]NOV 2022'!G46</f>
        <v>13463</v>
      </c>
      <c r="H46" s="86">
        <f>'[2]SEPT 2021'!H46+'[2]OCT 2021'!H46+'[2]NOV 2021'!H46+'[2]DEC 2021'!H46+'[2]JAN 2022'!H46+'[2]FEB 2022'!H46+'[2]MAR 2022'!H46+'[2]APR 2022'!H46+'[2]MAY 2022'!H46+'[2]JUN 2022'!H46+'[2]JUL 2022'!H46+'[2]AUG 2022'!H46+'[2]NOV 2022'!H46</f>
        <v>7515</v>
      </c>
      <c r="I46" s="87">
        <f>'[2]SEPT 2021'!I46+'[2]OCT 2021'!I46+'[2]NOV 2021'!I46+'[2]DEC 2021'!I46+'[2]JAN 2022'!I46+'[2]FEB 2022'!I46+'[2]MAR 2022'!I46+'[2]APR 2022'!I46+'[2]MAY 2022'!I46+'[2]JUN 2022'!I46+'[2]JUL 2022'!I46+'[2]AUG 2022'!I46+'[2]NOV 2022'!I46</f>
        <v>162184</v>
      </c>
      <c r="J46" s="88">
        <f>'[2]SEPT 2021'!J46+'[2]OCT 2021'!J46+'[2]NOV 2021'!J46+'[2]DEC 2021'!J46+'[2]JAN 2022'!J46+'[2]FEB 2022'!J46+'[2]MAR 2022'!J46+'[2]APR 2022'!J46+'[2]MAY 2022'!J46+'[2]JUN 2022'!J46+'[2]JUL 2022'!J46+'[2]AUG 2022'!J46+'[2]NOV 2022'!J46</f>
        <v>4500</v>
      </c>
      <c r="K46" s="89">
        <f>'[2]FEB 2022'!K46+'[2]MAR 2022'!K46+'[2]APR 2022'!K46+'[2]MAY 2022'!K46+'[2]JUN 2022'!K46+'[2]JUL 2022'!K46+'[2]AUG 2022'!K46+'[2]NOV 2022'!K46</f>
        <v>0</v>
      </c>
      <c r="L46" s="90">
        <f>'[2]SEPT 2021'!K46+'[2]OCT 2021'!K46+'[2]NOV 2021'!K46+'[2]DEC 2021'!K46+'[2]JAN 2022'!K46+'[2]FEB 2022'!L46+'[2]MAR 2022'!L46+'[2]APR 2022'!L46+'[2]MAY 2022'!L46+'[2]JUN 2022'!L46+'[2]JUL 2022'!L46+'[2]AUG 2022'!L46+'[2]NOV 2022'!L46</f>
        <v>0</v>
      </c>
      <c r="M46" s="90">
        <f>'[2]SEPT 2021'!L46+'[2]OCT 2021'!L46+'[2]NOV 2021'!L46+'[2]DEC 2021'!L46+'[2]JAN 2022'!L46+'[2]FEB 2022'!M46+'[2]MAR 2022'!M46+'[2]APR 2022'!M46+'[2]MAY 2022'!M46+'[2]JUN 2022'!M46+'[2]JUL 2022'!M46+'[2]AUG 2022'!M46+'[2]NOV 2022'!M46</f>
        <v>0</v>
      </c>
      <c r="N46" s="90">
        <f>'[2]SEPT 2021'!M46+'[2]OCT 2021'!M46+'[2]NOV 2021'!M46+'[2]DEC 2021'!M46+'[2]JAN 2022'!M46+'[2]FEB 2022'!N46+'[2]MAR 2022'!N46+'[2]APR 2022'!N46+'[2]MAY 2022'!N46+'[2]JUN 2022'!N46+'[2]JUL 2022'!N46+'[2]AUG 2022'!N46+'[2]NOV 2022'!N46</f>
        <v>0</v>
      </c>
      <c r="O46" s="90">
        <f>'[2]SEPT 2021'!N46+'[2]OCT 2021'!N46+'[2]NOV 2021'!N46+'[2]DEC 2021'!N46+'[2]JAN 2022'!N46+'[2]FEB 2022'!O46+'[2]MAR 2022'!O46+'[2]APR 2022'!O46+'[2]MAY 2022'!O46+'[2]JUN 2022'!O46+'[2]JUL 2022'!O46+'[2]AUG 2022'!O46+'[2]NOV 2022'!O46</f>
        <v>0</v>
      </c>
      <c r="P46" s="90">
        <f>'[2]SEPT 2021'!O46+'[2]OCT 2021'!O46+'[2]NOV 2021'!O46+'[2]DEC 2021'!O46+'[2]JAN 2022'!O46+'[2]FEB 2022'!P46+'[2]MAR 2022'!P46+'[2]APR 2022'!P46+'[2]MAY 2022'!P46+'[2]JUN 2022'!P46+'[2]JUL 2022'!P46+'[2]AUG 2022'!P46+'[2]NOV 2022'!P46</f>
        <v>0</v>
      </c>
      <c r="Q46" s="90">
        <f>'[2]SEPT 2021'!P46+'[2]OCT 2021'!P46+'[2]NOV 2021'!P46+'[2]DEC 2021'!P46+'[2]JAN 2022'!P46+'[2]FEB 2022'!Q46+'[2]MAR 2022'!Q46+'[2]APR 2022'!Q46+'[2]MAY 2022'!Q46+'[2]JUN 2022'!Q46+'[2]JUL 2022'!Q46+'[2]AUG 2022'!Q46+'[2]NOV 2022'!Q46</f>
        <v>1341.06</v>
      </c>
      <c r="R46" s="90">
        <f>'[2]SEPT 2021'!Q46+'[2]OCT 2021'!Q46+'[2]NOV 2021'!Q46+'[2]DEC 2021'!Q46+'[2]JAN 2022'!Q46+'[2]FEB 2022'!R46+'[2]MAR 2022'!R46+'[2]APR 2022'!R46+'[2]MAY 2022'!R46+'[2]JUN 2022'!R46+'[2]JUL 2022'!R46+'[2]AUG 2022'!R46+'[2]NOV 2022'!R46</f>
        <v>0</v>
      </c>
      <c r="S46" s="90">
        <f>'[2]SEPT 2021'!R46+'[2]OCT 2021'!R46+'[2]NOV 2021'!R46+'[2]DEC 2021'!R46+'[2]JAN 2022'!R46+'[2]FEB 2022'!S46+'[2]MAR 2022'!S46+'[2]APR 2022'!S46+'[2]MAY 2022'!S46+'[2]JUN 2022'!S46+'[2]JUL 2022'!S46+'[2]AUG 2022'!S46+'[2]NOV 2022'!S46</f>
        <v>0</v>
      </c>
      <c r="T46" s="90">
        <f>'[2]SEPT 2021'!S46+'[2]OCT 2021'!S46+'[2]NOV 2021'!S46+'[2]DEC 2021'!S46+'[2]JAN 2022'!S46+'[2]FEB 2022'!T46+'[2]MAR 2022'!T46+'[2]APR 2022'!T46+'[2]MAY 2022'!T46+'[2]JUN 2022'!T46+'[2]JUL 2022'!T46+'[2]AUG 2022'!T46+'[2]NOV 2022'!T46</f>
        <v>0</v>
      </c>
      <c r="U46" s="90">
        <f>'[2]SEPT 2021'!T46+'[2]OCT 2021'!T46+'[2]NOV 2021'!T46+'[2]DEC 2021'!T46+'[2]JAN 2022'!T46+'[2]FEB 2022'!U46+'[2]MAR 2022'!U46+'[2]APR 2022'!U46+'[2]MAY 2022'!U46+'[2]JUN 2022'!U46+'[2]JUL 2022'!U46+'[2]AUG 2022'!U46+'[2]NOV 2022'!U46</f>
        <v>0</v>
      </c>
      <c r="V46" s="90">
        <f>'[2]SEPT 2021'!U46+'[2]OCT 2021'!U46+'[2]NOV 2021'!U46+'[2]DEC 2021'!U46+'[2]JAN 2022'!U46+'[2]FEB 2022'!V46+'[2]MAR 2022'!V46+'[2]APR 2022'!V46+'[2]MAY 2022'!V46+'[2]JUN 2022'!V46+'[2]JUL 2022'!V46+'[2]AUG 2022'!V46+'[2]NOV 2022'!V46</f>
        <v>0</v>
      </c>
      <c r="W46" s="90">
        <f>'[2]SEPT 2021'!V46+'[2]OCT 2021'!V46+'[2]NOV 2021'!V46+'[2]DEC 2021'!V46+'[2]JAN 2022'!V46+'[2]FEB 2022'!W46+'[2]MAR 2022'!W46+'[2]APR 2022'!W46+'[2]MAY 2022'!W46+'[2]JUN 2022'!W46+'[2]JUL 2022'!W46+'[2]AUG 2022'!W46+'[2]NOV 2022'!W46</f>
        <v>0</v>
      </c>
      <c r="X46" s="90">
        <f>'[2]SEPT 2021'!W46+'[2]OCT 2021'!W46+'[2]NOV 2021'!W46+'[2]DEC 2021'!W46+'[2]JAN 2022'!W46+'[2]FEB 2022'!X46+'[2]MAR 2022'!X46+'[2]APR 2022'!X46+'[2]MAY 2022'!X46+'[2]JUN 2022'!X46+'[2]JUL 2022'!X46+'[2]AUG 2022'!X46+'[2]NOV 2022'!X46</f>
        <v>0</v>
      </c>
      <c r="Y46" s="90">
        <f>'[2]SEPT 2021'!X46+'[2]OCT 2021'!X46+'[2]NOV 2021'!X46+'[2]DEC 2021'!X46+'[2]JAN 2022'!X46+'[2]FEB 2022'!Y46+'[2]MAR 2022'!Y46+'[2]APR 2022'!Y46+'[2]MAY 2022'!Y46+'[2]JUN 2022'!Y46+'[2]JUL 2022'!Y46+'[2]AUG 2022'!Y46+'[2]NOV 2022'!Y46</f>
        <v>0</v>
      </c>
      <c r="Z46" s="90">
        <f>'[2]SEPT 2021'!Y46+'[2]OCT 2021'!Y46+'[2]NOV 2021'!Y46+'[2]DEC 2021'!Y46+'[2]JAN 2022'!Y46+'[2]FEB 2022'!Z46+'[2]MAR 2022'!Z46+'[2]APR 2022'!Z46+'[2]MAY 2022'!Z46+'[2]JUN 2022'!Z46+'[2]JUL 2022'!Z46+'[2]AUG 2022'!Z46+'[2]NOV 2022'!Z46</f>
        <v>0</v>
      </c>
      <c r="AA46" s="66">
        <f t="shared" si="0"/>
        <v>168025.06</v>
      </c>
    </row>
    <row r="47" spans="1:27" x14ac:dyDescent="0.25">
      <c r="A47" s="16" t="s">
        <v>131</v>
      </c>
      <c r="B47" s="17" t="s">
        <v>132</v>
      </c>
      <c r="C47" s="25" t="s">
        <v>39</v>
      </c>
      <c r="D47" s="86">
        <f>'[2]SEPT 2021'!D47+'[2]OCT 2021'!D47+'[2]NOV 2021'!D47+'[2]DEC 2021'!D47+'[2]JAN 2022'!D47+'[2]FEB 2022'!D47+'[2]MAR 2022'!D47+'[2]APR 2022'!D47+'[2]MAY 2022'!D47+'[2]JUN 2022'!D47+'[2]JUL 2022'!D47+'[2]AUG 2022'!D47+'[2]NOV 2022'!D47</f>
        <v>134797</v>
      </c>
      <c r="E47" s="86">
        <f>'[2]SEPT 2021'!E47+'[2]OCT 2021'!E47+'[2]NOV 2021'!E47+'[2]DEC 2021'!E47+'[2]JAN 2022'!E47+'[2]FEB 2022'!E47+'[2]MAR 2022'!E47+'[2]APR 2022'!E47+'[2]MAY 2022'!E47+'[2]JUN 2022'!E47+'[2]JUL 2022'!E47+'[2]AUG 2022'!E47+'[2]NOV 2022'!E47</f>
        <v>248260</v>
      </c>
      <c r="F47" s="86">
        <f>'[2]SEPT 2021'!F47+'[2]OCT 2021'!F47+'[2]NOV 2021'!F47+'[2]DEC 2021'!F47+'[2]JAN 2022'!F47+'[2]FEB 2022'!F47+'[2]MAR 2022'!F47+'[2]APR 2022'!F47+'[2]MAY 2022'!F47+'[2]JUN 2022'!F47+'[2]JUL 2022'!F47+'[2]AUG 2022'!F47+'[2]NOV 2022'!F47</f>
        <v>95648</v>
      </c>
      <c r="G47" s="86">
        <f>'[2]SEPT 2021'!G47+'[2]OCT 2021'!G47+'[2]NOV 2021'!G47+'[2]DEC 2021'!G47+'[2]JAN 2022'!G47+'[2]FEB 2022'!G47+'[2]MAR 2022'!G47+'[2]APR 2022'!G47+'[2]MAY 2022'!G47+'[2]JUN 2022'!G47+'[2]JUL 2022'!G47+'[2]AUG 2022'!G47+'[2]NOV 2022'!G47</f>
        <v>246993</v>
      </c>
      <c r="H47" s="86">
        <f>'[2]SEPT 2021'!H47+'[2]OCT 2021'!H47+'[2]NOV 2021'!H47+'[2]DEC 2021'!H47+'[2]JAN 2022'!H47+'[2]FEB 2022'!H47+'[2]MAR 2022'!H47+'[2]APR 2022'!H47+'[2]MAY 2022'!H47+'[2]JUN 2022'!H47+'[2]JUL 2022'!H47+'[2]AUG 2022'!H47+'[2]NOV 2022'!H47</f>
        <v>205398</v>
      </c>
      <c r="I47" s="87">
        <f>'[2]SEPT 2021'!I47+'[2]OCT 2021'!I47+'[2]NOV 2021'!I47+'[2]DEC 2021'!I47+'[2]JAN 2022'!I47+'[2]FEB 2022'!I47+'[2]MAR 2022'!I47+'[2]APR 2022'!I47+'[2]MAY 2022'!I47+'[2]JUN 2022'!I47+'[2]JUL 2022'!I47+'[2]AUG 2022'!I47+'[2]NOV 2022'!I47</f>
        <v>931096</v>
      </c>
      <c r="J47" s="88">
        <f>'[2]SEPT 2021'!J47+'[2]OCT 2021'!J47+'[2]NOV 2021'!J47+'[2]DEC 2021'!J47+'[2]JAN 2022'!J47+'[2]FEB 2022'!J47+'[2]MAR 2022'!J47+'[2]APR 2022'!J47+'[2]MAY 2022'!J47+'[2]JUN 2022'!J47+'[2]JUL 2022'!J47+'[2]AUG 2022'!J47+'[2]NOV 2022'!J47</f>
        <v>0</v>
      </c>
      <c r="K47" s="89">
        <f>'[2]FEB 2022'!K47+'[2]MAR 2022'!K47+'[2]APR 2022'!K47+'[2]MAY 2022'!K47+'[2]JUN 2022'!K47+'[2]JUL 2022'!K47+'[2]AUG 2022'!K47+'[2]NOV 2022'!K47</f>
        <v>0</v>
      </c>
      <c r="L47" s="90">
        <f>'[2]SEPT 2021'!K47+'[2]OCT 2021'!K47+'[2]NOV 2021'!K47+'[2]DEC 2021'!K47+'[2]JAN 2022'!K47+'[2]FEB 2022'!L47+'[2]MAR 2022'!L47+'[2]APR 2022'!L47+'[2]MAY 2022'!L47+'[2]JUN 2022'!L47+'[2]JUL 2022'!L47+'[2]AUG 2022'!L47+'[2]NOV 2022'!L47</f>
        <v>0</v>
      </c>
      <c r="M47" s="90">
        <f>'[2]SEPT 2021'!L47+'[2]OCT 2021'!L47+'[2]NOV 2021'!L47+'[2]DEC 2021'!L47+'[2]JAN 2022'!L47+'[2]FEB 2022'!M47+'[2]MAR 2022'!M47+'[2]APR 2022'!M47+'[2]MAY 2022'!M47+'[2]JUN 2022'!M47+'[2]JUL 2022'!M47+'[2]AUG 2022'!M47+'[2]NOV 2022'!M47</f>
        <v>0</v>
      </c>
      <c r="N47" s="90">
        <f>'[2]SEPT 2021'!M47+'[2]OCT 2021'!M47+'[2]NOV 2021'!M47+'[2]DEC 2021'!M47+'[2]JAN 2022'!M47+'[2]FEB 2022'!N47+'[2]MAR 2022'!N47+'[2]APR 2022'!N47+'[2]MAY 2022'!N47+'[2]JUN 2022'!N47+'[2]JUL 2022'!N47+'[2]AUG 2022'!N47+'[2]NOV 2022'!N47</f>
        <v>0</v>
      </c>
      <c r="O47" s="90">
        <f>'[2]SEPT 2021'!N47+'[2]OCT 2021'!N47+'[2]NOV 2021'!N47+'[2]DEC 2021'!N47+'[2]JAN 2022'!N47+'[2]FEB 2022'!O47+'[2]MAR 2022'!O47+'[2]APR 2022'!O47+'[2]MAY 2022'!O47+'[2]JUN 2022'!O47+'[2]JUL 2022'!O47+'[2]AUG 2022'!O47+'[2]NOV 2022'!O47</f>
        <v>0</v>
      </c>
      <c r="P47" s="90">
        <f>'[2]SEPT 2021'!O47+'[2]OCT 2021'!O47+'[2]NOV 2021'!O47+'[2]DEC 2021'!O47+'[2]JAN 2022'!O47+'[2]FEB 2022'!P47+'[2]MAR 2022'!P47+'[2]APR 2022'!P47+'[2]MAY 2022'!P47+'[2]JUN 2022'!P47+'[2]JUL 2022'!P47+'[2]AUG 2022'!P47+'[2]NOV 2022'!P47</f>
        <v>0</v>
      </c>
      <c r="Q47" s="90">
        <f>'[2]SEPT 2021'!P47+'[2]OCT 2021'!P47+'[2]NOV 2021'!P47+'[2]DEC 2021'!P47+'[2]JAN 2022'!P47+'[2]FEB 2022'!Q47+'[2]MAR 2022'!Q47+'[2]APR 2022'!Q47+'[2]MAY 2022'!Q47+'[2]JUN 2022'!Q47+'[2]JUL 2022'!Q47+'[2]AUG 2022'!Q47+'[2]NOV 2022'!Q47</f>
        <v>5970.52</v>
      </c>
      <c r="R47" s="90">
        <f>'[2]SEPT 2021'!Q47+'[2]OCT 2021'!Q47+'[2]NOV 2021'!Q47+'[2]DEC 2021'!Q47+'[2]JAN 2022'!Q47+'[2]FEB 2022'!R47+'[2]MAR 2022'!R47+'[2]APR 2022'!R47+'[2]MAY 2022'!R47+'[2]JUN 2022'!R47+'[2]JUL 2022'!R47+'[2]AUG 2022'!R47+'[2]NOV 2022'!R47</f>
        <v>0</v>
      </c>
      <c r="S47" s="90">
        <f>'[2]SEPT 2021'!R47+'[2]OCT 2021'!R47+'[2]NOV 2021'!R47+'[2]DEC 2021'!R47+'[2]JAN 2022'!R47+'[2]FEB 2022'!S47+'[2]MAR 2022'!S47+'[2]APR 2022'!S47+'[2]MAY 2022'!S47+'[2]JUN 2022'!S47+'[2]JUL 2022'!S47+'[2]AUG 2022'!S47+'[2]NOV 2022'!S47</f>
        <v>0</v>
      </c>
      <c r="T47" s="90">
        <f>'[2]SEPT 2021'!S47+'[2]OCT 2021'!S47+'[2]NOV 2021'!S47+'[2]DEC 2021'!S47+'[2]JAN 2022'!S47+'[2]FEB 2022'!T47+'[2]MAR 2022'!T47+'[2]APR 2022'!T47+'[2]MAY 2022'!T47+'[2]JUN 2022'!T47+'[2]JUL 2022'!T47+'[2]AUG 2022'!T47+'[2]NOV 2022'!T47</f>
        <v>0</v>
      </c>
      <c r="U47" s="90">
        <f>'[2]SEPT 2021'!T47+'[2]OCT 2021'!T47+'[2]NOV 2021'!T47+'[2]DEC 2021'!T47+'[2]JAN 2022'!T47+'[2]FEB 2022'!U47+'[2]MAR 2022'!U47+'[2]APR 2022'!U47+'[2]MAY 2022'!U47+'[2]JUN 2022'!U47+'[2]JUL 2022'!U47+'[2]AUG 2022'!U47+'[2]NOV 2022'!U47</f>
        <v>0</v>
      </c>
      <c r="V47" s="90">
        <f>'[2]SEPT 2021'!U47+'[2]OCT 2021'!U47+'[2]NOV 2021'!U47+'[2]DEC 2021'!U47+'[2]JAN 2022'!U47+'[2]FEB 2022'!V47+'[2]MAR 2022'!V47+'[2]APR 2022'!V47+'[2]MAY 2022'!V47+'[2]JUN 2022'!V47+'[2]JUL 2022'!V47+'[2]AUG 2022'!V47+'[2]NOV 2022'!V47</f>
        <v>0</v>
      </c>
      <c r="W47" s="90">
        <f>'[2]SEPT 2021'!V47+'[2]OCT 2021'!V47+'[2]NOV 2021'!V47+'[2]DEC 2021'!V47+'[2]JAN 2022'!V47+'[2]FEB 2022'!W47+'[2]MAR 2022'!W47+'[2]APR 2022'!W47+'[2]MAY 2022'!W47+'[2]JUN 2022'!W47+'[2]JUL 2022'!W47+'[2]AUG 2022'!W47+'[2]NOV 2022'!W47</f>
        <v>0</v>
      </c>
      <c r="X47" s="90">
        <f>'[2]SEPT 2021'!W47+'[2]OCT 2021'!W47+'[2]NOV 2021'!W47+'[2]DEC 2021'!W47+'[2]JAN 2022'!W47+'[2]FEB 2022'!X47+'[2]MAR 2022'!X47+'[2]APR 2022'!X47+'[2]MAY 2022'!X47+'[2]JUN 2022'!X47+'[2]JUL 2022'!X47+'[2]AUG 2022'!X47+'[2]NOV 2022'!X47</f>
        <v>0</v>
      </c>
      <c r="Y47" s="90">
        <f>'[2]SEPT 2021'!X47+'[2]OCT 2021'!X47+'[2]NOV 2021'!X47+'[2]DEC 2021'!X47+'[2]JAN 2022'!X47+'[2]FEB 2022'!Y47+'[2]MAR 2022'!Y47+'[2]APR 2022'!Y47+'[2]MAY 2022'!Y47+'[2]JUN 2022'!Y47+'[2]JUL 2022'!Y47+'[2]AUG 2022'!Y47+'[2]NOV 2022'!Y47</f>
        <v>0</v>
      </c>
      <c r="Z47" s="90">
        <f>'[2]SEPT 2021'!Y47+'[2]OCT 2021'!Y47+'[2]NOV 2021'!Y47+'[2]DEC 2021'!Y47+'[2]JAN 2022'!Y47+'[2]FEB 2022'!Z47+'[2]MAR 2022'!Z47+'[2]APR 2022'!Z47+'[2]MAY 2022'!Z47+'[2]JUN 2022'!Z47+'[2]JUL 2022'!Z47+'[2]AUG 2022'!Z47+'[2]NOV 2022'!Z47</f>
        <v>0</v>
      </c>
      <c r="AA47" s="66">
        <f t="shared" si="0"/>
        <v>937066.52</v>
      </c>
    </row>
    <row r="48" spans="1:27" x14ac:dyDescent="0.25">
      <c r="A48" s="16" t="s">
        <v>133</v>
      </c>
      <c r="B48" s="17" t="s">
        <v>134</v>
      </c>
      <c r="C48" s="31" t="s">
        <v>100</v>
      </c>
      <c r="D48" s="86">
        <f>'[2]SEPT 2021'!D48+'[2]OCT 2021'!D48+'[2]NOV 2021'!D48+'[2]DEC 2021'!D48+'[2]JAN 2022'!D48+'[2]FEB 2022'!D48+'[2]MAR 2022'!D48+'[2]APR 2022'!D48+'[2]MAY 2022'!D48+'[2]JUN 2022'!D48+'[2]JUL 2022'!D48+'[2]AUG 2022'!D48+'[2]NOV 2022'!D48</f>
        <v>224750</v>
      </c>
      <c r="E48" s="86">
        <f>'[2]SEPT 2021'!E48+'[2]OCT 2021'!E48+'[2]NOV 2021'!E48+'[2]DEC 2021'!E48+'[2]JAN 2022'!E48+'[2]FEB 2022'!E48+'[2]MAR 2022'!E48+'[2]APR 2022'!E48+'[2]MAY 2022'!E48+'[2]JUN 2022'!E48+'[2]JUL 2022'!E48+'[2]AUG 2022'!E48+'[2]NOV 2022'!E48</f>
        <v>139770</v>
      </c>
      <c r="F48" s="86">
        <f>'[2]SEPT 2021'!F48+'[2]OCT 2021'!F48+'[2]NOV 2021'!F48+'[2]DEC 2021'!F48+'[2]JAN 2022'!F48+'[2]FEB 2022'!F48+'[2]MAR 2022'!F48+'[2]APR 2022'!F48+'[2]MAY 2022'!F48+'[2]JUN 2022'!F48+'[2]JUL 2022'!F48+'[2]AUG 2022'!F48+'[2]NOV 2022'!F48</f>
        <v>163820</v>
      </c>
      <c r="G48" s="86">
        <f>'[2]SEPT 2021'!G48+'[2]OCT 2021'!G48+'[2]NOV 2021'!G48+'[2]DEC 2021'!G48+'[2]JAN 2022'!G48+'[2]FEB 2022'!G48+'[2]MAR 2022'!G48+'[2]APR 2022'!G48+'[2]MAY 2022'!G48+'[2]JUN 2022'!G48+'[2]JUL 2022'!G48+'[2]AUG 2022'!G48+'[2]NOV 2022'!G48</f>
        <v>0</v>
      </c>
      <c r="H48" s="86">
        <f>'[2]SEPT 2021'!H48+'[2]OCT 2021'!H48+'[2]NOV 2021'!H48+'[2]DEC 2021'!H48+'[2]JAN 2022'!H48+'[2]FEB 2022'!H48+'[2]MAR 2022'!H48+'[2]APR 2022'!H48+'[2]MAY 2022'!H48+'[2]JUN 2022'!H48+'[2]JUL 2022'!H48+'[2]AUG 2022'!H48+'[2]NOV 2022'!H48</f>
        <v>64142</v>
      </c>
      <c r="I48" s="87">
        <f>'[2]SEPT 2021'!I48+'[2]OCT 2021'!I48+'[2]NOV 2021'!I48+'[2]DEC 2021'!I48+'[2]JAN 2022'!I48+'[2]FEB 2022'!I48+'[2]MAR 2022'!I48+'[2]APR 2022'!I48+'[2]MAY 2022'!I48+'[2]JUN 2022'!I48+'[2]JUL 2022'!I48+'[2]AUG 2022'!I48+'[2]NOV 2022'!I48</f>
        <v>592482</v>
      </c>
      <c r="J48" s="88">
        <f>'[2]SEPT 2021'!J48+'[2]OCT 2021'!J48+'[2]NOV 2021'!J48+'[2]DEC 2021'!J48+'[2]JAN 2022'!J48+'[2]FEB 2022'!J48+'[2]MAR 2022'!J48+'[2]APR 2022'!J48+'[2]MAY 2022'!J48+'[2]JUN 2022'!J48+'[2]JUL 2022'!J48+'[2]AUG 2022'!J48+'[2]NOV 2022'!J48</f>
        <v>0</v>
      </c>
      <c r="K48" s="89">
        <f>'[2]FEB 2022'!K48+'[2]MAR 2022'!K48+'[2]APR 2022'!K48+'[2]MAY 2022'!K48+'[2]JUN 2022'!K48+'[2]JUL 2022'!K48+'[2]AUG 2022'!K48+'[2]NOV 2022'!K48</f>
        <v>0</v>
      </c>
      <c r="L48" s="90">
        <f>'[2]SEPT 2021'!K48+'[2]OCT 2021'!K48+'[2]NOV 2021'!K48+'[2]DEC 2021'!K48+'[2]JAN 2022'!K48+'[2]FEB 2022'!L48+'[2]MAR 2022'!L48+'[2]APR 2022'!L48+'[2]MAY 2022'!L48+'[2]JUN 2022'!L48+'[2]JUL 2022'!L48+'[2]AUG 2022'!L48+'[2]NOV 2022'!L48</f>
        <v>0</v>
      </c>
      <c r="M48" s="90">
        <f>'[2]SEPT 2021'!L48+'[2]OCT 2021'!L48+'[2]NOV 2021'!L48+'[2]DEC 2021'!L48+'[2]JAN 2022'!L48+'[2]FEB 2022'!M48+'[2]MAR 2022'!M48+'[2]APR 2022'!M48+'[2]MAY 2022'!M48+'[2]JUN 2022'!M48+'[2]JUL 2022'!M48+'[2]AUG 2022'!M48+'[2]NOV 2022'!M48</f>
        <v>0</v>
      </c>
      <c r="N48" s="90">
        <f>'[2]SEPT 2021'!M48+'[2]OCT 2021'!M48+'[2]NOV 2021'!M48+'[2]DEC 2021'!M48+'[2]JAN 2022'!M48+'[2]FEB 2022'!N48+'[2]MAR 2022'!N48+'[2]APR 2022'!N48+'[2]MAY 2022'!N48+'[2]JUN 2022'!N48+'[2]JUL 2022'!N48+'[2]AUG 2022'!N48+'[2]NOV 2022'!N48</f>
        <v>0</v>
      </c>
      <c r="O48" s="90">
        <f>'[2]SEPT 2021'!N48+'[2]OCT 2021'!N48+'[2]NOV 2021'!N48+'[2]DEC 2021'!N48+'[2]JAN 2022'!N48+'[2]FEB 2022'!O48+'[2]MAR 2022'!O48+'[2]APR 2022'!O48+'[2]MAY 2022'!O48+'[2]JUN 2022'!O48+'[2]JUL 2022'!O48+'[2]AUG 2022'!O48+'[2]NOV 2022'!O48</f>
        <v>0</v>
      </c>
      <c r="P48" s="90">
        <f>'[2]SEPT 2021'!O48+'[2]OCT 2021'!O48+'[2]NOV 2021'!O48+'[2]DEC 2021'!O48+'[2]JAN 2022'!O48+'[2]FEB 2022'!P48+'[2]MAR 2022'!P48+'[2]APR 2022'!P48+'[2]MAY 2022'!P48+'[2]JUN 2022'!P48+'[2]JUL 2022'!P48+'[2]AUG 2022'!P48+'[2]NOV 2022'!P48</f>
        <v>0</v>
      </c>
      <c r="Q48" s="90">
        <f>'[2]SEPT 2021'!P48+'[2]OCT 2021'!P48+'[2]NOV 2021'!P48+'[2]DEC 2021'!P48+'[2]JAN 2022'!P48+'[2]FEB 2022'!Q48+'[2]MAR 2022'!Q48+'[2]APR 2022'!Q48+'[2]MAY 2022'!Q48+'[2]JUN 2022'!Q48+'[2]JUL 2022'!Q48+'[2]AUG 2022'!Q48+'[2]NOV 2022'!Q48</f>
        <v>7308.78</v>
      </c>
      <c r="R48" s="90">
        <f>'[2]SEPT 2021'!Q48+'[2]OCT 2021'!Q48+'[2]NOV 2021'!Q48+'[2]DEC 2021'!Q48+'[2]JAN 2022'!Q48+'[2]FEB 2022'!R48+'[2]MAR 2022'!R48+'[2]APR 2022'!R48+'[2]MAY 2022'!R48+'[2]JUN 2022'!R48+'[2]JUL 2022'!R48+'[2]AUG 2022'!R48+'[2]NOV 2022'!R48</f>
        <v>0</v>
      </c>
      <c r="S48" s="90">
        <f>'[2]SEPT 2021'!R48+'[2]OCT 2021'!R48+'[2]NOV 2021'!R48+'[2]DEC 2021'!R48+'[2]JAN 2022'!R48+'[2]FEB 2022'!S48+'[2]MAR 2022'!S48+'[2]APR 2022'!S48+'[2]MAY 2022'!S48+'[2]JUN 2022'!S48+'[2]JUL 2022'!S48+'[2]AUG 2022'!S48+'[2]NOV 2022'!S48</f>
        <v>0</v>
      </c>
      <c r="T48" s="90">
        <f>'[2]SEPT 2021'!S48+'[2]OCT 2021'!S48+'[2]NOV 2021'!S48+'[2]DEC 2021'!S48+'[2]JAN 2022'!S48+'[2]FEB 2022'!T48+'[2]MAR 2022'!T48+'[2]APR 2022'!T48+'[2]MAY 2022'!T48+'[2]JUN 2022'!T48+'[2]JUL 2022'!T48+'[2]AUG 2022'!T48+'[2]NOV 2022'!T48</f>
        <v>81600</v>
      </c>
      <c r="U48" s="90">
        <f>'[2]SEPT 2021'!T48+'[2]OCT 2021'!T48+'[2]NOV 2021'!T48+'[2]DEC 2021'!T48+'[2]JAN 2022'!T48+'[2]FEB 2022'!U48+'[2]MAR 2022'!U48+'[2]APR 2022'!U48+'[2]MAY 2022'!U48+'[2]JUN 2022'!U48+'[2]JUL 2022'!U48+'[2]AUG 2022'!U48+'[2]NOV 2022'!U48</f>
        <v>0</v>
      </c>
      <c r="V48" s="90">
        <f>'[2]SEPT 2021'!U48+'[2]OCT 2021'!U48+'[2]NOV 2021'!U48+'[2]DEC 2021'!U48+'[2]JAN 2022'!U48+'[2]FEB 2022'!V48+'[2]MAR 2022'!V48+'[2]APR 2022'!V48+'[2]MAY 2022'!V48+'[2]JUN 2022'!V48+'[2]JUL 2022'!V48+'[2]AUG 2022'!V48+'[2]NOV 2022'!V48</f>
        <v>0</v>
      </c>
      <c r="W48" s="90">
        <f>'[2]SEPT 2021'!V48+'[2]OCT 2021'!V48+'[2]NOV 2021'!V48+'[2]DEC 2021'!V48+'[2]JAN 2022'!V48+'[2]FEB 2022'!W48+'[2]MAR 2022'!W48+'[2]APR 2022'!W48+'[2]MAY 2022'!W48+'[2]JUN 2022'!W48+'[2]JUL 2022'!W48+'[2]AUG 2022'!W48+'[2]NOV 2022'!W48</f>
        <v>0</v>
      </c>
      <c r="X48" s="90">
        <f>'[2]SEPT 2021'!W48+'[2]OCT 2021'!W48+'[2]NOV 2021'!W48+'[2]DEC 2021'!W48+'[2]JAN 2022'!W48+'[2]FEB 2022'!X48+'[2]MAR 2022'!X48+'[2]APR 2022'!X48+'[2]MAY 2022'!X48+'[2]JUN 2022'!X48+'[2]JUL 2022'!X48+'[2]AUG 2022'!X48+'[2]NOV 2022'!X48</f>
        <v>0</v>
      </c>
      <c r="Y48" s="90">
        <f>'[2]SEPT 2021'!X48+'[2]OCT 2021'!X48+'[2]NOV 2021'!X48+'[2]DEC 2021'!X48+'[2]JAN 2022'!X48+'[2]FEB 2022'!Y48+'[2]MAR 2022'!Y48+'[2]APR 2022'!Y48+'[2]MAY 2022'!Y48+'[2]JUN 2022'!Y48+'[2]JUL 2022'!Y48+'[2]AUG 2022'!Y48+'[2]NOV 2022'!Y48</f>
        <v>38107</v>
      </c>
      <c r="Z48" s="90">
        <f>'[2]SEPT 2021'!Y48+'[2]OCT 2021'!Y48+'[2]NOV 2021'!Y48+'[2]DEC 2021'!Y48+'[2]JAN 2022'!Y48+'[2]FEB 2022'!Z48+'[2]MAR 2022'!Z48+'[2]APR 2022'!Z48+'[2]MAY 2022'!Z48+'[2]JUN 2022'!Z48+'[2]JUL 2022'!Z48+'[2]AUG 2022'!Z48+'[2]NOV 2022'!Z48</f>
        <v>0</v>
      </c>
      <c r="AA48" s="66">
        <f t="shared" si="0"/>
        <v>719497.78</v>
      </c>
    </row>
    <row r="49" spans="1:27" x14ac:dyDescent="0.25">
      <c r="A49" s="16" t="s">
        <v>135</v>
      </c>
      <c r="B49" s="17" t="s">
        <v>136</v>
      </c>
      <c r="C49" s="25" t="s">
        <v>39</v>
      </c>
      <c r="D49" s="86">
        <f>'[2]SEPT 2021'!D49+'[2]OCT 2021'!D49+'[2]NOV 2021'!D49+'[2]DEC 2021'!D49+'[2]JAN 2022'!D49+'[2]FEB 2022'!D49+'[2]MAR 2022'!D49+'[2]APR 2022'!D49+'[2]MAY 2022'!D49+'[2]JUN 2022'!D49+'[2]JUL 2022'!D49+'[2]AUG 2022'!D49+'[2]NOV 2022'!D49</f>
        <v>935970</v>
      </c>
      <c r="E49" s="86">
        <f>'[2]SEPT 2021'!E49+'[2]OCT 2021'!E49+'[2]NOV 2021'!E49+'[2]DEC 2021'!E49+'[2]JAN 2022'!E49+'[2]FEB 2022'!E49+'[2]MAR 2022'!E49+'[2]APR 2022'!E49+'[2]MAY 2022'!E49+'[2]JUN 2022'!E49+'[2]JUL 2022'!E49+'[2]AUG 2022'!E49+'[2]NOV 2022'!E49</f>
        <v>1639507</v>
      </c>
      <c r="F49" s="86">
        <f>'[2]SEPT 2021'!F49+'[2]OCT 2021'!F49+'[2]NOV 2021'!F49+'[2]DEC 2021'!F49+'[2]JAN 2022'!F49+'[2]FEB 2022'!F49+'[2]MAR 2022'!F49+'[2]APR 2022'!F49+'[2]MAY 2022'!F49+'[2]JUN 2022'!F49+'[2]JUL 2022'!F49+'[2]AUG 2022'!F49+'[2]NOV 2022'!F49</f>
        <v>118750</v>
      </c>
      <c r="G49" s="86">
        <f>'[2]SEPT 2021'!G49+'[2]OCT 2021'!G49+'[2]NOV 2021'!G49+'[2]DEC 2021'!G49+'[2]JAN 2022'!G49+'[2]FEB 2022'!G49+'[2]MAR 2022'!G49+'[2]APR 2022'!G49+'[2]MAY 2022'!G49+'[2]JUN 2022'!G49+'[2]JUL 2022'!G49+'[2]AUG 2022'!G49+'[2]NOV 2022'!G49</f>
        <v>468222</v>
      </c>
      <c r="H49" s="86">
        <f>'[2]SEPT 2021'!H49+'[2]OCT 2021'!H49+'[2]NOV 2021'!H49+'[2]DEC 2021'!H49+'[2]JAN 2022'!H49+'[2]FEB 2022'!H49+'[2]MAR 2022'!H49+'[2]APR 2022'!H49+'[2]MAY 2022'!H49+'[2]JUN 2022'!H49+'[2]JUL 2022'!H49+'[2]AUG 2022'!H49+'[2]NOV 2022'!H49</f>
        <v>306983</v>
      </c>
      <c r="I49" s="87">
        <f>'[2]SEPT 2021'!I49+'[2]OCT 2021'!I49+'[2]NOV 2021'!I49+'[2]DEC 2021'!I49+'[2]JAN 2022'!I49+'[2]FEB 2022'!I49+'[2]MAR 2022'!I49+'[2]APR 2022'!I49+'[2]MAY 2022'!I49+'[2]JUN 2022'!I49+'[2]JUL 2022'!I49+'[2]AUG 2022'!I49+'[2]NOV 2022'!I49</f>
        <v>3469432</v>
      </c>
      <c r="J49" s="88">
        <f>'[2]SEPT 2021'!J49+'[2]OCT 2021'!J49+'[2]NOV 2021'!J49+'[2]DEC 2021'!J49+'[2]JAN 2022'!J49+'[2]FEB 2022'!J49+'[2]MAR 2022'!J49+'[2]APR 2022'!J49+'[2]MAY 2022'!J49+'[2]JUN 2022'!J49+'[2]JUL 2022'!J49+'[2]AUG 2022'!J49+'[2]NOV 2022'!J49</f>
        <v>0</v>
      </c>
      <c r="K49" s="89">
        <f>'[2]FEB 2022'!K49+'[2]MAR 2022'!K49+'[2]APR 2022'!K49+'[2]MAY 2022'!K49+'[2]JUN 2022'!K49+'[2]JUL 2022'!K49+'[2]AUG 2022'!K49+'[2]NOV 2022'!K49</f>
        <v>0</v>
      </c>
      <c r="L49" s="90">
        <f>'[2]SEPT 2021'!K49+'[2]OCT 2021'!K49+'[2]NOV 2021'!K49+'[2]DEC 2021'!K49+'[2]JAN 2022'!K49+'[2]FEB 2022'!L49+'[2]MAR 2022'!L49+'[2]APR 2022'!L49+'[2]MAY 2022'!L49+'[2]JUN 2022'!L49+'[2]JUL 2022'!L49+'[2]AUG 2022'!L49+'[2]NOV 2022'!L49</f>
        <v>0</v>
      </c>
      <c r="M49" s="90">
        <f>'[2]SEPT 2021'!L49+'[2]OCT 2021'!L49+'[2]NOV 2021'!L49+'[2]DEC 2021'!L49+'[2]JAN 2022'!L49+'[2]FEB 2022'!M49+'[2]MAR 2022'!M49+'[2]APR 2022'!M49+'[2]MAY 2022'!M49+'[2]JUN 2022'!M49+'[2]JUL 2022'!M49+'[2]AUG 2022'!M49+'[2]NOV 2022'!M49</f>
        <v>41967</v>
      </c>
      <c r="N49" s="90">
        <f>'[2]SEPT 2021'!M49+'[2]OCT 2021'!M49+'[2]NOV 2021'!M49+'[2]DEC 2021'!M49+'[2]JAN 2022'!M49+'[2]FEB 2022'!N49+'[2]MAR 2022'!N49+'[2]APR 2022'!N49+'[2]MAY 2022'!N49+'[2]JUN 2022'!N49+'[2]JUL 2022'!N49+'[2]AUG 2022'!N49+'[2]NOV 2022'!N49</f>
        <v>0</v>
      </c>
      <c r="O49" s="90">
        <f>'[2]SEPT 2021'!N49+'[2]OCT 2021'!N49+'[2]NOV 2021'!N49+'[2]DEC 2021'!N49+'[2]JAN 2022'!N49+'[2]FEB 2022'!O49+'[2]MAR 2022'!O49+'[2]APR 2022'!O49+'[2]MAY 2022'!O49+'[2]JUN 2022'!O49+'[2]JUL 2022'!O49+'[2]AUG 2022'!O49+'[2]NOV 2022'!O49</f>
        <v>0</v>
      </c>
      <c r="P49" s="90">
        <f>'[2]SEPT 2021'!O49+'[2]OCT 2021'!O49+'[2]NOV 2021'!O49+'[2]DEC 2021'!O49+'[2]JAN 2022'!O49+'[2]FEB 2022'!P49+'[2]MAR 2022'!P49+'[2]APR 2022'!P49+'[2]MAY 2022'!P49+'[2]JUN 2022'!P49+'[2]JUL 2022'!P49+'[2]AUG 2022'!P49+'[2]NOV 2022'!P49</f>
        <v>416667</v>
      </c>
      <c r="Q49" s="90">
        <f>'[2]SEPT 2021'!P49+'[2]OCT 2021'!P49+'[2]NOV 2021'!P49+'[2]DEC 2021'!P49+'[2]JAN 2022'!P49+'[2]FEB 2022'!Q49+'[2]MAR 2022'!Q49+'[2]APR 2022'!Q49+'[2]MAY 2022'!Q49+'[2]JUN 2022'!Q49+'[2]JUL 2022'!Q49+'[2]AUG 2022'!Q49+'[2]NOV 2022'!Q49</f>
        <v>17000</v>
      </c>
      <c r="R49" s="90">
        <f>'[2]SEPT 2021'!Q49+'[2]OCT 2021'!Q49+'[2]NOV 2021'!Q49+'[2]DEC 2021'!Q49+'[2]JAN 2022'!Q49+'[2]FEB 2022'!R49+'[2]MAR 2022'!R49+'[2]APR 2022'!R49+'[2]MAY 2022'!R49+'[2]JUN 2022'!R49+'[2]JUL 2022'!R49+'[2]AUG 2022'!R49+'[2]NOV 2022'!R49</f>
        <v>0</v>
      </c>
      <c r="S49" s="90">
        <f>'[2]SEPT 2021'!R49+'[2]OCT 2021'!R49+'[2]NOV 2021'!R49+'[2]DEC 2021'!R49+'[2]JAN 2022'!R49+'[2]FEB 2022'!S49+'[2]MAR 2022'!S49+'[2]APR 2022'!S49+'[2]MAY 2022'!S49+'[2]JUN 2022'!S49+'[2]JUL 2022'!S49+'[2]AUG 2022'!S49+'[2]NOV 2022'!S49</f>
        <v>0</v>
      </c>
      <c r="T49" s="90">
        <f>'[2]SEPT 2021'!S49+'[2]OCT 2021'!S49+'[2]NOV 2021'!S49+'[2]DEC 2021'!S49+'[2]JAN 2022'!S49+'[2]FEB 2022'!T49+'[2]MAR 2022'!T49+'[2]APR 2022'!T49+'[2]MAY 2022'!T49+'[2]JUN 2022'!T49+'[2]JUL 2022'!T49+'[2]AUG 2022'!T49+'[2]NOV 2022'!T49</f>
        <v>0</v>
      </c>
      <c r="U49" s="90">
        <f>'[2]SEPT 2021'!T49+'[2]OCT 2021'!T49+'[2]NOV 2021'!T49+'[2]DEC 2021'!T49+'[2]JAN 2022'!T49+'[2]FEB 2022'!U49+'[2]MAR 2022'!U49+'[2]APR 2022'!U49+'[2]MAY 2022'!U49+'[2]JUN 2022'!U49+'[2]JUL 2022'!U49+'[2]AUG 2022'!U49+'[2]NOV 2022'!U49</f>
        <v>0</v>
      </c>
      <c r="V49" s="90">
        <f>'[2]SEPT 2021'!U49+'[2]OCT 2021'!U49+'[2]NOV 2021'!U49+'[2]DEC 2021'!U49+'[2]JAN 2022'!U49+'[2]FEB 2022'!V49+'[2]MAR 2022'!V49+'[2]APR 2022'!V49+'[2]MAY 2022'!V49+'[2]JUN 2022'!V49+'[2]JUL 2022'!V49+'[2]AUG 2022'!V49+'[2]NOV 2022'!V49</f>
        <v>0</v>
      </c>
      <c r="W49" s="90">
        <f>'[2]SEPT 2021'!V49+'[2]OCT 2021'!V49+'[2]NOV 2021'!V49+'[2]DEC 2021'!V49+'[2]JAN 2022'!V49+'[2]FEB 2022'!W49+'[2]MAR 2022'!W49+'[2]APR 2022'!W49+'[2]MAY 2022'!W49+'[2]JUN 2022'!W49+'[2]JUL 2022'!W49+'[2]AUG 2022'!W49+'[2]NOV 2022'!W49</f>
        <v>17965</v>
      </c>
      <c r="X49" s="90">
        <f>'[2]SEPT 2021'!W49+'[2]OCT 2021'!W49+'[2]NOV 2021'!W49+'[2]DEC 2021'!W49+'[2]JAN 2022'!W49+'[2]FEB 2022'!X49+'[2]MAR 2022'!X49+'[2]APR 2022'!X49+'[2]MAY 2022'!X49+'[2]JUN 2022'!X49+'[2]JUL 2022'!X49+'[2]AUG 2022'!X49+'[2]NOV 2022'!X49</f>
        <v>0</v>
      </c>
      <c r="Y49" s="90">
        <f>'[2]SEPT 2021'!X49+'[2]OCT 2021'!X49+'[2]NOV 2021'!X49+'[2]DEC 2021'!X49+'[2]JAN 2022'!X49+'[2]FEB 2022'!Y49+'[2]MAR 2022'!Y49+'[2]APR 2022'!Y49+'[2]MAY 2022'!Y49+'[2]JUN 2022'!Y49+'[2]JUL 2022'!Y49+'[2]AUG 2022'!Y49+'[2]NOV 2022'!Y49</f>
        <v>150070</v>
      </c>
      <c r="Z49" s="90">
        <f>'[2]SEPT 2021'!Y49+'[2]OCT 2021'!Y49+'[2]NOV 2021'!Y49+'[2]DEC 2021'!Y49+'[2]JAN 2022'!Y49+'[2]FEB 2022'!Z49+'[2]MAR 2022'!Z49+'[2]APR 2022'!Z49+'[2]MAY 2022'!Z49+'[2]JUN 2022'!Z49+'[2]JUL 2022'!Z49+'[2]AUG 2022'!Z49+'[2]NOV 2022'!Z49</f>
        <v>0</v>
      </c>
      <c r="AA49" s="66">
        <f t="shared" si="0"/>
        <v>4113101</v>
      </c>
    </row>
    <row r="50" spans="1:27" x14ac:dyDescent="0.25">
      <c r="A50" s="16" t="s">
        <v>137</v>
      </c>
      <c r="B50" s="17" t="s">
        <v>138</v>
      </c>
      <c r="C50" s="28" t="s">
        <v>45</v>
      </c>
      <c r="D50" s="86">
        <f>'[2]SEPT 2021'!D50+'[2]OCT 2021'!D50+'[2]NOV 2021'!D50+'[2]DEC 2021'!D50+'[2]JAN 2022'!D50+'[2]FEB 2022'!D50+'[2]MAR 2022'!D50+'[2]APR 2022'!D50+'[2]MAY 2022'!D50+'[2]JUN 2022'!D50+'[2]JUL 2022'!D50+'[2]AUG 2022'!D50+'[2]NOV 2022'!D50</f>
        <v>148129</v>
      </c>
      <c r="E50" s="86">
        <f>'[2]SEPT 2021'!E50+'[2]OCT 2021'!E50+'[2]NOV 2021'!E50+'[2]DEC 2021'!E50+'[2]JAN 2022'!E50+'[2]FEB 2022'!E50+'[2]MAR 2022'!E50+'[2]APR 2022'!E50+'[2]MAY 2022'!E50+'[2]JUN 2022'!E50+'[2]JUL 2022'!E50+'[2]AUG 2022'!E50+'[2]NOV 2022'!E50</f>
        <v>43940</v>
      </c>
      <c r="F50" s="86">
        <f>'[2]SEPT 2021'!F50+'[2]OCT 2021'!F50+'[2]NOV 2021'!F50+'[2]DEC 2021'!F50+'[2]JAN 2022'!F50+'[2]FEB 2022'!F50+'[2]MAR 2022'!F50+'[2]APR 2022'!F50+'[2]MAY 2022'!F50+'[2]JUN 2022'!F50+'[2]JUL 2022'!F50+'[2]AUG 2022'!F50+'[2]NOV 2022'!F50</f>
        <v>26813</v>
      </c>
      <c r="G50" s="86">
        <f>'[2]SEPT 2021'!G50+'[2]OCT 2021'!G50+'[2]NOV 2021'!G50+'[2]DEC 2021'!G50+'[2]JAN 2022'!G50+'[2]FEB 2022'!G50+'[2]MAR 2022'!G50+'[2]APR 2022'!G50+'[2]MAY 2022'!G50+'[2]JUN 2022'!G50+'[2]JUL 2022'!G50+'[2]AUG 2022'!G50+'[2]NOV 2022'!G50</f>
        <v>8752</v>
      </c>
      <c r="H50" s="86">
        <f>'[2]SEPT 2021'!H50+'[2]OCT 2021'!H50+'[2]NOV 2021'!H50+'[2]DEC 2021'!H50+'[2]JAN 2022'!H50+'[2]FEB 2022'!H50+'[2]MAR 2022'!H50+'[2]APR 2022'!H50+'[2]MAY 2022'!H50+'[2]JUN 2022'!H50+'[2]JUL 2022'!H50+'[2]AUG 2022'!H50+'[2]NOV 2022'!H50</f>
        <v>3497</v>
      </c>
      <c r="I50" s="87">
        <f>'[2]SEPT 2021'!I50+'[2]OCT 2021'!I50+'[2]NOV 2021'!I50+'[2]DEC 2021'!I50+'[2]JAN 2022'!I50+'[2]FEB 2022'!I50+'[2]MAR 2022'!I50+'[2]APR 2022'!I50+'[2]MAY 2022'!I50+'[2]JUN 2022'!I50+'[2]JUL 2022'!I50+'[2]AUG 2022'!I50+'[2]NOV 2022'!I50</f>
        <v>231131</v>
      </c>
      <c r="J50" s="88">
        <f>'[2]SEPT 2021'!J50+'[2]OCT 2021'!J50+'[2]NOV 2021'!J50+'[2]DEC 2021'!J50+'[2]JAN 2022'!J50+'[2]FEB 2022'!J50+'[2]MAR 2022'!J50+'[2]APR 2022'!J50+'[2]MAY 2022'!J50+'[2]JUN 2022'!J50+'[2]JUL 2022'!J50+'[2]AUG 2022'!J50+'[2]NOV 2022'!J50</f>
        <v>4347</v>
      </c>
      <c r="K50" s="89">
        <f>'[2]FEB 2022'!K50+'[2]MAR 2022'!K50+'[2]APR 2022'!K50+'[2]MAY 2022'!K50+'[2]JUN 2022'!K50+'[2]JUL 2022'!K50+'[2]AUG 2022'!K50+'[2]NOV 2022'!K50</f>
        <v>0</v>
      </c>
      <c r="L50" s="90">
        <f>'[2]SEPT 2021'!K50+'[2]OCT 2021'!K50+'[2]NOV 2021'!K50+'[2]DEC 2021'!K50+'[2]JAN 2022'!K50+'[2]FEB 2022'!L50+'[2]MAR 2022'!L50+'[2]APR 2022'!L50+'[2]MAY 2022'!L50+'[2]JUN 2022'!L50+'[2]JUL 2022'!L50+'[2]AUG 2022'!L50+'[2]NOV 2022'!L50</f>
        <v>0</v>
      </c>
      <c r="M50" s="90">
        <f>'[2]SEPT 2021'!L50+'[2]OCT 2021'!L50+'[2]NOV 2021'!L50+'[2]DEC 2021'!L50+'[2]JAN 2022'!L50+'[2]FEB 2022'!M50+'[2]MAR 2022'!M50+'[2]APR 2022'!M50+'[2]MAY 2022'!M50+'[2]JUN 2022'!M50+'[2]JUL 2022'!M50+'[2]AUG 2022'!M50+'[2]NOV 2022'!M50</f>
        <v>0</v>
      </c>
      <c r="N50" s="90">
        <f>'[2]SEPT 2021'!M50+'[2]OCT 2021'!M50+'[2]NOV 2021'!M50+'[2]DEC 2021'!M50+'[2]JAN 2022'!M50+'[2]FEB 2022'!N50+'[2]MAR 2022'!N50+'[2]APR 2022'!N50+'[2]MAY 2022'!N50+'[2]JUN 2022'!N50+'[2]JUL 2022'!N50+'[2]AUG 2022'!N50+'[2]NOV 2022'!N50</f>
        <v>0</v>
      </c>
      <c r="O50" s="90">
        <f>'[2]SEPT 2021'!N50+'[2]OCT 2021'!N50+'[2]NOV 2021'!N50+'[2]DEC 2021'!N50+'[2]JAN 2022'!N50+'[2]FEB 2022'!O50+'[2]MAR 2022'!O50+'[2]APR 2022'!O50+'[2]MAY 2022'!O50+'[2]JUN 2022'!O50+'[2]JUL 2022'!O50+'[2]AUG 2022'!O50+'[2]NOV 2022'!O50</f>
        <v>0</v>
      </c>
      <c r="P50" s="90">
        <f>'[2]SEPT 2021'!O50+'[2]OCT 2021'!O50+'[2]NOV 2021'!O50+'[2]DEC 2021'!O50+'[2]JAN 2022'!O50+'[2]FEB 2022'!P50+'[2]MAR 2022'!P50+'[2]APR 2022'!P50+'[2]MAY 2022'!P50+'[2]JUN 2022'!P50+'[2]JUL 2022'!P50+'[2]AUG 2022'!P50+'[2]NOV 2022'!P50</f>
        <v>0</v>
      </c>
      <c r="Q50" s="90">
        <f>'[2]SEPT 2021'!P50+'[2]OCT 2021'!P50+'[2]NOV 2021'!P50+'[2]DEC 2021'!P50+'[2]JAN 2022'!P50+'[2]FEB 2022'!Q50+'[2]MAR 2022'!Q50+'[2]APR 2022'!Q50+'[2]MAY 2022'!Q50+'[2]JUN 2022'!Q50+'[2]JUL 2022'!Q50+'[2]AUG 2022'!Q50+'[2]NOV 2022'!Q50</f>
        <v>2011.59</v>
      </c>
      <c r="R50" s="90">
        <f>'[2]SEPT 2021'!Q50+'[2]OCT 2021'!Q50+'[2]NOV 2021'!Q50+'[2]DEC 2021'!Q50+'[2]JAN 2022'!Q50+'[2]FEB 2022'!R50+'[2]MAR 2022'!R50+'[2]APR 2022'!R50+'[2]MAY 2022'!R50+'[2]JUN 2022'!R50+'[2]JUL 2022'!R50+'[2]AUG 2022'!R50+'[2]NOV 2022'!R50</f>
        <v>0</v>
      </c>
      <c r="S50" s="90">
        <f>'[2]SEPT 2021'!R50+'[2]OCT 2021'!R50+'[2]NOV 2021'!R50+'[2]DEC 2021'!R50+'[2]JAN 2022'!R50+'[2]FEB 2022'!S50+'[2]MAR 2022'!S50+'[2]APR 2022'!S50+'[2]MAY 2022'!S50+'[2]JUN 2022'!S50+'[2]JUL 2022'!S50+'[2]AUG 2022'!S50+'[2]NOV 2022'!S50</f>
        <v>0</v>
      </c>
      <c r="T50" s="90">
        <f>'[2]SEPT 2021'!S50+'[2]OCT 2021'!S50+'[2]NOV 2021'!S50+'[2]DEC 2021'!S50+'[2]JAN 2022'!S50+'[2]FEB 2022'!T50+'[2]MAR 2022'!T50+'[2]APR 2022'!T50+'[2]MAY 2022'!T50+'[2]JUN 2022'!T50+'[2]JUL 2022'!T50+'[2]AUG 2022'!T50+'[2]NOV 2022'!T50</f>
        <v>0</v>
      </c>
      <c r="U50" s="90">
        <f>'[2]SEPT 2021'!T50+'[2]OCT 2021'!T50+'[2]NOV 2021'!T50+'[2]DEC 2021'!T50+'[2]JAN 2022'!T50+'[2]FEB 2022'!U50+'[2]MAR 2022'!U50+'[2]APR 2022'!U50+'[2]MAY 2022'!U50+'[2]JUN 2022'!U50+'[2]JUL 2022'!U50+'[2]AUG 2022'!U50+'[2]NOV 2022'!U50</f>
        <v>0</v>
      </c>
      <c r="V50" s="90">
        <f>'[2]SEPT 2021'!U50+'[2]OCT 2021'!U50+'[2]NOV 2021'!U50+'[2]DEC 2021'!U50+'[2]JAN 2022'!U50+'[2]FEB 2022'!V50+'[2]MAR 2022'!V50+'[2]APR 2022'!V50+'[2]MAY 2022'!V50+'[2]JUN 2022'!V50+'[2]JUL 2022'!V50+'[2]AUG 2022'!V50+'[2]NOV 2022'!V50</f>
        <v>0</v>
      </c>
      <c r="W50" s="90">
        <f>'[2]SEPT 2021'!V50+'[2]OCT 2021'!V50+'[2]NOV 2021'!V50+'[2]DEC 2021'!V50+'[2]JAN 2022'!V50+'[2]FEB 2022'!W50+'[2]MAR 2022'!W50+'[2]APR 2022'!W50+'[2]MAY 2022'!W50+'[2]JUN 2022'!W50+'[2]JUL 2022'!W50+'[2]AUG 2022'!W50+'[2]NOV 2022'!W50</f>
        <v>0</v>
      </c>
      <c r="X50" s="90">
        <f>'[2]SEPT 2021'!W50+'[2]OCT 2021'!W50+'[2]NOV 2021'!W50+'[2]DEC 2021'!W50+'[2]JAN 2022'!W50+'[2]FEB 2022'!X50+'[2]MAR 2022'!X50+'[2]APR 2022'!X50+'[2]MAY 2022'!X50+'[2]JUN 2022'!X50+'[2]JUL 2022'!X50+'[2]AUG 2022'!X50+'[2]NOV 2022'!X50</f>
        <v>0</v>
      </c>
      <c r="Y50" s="90">
        <f>'[2]SEPT 2021'!X50+'[2]OCT 2021'!X50+'[2]NOV 2021'!X50+'[2]DEC 2021'!X50+'[2]JAN 2022'!X50+'[2]FEB 2022'!Y50+'[2]MAR 2022'!Y50+'[2]APR 2022'!Y50+'[2]MAY 2022'!Y50+'[2]JUN 2022'!Y50+'[2]JUL 2022'!Y50+'[2]AUG 2022'!Y50+'[2]NOV 2022'!Y50</f>
        <v>0</v>
      </c>
      <c r="Z50" s="90">
        <f>'[2]SEPT 2021'!Y50+'[2]OCT 2021'!Y50+'[2]NOV 2021'!Y50+'[2]DEC 2021'!Y50+'[2]JAN 2022'!Y50+'[2]FEB 2022'!Z50+'[2]MAR 2022'!Z50+'[2]APR 2022'!Z50+'[2]MAY 2022'!Z50+'[2]JUN 2022'!Z50+'[2]JUL 2022'!Z50+'[2]AUG 2022'!Z50+'[2]NOV 2022'!Z50</f>
        <v>0</v>
      </c>
      <c r="AA50" s="66">
        <f t="shared" si="0"/>
        <v>237489.59</v>
      </c>
    </row>
    <row r="51" spans="1:27" x14ac:dyDescent="0.25">
      <c r="A51" s="16" t="s">
        <v>139</v>
      </c>
      <c r="B51" s="17" t="s">
        <v>140</v>
      </c>
      <c r="C51" s="31" t="s">
        <v>100</v>
      </c>
      <c r="D51" s="86">
        <f>'[2]SEPT 2021'!D51+'[2]OCT 2021'!D51+'[2]NOV 2021'!D51+'[2]DEC 2021'!D51+'[2]JAN 2022'!D51+'[2]FEB 2022'!D51+'[2]MAR 2022'!D51+'[2]APR 2022'!D51+'[2]MAY 2022'!D51+'[2]JUN 2022'!D51+'[2]JUL 2022'!D51+'[2]AUG 2022'!D51+'[2]NOV 2022'!D51</f>
        <v>139041</v>
      </c>
      <c r="E51" s="86">
        <f>'[2]SEPT 2021'!E51+'[2]OCT 2021'!E51+'[2]NOV 2021'!E51+'[2]DEC 2021'!E51+'[2]JAN 2022'!E51+'[2]FEB 2022'!E51+'[2]MAR 2022'!E51+'[2]APR 2022'!E51+'[2]MAY 2022'!E51+'[2]JUN 2022'!E51+'[2]JUL 2022'!E51+'[2]AUG 2022'!E51+'[2]NOV 2022'!E51</f>
        <v>75000</v>
      </c>
      <c r="F51" s="86">
        <f>'[2]SEPT 2021'!F51+'[2]OCT 2021'!F51+'[2]NOV 2021'!F51+'[2]DEC 2021'!F51+'[2]JAN 2022'!F51+'[2]FEB 2022'!F51+'[2]MAR 2022'!F51+'[2]APR 2022'!F51+'[2]MAY 2022'!F51+'[2]JUN 2022'!F51+'[2]JUL 2022'!F51+'[2]AUG 2022'!F51+'[2]NOV 2022'!F51</f>
        <v>4373</v>
      </c>
      <c r="G51" s="86">
        <f>'[2]SEPT 2021'!G51+'[2]OCT 2021'!G51+'[2]NOV 2021'!G51+'[2]DEC 2021'!G51+'[2]JAN 2022'!G51+'[2]FEB 2022'!G51+'[2]MAR 2022'!G51+'[2]APR 2022'!G51+'[2]MAY 2022'!G51+'[2]JUN 2022'!G51+'[2]JUL 2022'!G51+'[2]AUG 2022'!G51+'[2]NOV 2022'!G51</f>
        <v>10000</v>
      </c>
      <c r="H51" s="86">
        <f>'[2]SEPT 2021'!H51+'[2]OCT 2021'!H51+'[2]NOV 2021'!H51+'[2]DEC 2021'!H51+'[2]JAN 2022'!H51+'[2]FEB 2022'!H51+'[2]MAR 2022'!H51+'[2]APR 2022'!H51+'[2]MAY 2022'!H51+'[2]JUN 2022'!H51+'[2]JUL 2022'!H51+'[2]AUG 2022'!H51+'[2]NOV 2022'!H51</f>
        <v>10737</v>
      </c>
      <c r="I51" s="87">
        <f>'[2]SEPT 2021'!I51+'[2]OCT 2021'!I51+'[2]NOV 2021'!I51+'[2]DEC 2021'!I51+'[2]JAN 2022'!I51+'[2]FEB 2022'!I51+'[2]MAR 2022'!I51+'[2]APR 2022'!I51+'[2]MAY 2022'!I51+'[2]JUN 2022'!I51+'[2]JUL 2022'!I51+'[2]AUG 2022'!I51+'[2]NOV 2022'!I51</f>
        <v>239151</v>
      </c>
      <c r="J51" s="88">
        <f>'[2]SEPT 2021'!J51+'[2]OCT 2021'!J51+'[2]NOV 2021'!J51+'[2]DEC 2021'!J51+'[2]JAN 2022'!J51+'[2]FEB 2022'!J51+'[2]MAR 2022'!J51+'[2]APR 2022'!J51+'[2]MAY 2022'!J51+'[2]JUN 2022'!J51+'[2]JUL 2022'!J51+'[2]AUG 2022'!J51+'[2]NOV 2022'!J51</f>
        <v>5523.85</v>
      </c>
      <c r="K51" s="89">
        <f>'[2]FEB 2022'!K51+'[2]MAR 2022'!K51+'[2]APR 2022'!K51+'[2]MAY 2022'!K51+'[2]JUN 2022'!K51+'[2]JUL 2022'!K51+'[2]AUG 2022'!K51+'[2]NOV 2022'!K51</f>
        <v>0</v>
      </c>
      <c r="L51" s="90">
        <f>'[2]SEPT 2021'!K51+'[2]OCT 2021'!K51+'[2]NOV 2021'!K51+'[2]DEC 2021'!K51+'[2]JAN 2022'!K51+'[2]FEB 2022'!L51+'[2]MAR 2022'!L51+'[2]APR 2022'!L51+'[2]MAY 2022'!L51+'[2]JUN 2022'!L51+'[2]JUL 2022'!L51+'[2]AUG 2022'!L51+'[2]NOV 2022'!L51</f>
        <v>0</v>
      </c>
      <c r="M51" s="90">
        <f>'[2]SEPT 2021'!L51+'[2]OCT 2021'!L51+'[2]NOV 2021'!L51+'[2]DEC 2021'!L51+'[2]JAN 2022'!L51+'[2]FEB 2022'!M51+'[2]MAR 2022'!M51+'[2]APR 2022'!M51+'[2]MAY 2022'!M51+'[2]JUN 2022'!M51+'[2]JUL 2022'!M51+'[2]AUG 2022'!M51+'[2]NOV 2022'!M51</f>
        <v>0</v>
      </c>
      <c r="N51" s="90">
        <f>'[2]SEPT 2021'!M51+'[2]OCT 2021'!M51+'[2]NOV 2021'!M51+'[2]DEC 2021'!M51+'[2]JAN 2022'!M51+'[2]FEB 2022'!N51+'[2]MAR 2022'!N51+'[2]APR 2022'!N51+'[2]MAY 2022'!N51+'[2]JUN 2022'!N51+'[2]JUL 2022'!N51+'[2]AUG 2022'!N51+'[2]NOV 2022'!N51</f>
        <v>0</v>
      </c>
      <c r="O51" s="90">
        <f>'[2]SEPT 2021'!N51+'[2]OCT 2021'!N51+'[2]NOV 2021'!N51+'[2]DEC 2021'!N51+'[2]JAN 2022'!N51+'[2]FEB 2022'!O51+'[2]MAR 2022'!O51+'[2]APR 2022'!O51+'[2]MAY 2022'!O51+'[2]JUN 2022'!O51+'[2]JUL 2022'!O51+'[2]AUG 2022'!O51+'[2]NOV 2022'!O51</f>
        <v>0</v>
      </c>
      <c r="P51" s="90">
        <f>'[2]SEPT 2021'!O51+'[2]OCT 2021'!O51+'[2]NOV 2021'!O51+'[2]DEC 2021'!O51+'[2]JAN 2022'!O51+'[2]FEB 2022'!P51+'[2]MAR 2022'!P51+'[2]APR 2022'!P51+'[2]MAY 2022'!P51+'[2]JUN 2022'!P51+'[2]JUL 2022'!P51+'[2]AUG 2022'!P51+'[2]NOV 2022'!P51</f>
        <v>0</v>
      </c>
      <c r="Q51" s="90">
        <f>'[2]SEPT 2021'!P51+'[2]OCT 2021'!P51+'[2]NOV 2021'!P51+'[2]DEC 2021'!P51+'[2]JAN 2022'!P51+'[2]FEB 2022'!Q51+'[2]MAR 2022'!Q51+'[2]APR 2022'!Q51+'[2]MAY 2022'!Q51+'[2]JUN 2022'!Q51+'[2]JUL 2022'!Q51+'[2]AUG 2022'!Q51+'[2]NOV 2022'!Q51</f>
        <v>3090</v>
      </c>
      <c r="R51" s="90">
        <f>'[2]SEPT 2021'!Q51+'[2]OCT 2021'!Q51+'[2]NOV 2021'!Q51+'[2]DEC 2021'!Q51+'[2]JAN 2022'!Q51+'[2]FEB 2022'!R51+'[2]MAR 2022'!R51+'[2]APR 2022'!R51+'[2]MAY 2022'!R51+'[2]JUN 2022'!R51+'[2]JUL 2022'!R51+'[2]AUG 2022'!R51+'[2]NOV 2022'!R51</f>
        <v>0</v>
      </c>
      <c r="S51" s="90">
        <f>'[2]SEPT 2021'!R51+'[2]OCT 2021'!R51+'[2]NOV 2021'!R51+'[2]DEC 2021'!R51+'[2]JAN 2022'!R51+'[2]FEB 2022'!S51+'[2]MAR 2022'!S51+'[2]APR 2022'!S51+'[2]MAY 2022'!S51+'[2]JUN 2022'!S51+'[2]JUL 2022'!S51+'[2]AUG 2022'!S51+'[2]NOV 2022'!S51</f>
        <v>0</v>
      </c>
      <c r="T51" s="90">
        <f>'[2]SEPT 2021'!S51+'[2]OCT 2021'!S51+'[2]NOV 2021'!S51+'[2]DEC 2021'!S51+'[2]JAN 2022'!S51+'[2]FEB 2022'!T51+'[2]MAR 2022'!T51+'[2]APR 2022'!T51+'[2]MAY 2022'!T51+'[2]JUN 2022'!T51+'[2]JUL 2022'!T51+'[2]AUG 2022'!T51+'[2]NOV 2022'!T51</f>
        <v>0</v>
      </c>
      <c r="U51" s="90">
        <f>'[2]SEPT 2021'!T51+'[2]OCT 2021'!T51+'[2]NOV 2021'!T51+'[2]DEC 2021'!T51+'[2]JAN 2022'!T51+'[2]FEB 2022'!U51+'[2]MAR 2022'!U51+'[2]APR 2022'!U51+'[2]MAY 2022'!U51+'[2]JUN 2022'!U51+'[2]JUL 2022'!U51+'[2]AUG 2022'!U51+'[2]NOV 2022'!U51</f>
        <v>0</v>
      </c>
      <c r="V51" s="90">
        <f>'[2]SEPT 2021'!U51+'[2]OCT 2021'!U51+'[2]NOV 2021'!U51+'[2]DEC 2021'!U51+'[2]JAN 2022'!U51+'[2]FEB 2022'!V51+'[2]MAR 2022'!V51+'[2]APR 2022'!V51+'[2]MAY 2022'!V51+'[2]JUN 2022'!V51+'[2]JUL 2022'!V51+'[2]AUG 2022'!V51+'[2]NOV 2022'!V51</f>
        <v>0</v>
      </c>
      <c r="W51" s="90">
        <f>'[2]SEPT 2021'!V51+'[2]OCT 2021'!V51+'[2]NOV 2021'!V51+'[2]DEC 2021'!V51+'[2]JAN 2022'!V51+'[2]FEB 2022'!W51+'[2]MAR 2022'!W51+'[2]APR 2022'!W51+'[2]MAY 2022'!W51+'[2]JUN 2022'!W51+'[2]JUL 2022'!W51+'[2]AUG 2022'!W51+'[2]NOV 2022'!W51</f>
        <v>0</v>
      </c>
      <c r="X51" s="90">
        <f>'[2]SEPT 2021'!W51+'[2]OCT 2021'!W51+'[2]NOV 2021'!W51+'[2]DEC 2021'!W51+'[2]JAN 2022'!W51+'[2]FEB 2022'!X51+'[2]MAR 2022'!X51+'[2]APR 2022'!X51+'[2]MAY 2022'!X51+'[2]JUN 2022'!X51+'[2]JUL 2022'!X51+'[2]AUG 2022'!X51+'[2]NOV 2022'!X51</f>
        <v>0</v>
      </c>
      <c r="Y51" s="90">
        <f>'[2]SEPT 2021'!X51+'[2]OCT 2021'!X51+'[2]NOV 2021'!X51+'[2]DEC 2021'!X51+'[2]JAN 2022'!X51+'[2]FEB 2022'!Y51+'[2]MAR 2022'!Y51+'[2]APR 2022'!Y51+'[2]MAY 2022'!Y51+'[2]JUN 2022'!Y51+'[2]JUL 2022'!Y51+'[2]AUG 2022'!Y51+'[2]NOV 2022'!Y51</f>
        <v>0</v>
      </c>
      <c r="Z51" s="90">
        <f>'[2]SEPT 2021'!Y51+'[2]OCT 2021'!Y51+'[2]NOV 2021'!Y51+'[2]DEC 2021'!Y51+'[2]JAN 2022'!Y51+'[2]FEB 2022'!Z51+'[2]MAR 2022'!Z51+'[2]APR 2022'!Z51+'[2]MAY 2022'!Z51+'[2]JUN 2022'!Z51+'[2]JUL 2022'!Z51+'[2]AUG 2022'!Z51+'[2]NOV 2022'!Z51</f>
        <v>0</v>
      </c>
      <c r="AA51" s="66">
        <f t="shared" si="0"/>
        <v>247764.85</v>
      </c>
    </row>
    <row r="52" spans="1:27" x14ac:dyDescent="0.25">
      <c r="A52" s="16" t="s">
        <v>141</v>
      </c>
      <c r="B52" s="17" t="s">
        <v>142</v>
      </c>
      <c r="C52" s="28" t="s">
        <v>45</v>
      </c>
      <c r="D52" s="86">
        <f>'[2]SEPT 2021'!D52+'[2]OCT 2021'!D52+'[2]NOV 2021'!D52+'[2]DEC 2021'!D52+'[2]JAN 2022'!D52+'[2]FEB 2022'!D52+'[2]MAR 2022'!D52+'[2]APR 2022'!D52+'[2]MAY 2022'!D52+'[2]JUN 2022'!D52+'[2]JUL 2022'!D52+'[2]AUG 2022'!D52+'[2]NOV 2022'!D52</f>
        <v>71227</v>
      </c>
      <c r="E52" s="86">
        <f>'[2]SEPT 2021'!E52+'[2]OCT 2021'!E52+'[2]NOV 2021'!E52+'[2]DEC 2021'!E52+'[2]JAN 2022'!E52+'[2]FEB 2022'!E52+'[2]MAR 2022'!E52+'[2]APR 2022'!E52+'[2]MAY 2022'!E52+'[2]JUN 2022'!E52+'[2]JUL 2022'!E52+'[2]AUG 2022'!E52+'[2]NOV 2022'!E52</f>
        <v>48200</v>
      </c>
      <c r="F52" s="86">
        <f>'[2]SEPT 2021'!F52+'[2]OCT 2021'!F52+'[2]NOV 2021'!F52+'[2]DEC 2021'!F52+'[2]JAN 2022'!F52+'[2]FEB 2022'!F52+'[2]MAR 2022'!F52+'[2]APR 2022'!F52+'[2]MAY 2022'!F52+'[2]JUN 2022'!F52+'[2]JUL 2022'!F52+'[2]AUG 2022'!F52+'[2]NOV 2022'!F52</f>
        <v>13000</v>
      </c>
      <c r="G52" s="86">
        <f>'[2]SEPT 2021'!G52+'[2]OCT 2021'!G52+'[2]NOV 2021'!G52+'[2]DEC 2021'!G52+'[2]JAN 2022'!G52+'[2]FEB 2022'!G52+'[2]MAR 2022'!G52+'[2]APR 2022'!G52+'[2]MAY 2022'!G52+'[2]JUN 2022'!G52+'[2]JUL 2022'!G52+'[2]AUG 2022'!G52+'[2]NOV 2022'!G52</f>
        <v>14996</v>
      </c>
      <c r="H52" s="86">
        <f>'[2]SEPT 2021'!H52+'[2]OCT 2021'!H52+'[2]NOV 2021'!H52+'[2]DEC 2021'!H52+'[2]JAN 2022'!H52+'[2]FEB 2022'!H52+'[2]MAR 2022'!H52+'[2]APR 2022'!H52+'[2]MAY 2022'!H52+'[2]JUN 2022'!H52+'[2]JUL 2022'!H52+'[2]AUG 2022'!H52+'[2]NOV 2022'!H52</f>
        <v>0</v>
      </c>
      <c r="I52" s="87">
        <f>'[2]SEPT 2021'!I52+'[2]OCT 2021'!I52+'[2]NOV 2021'!I52+'[2]DEC 2021'!I52+'[2]JAN 2022'!I52+'[2]FEB 2022'!I52+'[2]MAR 2022'!I52+'[2]APR 2022'!I52+'[2]MAY 2022'!I52+'[2]JUN 2022'!I52+'[2]JUL 2022'!I52+'[2]AUG 2022'!I52+'[2]NOV 2022'!I52</f>
        <v>147423</v>
      </c>
      <c r="J52" s="88">
        <f>'[2]SEPT 2021'!J52+'[2]OCT 2021'!J52+'[2]NOV 2021'!J52+'[2]DEC 2021'!J52+'[2]JAN 2022'!J52+'[2]FEB 2022'!J52+'[2]MAR 2022'!J52+'[2]APR 2022'!J52+'[2]MAY 2022'!J52+'[2]JUN 2022'!J52+'[2]JUL 2022'!J52+'[2]AUG 2022'!J52+'[2]NOV 2022'!J52</f>
        <v>4348</v>
      </c>
      <c r="K52" s="89">
        <f>'[2]FEB 2022'!K52+'[2]MAR 2022'!K52+'[2]APR 2022'!K52+'[2]MAY 2022'!K52+'[2]JUN 2022'!K52+'[2]JUL 2022'!K52+'[2]AUG 2022'!K52+'[2]NOV 2022'!K52</f>
        <v>0</v>
      </c>
      <c r="L52" s="90">
        <f>'[2]SEPT 2021'!K52+'[2]OCT 2021'!K52+'[2]NOV 2021'!K52+'[2]DEC 2021'!K52+'[2]JAN 2022'!K52+'[2]FEB 2022'!L52+'[2]MAR 2022'!L52+'[2]APR 2022'!L52+'[2]MAY 2022'!L52+'[2]JUN 2022'!L52+'[2]JUL 2022'!L52+'[2]AUG 2022'!L52+'[2]NOV 2022'!L52</f>
        <v>0</v>
      </c>
      <c r="M52" s="90">
        <f>'[2]SEPT 2021'!L52+'[2]OCT 2021'!L52+'[2]NOV 2021'!L52+'[2]DEC 2021'!L52+'[2]JAN 2022'!L52+'[2]FEB 2022'!M52+'[2]MAR 2022'!M52+'[2]APR 2022'!M52+'[2]MAY 2022'!M52+'[2]JUN 2022'!M52+'[2]JUL 2022'!M52+'[2]AUG 2022'!M52+'[2]NOV 2022'!M52</f>
        <v>0</v>
      </c>
      <c r="N52" s="90">
        <f>'[2]SEPT 2021'!M52+'[2]OCT 2021'!M52+'[2]NOV 2021'!M52+'[2]DEC 2021'!M52+'[2]JAN 2022'!M52+'[2]FEB 2022'!N52+'[2]MAR 2022'!N52+'[2]APR 2022'!N52+'[2]MAY 2022'!N52+'[2]JUN 2022'!N52+'[2]JUL 2022'!N52+'[2]AUG 2022'!N52+'[2]NOV 2022'!N52</f>
        <v>0</v>
      </c>
      <c r="O52" s="90">
        <f>'[2]SEPT 2021'!N52+'[2]OCT 2021'!N52+'[2]NOV 2021'!N52+'[2]DEC 2021'!N52+'[2]JAN 2022'!N52+'[2]FEB 2022'!O52+'[2]MAR 2022'!O52+'[2]APR 2022'!O52+'[2]MAY 2022'!O52+'[2]JUN 2022'!O52+'[2]JUL 2022'!O52+'[2]AUG 2022'!O52+'[2]NOV 2022'!O52</f>
        <v>0</v>
      </c>
      <c r="P52" s="90">
        <f>'[2]SEPT 2021'!O52+'[2]OCT 2021'!O52+'[2]NOV 2021'!O52+'[2]DEC 2021'!O52+'[2]JAN 2022'!O52+'[2]FEB 2022'!P52+'[2]MAR 2022'!P52+'[2]APR 2022'!P52+'[2]MAY 2022'!P52+'[2]JUN 2022'!P52+'[2]JUL 2022'!P52+'[2]AUG 2022'!P52+'[2]NOV 2022'!P52</f>
        <v>0</v>
      </c>
      <c r="Q52" s="90">
        <f>'[2]SEPT 2021'!P52+'[2]OCT 2021'!P52+'[2]NOV 2021'!P52+'[2]DEC 2021'!P52+'[2]JAN 2022'!P52+'[2]FEB 2022'!Q52+'[2]MAR 2022'!Q52+'[2]APR 2022'!Q52+'[2]MAY 2022'!Q52+'[2]JUN 2022'!Q52+'[2]JUL 2022'!Q52+'[2]AUG 2022'!Q52+'[2]NOV 2022'!Q52</f>
        <v>2060</v>
      </c>
      <c r="R52" s="90">
        <f>'[2]SEPT 2021'!Q52+'[2]OCT 2021'!Q52+'[2]NOV 2021'!Q52+'[2]DEC 2021'!Q52+'[2]JAN 2022'!Q52+'[2]FEB 2022'!R52+'[2]MAR 2022'!R52+'[2]APR 2022'!R52+'[2]MAY 2022'!R52+'[2]JUN 2022'!R52+'[2]JUL 2022'!R52+'[2]AUG 2022'!R52+'[2]NOV 2022'!R52</f>
        <v>0</v>
      </c>
      <c r="S52" s="90">
        <f>'[2]SEPT 2021'!R52+'[2]OCT 2021'!R52+'[2]NOV 2021'!R52+'[2]DEC 2021'!R52+'[2]JAN 2022'!R52+'[2]FEB 2022'!S52+'[2]MAR 2022'!S52+'[2]APR 2022'!S52+'[2]MAY 2022'!S52+'[2]JUN 2022'!S52+'[2]JUL 2022'!S52+'[2]AUG 2022'!S52+'[2]NOV 2022'!S52</f>
        <v>0</v>
      </c>
      <c r="T52" s="90">
        <f>'[2]SEPT 2021'!S52+'[2]OCT 2021'!S52+'[2]NOV 2021'!S52+'[2]DEC 2021'!S52+'[2]JAN 2022'!S52+'[2]FEB 2022'!T52+'[2]MAR 2022'!T52+'[2]APR 2022'!T52+'[2]MAY 2022'!T52+'[2]JUN 2022'!T52+'[2]JUL 2022'!T52+'[2]AUG 2022'!T52+'[2]NOV 2022'!T52</f>
        <v>0</v>
      </c>
      <c r="U52" s="90">
        <f>'[2]SEPT 2021'!T52+'[2]OCT 2021'!T52+'[2]NOV 2021'!T52+'[2]DEC 2021'!T52+'[2]JAN 2022'!T52+'[2]FEB 2022'!U52+'[2]MAR 2022'!U52+'[2]APR 2022'!U52+'[2]MAY 2022'!U52+'[2]JUN 2022'!U52+'[2]JUL 2022'!U52+'[2]AUG 2022'!U52+'[2]NOV 2022'!U52</f>
        <v>0</v>
      </c>
      <c r="V52" s="90">
        <f>'[2]SEPT 2021'!U52+'[2]OCT 2021'!U52+'[2]NOV 2021'!U52+'[2]DEC 2021'!U52+'[2]JAN 2022'!U52+'[2]FEB 2022'!V52+'[2]MAR 2022'!V52+'[2]APR 2022'!V52+'[2]MAY 2022'!V52+'[2]JUN 2022'!V52+'[2]JUL 2022'!V52+'[2]AUG 2022'!V52+'[2]NOV 2022'!V52</f>
        <v>0</v>
      </c>
      <c r="W52" s="90">
        <f>'[2]SEPT 2021'!V52+'[2]OCT 2021'!V52+'[2]NOV 2021'!V52+'[2]DEC 2021'!V52+'[2]JAN 2022'!V52+'[2]FEB 2022'!W52+'[2]MAR 2022'!W52+'[2]APR 2022'!W52+'[2]MAY 2022'!W52+'[2]JUN 2022'!W52+'[2]JUL 2022'!W52+'[2]AUG 2022'!W52+'[2]NOV 2022'!W52</f>
        <v>0</v>
      </c>
      <c r="X52" s="90">
        <f>'[2]SEPT 2021'!W52+'[2]OCT 2021'!W52+'[2]NOV 2021'!W52+'[2]DEC 2021'!W52+'[2]JAN 2022'!W52+'[2]FEB 2022'!X52+'[2]MAR 2022'!X52+'[2]APR 2022'!X52+'[2]MAY 2022'!X52+'[2]JUN 2022'!X52+'[2]JUL 2022'!X52+'[2]AUG 2022'!X52+'[2]NOV 2022'!X52</f>
        <v>0</v>
      </c>
      <c r="Y52" s="90">
        <f>'[2]SEPT 2021'!X52+'[2]OCT 2021'!X52+'[2]NOV 2021'!X52+'[2]DEC 2021'!X52+'[2]JAN 2022'!X52+'[2]FEB 2022'!Y52+'[2]MAR 2022'!Y52+'[2]APR 2022'!Y52+'[2]MAY 2022'!Y52+'[2]JUN 2022'!Y52+'[2]JUL 2022'!Y52+'[2]AUG 2022'!Y52+'[2]NOV 2022'!Y52</f>
        <v>0</v>
      </c>
      <c r="Z52" s="90">
        <f>'[2]SEPT 2021'!Y52+'[2]OCT 2021'!Y52+'[2]NOV 2021'!Y52+'[2]DEC 2021'!Y52+'[2]JAN 2022'!Y52+'[2]FEB 2022'!Z52+'[2]MAR 2022'!Z52+'[2]APR 2022'!Z52+'[2]MAY 2022'!Z52+'[2]JUN 2022'!Z52+'[2]JUL 2022'!Z52+'[2]AUG 2022'!Z52+'[2]NOV 2022'!Z52</f>
        <v>0</v>
      </c>
      <c r="AA52" s="66">
        <f t="shared" si="0"/>
        <v>153831</v>
      </c>
    </row>
    <row r="53" spans="1:27" x14ac:dyDescent="0.25">
      <c r="A53" s="16" t="s">
        <v>143</v>
      </c>
      <c r="B53" s="17" t="s">
        <v>144</v>
      </c>
      <c r="C53" s="29" t="s">
        <v>50</v>
      </c>
      <c r="D53" s="86">
        <f>'[2]SEPT 2021'!D53+'[2]OCT 2021'!D53+'[2]NOV 2021'!D53+'[2]DEC 2021'!D53+'[2]JAN 2022'!D53+'[2]FEB 2022'!D53+'[2]MAR 2022'!D53+'[2]APR 2022'!D53+'[2]MAY 2022'!D53+'[2]JUN 2022'!D53+'[2]JUL 2022'!D53+'[2]AUG 2022'!D53+'[2]NOV 2022'!D53</f>
        <v>84548</v>
      </c>
      <c r="E53" s="86">
        <f>'[2]SEPT 2021'!E53+'[2]OCT 2021'!E53+'[2]NOV 2021'!E53+'[2]DEC 2021'!E53+'[2]JAN 2022'!E53+'[2]FEB 2022'!E53+'[2]MAR 2022'!E53+'[2]APR 2022'!E53+'[2]MAY 2022'!E53+'[2]JUN 2022'!E53+'[2]JUL 2022'!E53+'[2]AUG 2022'!E53+'[2]NOV 2022'!E53</f>
        <v>34139</v>
      </c>
      <c r="F53" s="86">
        <f>'[2]SEPT 2021'!F53+'[2]OCT 2021'!F53+'[2]NOV 2021'!F53+'[2]DEC 2021'!F53+'[2]JAN 2022'!F53+'[2]FEB 2022'!F53+'[2]MAR 2022'!F53+'[2]APR 2022'!F53+'[2]MAY 2022'!F53+'[2]JUN 2022'!F53+'[2]JUL 2022'!F53+'[2]AUG 2022'!F53+'[2]NOV 2022'!F53</f>
        <v>32596</v>
      </c>
      <c r="G53" s="86">
        <f>'[2]SEPT 2021'!G53+'[2]OCT 2021'!G53+'[2]NOV 2021'!G53+'[2]DEC 2021'!G53+'[2]JAN 2022'!G53+'[2]FEB 2022'!G53+'[2]MAR 2022'!G53+'[2]APR 2022'!G53+'[2]MAY 2022'!G53+'[2]JUN 2022'!G53+'[2]JUL 2022'!G53+'[2]AUG 2022'!G53+'[2]NOV 2022'!G53</f>
        <v>5460</v>
      </c>
      <c r="H53" s="86">
        <f>'[2]SEPT 2021'!H53+'[2]OCT 2021'!H53+'[2]NOV 2021'!H53+'[2]DEC 2021'!H53+'[2]JAN 2022'!H53+'[2]FEB 2022'!H53+'[2]MAR 2022'!H53+'[2]APR 2022'!H53+'[2]MAY 2022'!H53+'[2]JUN 2022'!H53+'[2]JUL 2022'!H53+'[2]AUG 2022'!H53+'[2]NOV 2022'!H53</f>
        <v>9888</v>
      </c>
      <c r="I53" s="87">
        <f>'[2]SEPT 2021'!I53+'[2]OCT 2021'!I53+'[2]NOV 2021'!I53+'[2]DEC 2021'!I53+'[2]JAN 2022'!I53+'[2]FEB 2022'!I53+'[2]MAR 2022'!I53+'[2]APR 2022'!I53+'[2]MAY 2022'!I53+'[2]JUN 2022'!I53+'[2]JUL 2022'!I53+'[2]AUG 2022'!I53+'[2]NOV 2022'!I53</f>
        <v>166631</v>
      </c>
      <c r="J53" s="88">
        <f>'[2]SEPT 2021'!J53+'[2]OCT 2021'!J53+'[2]NOV 2021'!J53+'[2]DEC 2021'!J53+'[2]JAN 2022'!J53+'[2]FEB 2022'!J53+'[2]MAR 2022'!J53+'[2]APR 2022'!J53+'[2]MAY 2022'!J53+'[2]JUN 2022'!J53+'[2]JUL 2022'!J53+'[2]AUG 2022'!J53+'[2]NOV 2022'!J53</f>
        <v>0</v>
      </c>
      <c r="K53" s="89">
        <f>'[2]FEB 2022'!K53+'[2]MAR 2022'!K53+'[2]APR 2022'!K53+'[2]MAY 2022'!K53+'[2]JUN 2022'!K53+'[2]JUL 2022'!K53+'[2]AUG 2022'!K53+'[2]NOV 2022'!K53</f>
        <v>0</v>
      </c>
      <c r="L53" s="90">
        <f>'[2]SEPT 2021'!K53+'[2]OCT 2021'!K53+'[2]NOV 2021'!K53+'[2]DEC 2021'!K53+'[2]JAN 2022'!K53+'[2]FEB 2022'!L53+'[2]MAR 2022'!L53+'[2]APR 2022'!L53+'[2]MAY 2022'!L53+'[2]JUN 2022'!L53+'[2]JUL 2022'!L53+'[2]AUG 2022'!L53+'[2]NOV 2022'!L53</f>
        <v>0</v>
      </c>
      <c r="M53" s="90">
        <f>'[2]SEPT 2021'!L53+'[2]OCT 2021'!L53+'[2]NOV 2021'!L53+'[2]DEC 2021'!L53+'[2]JAN 2022'!L53+'[2]FEB 2022'!M53+'[2]MAR 2022'!M53+'[2]APR 2022'!M53+'[2]MAY 2022'!M53+'[2]JUN 2022'!M53+'[2]JUL 2022'!M53+'[2]AUG 2022'!M53+'[2]NOV 2022'!M53</f>
        <v>0</v>
      </c>
      <c r="N53" s="90">
        <f>'[2]SEPT 2021'!M53+'[2]OCT 2021'!M53+'[2]NOV 2021'!M53+'[2]DEC 2021'!M53+'[2]JAN 2022'!M53+'[2]FEB 2022'!N53+'[2]MAR 2022'!N53+'[2]APR 2022'!N53+'[2]MAY 2022'!N53+'[2]JUN 2022'!N53+'[2]JUL 2022'!N53+'[2]AUG 2022'!N53+'[2]NOV 2022'!N53</f>
        <v>0</v>
      </c>
      <c r="O53" s="90">
        <f>'[2]SEPT 2021'!N53+'[2]OCT 2021'!N53+'[2]NOV 2021'!N53+'[2]DEC 2021'!N53+'[2]JAN 2022'!N53+'[2]FEB 2022'!O53+'[2]MAR 2022'!O53+'[2]APR 2022'!O53+'[2]MAY 2022'!O53+'[2]JUN 2022'!O53+'[2]JUL 2022'!O53+'[2]AUG 2022'!O53+'[2]NOV 2022'!O53</f>
        <v>0</v>
      </c>
      <c r="P53" s="90">
        <f>'[2]SEPT 2021'!O53+'[2]OCT 2021'!O53+'[2]NOV 2021'!O53+'[2]DEC 2021'!O53+'[2]JAN 2022'!O53+'[2]FEB 2022'!P53+'[2]MAR 2022'!P53+'[2]APR 2022'!P53+'[2]MAY 2022'!P53+'[2]JUN 2022'!P53+'[2]JUL 2022'!P53+'[2]AUG 2022'!P53+'[2]NOV 2022'!P53</f>
        <v>0</v>
      </c>
      <c r="Q53" s="90">
        <f>'[2]SEPT 2021'!P53+'[2]OCT 2021'!P53+'[2]NOV 2021'!P53+'[2]DEC 2021'!P53+'[2]JAN 2022'!P53+'[2]FEB 2022'!Q53+'[2]MAR 2022'!Q53+'[2]APR 2022'!Q53+'[2]MAY 2022'!Q53+'[2]JUN 2022'!Q53+'[2]JUL 2022'!Q53+'[2]AUG 2022'!Q53+'[2]NOV 2022'!Q53</f>
        <v>426.46</v>
      </c>
      <c r="R53" s="90">
        <f>'[2]SEPT 2021'!Q53+'[2]OCT 2021'!Q53+'[2]NOV 2021'!Q53+'[2]DEC 2021'!Q53+'[2]JAN 2022'!Q53+'[2]FEB 2022'!R53+'[2]MAR 2022'!R53+'[2]APR 2022'!R53+'[2]MAY 2022'!R53+'[2]JUN 2022'!R53+'[2]JUL 2022'!R53+'[2]AUG 2022'!R53+'[2]NOV 2022'!R53</f>
        <v>0</v>
      </c>
      <c r="S53" s="90">
        <f>'[2]SEPT 2021'!R53+'[2]OCT 2021'!R53+'[2]NOV 2021'!R53+'[2]DEC 2021'!R53+'[2]JAN 2022'!R53+'[2]FEB 2022'!S53+'[2]MAR 2022'!S53+'[2]APR 2022'!S53+'[2]MAY 2022'!S53+'[2]JUN 2022'!S53+'[2]JUL 2022'!S53+'[2]AUG 2022'!S53+'[2]NOV 2022'!S53</f>
        <v>0</v>
      </c>
      <c r="T53" s="90">
        <f>'[2]SEPT 2021'!S53+'[2]OCT 2021'!S53+'[2]NOV 2021'!S53+'[2]DEC 2021'!S53+'[2]JAN 2022'!S53+'[2]FEB 2022'!T53+'[2]MAR 2022'!T53+'[2]APR 2022'!T53+'[2]MAY 2022'!T53+'[2]JUN 2022'!T53+'[2]JUL 2022'!T53+'[2]AUG 2022'!T53+'[2]NOV 2022'!T53</f>
        <v>0</v>
      </c>
      <c r="U53" s="90">
        <f>'[2]SEPT 2021'!T53+'[2]OCT 2021'!T53+'[2]NOV 2021'!T53+'[2]DEC 2021'!T53+'[2]JAN 2022'!T53+'[2]FEB 2022'!U53+'[2]MAR 2022'!U53+'[2]APR 2022'!U53+'[2]MAY 2022'!U53+'[2]JUN 2022'!U53+'[2]JUL 2022'!U53+'[2]AUG 2022'!U53+'[2]NOV 2022'!U53</f>
        <v>0</v>
      </c>
      <c r="V53" s="90">
        <f>'[2]SEPT 2021'!U53+'[2]OCT 2021'!U53+'[2]NOV 2021'!U53+'[2]DEC 2021'!U53+'[2]JAN 2022'!U53+'[2]FEB 2022'!V53+'[2]MAR 2022'!V53+'[2]APR 2022'!V53+'[2]MAY 2022'!V53+'[2]JUN 2022'!V53+'[2]JUL 2022'!V53+'[2]AUG 2022'!V53+'[2]NOV 2022'!V53</f>
        <v>0</v>
      </c>
      <c r="W53" s="90">
        <f>'[2]SEPT 2021'!V53+'[2]OCT 2021'!V53+'[2]NOV 2021'!V53+'[2]DEC 2021'!V53+'[2]JAN 2022'!V53+'[2]FEB 2022'!W53+'[2]MAR 2022'!W53+'[2]APR 2022'!W53+'[2]MAY 2022'!W53+'[2]JUN 2022'!W53+'[2]JUL 2022'!W53+'[2]AUG 2022'!W53+'[2]NOV 2022'!W53</f>
        <v>0</v>
      </c>
      <c r="X53" s="90">
        <f>'[2]SEPT 2021'!W53+'[2]OCT 2021'!W53+'[2]NOV 2021'!W53+'[2]DEC 2021'!W53+'[2]JAN 2022'!W53+'[2]FEB 2022'!X53+'[2]MAR 2022'!X53+'[2]APR 2022'!X53+'[2]MAY 2022'!X53+'[2]JUN 2022'!X53+'[2]JUL 2022'!X53+'[2]AUG 2022'!X53+'[2]NOV 2022'!X53</f>
        <v>0</v>
      </c>
      <c r="Y53" s="90">
        <f>'[2]SEPT 2021'!X53+'[2]OCT 2021'!X53+'[2]NOV 2021'!X53+'[2]DEC 2021'!X53+'[2]JAN 2022'!X53+'[2]FEB 2022'!Y53+'[2]MAR 2022'!Y53+'[2]APR 2022'!Y53+'[2]MAY 2022'!Y53+'[2]JUN 2022'!Y53+'[2]JUL 2022'!Y53+'[2]AUG 2022'!Y53+'[2]NOV 2022'!Y53</f>
        <v>0</v>
      </c>
      <c r="Z53" s="90">
        <f>'[2]SEPT 2021'!Y53+'[2]OCT 2021'!Y53+'[2]NOV 2021'!Y53+'[2]DEC 2021'!Y53+'[2]JAN 2022'!Y53+'[2]FEB 2022'!Z53+'[2]MAR 2022'!Z53+'[2]APR 2022'!Z53+'[2]MAY 2022'!Z53+'[2]JUN 2022'!Z53+'[2]JUL 2022'!Z53+'[2]AUG 2022'!Z53+'[2]NOV 2022'!Z53</f>
        <v>0</v>
      </c>
      <c r="AA53" s="66">
        <f t="shared" si="0"/>
        <v>167057.46</v>
      </c>
    </row>
    <row r="54" spans="1:27" x14ac:dyDescent="0.25">
      <c r="A54" s="16" t="s">
        <v>145</v>
      </c>
      <c r="B54" s="17" t="s">
        <v>146</v>
      </c>
      <c r="C54" s="26" t="s">
        <v>42</v>
      </c>
      <c r="D54" s="86">
        <f>'[2]SEPT 2021'!D54+'[2]OCT 2021'!D54+'[2]NOV 2021'!D54+'[2]DEC 2021'!D54+'[2]JAN 2022'!D54+'[2]FEB 2022'!D54+'[2]MAR 2022'!D54+'[2]APR 2022'!D54+'[2]MAY 2022'!D54+'[2]JUN 2022'!D54+'[2]JUL 2022'!D54+'[2]AUG 2022'!D54+'[2]NOV 2022'!D54</f>
        <v>725279</v>
      </c>
      <c r="E54" s="86">
        <f>'[2]SEPT 2021'!E54+'[2]OCT 2021'!E54+'[2]NOV 2021'!E54+'[2]DEC 2021'!E54+'[2]JAN 2022'!E54+'[2]FEB 2022'!E54+'[2]MAR 2022'!E54+'[2]APR 2022'!E54+'[2]MAY 2022'!E54+'[2]JUN 2022'!E54+'[2]JUL 2022'!E54+'[2]AUG 2022'!E54+'[2]NOV 2022'!E54</f>
        <v>662455</v>
      </c>
      <c r="F54" s="86">
        <f>'[2]SEPT 2021'!F54+'[2]OCT 2021'!F54+'[2]NOV 2021'!F54+'[2]DEC 2021'!F54+'[2]JAN 2022'!F54+'[2]FEB 2022'!F54+'[2]MAR 2022'!F54+'[2]APR 2022'!F54+'[2]MAY 2022'!F54+'[2]JUN 2022'!F54+'[2]JUL 2022'!F54+'[2]AUG 2022'!F54+'[2]NOV 2022'!F54</f>
        <v>385397</v>
      </c>
      <c r="G54" s="86">
        <f>'[2]SEPT 2021'!G54+'[2]OCT 2021'!G54+'[2]NOV 2021'!G54+'[2]DEC 2021'!G54+'[2]JAN 2022'!G54+'[2]FEB 2022'!G54+'[2]MAR 2022'!G54+'[2]APR 2022'!G54+'[2]MAY 2022'!G54+'[2]JUN 2022'!G54+'[2]JUL 2022'!G54+'[2]AUG 2022'!G54+'[2]NOV 2022'!G54</f>
        <v>150031</v>
      </c>
      <c r="H54" s="86">
        <f>'[2]SEPT 2021'!H54+'[2]OCT 2021'!H54+'[2]NOV 2021'!H54+'[2]DEC 2021'!H54+'[2]JAN 2022'!H54+'[2]FEB 2022'!H54+'[2]MAR 2022'!H54+'[2]APR 2022'!H54+'[2]MAY 2022'!H54+'[2]JUN 2022'!H54+'[2]JUL 2022'!H54+'[2]AUG 2022'!H54+'[2]NOV 2022'!H54</f>
        <v>373726</v>
      </c>
      <c r="I54" s="87">
        <f>'[2]SEPT 2021'!I54+'[2]OCT 2021'!I54+'[2]NOV 2021'!I54+'[2]DEC 2021'!I54+'[2]JAN 2022'!I54+'[2]FEB 2022'!I54+'[2]MAR 2022'!I54+'[2]APR 2022'!I54+'[2]MAY 2022'!I54+'[2]JUN 2022'!I54+'[2]JUL 2022'!I54+'[2]AUG 2022'!I54+'[2]NOV 2022'!I54</f>
        <v>2296888</v>
      </c>
      <c r="J54" s="88">
        <f>'[2]SEPT 2021'!J54+'[2]OCT 2021'!J54+'[2]NOV 2021'!J54+'[2]DEC 2021'!J54+'[2]JAN 2022'!J54+'[2]FEB 2022'!J54+'[2]MAR 2022'!J54+'[2]APR 2022'!J54+'[2]MAY 2022'!J54+'[2]JUN 2022'!J54+'[2]JUL 2022'!J54+'[2]AUG 2022'!J54+'[2]NOV 2022'!J54</f>
        <v>6009.98</v>
      </c>
      <c r="K54" s="89">
        <f>'[2]FEB 2022'!K54+'[2]MAR 2022'!K54+'[2]APR 2022'!K54+'[2]MAY 2022'!K54+'[2]JUN 2022'!K54+'[2]JUL 2022'!K54+'[2]AUG 2022'!K54+'[2]NOV 2022'!K54</f>
        <v>0</v>
      </c>
      <c r="L54" s="90">
        <f>'[2]SEPT 2021'!K54+'[2]OCT 2021'!K54+'[2]NOV 2021'!K54+'[2]DEC 2021'!K54+'[2]JAN 2022'!K54+'[2]FEB 2022'!L54+'[2]MAR 2022'!L54+'[2]APR 2022'!L54+'[2]MAY 2022'!L54+'[2]JUN 2022'!L54+'[2]JUL 2022'!L54+'[2]AUG 2022'!L54+'[2]NOV 2022'!L54</f>
        <v>0</v>
      </c>
      <c r="M54" s="90">
        <f>'[2]SEPT 2021'!L54+'[2]OCT 2021'!L54+'[2]NOV 2021'!L54+'[2]DEC 2021'!L54+'[2]JAN 2022'!L54+'[2]FEB 2022'!M54+'[2]MAR 2022'!M54+'[2]APR 2022'!M54+'[2]MAY 2022'!M54+'[2]JUN 2022'!M54+'[2]JUL 2022'!M54+'[2]AUG 2022'!M54+'[2]NOV 2022'!M54</f>
        <v>54413</v>
      </c>
      <c r="N54" s="90">
        <f>'[2]SEPT 2021'!M54+'[2]OCT 2021'!M54+'[2]NOV 2021'!M54+'[2]DEC 2021'!M54+'[2]JAN 2022'!M54+'[2]FEB 2022'!N54+'[2]MAR 2022'!N54+'[2]APR 2022'!N54+'[2]MAY 2022'!N54+'[2]JUN 2022'!N54+'[2]JUL 2022'!N54+'[2]AUG 2022'!N54+'[2]NOV 2022'!N54</f>
        <v>0</v>
      </c>
      <c r="O54" s="90">
        <f>'[2]SEPT 2021'!N54+'[2]OCT 2021'!N54+'[2]NOV 2021'!N54+'[2]DEC 2021'!N54+'[2]JAN 2022'!N54+'[2]FEB 2022'!O54+'[2]MAR 2022'!O54+'[2]APR 2022'!O54+'[2]MAY 2022'!O54+'[2]JUN 2022'!O54+'[2]JUL 2022'!O54+'[2]AUG 2022'!O54+'[2]NOV 2022'!O54</f>
        <v>0</v>
      </c>
      <c r="P54" s="90">
        <f>'[2]SEPT 2021'!O54+'[2]OCT 2021'!O54+'[2]NOV 2021'!O54+'[2]DEC 2021'!O54+'[2]JAN 2022'!O54+'[2]FEB 2022'!P54+'[2]MAR 2022'!P54+'[2]APR 2022'!P54+'[2]MAY 2022'!P54+'[2]JUN 2022'!P54+'[2]JUL 2022'!P54+'[2]AUG 2022'!P54+'[2]NOV 2022'!P54</f>
        <v>0</v>
      </c>
      <c r="Q54" s="90">
        <f>'[2]SEPT 2021'!P54+'[2]OCT 2021'!P54+'[2]NOV 2021'!P54+'[2]DEC 2021'!P54+'[2]JAN 2022'!P54+'[2]FEB 2022'!Q54+'[2]MAR 2022'!Q54+'[2]APR 2022'!Q54+'[2]MAY 2022'!Q54+'[2]JUN 2022'!Q54+'[2]JUL 2022'!Q54+'[2]AUG 2022'!Q54+'[2]NOV 2022'!Q54</f>
        <v>31213.35</v>
      </c>
      <c r="R54" s="90">
        <f>'[2]SEPT 2021'!Q54+'[2]OCT 2021'!Q54+'[2]NOV 2021'!Q54+'[2]DEC 2021'!Q54+'[2]JAN 2022'!Q54+'[2]FEB 2022'!R54+'[2]MAR 2022'!R54+'[2]APR 2022'!R54+'[2]MAY 2022'!R54+'[2]JUN 2022'!R54+'[2]JUL 2022'!R54+'[2]AUG 2022'!R54+'[2]NOV 2022'!R54</f>
        <v>5995</v>
      </c>
      <c r="S54" s="90">
        <f>'[2]SEPT 2021'!R54+'[2]OCT 2021'!R54+'[2]NOV 2021'!R54+'[2]DEC 2021'!R54+'[2]JAN 2022'!R54+'[2]FEB 2022'!S54+'[2]MAR 2022'!S54+'[2]APR 2022'!S54+'[2]MAY 2022'!S54+'[2]JUN 2022'!S54+'[2]JUL 2022'!S54+'[2]AUG 2022'!S54+'[2]NOV 2022'!S54</f>
        <v>0</v>
      </c>
      <c r="T54" s="90">
        <f>'[2]SEPT 2021'!S54+'[2]OCT 2021'!S54+'[2]NOV 2021'!S54+'[2]DEC 2021'!S54+'[2]JAN 2022'!S54+'[2]FEB 2022'!T54+'[2]MAR 2022'!T54+'[2]APR 2022'!T54+'[2]MAY 2022'!T54+'[2]JUN 2022'!T54+'[2]JUL 2022'!T54+'[2]AUG 2022'!T54+'[2]NOV 2022'!T54</f>
        <v>0</v>
      </c>
      <c r="U54" s="90">
        <f>'[2]SEPT 2021'!T54+'[2]OCT 2021'!T54+'[2]NOV 2021'!T54+'[2]DEC 2021'!T54+'[2]JAN 2022'!T54+'[2]FEB 2022'!U54+'[2]MAR 2022'!U54+'[2]APR 2022'!U54+'[2]MAY 2022'!U54+'[2]JUN 2022'!U54+'[2]JUL 2022'!U54+'[2]AUG 2022'!U54+'[2]NOV 2022'!U54</f>
        <v>0</v>
      </c>
      <c r="V54" s="90">
        <f>'[2]SEPT 2021'!U54+'[2]OCT 2021'!U54+'[2]NOV 2021'!U54+'[2]DEC 2021'!U54+'[2]JAN 2022'!U54+'[2]FEB 2022'!V54+'[2]MAR 2022'!V54+'[2]APR 2022'!V54+'[2]MAY 2022'!V54+'[2]JUN 2022'!V54+'[2]JUL 2022'!V54+'[2]AUG 2022'!V54+'[2]NOV 2022'!V54</f>
        <v>0</v>
      </c>
      <c r="W54" s="90">
        <f>'[2]SEPT 2021'!V54+'[2]OCT 2021'!V54+'[2]NOV 2021'!V54+'[2]DEC 2021'!V54+'[2]JAN 2022'!V54+'[2]FEB 2022'!W54+'[2]MAR 2022'!W54+'[2]APR 2022'!W54+'[2]MAY 2022'!W54+'[2]JUN 2022'!W54+'[2]JUL 2022'!W54+'[2]AUG 2022'!W54+'[2]NOV 2022'!W54</f>
        <v>194737</v>
      </c>
      <c r="X54" s="90">
        <f>'[2]SEPT 2021'!W54+'[2]OCT 2021'!W54+'[2]NOV 2021'!W54+'[2]DEC 2021'!W54+'[2]JAN 2022'!W54+'[2]FEB 2022'!X54+'[2]MAR 2022'!X54+'[2]APR 2022'!X54+'[2]MAY 2022'!X54+'[2]JUN 2022'!X54+'[2]JUL 2022'!X54+'[2]AUG 2022'!X54+'[2]NOV 2022'!X54</f>
        <v>0</v>
      </c>
      <c r="Y54" s="90">
        <f>'[2]SEPT 2021'!X54+'[2]OCT 2021'!X54+'[2]NOV 2021'!X54+'[2]DEC 2021'!X54+'[2]JAN 2022'!X54+'[2]FEB 2022'!Y54+'[2]MAR 2022'!Y54+'[2]APR 2022'!Y54+'[2]MAY 2022'!Y54+'[2]JUN 2022'!Y54+'[2]JUL 2022'!Y54+'[2]AUG 2022'!Y54+'[2]NOV 2022'!Y54</f>
        <v>161680</v>
      </c>
      <c r="Z54" s="90">
        <f>'[2]SEPT 2021'!Y54+'[2]OCT 2021'!Y54+'[2]NOV 2021'!Y54+'[2]DEC 2021'!Y54+'[2]JAN 2022'!Y54+'[2]FEB 2022'!Z54+'[2]MAR 2022'!Z54+'[2]APR 2022'!Z54+'[2]MAY 2022'!Z54+'[2]JUN 2022'!Z54+'[2]JUL 2022'!Z54+'[2]AUG 2022'!Z54+'[2]NOV 2022'!Z54</f>
        <v>0</v>
      </c>
      <c r="AA54" s="66">
        <f t="shared" si="0"/>
        <v>2750936.33</v>
      </c>
    </row>
    <row r="55" spans="1:27" x14ac:dyDescent="0.25">
      <c r="A55" s="16" t="s">
        <v>147</v>
      </c>
      <c r="B55" s="17" t="s">
        <v>148</v>
      </c>
      <c r="C55" s="28" t="s">
        <v>45</v>
      </c>
      <c r="D55" s="86">
        <f>'[2]SEPT 2021'!D55+'[2]OCT 2021'!D55+'[2]NOV 2021'!D55+'[2]DEC 2021'!D55+'[2]JAN 2022'!D55+'[2]FEB 2022'!D55+'[2]MAR 2022'!D55+'[2]APR 2022'!D55+'[2]MAY 2022'!D55+'[2]JUN 2022'!D55+'[2]JUL 2022'!D55+'[2]AUG 2022'!D55+'[2]NOV 2022'!D55</f>
        <v>79229</v>
      </c>
      <c r="E55" s="86">
        <f>'[2]SEPT 2021'!E55+'[2]OCT 2021'!E55+'[2]NOV 2021'!E55+'[2]DEC 2021'!E55+'[2]JAN 2022'!E55+'[2]FEB 2022'!E55+'[2]MAR 2022'!E55+'[2]APR 2022'!E55+'[2]MAY 2022'!E55+'[2]JUN 2022'!E55+'[2]JUL 2022'!E55+'[2]AUG 2022'!E55+'[2]NOV 2022'!E55</f>
        <v>82529</v>
      </c>
      <c r="F55" s="86">
        <f>'[2]SEPT 2021'!F55+'[2]OCT 2021'!F55+'[2]NOV 2021'!F55+'[2]DEC 2021'!F55+'[2]JAN 2022'!F55+'[2]FEB 2022'!F55+'[2]MAR 2022'!F55+'[2]APR 2022'!F55+'[2]MAY 2022'!F55+'[2]JUN 2022'!F55+'[2]JUL 2022'!F55+'[2]AUG 2022'!F55+'[2]NOV 2022'!F55</f>
        <v>0</v>
      </c>
      <c r="G55" s="86">
        <f>'[2]SEPT 2021'!G55+'[2]OCT 2021'!G55+'[2]NOV 2021'!G55+'[2]DEC 2021'!G55+'[2]JAN 2022'!G55+'[2]FEB 2022'!G55+'[2]MAR 2022'!G55+'[2]APR 2022'!G55+'[2]MAY 2022'!G55+'[2]JUN 2022'!G55+'[2]JUL 2022'!G55+'[2]AUG 2022'!G55+'[2]NOV 2022'!G55</f>
        <v>8952</v>
      </c>
      <c r="H55" s="86">
        <f>'[2]SEPT 2021'!H55+'[2]OCT 2021'!H55+'[2]NOV 2021'!H55+'[2]DEC 2021'!H55+'[2]JAN 2022'!H55+'[2]FEB 2022'!H55+'[2]MAR 2022'!H55+'[2]APR 2022'!H55+'[2]MAY 2022'!H55+'[2]JUN 2022'!H55+'[2]JUL 2022'!H55+'[2]AUG 2022'!H55+'[2]NOV 2022'!H55</f>
        <v>3106</v>
      </c>
      <c r="I55" s="87">
        <f>'[2]SEPT 2021'!I55+'[2]OCT 2021'!I55+'[2]NOV 2021'!I55+'[2]DEC 2021'!I55+'[2]JAN 2022'!I55+'[2]FEB 2022'!I55+'[2]MAR 2022'!I55+'[2]APR 2022'!I55+'[2]MAY 2022'!I55+'[2]JUN 2022'!I55+'[2]JUL 2022'!I55+'[2]AUG 2022'!I55+'[2]NOV 2022'!I55</f>
        <v>173816</v>
      </c>
      <c r="J55" s="88">
        <f>'[2]SEPT 2021'!J55+'[2]OCT 2021'!J55+'[2]NOV 2021'!J55+'[2]DEC 2021'!J55+'[2]JAN 2022'!J55+'[2]FEB 2022'!J55+'[2]MAR 2022'!J55+'[2]APR 2022'!J55+'[2]MAY 2022'!J55+'[2]JUN 2022'!J55+'[2]JUL 2022'!J55+'[2]AUG 2022'!J55+'[2]NOV 2022'!J55</f>
        <v>4347</v>
      </c>
      <c r="K55" s="89">
        <f>'[2]FEB 2022'!K55+'[2]MAR 2022'!K55+'[2]APR 2022'!K55+'[2]MAY 2022'!K55+'[2]JUN 2022'!K55+'[2]JUL 2022'!K55+'[2]AUG 2022'!K55+'[2]NOV 2022'!K55</f>
        <v>0</v>
      </c>
      <c r="L55" s="90">
        <f>'[2]SEPT 2021'!K55+'[2]OCT 2021'!K55+'[2]NOV 2021'!K55+'[2]DEC 2021'!K55+'[2]JAN 2022'!K55+'[2]FEB 2022'!L55+'[2]MAR 2022'!L55+'[2]APR 2022'!L55+'[2]MAY 2022'!L55+'[2]JUN 2022'!L55+'[2]JUL 2022'!L55+'[2]AUG 2022'!L55+'[2]NOV 2022'!L55</f>
        <v>0</v>
      </c>
      <c r="M55" s="90">
        <f>'[2]SEPT 2021'!L55+'[2]OCT 2021'!L55+'[2]NOV 2021'!L55+'[2]DEC 2021'!L55+'[2]JAN 2022'!L55+'[2]FEB 2022'!M55+'[2]MAR 2022'!M55+'[2]APR 2022'!M55+'[2]MAY 2022'!M55+'[2]JUN 2022'!M55+'[2]JUL 2022'!M55+'[2]AUG 2022'!M55+'[2]NOV 2022'!M55</f>
        <v>0</v>
      </c>
      <c r="N55" s="90">
        <f>'[2]SEPT 2021'!M55+'[2]OCT 2021'!M55+'[2]NOV 2021'!M55+'[2]DEC 2021'!M55+'[2]JAN 2022'!M55+'[2]FEB 2022'!N55+'[2]MAR 2022'!N55+'[2]APR 2022'!N55+'[2]MAY 2022'!N55+'[2]JUN 2022'!N55+'[2]JUL 2022'!N55+'[2]AUG 2022'!N55+'[2]NOV 2022'!N55</f>
        <v>0</v>
      </c>
      <c r="O55" s="90">
        <f>'[2]SEPT 2021'!N55+'[2]OCT 2021'!N55+'[2]NOV 2021'!N55+'[2]DEC 2021'!N55+'[2]JAN 2022'!N55+'[2]FEB 2022'!O55+'[2]MAR 2022'!O55+'[2]APR 2022'!O55+'[2]MAY 2022'!O55+'[2]JUN 2022'!O55+'[2]JUL 2022'!O55+'[2]AUG 2022'!O55+'[2]NOV 2022'!O55</f>
        <v>0</v>
      </c>
      <c r="P55" s="90">
        <f>'[2]SEPT 2021'!O55+'[2]OCT 2021'!O55+'[2]NOV 2021'!O55+'[2]DEC 2021'!O55+'[2]JAN 2022'!O55+'[2]FEB 2022'!P55+'[2]MAR 2022'!P55+'[2]APR 2022'!P55+'[2]MAY 2022'!P55+'[2]JUN 2022'!P55+'[2]JUL 2022'!P55+'[2]AUG 2022'!P55+'[2]NOV 2022'!P55</f>
        <v>0</v>
      </c>
      <c r="Q55" s="90">
        <f>'[2]SEPT 2021'!P55+'[2]OCT 2021'!P55+'[2]NOV 2021'!P55+'[2]DEC 2021'!P55+'[2]JAN 2022'!P55+'[2]FEB 2022'!Q55+'[2]MAR 2022'!Q55+'[2]APR 2022'!Q55+'[2]MAY 2022'!Q55+'[2]JUN 2022'!Q55+'[2]JUL 2022'!Q55+'[2]AUG 2022'!Q55+'[2]NOV 2022'!Q55</f>
        <v>3352.65</v>
      </c>
      <c r="R55" s="90">
        <f>'[2]SEPT 2021'!Q55+'[2]OCT 2021'!Q55+'[2]NOV 2021'!Q55+'[2]DEC 2021'!Q55+'[2]JAN 2022'!Q55+'[2]FEB 2022'!R55+'[2]MAR 2022'!R55+'[2]APR 2022'!R55+'[2]MAY 2022'!R55+'[2]JUN 2022'!R55+'[2]JUL 2022'!R55+'[2]AUG 2022'!R55+'[2]NOV 2022'!R55</f>
        <v>0</v>
      </c>
      <c r="S55" s="90">
        <f>'[2]SEPT 2021'!R55+'[2]OCT 2021'!R55+'[2]NOV 2021'!R55+'[2]DEC 2021'!R55+'[2]JAN 2022'!R55+'[2]FEB 2022'!S55+'[2]MAR 2022'!S55+'[2]APR 2022'!S55+'[2]MAY 2022'!S55+'[2]JUN 2022'!S55+'[2]JUL 2022'!S55+'[2]AUG 2022'!S55+'[2]NOV 2022'!S55</f>
        <v>0</v>
      </c>
      <c r="T55" s="90">
        <f>'[2]SEPT 2021'!S55+'[2]OCT 2021'!S55+'[2]NOV 2021'!S55+'[2]DEC 2021'!S55+'[2]JAN 2022'!S55+'[2]FEB 2022'!T55+'[2]MAR 2022'!T55+'[2]APR 2022'!T55+'[2]MAY 2022'!T55+'[2]JUN 2022'!T55+'[2]JUL 2022'!T55+'[2]AUG 2022'!T55+'[2]NOV 2022'!T55</f>
        <v>0</v>
      </c>
      <c r="U55" s="90">
        <f>'[2]SEPT 2021'!T55+'[2]OCT 2021'!T55+'[2]NOV 2021'!T55+'[2]DEC 2021'!T55+'[2]JAN 2022'!T55+'[2]FEB 2022'!U55+'[2]MAR 2022'!U55+'[2]APR 2022'!U55+'[2]MAY 2022'!U55+'[2]JUN 2022'!U55+'[2]JUL 2022'!U55+'[2]AUG 2022'!U55+'[2]NOV 2022'!U55</f>
        <v>0</v>
      </c>
      <c r="V55" s="90">
        <f>'[2]SEPT 2021'!U55+'[2]OCT 2021'!U55+'[2]NOV 2021'!U55+'[2]DEC 2021'!U55+'[2]JAN 2022'!U55+'[2]FEB 2022'!V55+'[2]MAR 2022'!V55+'[2]APR 2022'!V55+'[2]MAY 2022'!V55+'[2]JUN 2022'!V55+'[2]JUL 2022'!V55+'[2]AUG 2022'!V55+'[2]NOV 2022'!V55</f>
        <v>0</v>
      </c>
      <c r="W55" s="90">
        <f>'[2]SEPT 2021'!V55+'[2]OCT 2021'!V55+'[2]NOV 2021'!V55+'[2]DEC 2021'!V55+'[2]JAN 2022'!V55+'[2]FEB 2022'!W55+'[2]MAR 2022'!W55+'[2]APR 2022'!W55+'[2]MAY 2022'!W55+'[2]JUN 2022'!W55+'[2]JUL 2022'!W55+'[2]AUG 2022'!W55+'[2]NOV 2022'!W55</f>
        <v>0</v>
      </c>
      <c r="X55" s="90">
        <f>'[2]SEPT 2021'!W55+'[2]OCT 2021'!W55+'[2]NOV 2021'!W55+'[2]DEC 2021'!W55+'[2]JAN 2022'!W55+'[2]FEB 2022'!X55+'[2]MAR 2022'!X55+'[2]APR 2022'!X55+'[2]MAY 2022'!X55+'[2]JUN 2022'!X55+'[2]JUL 2022'!X55+'[2]AUG 2022'!X55+'[2]NOV 2022'!X55</f>
        <v>0</v>
      </c>
      <c r="Y55" s="90">
        <f>'[2]SEPT 2021'!X55+'[2]OCT 2021'!X55+'[2]NOV 2021'!X55+'[2]DEC 2021'!X55+'[2]JAN 2022'!X55+'[2]FEB 2022'!Y55+'[2]MAR 2022'!Y55+'[2]APR 2022'!Y55+'[2]MAY 2022'!Y55+'[2]JUN 2022'!Y55+'[2]JUL 2022'!Y55+'[2]AUG 2022'!Y55+'[2]NOV 2022'!Y55</f>
        <v>0</v>
      </c>
      <c r="Z55" s="90">
        <f>'[2]SEPT 2021'!Y55+'[2]OCT 2021'!Y55+'[2]NOV 2021'!Y55+'[2]DEC 2021'!Y55+'[2]JAN 2022'!Y55+'[2]FEB 2022'!Z55+'[2]MAR 2022'!Z55+'[2]APR 2022'!Z55+'[2]MAY 2022'!Z55+'[2]JUN 2022'!Z55+'[2]JUL 2022'!Z55+'[2]AUG 2022'!Z55+'[2]NOV 2022'!Z55</f>
        <v>0</v>
      </c>
      <c r="AA55" s="66">
        <f t="shared" si="0"/>
        <v>181515.65</v>
      </c>
    </row>
    <row r="56" spans="1:27" x14ac:dyDescent="0.25">
      <c r="A56" s="16" t="s">
        <v>149</v>
      </c>
      <c r="B56" s="17" t="s">
        <v>150</v>
      </c>
      <c r="C56" s="25" t="s">
        <v>39</v>
      </c>
      <c r="D56" s="86">
        <f>'[2]SEPT 2021'!D56+'[2]OCT 2021'!D56+'[2]NOV 2021'!D56+'[2]DEC 2021'!D56+'[2]JAN 2022'!D56+'[2]FEB 2022'!D56+'[2]MAR 2022'!D56+'[2]APR 2022'!D56+'[2]MAY 2022'!D56+'[2]JUN 2022'!D56+'[2]JUL 2022'!D56+'[2]AUG 2022'!D56+'[2]NOV 2022'!D56</f>
        <v>64800</v>
      </c>
      <c r="E56" s="86">
        <f>'[2]SEPT 2021'!E56+'[2]OCT 2021'!E56+'[2]NOV 2021'!E56+'[2]DEC 2021'!E56+'[2]JAN 2022'!E56+'[2]FEB 2022'!E56+'[2]MAR 2022'!E56+'[2]APR 2022'!E56+'[2]MAY 2022'!E56+'[2]JUN 2022'!E56+'[2]JUL 2022'!E56+'[2]AUG 2022'!E56+'[2]NOV 2022'!E56</f>
        <v>56600</v>
      </c>
      <c r="F56" s="86">
        <f>'[2]SEPT 2021'!F56+'[2]OCT 2021'!F56+'[2]NOV 2021'!F56+'[2]DEC 2021'!F56+'[2]JAN 2022'!F56+'[2]FEB 2022'!F56+'[2]MAR 2022'!F56+'[2]APR 2022'!F56+'[2]MAY 2022'!F56+'[2]JUN 2022'!F56+'[2]JUL 2022'!F56+'[2]AUG 2022'!F56+'[2]NOV 2022'!F56</f>
        <v>24328</v>
      </c>
      <c r="G56" s="86">
        <f>'[2]SEPT 2021'!G56+'[2]OCT 2021'!G56+'[2]NOV 2021'!G56+'[2]DEC 2021'!G56+'[2]JAN 2022'!G56+'[2]FEB 2022'!G56+'[2]MAR 2022'!G56+'[2]APR 2022'!G56+'[2]MAY 2022'!G56+'[2]JUN 2022'!G56+'[2]JUL 2022'!G56+'[2]AUG 2022'!G56+'[2]NOV 2022'!G56</f>
        <v>5833</v>
      </c>
      <c r="H56" s="86">
        <f>'[2]SEPT 2021'!H56+'[2]OCT 2021'!H56+'[2]NOV 2021'!H56+'[2]DEC 2021'!H56+'[2]JAN 2022'!H56+'[2]FEB 2022'!H56+'[2]MAR 2022'!H56+'[2]APR 2022'!H56+'[2]MAY 2022'!H56+'[2]JUN 2022'!H56+'[2]JUL 2022'!H56+'[2]AUG 2022'!H56+'[2]NOV 2022'!H56</f>
        <v>18000</v>
      </c>
      <c r="I56" s="87">
        <f>'[2]SEPT 2021'!I56+'[2]OCT 2021'!I56+'[2]NOV 2021'!I56+'[2]DEC 2021'!I56+'[2]JAN 2022'!I56+'[2]FEB 2022'!I56+'[2]MAR 2022'!I56+'[2]APR 2022'!I56+'[2]MAY 2022'!I56+'[2]JUN 2022'!I56+'[2]JUL 2022'!I56+'[2]AUG 2022'!I56+'[2]NOV 2022'!I56</f>
        <v>169561</v>
      </c>
      <c r="J56" s="88">
        <f>'[2]SEPT 2021'!J56+'[2]OCT 2021'!J56+'[2]NOV 2021'!J56+'[2]DEC 2021'!J56+'[2]JAN 2022'!J56+'[2]FEB 2022'!J56+'[2]MAR 2022'!J56+'[2]APR 2022'!J56+'[2]MAY 2022'!J56+'[2]JUN 2022'!J56+'[2]JUL 2022'!J56+'[2]AUG 2022'!J56+'[2]NOV 2022'!J56</f>
        <v>0</v>
      </c>
      <c r="K56" s="89">
        <f>'[2]FEB 2022'!K56+'[2]MAR 2022'!K56+'[2]APR 2022'!K56+'[2]MAY 2022'!K56+'[2]JUN 2022'!K56+'[2]JUL 2022'!K56+'[2]AUG 2022'!K56+'[2]NOV 2022'!K56</f>
        <v>0</v>
      </c>
      <c r="L56" s="90">
        <f>'[2]SEPT 2021'!K56+'[2]OCT 2021'!K56+'[2]NOV 2021'!K56+'[2]DEC 2021'!K56+'[2]JAN 2022'!K56+'[2]FEB 2022'!L56+'[2]MAR 2022'!L56+'[2]APR 2022'!L56+'[2]MAY 2022'!L56+'[2]JUN 2022'!L56+'[2]JUL 2022'!L56+'[2]AUG 2022'!L56+'[2]NOV 2022'!L56</f>
        <v>0</v>
      </c>
      <c r="M56" s="90">
        <f>'[2]SEPT 2021'!L56+'[2]OCT 2021'!L56+'[2]NOV 2021'!L56+'[2]DEC 2021'!L56+'[2]JAN 2022'!L56+'[2]FEB 2022'!M56+'[2]MAR 2022'!M56+'[2]APR 2022'!M56+'[2]MAY 2022'!M56+'[2]JUN 2022'!M56+'[2]JUL 2022'!M56+'[2]AUG 2022'!M56+'[2]NOV 2022'!M56</f>
        <v>0</v>
      </c>
      <c r="N56" s="90">
        <f>'[2]SEPT 2021'!M56+'[2]OCT 2021'!M56+'[2]NOV 2021'!M56+'[2]DEC 2021'!M56+'[2]JAN 2022'!M56+'[2]FEB 2022'!N56+'[2]MAR 2022'!N56+'[2]APR 2022'!N56+'[2]MAY 2022'!N56+'[2]JUN 2022'!N56+'[2]JUL 2022'!N56+'[2]AUG 2022'!N56+'[2]NOV 2022'!N56</f>
        <v>0</v>
      </c>
      <c r="O56" s="90">
        <f>'[2]SEPT 2021'!N56+'[2]OCT 2021'!N56+'[2]NOV 2021'!N56+'[2]DEC 2021'!N56+'[2]JAN 2022'!N56+'[2]FEB 2022'!O56+'[2]MAR 2022'!O56+'[2]APR 2022'!O56+'[2]MAY 2022'!O56+'[2]JUN 2022'!O56+'[2]JUL 2022'!O56+'[2]AUG 2022'!O56+'[2]NOV 2022'!O56</f>
        <v>0</v>
      </c>
      <c r="P56" s="90">
        <f>'[2]SEPT 2021'!O56+'[2]OCT 2021'!O56+'[2]NOV 2021'!O56+'[2]DEC 2021'!O56+'[2]JAN 2022'!O56+'[2]FEB 2022'!P56+'[2]MAR 2022'!P56+'[2]APR 2022'!P56+'[2]MAY 2022'!P56+'[2]JUN 2022'!P56+'[2]JUL 2022'!P56+'[2]AUG 2022'!P56+'[2]NOV 2022'!P56</f>
        <v>0</v>
      </c>
      <c r="Q56" s="90">
        <f>'[2]SEPT 2021'!P56+'[2]OCT 2021'!P56+'[2]NOV 2021'!P56+'[2]DEC 2021'!P56+'[2]JAN 2022'!P56+'[2]FEB 2022'!Q56+'[2]MAR 2022'!Q56+'[2]APR 2022'!Q56+'[2]MAY 2022'!Q56+'[2]JUN 2022'!Q56+'[2]JUL 2022'!Q56+'[2]AUG 2022'!Q56+'[2]NOV 2022'!Q56</f>
        <v>852.93</v>
      </c>
      <c r="R56" s="90">
        <f>'[2]SEPT 2021'!Q56+'[2]OCT 2021'!Q56+'[2]NOV 2021'!Q56+'[2]DEC 2021'!Q56+'[2]JAN 2022'!Q56+'[2]FEB 2022'!R56+'[2]MAR 2022'!R56+'[2]APR 2022'!R56+'[2]MAY 2022'!R56+'[2]JUN 2022'!R56+'[2]JUL 2022'!R56+'[2]AUG 2022'!R56+'[2]NOV 2022'!R56</f>
        <v>0</v>
      </c>
      <c r="S56" s="90">
        <f>'[2]SEPT 2021'!R56+'[2]OCT 2021'!R56+'[2]NOV 2021'!R56+'[2]DEC 2021'!R56+'[2]JAN 2022'!R56+'[2]FEB 2022'!S56+'[2]MAR 2022'!S56+'[2]APR 2022'!S56+'[2]MAY 2022'!S56+'[2]JUN 2022'!S56+'[2]JUL 2022'!S56+'[2]AUG 2022'!S56+'[2]NOV 2022'!S56</f>
        <v>0</v>
      </c>
      <c r="T56" s="90">
        <f>'[2]SEPT 2021'!S56+'[2]OCT 2021'!S56+'[2]NOV 2021'!S56+'[2]DEC 2021'!S56+'[2]JAN 2022'!S56+'[2]FEB 2022'!T56+'[2]MAR 2022'!T56+'[2]APR 2022'!T56+'[2]MAY 2022'!T56+'[2]JUN 2022'!T56+'[2]JUL 2022'!T56+'[2]AUG 2022'!T56+'[2]NOV 2022'!T56</f>
        <v>0</v>
      </c>
      <c r="U56" s="90">
        <f>'[2]SEPT 2021'!T56+'[2]OCT 2021'!T56+'[2]NOV 2021'!T56+'[2]DEC 2021'!T56+'[2]JAN 2022'!T56+'[2]FEB 2022'!U56+'[2]MAR 2022'!U56+'[2]APR 2022'!U56+'[2]MAY 2022'!U56+'[2]JUN 2022'!U56+'[2]JUL 2022'!U56+'[2]AUG 2022'!U56+'[2]NOV 2022'!U56</f>
        <v>0</v>
      </c>
      <c r="V56" s="90">
        <f>'[2]SEPT 2021'!U56+'[2]OCT 2021'!U56+'[2]NOV 2021'!U56+'[2]DEC 2021'!U56+'[2]JAN 2022'!U56+'[2]FEB 2022'!V56+'[2]MAR 2022'!V56+'[2]APR 2022'!V56+'[2]MAY 2022'!V56+'[2]JUN 2022'!V56+'[2]JUL 2022'!V56+'[2]AUG 2022'!V56+'[2]NOV 2022'!V56</f>
        <v>0</v>
      </c>
      <c r="W56" s="90">
        <f>'[2]SEPT 2021'!V56+'[2]OCT 2021'!V56+'[2]NOV 2021'!V56+'[2]DEC 2021'!V56+'[2]JAN 2022'!V56+'[2]FEB 2022'!W56+'[2]MAR 2022'!W56+'[2]APR 2022'!W56+'[2]MAY 2022'!W56+'[2]JUN 2022'!W56+'[2]JUL 2022'!W56+'[2]AUG 2022'!W56+'[2]NOV 2022'!W56</f>
        <v>0</v>
      </c>
      <c r="X56" s="90">
        <f>'[2]SEPT 2021'!W56+'[2]OCT 2021'!W56+'[2]NOV 2021'!W56+'[2]DEC 2021'!W56+'[2]JAN 2022'!W56+'[2]FEB 2022'!X56+'[2]MAR 2022'!X56+'[2]APR 2022'!X56+'[2]MAY 2022'!X56+'[2]JUN 2022'!X56+'[2]JUL 2022'!X56+'[2]AUG 2022'!X56+'[2]NOV 2022'!X56</f>
        <v>0</v>
      </c>
      <c r="Y56" s="90">
        <f>'[2]SEPT 2021'!X56+'[2]OCT 2021'!X56+'[2]NOV 2021'!X56+'[2]DEC 2021'!X56+'[2]JAN 2022'!X56+'[2]FEB 2022'!Y56+'[2]MAR 2022'!Y56+'[2]APR 2022'!Y56+'[2]MAY 2022'!Y56+'[2]JUN 2022'!Y56+'[2]JUL 2022'!Y56+'[2]AUG 2022'!Y56+'[2]NOV 2022'!Y56</f>
        <v>0</v>
      </c>
      <c r="Z56" s="90">
        <f>'[2]SEPT 2021'!Y56+'[2]OCT 2021'!Y56+'[2]NOV 2021'!Y56+'[2]DEC 2021'!Y56+'[2]JAN 2022'!Y56+'[2]FEB 2022'!Z56+'[2]MAR 2022'!Z56+'[2]APR 2022'!Z56+'[2]MAY 2022'!Z56+'[2]JUN 2022'!Z56+'[2]JUL 2022'!Z56+'[2]AUG 2022'!Z56+'[2]NOV 2022'!Z56</f>
        <v>0</v>
      </c>
      <c r="AA56" s="66">
        <f t="shared" si="0"/>
        <v>170413.93</v>
      </c>
    </row>
    <row r="57" spans="1:27" x14ac:dyDescent="0.25">
      <c r="A57" s="16" t="s">
        <v>151</v>
      </c>
      <c r="B57" s="17" t="s">
        <v>152</v>
      </c>
      <c r="C57" s="26" t="s">
        <v>42</v>
      </c>
      <c r="D57" s="86">
        <f>'[2]SEPT 2021'!D57+'[2]OCT 2021'!D57+'[2]NOV 2021'!D57+'[2]DEC 2021'!D57+'[2]JAN 2022'!D57+'[2]FEB 2022'!D57+'[2]MAR 2022'!D57+'[2]APR 2022'!D57+'[2]MAY 2022'!D57+'[2]JUN 2022'!D57+'[2]JUL 2022'!D57+'[2]AUG 2022'!D57+'[2]NOV 2022'!D57</f>
        <v>219527</v>
      </c>
      <c r="E57" s="86">
        <f>'[2]SEPT 2021'!E57+'[2]OCT 2021'!E57+'[2]NOV 2021'!E57+'[2]DEC 2021'!E57+'[2]JAN 2022'!E57+'[2]FEB 2022'!E57+'[2]MAR 2022'!E57+'[2]APR 2022'!E57+'[2]MAY 2022'!E57+'[2]JUN 2022'!E57+'[2]JUL 2022'!E57+'[2]AUG 2022'!E57+'[2]NOV 2022'!E57</f>
        <v>367550</v>
      </c>
      <c r="F57" s="86">
        <f>'[2]SEPT 2021'!F57+'[2]OCT 2021'!F57+'[2]NOV 2021'!F57+'[2]DEC 2021'!F57+'[2]JAN 2022'!F57+'[2]FEB 2022'!F57+'[2]MAR 2022'!F57+'[2]APR 2022'!F57+'[2]MAY 2022'!F57+'[2]JUN 2022'!F57+'[2]JUL 2022'!F57+'[2]AUG 2022'!F57+'[2]NOV 2022'!F57</f>
        <v>411423</v>
      </c>
      <c r="G57" s="86">
        <f>'[2]SEPT 2021'!G57+'[2]OCT 2021'!G57+'[2]NOV 2021'!G57+'[2]DEC 2021'!G57+'[2]JAN 2022'!G57+'[2]FEB 2022'!G57+'[2]MAR 2022'!G57+'[2]APR 2022'!G57+'[2]MAY 2022'!G57+'[2]JUN 2022'!G57+'[2]JUL 2022'!G57+'[2]AUG 2022'!G57+'[2]NOV 2022'!G57</f>
        <v>283422</v>
      </c>
      <c r="H57" s="86">
        <f>'[2]SEPT 2021'!H57+'[2]OCT 2021'!H57+'[2]NOV 2021'!H57+'[2]DEC 2021'!H57+'[2]JAN 2022'!H57+'[2]FEB 2022'!H57+'[2]MAR 2022'!H57+'[2]APR 2022'!H57+'[2]MAY 2022'!H57+'[2]JUN 2022'!H57+'[2]JUL 2022'!H57+'[2]AUG 2022'!H57+'[2]NOV 2022'!H57</f>
        <v>209336</v>
      </c>
      <c r="I57" s="87">
        <f>'[2]SEPT 2021'!I57+'[2]OCT 2021'!I57+'[2]NOV 2021'!I57+'[2]DEC 2021'!I57+'[2]JAN 2022'!I57+'[2]FEB 2022'!I57+'[2]MAR 2022'!I57+'[2]APR 2022'!I57+'[2]MAY 2022'!I57+'[2]JUN 2022'!I57+'[2]JUL 2022'!I57+'[2]AUG 2022'!I57+'[2]NOV 2022'!I57</f>
        <v>1491258</v>
      </c>
      <c r="J57" s="88">
        <f>'[2]SEPT 2021'!J57+'[2]OCT 2021'!J57+'[2]NOV 2021'!J57+'[2]DEC 2021'!J57+'[2]JAN 2022'!J57+'[2]FEB 2022'!J57+'[2]MAR 2022'!J57+'[2]APR 2022'!J57+'[2]MAY 2022'!J57+'[2]JUN 2022'!J57+'[2]JUL 2022'!J57+'[2]AUG 2022'!J57+'[2]NOV 2022'!J57</f>
        <v>0</v>
      </c>
      <c r="K57" s="89">
        <f>'[2]FEB 2022'!K57+'[2]MAR 2022'!K57+'[2]APR 2022'!K57+'[2]MAY 2022'!K57+'[2]JUN 2022'!K57+'[2]JUL 2022'!K57+'[2]AUG 2022'!K57+'[2]NOV 2022'!K57</f>
        <v>0</v>
      </c>
      <c r="L57" s="90">
        <f>'[2]SEPT 2021'!K57+'[2]OCT 2021'!K57+'[2]NOV 2021'!K57+'[2]DEC 2021'!K57+'[2]JAN 2022'!K57+'[2]FEB 2022'!L57+'[2]MAR 2022'!L57+'[2]APR 2022'!L57+'[2]MAY 2022'!L57+'[2]JUN 2022'!L57+'[2]JUL 2022'!L57+'[2]AUG 2022'!L57+'[2]NOV 2022'!L57</f>
        <v>0</v>
      </c>
      <c r="M57" s="90">
        <f>'[2]SEPT 2021'!L57+'[2]OCT 2021'!L57+'[2]NOV 2021'!L57+'[2]DEC 2021'!L57+'[2]JAN 2022'!L57+'[2]FEB 2022'!M57+'[2]MAR 2022'!M57+'[2]APR 2022'!M57+'[2]MAY 2022'!M57+'[2]JUN 2022'!M57+'[2]JUL 2022'!M57+'[2]AUG 2022'!M57+'[2]NOV 2022'!M57</f>
        <v>0</v>
      </c>
      <c r="N57" s="90">
        <f>'[2]SEPT 2021'!M57+'[2]OCT 2021'!M57+'[2]NOV 2021'!M57+'[2]DEC 2021'!M57+'[2]JAN 2022'!M57+'[2]FEB 2022'!N57+'[2]MAR 2022'!N57+'[2]APR 2022'!N57+'[2]MAY 2022'!N57+'[2]JUN 2022'!N57+'[2]JUL 2022'!N57+'[2]AUG 2022'!N57+'[2]NOV 2022'!N57</f>
        <v>0</v>
      </c>
      <c r="O57" s="90">
        <f>'[2]SEPT 2021'!N57+'[2]OCT 2021'!N57+'[2]NOV 2021'!N57+'[2]DEC 2021'!N57+'[2]JAN 2022'!N57+'[2]FEB 2022'!O57+'[2]MAR 2022'!O57+'[2]APR 2022'!O57+'[2]MAY 2022'!O57+'[2]JUN 2022'!O57+'[2]JUL 2022'!O57+'[2]AUG 2022'!O57+'[2]NOV 2022'!O57</f>
        <v>0</v>
      </c>
      <c r="P57" s="90">
        <f>'[2]SEPT 2021'!O57+'[2]OCT 2021'!O57+'[2]NOV 2021'!O57+'[2]DEC 2021'!O57+'[2]JAN 2022'!O57+'[2]FEB 2022'!P57+'[2]MAR 2022'!P57+'[2]APR 2022'!P57+'[2]MAY 2022'!P57+'[2]JUN 2022'!P57+'[2]JUL 2022'!P57+'[2]AUG 2022'!P57+'[2]NOV 2022'!P57</f>
        <v>0</v>
      </c>
      <c r="Q57" s="90">
        <f>'[2]SEPT 2021'!P57+'[2]OCT 2021'!P57+'[2]NOV 2021'!P57+'[2]DEC 2021'!P57+'[2]JAN 2022'!P57+'[2]FEB 2022'!Q57+'[2]MAR 2022'!Q57+'[2]APR 2022'!Q57+'[2]MAY 2022'!Q57+'[2]JUN 2022'!Q57+'[2]JUL 2022'!Q57+'[2]AUG 2022'!Q57+'[2]NOV 2022'!Q57</f>
        <v>8315.19</v>
      </c>
      <c r="R57" s="90">
        <f>'[2]SEPT 2021'!Q57+'[2]OCT 2021'!Q57+'[2]NOV 2021'!Q57+'[2]DEC 2021'!Q57+'[2]JAN 2022'!Q57+'[2]FEB 2022'!R57+'[2]MAR 2022'!R57+'[2]APR 2022'!R57+'[2]MAY 2022'!R57+'[2]JUN 2022'!R57+'[2]JUL 2022'!R57+'[2]AUG 2022'!R57+'[2]NOV 2022'!R57</f>
        <v>0</v>
      </c>
      <c r="S57" s="90">
        <f>'[2]SEPT 2021'!R57+'[2]OCT 2021'!R57+'[2]NOV 2021'!R57+'[2]DEC 2021'!R57+'[2]JAN 2022'!R57+'[2]FEB 2022'!S57+'[2]MAR 2022'!S57+'[2]APR 2022'!S57+'[2]MAY 2022'!S57+'[2]JUN 2022'!S57+'[2]JUL 2022'!S57+'[2]AUG 2022'!S57+'[2]NOV 2022'!S57</f>
        <v>0</v>
      </c>
      <c r="T57" s="90">
        <f>'[2]SEPT 2021'!S57+'[2]OCT 2021'!S57+'[2]NOV 2021'!S57+'[2]DEC 2021'!S57+'[2]JAN 2022'!S57+'[2]FEB 2022'!T57+'[2]MAR 2022'!T57+'[2]APR 2022'!T57+'[2]MAY 2022'!T57+'[2]JUN 2022'!T57+'[2]JUL 2022'!T57+'[2]AUG 2022'!T57+'[2]NOV 2022'!T57</f>
        <v>0</v>
      </c>
      <c r="U57" s="90">
        <f>'[2]SEPT 2021'!T57+'[2]OCT 2021'!T57+'[2]NOV 2021'!T57+'[2]DEC 2021'!T57+'[2]JAN 2022'!T57+'[2]FEB 2022'!U57+'[2]MAR 2022'!U57+'[2]APR 2022'!U57+'[2]MAY 2022'!U57+'[2]JUN 2022'!U57+'[2]JUL 2022'!U57+'[2]AUG 2022'!U57+'[2]NOV 2022'!U57</f>
        <v>0</v>
      </c>
      <c r="V57" s="90">
        <f>'[2]SEPT 2021'!U57+'[2]OCT 2021'!U57+'[2]NOV 2021'!U57+'[2]DEC 2021'!U57+'[2]JAN 2022'!U57+'[2]FEB 2022'!V57+'[2]MAR 2022'!V57+'[2]APR 2022'!V57+'[2]MAY 2022'!V57+'[2]JUN 2022'!V57+'[2]JUL 2022'!V57+'[2]AUG 2022'!V57+'[2]NOV 2022'!V57</f>
        <v>0</v>
      </c>
      <c r="W57" s="90">
        <f>'[2]SEPT 2021'!V57+'[2]OCT 2021'!V57+'[2]NOV 2021'!V57+'[2]DEC 2021'!V57+'[2]JAN 2022'!V57+'[2]FEB 2022'!W57+'[2]MAR 2022'!W57+'[2]APR 2022'!W57+'[2]MAY 2022'!W57+'[2]JUN 2022'!W57+'[2]JUL 2022'!W57+'[2]AUG 2022'!W57+'[2]NOV 2022'!W57</f>
        <v>0</v>
      </c>
      <c r="X57" s="90">
        <f>'[2]SEPT 2021'!W57+'[2]OCT 2021'!W57+'[2]NOV 2021'!W57+'[2]DEC 2021'!W57+'[2]JAN 2022'!W57+'[2]FEB 2022'!X57+'[2]MAR 2022'!X57+'[2]APR 2022'!X57+'[2]MAY 2022'!X57+'[2]JUN 2022'!X57+'[2]JUL 2022'!X57+'[2]AUG 2022'!X57+'[2]NOV 2022'!X57</f>
        <v>0</v>
      </c>
      <c r="Y57" s="90">
        <f>'[2]SEPT 2021'!X57+'[2]OCT 2021'!X57+'[2]NOV 2021'!X57+'[2]DEC 2021'!X57+'[2]JAN 2022'!X57+'[2]FEB 2022'!Y57+'[2]MAR 2022'!Y57+'[2]APR 2022'!Y57+'[2]MAY 2022'!Y57+'[2]JUN 2022'!Y57+'[2]JUL 2022'!Y57+'[2]AUG 2022'!Y57+'[2]NOV 2022'!Y57</f>
        <v>40334</v>
      </c>
      <c r="Z57" s="90">
        <f>'[2]SEPT 2021'!Y57+'[2]OCT 2021'!Y57+'[2]NOV 2021'!Y57+'[2]DEC 2021'!Y57+'[2]JAN 2022'!Y57+'[2]FEB 2022'!Z57+'[2]MAR 2022'!Z57+'[2]APR 2022'!Z57+'[2]MAY 2022'!Z57+'[2]JUN 2022'!Z57+'[2]JUL 2022'!Z57+'[2]AUG 2022'!Z57+'[2]NOV 2022'!Z57</f>
        <v>0</v>
      </c>
      <c r="AA57" s="66">
        <f t="shared" si="0"/>
        <v>1539907.19</v>
      </c>
    </row>
    <row r="58" spans="1:27" x14ac:dyDescent="0.25">
      <c r="A58" s="16" t="s">
        <v>153</v>
      </c>
      <c r="B58" s="17" t="s">
        <v>154</v>
      </c>
      <c r="C58" s="29" t="s">
        <v>50</v>
      </c>
      <c r="D58" s="86">
        <f>'[2]SEPT 2021'!D58+'[2]OCT 2021'!D58+'[2]NOV 2021'!D58+'[2]DEC 2021'!D58+'[2]JAN 2022'!D58+'[2]FEB 2022'!D58+'[2]MAR 2022'!D58+'[2]APR 2022'!D58+'[2]MAY 2022'!D58+'[2]JUN 2022'!D58+'[2]JUL 2022'!D58+'[2]AUG 2022'!D58+'[2]NOV 2022'!D58</f>
        <v>27462</v>
      </c>
      <c r="E58" s="86">
        <f>'[2]SEPT 2021'!E58+'[2]OCT 2021'!E58+'[2]NOV 2021'!E58+'[2]DEC 2021'!E58+'[2]JAN 2022'!E58+'[2]FEB 2022'!E58+'[2]MAR 2022'!E58+'[2]APR 2022'!E58+'[2]MAY 2022'!E58+'[2]JUN 2022'!E58+'[2]JUL 2022'!E58+'[2]AUG 2022'!E58+'[2]NOV 2022'!E58</f>
        <v>29340</v>
      </c>
      <c r="F58" s="86">
        <f>'[2]SEPT 2021'!F58+'[2]OCT 2021'!F58+'[2]NOV 2021'!F58+'[2]DEC 2021'!F58+'[2]JAN 2022'!F58+'[2]FEB 2022'!F58+'[2]MAR 2022'!F58+'[2]APR 2022'!F58+'[2]MAY 2022'!F58+'[2]JUN 2022'!F58+'[2]JUL 2022'!F58+'[2]AUG 2022'!F58+'[2]NOV 2022'!F58</f>
        <v>12812</v>
      </c>
      <c r="G58" s="86">
        <f>'[2]SEPT 2021'!G58+'[2]OCT 2021'!G58+'[2]NOV 2021'!G58+'[2]DEC 2021'!G58+'[2]JAN 2022'!G58+'[2]FEB 2022'!G58+'[2]MAR 2022'!G58+'[2]APR 2022'!G58+'[2]MAY 2022'!G58+'[2]JUN 2022'!G58+'[2]JUL 2022'!G58+'[2]AUG 2022'!G58+'[2]NOV 2022'!G58</f>
        <v>5196</v>
      </c>
      <c r="H58" s="86">
        <f>'[2]SEPT 2021'!H58+'[2]OCT 2021'!H58+'[2]NOV 2021'!H58+'[2]DEC 2021'!H58+'[2]JAN 2022'!H58+'[2]FEB 2022'!H58+'[2]MAR 2022'!H58+'[2]APR 2022'!H58+'[2]MAY 2022'!H58+'[2]JUN 2022'!H58+'[2]JUL 2022'!H58+'[2]AUG 2022'!H58+'[2]NOV 2022'!H58</f>
        <v>7083</v>
      </c>
      <c r="I58" s="87">
        <f>'[2]SEPT 2021'!I58+'[2]OCT 2021'!I58+'[2]NOV 2021'!I58+'[2]DEC 2021'!I58+'[2]JAN 2022'!I58+'[2]FEB 2022'!I58+'[2]MAR 2022'!I58+'[2]APR 2022'!I58+'[2]MAY 2022'!I58+'[2]JUN 2022'!I58+'[2]JUL 2022'!I58+'[2]AUG 2022'!I58+'[2]NOV 2022'!I58</f>
        <v>81893</v>
      </c>
      <c r="J58" s="88">
        <f>'[2]SEPT 2021'!J58+'[2]OCT 2021'!J58+'[2]NOV 2021'!J58+'[2]DEC 2021'!J58+'[2]JAN 2022'!J58+'[2]FEB 2022'!J58+'[2]MAR 2022'!J58+'[2]APR 2022'!J58+'[2]MAY 2022'!J58+'[2]JUN 2022'!J58+'[2]JUL 2022'!J58+'[2]AUG 2022'!J58+'[2]NOV 2022'!J58</f>
        <v>0</v>
      </c>
      <c r="K58" s="89">
        <f>'[2]FEB 2022'!K58+'[2]MAR 2022'!K58+'[2]APR 2022'!K58+'[2]MAY 2022'!K58+'[2]JUN 2022'!K58+'[2]JUL 2022'!K58+'[2]AUG 2022'!K58+'[2]NOV 2022'!K58</f>
        <v>0</v>
      </c>
      <c r="L58" s="90">
        <f>'[2]SEPT 2021'!K58+'[2]OCT 2021'!K58+'[2]NOV 2021'!K58+'[2]DEC 2021'!K58+'[2]JAN 2022'!K58+'[2]FEB 2022'!L58+'[2]MAR 2022'!L58+'[2]APR 2022'!L58+'[2]MAY 2022'!L58+'[2]JUN 2022'!L58+'[2]JUL 2022'!L58+'[2]AUG 2022'!L58+'[2]NOV 2022'!L58</f>
        <v>0</v>
      </c>
      <c r="M58" s="90">
        <f>'[2]SEPT 2021'!L58+'[2]OCT 2021'!L58+'[2]NOV 2021'!L58+'[2]DEC 2021'!L58+'[2]JAN 2022'!L58+'[2]FEB 2022'!M58+'[2]MAR 2022'!M58+'[2]APR 2022'!M58+'[2]MAY 2022'!M58+'[2]JUN 2022'!M58+'[2]JUL 2022'!M58+'[2]AUG 2022'!M58+'[2]NOV 2022'!M58</f>
        <v>0</v>
      </c>
      <c r="N58" s="90">
        <f>'[2]SEPT 2021'!M58+'[2]OCT 2021'!M58+'[2]NOV 2021'!M58+'[2]DEC 2021'!M58+'[2]JAN 2022'!M58+'[2]FEB 2022'!N58+'[2]MAR 2022'!N58+'[2]APR 2022'!N58+'[2]MAY 2022'!N58+'[2]JUN 2022'!N58+'[2]JUL 2022'!N58+'[2]AUG 2022'!N58+'[2]NOV 2022'!N58</f>
        <v>0</v>
      </c>
      <c r="O58" s="90">
        <f>'[2]SEPT 2021'!N58+'[2]OCT 2021'!N58+'[2]NOV 2021'!N58+'[2]DEC 2021'!N58+'[2]JAN 2022'!N58+'[2]FEB 2022'!O58+'[2]MAR 2022'!O58+'[2]APR 2022'!O58+'[2]MAY 2022'!O58+'[2]JUN 2022'!O58+'[2]JUL 2022'!O58+'[2]AUG 2022'!O58+'[2]NOV 2022'!O58</f>
        <v>0</v>
      </c>
      <c r="P58" s="90">
        <f>'[2]SEPT 2021'!O58+'[2]OCT 2021'!O58+'[2]NOV 2021'!O58+'[2]DEC 2021'!O58+'[2]JAN 2022'!O58+'[2]FEB 2022'!P58+'[2]MAR 2022'!P58+'[2]APR 2022'!P58+'[2]MAY 2022'!P58+'[2]JUN 2022'!P58+'[2]JUL 2022'!P58+'[2]AUG 2022'!P58+'[2]NOV 2022'!P58</f>
        <v>0</v>
      </c>
      <c r="Q58" s="90">
        <f>'[2]SEPT 2021'!P58+'[2]OCT 2021'!P58+'[2]NOV 2021'!P58+'[2]DEC 2021'!P58+'[2]JAN 2022'!P58+'[2]FEB 2022'!Q58+'[2]MAR 2022'!Q58+'[2]APR 2022'!Q58+'[2]MAY 2022'!Q58+'[2]JUN 2022'!Q58+'[2]JUL 2022'!Q58+'[2]AUG 2022'!Q58+'[2]NOV 2022'!Q58</f>
        <v>426.46</v>
      </c>
      <c r="R58" s="90">
        <f>'[2]SEPT 2021'!Q58+'[2]OCT 2021'!Q58+'[2]NOV 2021'!Q58+'[2]DEC 2021'!Q58+'[2]JAN 2022'!Q58+'[2]FEB 2022'!R58+'[2]MAR 2022'!R58+'[2]APR 2022'!R58+'[2]MAY 2022'!R58+'[2]JUN 2022'!R58+'[2]JUL 2022'!R58+'[2]AUG 2022'!R58+'[2]NOV 2022'!R58</f>
        <v>0</v>
      </c>
      <c r="S58" s="90">
        <f>'[2]SEPT 2021'!R58+'[2]OCT 2021'!R58+'[2]NOV 2021'!R58+'[2]DEC 2021'!R58+'[2]JAN 2022'!R58+'[2]FEB 2022'!S58+'[2]MAR 2022'!S58+'[2]APR 2022'!S58+'[2]MAY 2022'!S58+'[2]JUN 2022'!S58+'[2]JUL 2022'!S58+'[2]AUG 2022'!S58+'[2]NOV 2022'!S58</f>
        <v>0</v>
      </c>
      <c r="T58" s="90">
        <f>'[2]SEPT 2021'!S58+'[2]OCT 2021'!S58+'[2]NOV 2021'!S58+'[2]DEC 2021'!S58+'[2]JAN 2022'!S58+'[2]FEB 2022'!T58+'[2]MAR 2022'!T58+'[2]APR 2022'!T58+'[2]MAY 2022'!T58+'[2]JUN 2022'!T58+'[2]JUL 2022'!T58+'[2]AUG 2022'!T58+'[2]NOV 2022'!T58</f>
        <v>0</v>
      </c>
      <c r="U58" s="90">
        <f>'[2]SEPT 2021'!T58+'[2]OCT 2021'!T58+'[2]NOV 2021'!T58+'[2]DEC 2021'!T58+'[2]JAN 2022'!T58+'[2]FEB 2022'!U58+'[2]MAR 2022'!U58+'[2]APR 2022'!U58+'[2]MAY 2022'!U58+'[2]JUN 2022'!U58+'[2]JUL 2022'!U58+'[2]AUG 2022'!U58+'[2]NOV 2022'!U58</f>
        <v>0</v>
      </c>
      <c r="V58" s="90">
        <f>'[2]SEPT 2021'!U58+'[2]OCT 2021'!U58+'[2]NOV 2021'!U58+'[2]DEC 2021'!U58+'[2]JAN 2022'!U58+'[2]FEB 2022'!V58+'[2]MAR 2022'!V58+'[2]APR 2022'!V58+'[2]MAY 2022'!V58+'[2]JUN 2022'!V58+'[2]JUL 2022'!V58+'[2]AUG 2022'!V58+'[2]NOV 2022'!V58</f>
        <v>0</v>
      </c>
      <c r="W58" s="90">
        <f>'[2]SEPT 2021'!V58+'[2]OCT 2021'!V58+'[2]NOV 2021'!V58+'[2]DEC 2021'!V58+'[2]JAN 2022'!V58+'[2]FEB 2022'!W58+'[2]MAR 2022'!W58+'[2]APR 2022'!W58+'[2]MAY 2022'!W58+'[2]JUN 2022'!W58+'[2]JUL 2022'!W58+'[2]AUG 2022'!W58+'[2]NOV 2022'!W58</f>
        <v>0</v>
      </c>
      <c r="X58" s="90">
        <f>'[2]SEPT 2021'!W58+'[2]OCT 2021'!W58+'[2]NOV 2021'!W58+'[2]DEC 2021'!W58+'[2]JAN 2022'!W58+'[2]FEB 2022'!X58+'[2]MAR 2022'!X58+'[2]APR 2022'!X58+'[2]MAY 2022'!X58+'[2]JUN 2022'!X58+'[2]JUL 2022'!X58+'[2]AUG 2022'!X58+'[2]NOV 2022'!X58</f>
        <v>0</v>
      </c>
      <c r="Y58" s="90">
        <f>'[2]SEPT 2021'!X58+'[2]OCT 2021'!X58+'[2]NOV 2021'!X58+'[2]DEC 2021'!X58+'[2]JAN 2022'!X58+'[2]FEB 2022'!Y58+'[2]MAR 2022'!Y58+'[2]APR 2022'!Y58+'[2]MAY 2022'!Y58+'[2]JUN 2022'!Y58+'[2]JUL 2022'!Y58+'[2]AUG 2022'!Y58+'[2]NOV 2022'!Y58</f>
        <v>0</v>
      </c>
      <c r="Z58" s="90">
        <f>'[2]SEPT 2021'!Y58+'[2]OCT 2021'!Y58+'[2]NOV 2021'!Y58+'[2]DEC 2021'!Y58+'[2]JAN 2022'!Y58+'[2]FEB 2022'!Z58+'[2]MAR 2022'!Z58+'[2]APR 2022'!Z58+'[2]MAY 2022'!Z58+'[2]JUN 2022'!Z58+'[2]JUL 2022'!Z58+'[2]AUG 2022'!Z58+'[2]NOV 2022'!Z58</f>
        <v>0</v>
      </c>
      <c r="AA58" s="66">
        <f t="shared" si="0"/>
        <v>82319.460000000006</v>
      </c>
    </row>
    <row r="59" spans="1:27" x14ac:dyDescent="0.25">
      <c r="A59" s="16" t="s">
        <v>155</v>
      </c>
      <c r="B59" s="17" t="s">
        <v>156</v>
      </c>
      <c r="C59" s="29" t="s">
        <v>50</v>
      </c>
      <c r="D59" s="86">
        <f>'[2]SEPT 2021'!D59+'[2]OCT 2021'!D59+'[2]NOV 2021'!D59+'[2]DEC 2021'!D59+'[2]JAN 2022'!D59+'[2]FEB 2022'!D59+'[2]MAR 2022'!D59+'[2]APR 2022'!D59+'[2]MAY 2022'!D59+'[2]JUN 2022'!D59+'[2]JUL 2022'!D59+'[2]AUG 2022'!D59+'[2]NOV 2022'!D59</f>
        <v>71589</v>
      </c>
      <c r="E59" s="86">
        <f>'[2]SEPT 2021'!E59+'[2]OCT 2021'!E59+'[2]NOV 2021'!E59+'[2]DEC 2021'!E59+'[2]JAN 2022'!E59+'[2]FEB 2022'!E59+'[2]MAR 2022'!E59+'[2]APR 2022'!E59+'[2]MAY 2022'!E59+'[2]JUN 2022'!E59+'[2]JUL 2022'!E59+'[2]AUG 2022'!E59+'[2]NOV 2022'!E59</f>
        <v>60983</v>
      </c>
      <c r="F59" s="86">
        <f>'[2]SEPT 2021'!F59+'[2]OCT 2021'!F59+'[2]NOV 2021'!F59+'[2]DEC 2021'!F59+'[2]JAN 2022'!F59+'[2]FEB 2022'!F59+'[2]MAR 2022'!F59+'[2]APR 2022'!F59+'[2]MAY 2022'!F59+'[2]JUN 2022'!F59+'[2]JUL 2022'!F59+'[2]AUG 2022'!F59+'[2]NOV 2022'!F59</f>
        <v>70874</v>
      </c>
      <c r="G59" s="86">
        <f>'[2]SEPT 2021'!G59+'[2]OCT 2021'!G59+'[2]NOV 2021'!G59+'[2]DEC 2021'!G59+'[2]JAN 2022'!G59+'[2]FEB 2022'!G59+'[2]MAR 2022'!G59+'[2]APR 2022'!G59+'[2]MAY 2022'!G59+'[2]JUN 2022'!G59+'[2]JUL 2022'!G59+'[2]AUG 2022'!G59+'[2]NOV 2022'!G59</f>
        <v>0</v>
      </c>
      <c r="H59" s="86">
        <f>'[2]SEPT 2021'!H59+'[2]OCT 2021'!H59+'[2]NOV 2021'!H59+'[2]DEC 2021'!H59+'[2]JAN 2022'!H59+'[2]FEB 2022'!H59+'[2]MAR 2022'!H59+'[2]APR 2022'!H59+'[2]MAY 2022'!H59+'[2]JUN 2022'!H59+'[2]JUL 2022'!H59+'[2]AUG 2022'!H59+'[2]NOV 2022'!H59</f>
        <v>19752</v>
      </c>
      <c r="I59" s="87">
        <f>'[2]SEPT 2021'!I59+'[2]OCT 2021'!I59+'[2]NOV 2021'!I59+'[2]DEC 2021'!I59+'[2]JAN 2022'!I59+'[2]FEB 2022'!I59+'[2]MAR 2022'!I59+'[2]APR 2022'!I59+'[2]MAY 2022'!I59+'[2]JUN 2022'!I59+'[2]JUL 2022'!I59+'[2]AUG 2022'!I59+'[2]NOV 2022'!I59</f>
        <v>223198</v>
      </c>
      <c r="J59" s="88">
        <f>'[2]SEPT 2021'!J59+'[2]OCT 2021'!J59+'[2]NOV 2021'!J59+'[2]DEC 2021'!J59+'[2]JAN 2022'!J59+'[2]FEB 2022'!J59+'[2]MAR 2022'!J59+'[2]APR 2022'!J59+'[2]MAY 2022'!J59+'[2]JUN 2022'!J59+'[2]JUL 2022'!J59+'[2]AUG 2022'!J59+'[2]NOV 2022'!J59</f>
        <v>0</v>
      </c>
      <c r="K59" s="89">
        <f>'[2]FEB 2022'!K59+'[2]MAR 2022'!K59+'[2]APR 2022'!K59+'[2]MAY 2022'!K59+'[2]JUN 2022'!K59+'[2]JUL 2022'!K59+'[2]AUG 2022'!K59+'[2]NOV 2022'!K59</f>
        <v>0</v>
      </c>
      <c r="L59" s="90">
        <f>'[2]SEPT 2021'!K59+'[2]OCT 2021'!K59+'[2]NOV 2021'!K59+'[2]DEC 2021'!K59+'[2]JAN 2022'!K59+'[2]FEB 2022'!L59+'[2]MAR 2022'!L59+'[2]APR 2022'!L59+'[2]MAY 2022'!L59+'[2]JUN 2022'!L59+'[2]JUL 2022'!L59+'[2]AUG 2022'!L59+'[2]NOV 2022'!L59</f>
        <v>0</v>
      </c>
      <c r="M59" s="90">
        <f>'[2]SEPT 2021'!L59+'[2]OCT 2021'!L59+'[2]NOV 2021'!L59+'[2]DEC 2021'!L59+'[2]JAN 2022'!L59+'[2]FEB 2022'!M59+'[2]MAR 2022'!M59+'[2]APR 2022'!M59+'[2]MAY 2022'!M59+'[2]JUN 2022'!M59+'[2]JUL 2022'!M59+'[2]AUG 2022'!M59+'[2]NOV 2022'!M59</f>
        <v>0</v>
      </c>
      <c r="N59" s="90">
        <f>'[2]SEPT 2021'!M59+'[2]OCT 2021'!M59+'[2]NOV 2021'!M59+'[2]DEC 2021'!M59+'[2]JAN 2022'!M59+'[2]FEB 2022'!N59+'[2]MAR 2022'!N59+'[2]APR 2022'!N59+'[2]MAY 2022'!N59+'[2]JUN 2022'!N59+'[2]JUL 2022'!N59+'[2]AUG 2022'!N59+'[2]NOV 2022'!N59</f>
        <v>0</v>
      </c>
      <c r="O59" s="90">
        <f>'[2]SEPT 2021'!N59+'[2]OCT 2021'!N59+'[2]NOV 2021'!N59+'[2]DEC 2021'!N59+'[2]JAN 2022'!N59+'[2]FEB 2022'!O59+'[2]MAR 2022'!O59+'[2]APR 2022'!O59+'[2]MAY 2022'!O59+'[2]JUN 2022'!O59+'[2]JUL 2022'!O59+'[2]AUG 2022'!O59+'[2]NOV 2022'!O59</f>
        <v>0</v>
      </c>
      <c r="P59" s="90">
        <f>'[2]SEPT 2021'!O59+'[2]OCT 2021'!O59+'[2]NOV 2021'!O59+'[2]DEC 2021'!O59+'[2]JAN 2022'!O59+'[2]FEB 2022'!P59+'[2]MAR 2022'!P59+'[2]APR 2022'!P59+'[2]MAY 2022'!P59+'[2]JUN 2022'!P59+'[2]JUL 2022'!P59+'[2]AUG 2022'!P59+'[2]NOV 2022'!P59</f>
        <v>0</v>
      </c>
      <c r="Q59" s="90">
        <f>'[2]SEPT 2021'!P59+'[2]OCT 2021'!P59+'[2]NOV 2021'!P59+'[2]DEC 2021'!P59+'[2]JAN 2022'!P59+'[2]FEB 2022'!Q59+'[2]MAR 2022'!Q59+'[2]APR 2022'!Q59+'[2]MAY 2022'!Q59+'[2]JUN 2022'!Q59+'[2]JUL 2022'!Q59+'[2]AUG 2022'!Q59+'[2]NOV 2022'!Q59</f>
        <v>1705.87</v>
      </c>
      <c r="R59" s="90">
        <f>'[2]SEPT 2021'!Q59+'[2]OCT 2021'!Q59+'[2]NOV 2021'!Q59+'[2]DEC 2021'!Q59+'[2]JAN 2022'!Q59+'[2]FEB 2022'!R59+'[2]MAR 2022'!R59+'[2]APR 2022'!R59+'[2]MAY 2022'!R59+'[2]JUN 2022'!R59+'[2]JUL 2022'!R59+'[2]AUG 2022'!R59+'[2]NOV 2022'!R59</f>
        <v>0</v>
      </c>
      <c r="S59" s="90">
        <f>'[2]SEPT 2021'!R59+'[2]OCT 2021'!R59+'[2]NOV 2021'!R59+'[2]DEC 2021'!R59+'[2]JAN 2022'!R59+'[2]FEB 2022'!S59+'[2]MAR 2022'!S59+'[2]APR 2022'!S59+'[2]MAY 2022'!S59+'[2]JUN 2022'!S59+'[2]JUL 2022'!S59+'[2]AUG 2022'!S59+'[2]NOV 2022'!S59</f>
        <v>0</v>
      </c>
      <c r="T59" s="90">
        <f>'[2]SEPT 2021'!S59+'[2]OCT 2021'!S59+'[2]NOV 2021'!S59+'[2]DEC 2021'!S59+'[2]JAN 2022'!S59+'[2]FEB 2022'!T59+'[2]MAR 2022'!T59+'[2]APR 2022'!T59+'[2]MAY 2022'!T59+'[2]JUN 2022'!T59+'[2]JUL 2022'!T59+'[2]AUG 2022'!T59+'[2]NOV 2022'!T59</f>
        <v>0</v>
      </c>
      <c r="U59" s="90">
        <f>'[2]SEPT 2021'!T59+'[2]OCT 2021'!T59+'[2]NOV 2021'!T59+'[2]DEC 2021'!T59+'[2]JAN 2022'!T59+'[2]FEB 2022'!U59+'[2]MAR 2022'!U59+'[2]APR 2022'!U59+'[2]MAY 2022'!U59+'[2]JUN 2022'!U59+'[2]JUL 2022'!U59+'[2]AUG 2022'!U59+'[2]NOV 2022'!U59</f>
        <v>0</v>
      </c>
      <c r="V59" s="90">
        <f>'[2]SEPT 2021'!U59+'[2]OCT 2021'!U59+'[2]NOV 2021'!U59+'[2]DEC 2021'!U59+'[2]JAN 2022'!U59+'[2]FEB 2022'!V59+'[2]MAR 2022'!V59+'[2]APR 2022'!V59+'[2]MAY 2022'!V59+'[2]JUN 2022'!V59+'[2]JUL 2022'!V59+'[2]AUG 2022'!V59+'[2]NOV 2022'!V59</f>
        <v>0</v>
      </c>
      <c r="W59" s="90">
        <f>'[2]SEPT 2021'!V59+'[2]OCT 2021'!V59+'[2]NOV 2021'!V59+'[2]DEC 2021'!V59+'[2]JAN 2022'!V59+'[2]FEB 2022'!W59+'[2]MAR 2022'!W59+'[2]APR 2022'!W59+'[2]MAY 2022'!W59+'[2]JUN 2022'!W59+'[2]JUL 2022'!W59+'[2]AUG 2022'!W59+'[2]NOV 2022'!W59</f>
        <v>0</v>
      </c>
      <c r="X59" s="90">
        <f>'[2]SEPT 2021'!W59+'[2]OCT 2021'!W59+'[2]NOV 2021'!W59+'[2]DEC 2021'!W59+'[2]JAN 2022'!W59+'[2]FEB 2022'!X59+'[2]MAR 2022'!X59+'[2]APR 2022'!X59+'[2]MAY 2022'!X59+'[2]JUN 2022'!X59+'[2]JUL 2022'!X59+'[2]AUG 2022'!X59+'[2]NOV 2022'!X59</f>
        <v>0</v>
      </c>
      <c r="Y59" s="90">
        <f>'[2]SEPT 2021'!X59+'[2]OCT 2021'!X59+'[2]NOV 2021'!X59+'[2]DEC 2021'!X59+'[2]JAN 2022'!X59+'[2]FEB 2022'!Y59+'[2]MAR 2022'!Y59+'[2]APR 2022'!Y59+'[2]MAY 2022'!Y59+'[2]JUN 2022'!Y59+'[2]JUL 2022'!Y59+'[2]AUG 2022'!Y59+'[2]NOV 2022'!Y59</f>
        <v>0</v>
      </c>
      <c r="Z59" s="90">
        <f>'[2]SEPT 2021'!Y59+'[2]OCT 2021'!Y59+'[2]NOV 2021'!Y59+'[2]DEC 2021'!Y59+'[2]JAN 2022'!Y59+'[2]FEB 2022'!Z59+'[2]MAR 2022'!Z59+'[2]APR 2022'!Z59+'[2]MAY 2022'!Z59+'[2]JUN 2022'!Z59+'[2]JUL 2022'!Z59+'[2]AUG 2022'!Z59+'[2]NOV 2022'!Z59</f>
        <v>0</v>
      </c>
      <c r="AA59" s="66">
        <f t="shared" si="0"/>
        <v>224903.87</v>
      </c>
    </row>
    <row r="60" spans="1:27" x14ac:dyDescent="0.25">
      <c r="A60" s="16" t="s">
        <v>157</v>
      </c>
      <c r="B60" s="17" t="s">
        <v>158</v>
      </c>
      <c r="C60" s="31" t="s">
        <v>100</v>
      </c>
      <c r="D60" s="86">
        <f>'[2]SEPT 2021'!D60+'[2]OCT 2021'!D60+'[2]NOV 2021'!D60+'[2]DEC 2021'!D60+'[2]JAN 2022'!D60+'[2]FEB 2022'!D60+'[2]MAR 2022'!D60+'[2]APR 2022'!D60+'[2]MAY 2022'!D60+'[2]JUN 2022'!D60+'[2]JUL 2022'!D60+'[2]AUG 2022'!D60+'[2]NOV 2022'!D60</f>
        <v>98016</v>
      </c>
      <c r="E60" s="86">
        <f>'[2]SEPT 2021'!E60+'[2]OCT 2021'!E60+'[2]NOV 2021'!E60+'[2]DEC 2021'!E60+'[2]JAN 2022'!E60+'[2]FEB 2022'!E60+'[2]MAR 2022'!E60+'[2]APR 2022'!E60+'[2]MAY 2022'!E60+'[2]JUN 2022'!E60+'[2]JUL 2022'!E60+'[2]AUG 2022'!E60+'[2]NOV 2022'!E60</f>
        <v>142976</v>
      </c>
      <c r="F60" s="86">
        <f>'[2]SEPT 2021'!F60+'[2]OCT 2021'!F60+'[2]NOV 2021'!F60+'[2]DEC 2021'!F60+'[2]JAN 2022'!F60+'[2]FEB 2022'!F60+'[2]MAR 2022'!F60+'[2]APR 2022'!F60+'[2]MAY 2022'!F60+'[2]JUN 2022'!F60+'[2]JUL 2022'!F60+'[2]AUG 2022'!F60+'[2]NOV 2022'!F60</f>
        <v>600000</v>
      </c>
      <c r="G60" s="86">
        <f>'[2]SEPT 2021'!G60+'[2]OCT 2021'!G60+'[2]NOV 2021'!G60+'[2]DEC 2021'!G60+'[2]JAN 2022'!G60+'[2]FEB 2022'!G60+'[2]MAR 2022'!G60+'[2]APR 2022'!G60+'[2]MAY 2022'!G60+'[2]JUN 2022'!G60+'[2]JUL 2022'!G60+'[2]AUG 2022'!G60+'[2]NOV 2022'!G60</f>
        <v>91367</v>
      </c>
      <c r="H60" s="86">
        <f>'[2]SEPT 2021'!H60+'[2]OCT 2021'!H60+'[2]NOV 2021'!H60+'[2]DEC 2021'!H60+'[2]JAN 2022'!H60+'[2]FEB 2022'!H60+'[2]MAR 2022'!H60+'[2]APR 2022'!H60+'[2]MAY 2022'!H60+'[2]JUN 2022'!H60+'[2]JUL 2022'!H60+'[2]AUG 2022'!H60+'[2]NOV 2022'!H60</f>
        <v>79469</v>
      </c>
      <c r="I60" s="87">
        <f>'[2]SEPT 2021'!I60+'[2]OCT 2021'!I60+'[2]NOV 2021'!I60+'[2]DEC 2021'!I60+'[2]JAN 2022'!I60+'[2]FEB 2022'!I60+'[2]MAR 2022'!I60+'[2]APR 2022'!I60+'[2]MAY 2022'!I60+'[2]JUN 2022'!I60+'[2]JUL 2022'!I60+'[2]AUG 2022'!I60+'[2]NOV 2022'!I60</f>
        <v>1011828</v>
      </c>
      <c r="J60" s="88">
        <f>'[2]SEPT 2021'!J60+'[2]OCT 2021'!J60+'[2]NOV 2021'!J60+'[2]DEC 2021'!J60+'[2]JAN 2022'!J60+'[2]FEB 2022'!J60+'[2]MAR 2022'!J60+'[2]APR 2022'!J60+'[2]MAY 2022'!J60+'[2]JUN 2022'!J60+'[2]JUL 2022'!J60+'[2]AUG 2022'!J60+'[2]NOV 2022'!J60</f>
        <v>49980</v>
      </c>
      <c r="K60" s="89">
        <f>'[2]FEB 2022'!K60+'[2]MAR 2022'!K60+'[2]APR 2022'!K60+'[2]MAY 2022'!K60+'[2]JUN 2022'!K60+'[2]JUL 2022'!K60+'[2]AUG 2022'!K60+'[2]NOV 2022'!K60</f>
        <v>0</v>
      </c>
      <c r="L60" s="90">
        <f>'[2]SEPT 2021'!K60+'[2]OCT 2021'!K60+'[2]NOV 2021'!K60+'[2]DEC 2021'!K60+'[2]JAN 2022'!K60+'[2]FEB 2022'!L60+'[2]MAR 2022'!L60+'[2]APR 2022'!L60+'[2]MAY 2022'!L60+'[2]JUN 2022'!L60+'[2]JUL 2022'!L60+'[2]AUG 2022'!L60+'[2]NOV 2022'!L60</f>
        <v>0</v>
      </c>
      <c r="M60" s="90">
        <f>'[2]SEPT 2021'!L60+'[2]OCT 2021'!L60+'[2]NOV 2021'!L60+'[2]DEC 2021'!L60+'[2]JAN 2022'!L60+'[2]FEB 2022'!M60+'[2]MAR 2022'!M60+'[2]APR 2022'!M60+'[2]MAY 2022'!M60+'[2]JUN 2022'!M60+'[2]JUL 2022'!M60+'[2]AUG 2022'!M60+'[2]NOV 2022'!M60</f>
        <v>0</v>
      </c>
      <c r="N60" s="90">
        <f>'[2]SEPT 2021'!M60+'[2]OCT 2021'!M60+'[2]NOV 2021'!M60+'[2]DEC 2021'!M60+'[2]JAN 2022'!M60+'[2]FEB 2022'!N60+'[2]MAR 2022'!N60+'[2]APR 2022'!N60+'[2]MAY 2022'!N60+'[2]JUN 2022'!N60+'[2]JUL 2022'!N60+'[2]AUG 2022'!N60+'[2]NOV 2022'!N60</f>
        <v>0</v>
      </c>
      <c r="O60" s="90">
        <f>'[2]SEPT 2021'!N60+'[2]OCT 2021'!N60+'[2]NOV 2021'!N60+'[2]DEC 2021'!N60+'[2]JAN 2022'!N60+'[2]FEB 2022'!O60+'[2]MAR 2022'!O60+'[2]APR 2022'!O60+'[2]MAY 2022'!O60+'[2]JUN 2022'!O60+'[2]JUL 2022'!O60+'[2]AUG 2022'!O60+'[2]NOV 2022'!O60</f>
        <v>0</v>
      </c>
      <c r="P60" s="90">
        <f>'[2]SEPT 2021'!O60+'[2]OCT 2021'!O60+'[2]NOV 2021'!O60+'[2]DEC 2021'!O60+'[2]JAN 2022'!O60+'[2]FEB 2022'!P60+'[2]MAR 2022'!P60+'[2]APR 2022'!P60+'[2]MAY 2022'!P60+'[2]JUN 2022'!P60+'[2]JUL 2022'!P60+'[2]AUG 2022'!P60+'[2]NOV 2022'!P60</f>
        <v>0</v>
      </c>
      <c r="Q60" s="90">
        <f>'[2]SEPT 2021'!P60+'[2]OCT 2021'!P60+'[2]NOV 2021'!P60+'[2]DEC 2021'!P60+'[2]JAN 2022'!P60+'[2]FEB 2022'!Q60+'[2]MAR 2022'!Q60+'[2]APR 2022'!Q60+'[2]MAY 2022'!Q60+'[2]JUN 2022'!Q60+'[2]JUL 2022'!Q60+'[2]AUG 2022'!Q60+'[2]NOV 2022'!Q60</f>
        <v>8582.7800000000007</v>
      </c>
      <c r="R60" s="90">
        <f>'[2]SEPT 2021'!Q60+'[2]OCT 2021'!Q60+'[2]NOV 2021'!Q60+'[2]DEC 2021'!Q60+'[2]JAN 2022'!Q60+'[2]FEB 2022'!R60+'[2]MAR 2022'!R60+'[2]APR 2022'!R60+'[2]MAY 2022'!R60+'[2]JUN 2022'!R60+'[2]JUL 2022'!R60+'[2]AUG 2022'!R60+'[2]NOV 2022'!R60</f>
        <v>0</v>
      </c>
      <c r="S60" s="90">
        <f>'[2]SEPT 2021'!R60+'[2]OCT 2021'!R60+'[2]NOV 2021'!R60+'[2]DEC 2021'!R60+'[2]JAN 2022'!R60+'[2]FEB 2022'!S60+'[2]MAR 2022'!S60+'[2]APR 2022'!S60+'[2]MAY 2022'!S60+'[2]JUN 2022'!S60+'[2]JUL 2022'!S60+'[2]AUG 2022'!S60+'[2]NOV 2022'!S60</f>
        <v>0</v>
      </c>
      <c r="T60" s="90">
        <f>'[2]SEPT 2021'!S60+'[2]OCT 2021'!S60+'[2]NOV 2021'!S60+'[2]DEC 2021'!S60+'[2]JAN 2022'!S60+'[2]FEB 2022'!T60+'[2]MAR 2022'!T60+'[2]APR 2022'!T60+'[2]MAY 2022'!T60+'[2]JUN 2022'!T60+'[2]JUL 2022'!T60+'[2]AUG 2022'!T60+'[2]NOV 2022'!T60</f>
        <v>0</v>
      </c>
      <c r="U60" s="90">
        <f>'[2]SEPT 2021'!T60+'[2]OCT 2021'!T60+'[2]NOV 2021'!T60+'[2]DEC 2021'!T60+'[2]JAN 2022'!T60+'[2]FEB 2022'!U60+'[2]MAR 2022'!U60+'[2]APR 2022'!U60+'[2]MAY 2022'!U60+'[2]JUN 2022'!U60+'[2]JUL 2022'!U60+'[2]AUG 2022'!U60+'[2]NOV 2022'!U60</f>
        <v>0</v>
      </c>
      <c r="V60" s="90">
        <f>'[2]SEPT 2021'!U60+'[2]OCT 2021'!U60+'[2]NOV 2021'!U60+'[2]DEC 2021'!U60+'[2]JAN 2022'!U60+'[2]FEB 2022'!V60+'[2]MAR 2022'!V60+'[2]APR 2022'!V60+'[2]MAY 2022'!V60+'[2]JUN 2022'!V60+'[2]JUL 2022'!V60+'[2]AUG 2022'!V60+'[2]NOV 2022'!V60</f>
        <v>0</v>
      </c>
      <c r="W60" s="90">
        <f>'[2]SEPT 2021'!V60+'[2]OCT 2021'!V60+'[2]NOV 2021'!V60+'[2]DEC 2021'!V60+'[2]JAN 2022'!V60+'[2]FEB 2022'!W60+'[2]MAR 2022'!W60+'[2]APR 2022'!W60+'[2]MAY 2022'!W60+'[2]JUN 2022'!W60+'[2]JUL 2022'!W60+'[2]AUG 2022'!W60+'[2]NOV 2022'!W60</f>
        <v>0</v>
      </c>
      <c r="X60" s="90">
        <f>'[2]SEPT 2021'!W60+'[2]OCT 2021'!W60+'[2]NOV 2021'!W60+'[2]DEC 2021'!W60+'[2]JAN 2022'!W60+'[2]FEB 2022'!X60+'[2]MAR 2022'!X60+'[2]APR 2022'!X60+'[2]MAY 2022'!X60+'[2]JUN 2022'!X60+'[2]JUL 2022'!X60+'[2]AUG 2022'!X60+'[2]NOV 2022'!X60</f>
        <v>0</v>
      </c>
      <c r="Y60" s="90">
        <f>'[2]SEPT 2021'!X60+'[2]OCT 2021'!X60+'[2]NOV 2021'!X60+'[2]DEC 2021'!X60+'[2]JAN 2022'!X60+'[2]FEB 2022'!Y60+'[2]MAR 2022'!Y60+'[2]APR 2022'!Y60+'[2]MAY 2022'!Y60+'[2]JUN 2022'!Y60+'[2]JUL 2022'!Y60+'[2]AUG 2022'!Y60+'[2]NOV 2022'!Y60</f>
        <v>0</v>
      </c>
      <c r="Z60" s="90">
        <f>'[2]SEPT 2021'!Y60+'[2]OCT 2021'!Y60+'[2]NOV 2021'!Y60+'[2]DEC 2021'!Y60+'[2]JAN 2022'!Y60+'[2]FEB 2022'!Z60+'[2]MAR 2022'!Z60+'[2]APR 2022'!Z60+'[2]MAY 2022'!Z60+'[2]JUN 2022'!Z60+'[2]JUL 2022'!Z60+'[2]AUG 2022'!Z60+'[2]NOV 2022'!Z60</f>
        <v>0</v>
      </c>
      <c r="AA60" s="66">
        <f t="shared" si="0"/>
        <v>1070390.78</v>
      </c>
    </row>
    <row r="61" spans="1:27" x14ac:dyDescent="0.25">
      <c r="A61" s="16" t="s">
        <v>159</v>
      </c>
      <c r="B61" s="17" t="s">
        <v>160</v>
      </c>
      <c r="C61" s="18" t="s">
        <v>36</v>
      </c>
      <c r="D61" s="86">
        <f>'[2]SEPT 2021'!D61+'[2]OCT 2021'!D61+'[2]NOV 2021'!D61+'[2]DEC 2021'!D61+'[2]JAN 2022'!D61+'[2]FEB 2022'!D61+'[2]MAR 2022'!D61+'[2]APR 2022'!D61+'[2]MAY 2022'!D61+'[2]JUN 2022'!D61+'[2]JUL 2022'!D61+'[2]AUG 2022'!D61+'[2]NOV 2022'!D61</f>
        <v>208920</v>
      </c>
      <c r="E61" s="86">
        <f>'[2]SEPT 2021'!E61+'[2]OCT 2021'!E61+'[2]NOV 2021'!E61+'[2]DEC 2021'!E61+'[2]JAN 2022'!E61+'[2]FEB 2022'!E61+'[2]MAR 2022'!E61+'[2]APR 2022'!E61+'[2]MAY 2022'!E61+'[2]JUN 2022'!E61+'[2]JUL 2022'!E61+'[2]AUG 2022'!E61+'[2]NOV 2022'!E61</f>
        <v>77029</v>
      </c>
      <c r="F61" s="86">
        <f>'[2]SEPT 2021'!F61+'[2]OCT 2021'!F61+'[2]NOV 2021'!F61+'[2]DEC 2021'!F61+'[2]JAN 2022'!F61+'[2]FEB 2022'!F61+'[2]MAR 2022'!F61+'[2]APR 2022'!F61+'[2]MAY 2022'!F61+'[2]JUN 2022'!F61+'[2]JUL 2022'!F61+'[2]AUG 2022'!F61+'[2]NOV 2022'!F61</f>
        <v>497899</v>
      </c>
      <c r="G61" s="86">
        <f>'[2]SEPT 2021'!G61+'[2]OCT 2021'!G61+'[2]NOV 2021'!G61+'[2]DEC 2021'!G61+'[2]JAN 2022'!G61+'[2]FEB 2022'!G61+'[2]MAR 2022'!G61+'[2]APR 2022'!G61+'[2]MAY 2022'!G61+'[2]JUN 2022'!G61+'[2]JUL 2022'!G61+'[2]AUG 2022'!G61+'[2]NOV 2022'!G61</f>
        <v>57221</v>
      </c>
      <c r="H61" s="86">
        <f>'[2]SEPT 2021'!H61+'[2]OCT 2021'!H61+'[2]NOV 2021'!H61+'[2]DEC 2021'!H61+'[2]JAN 2022'!H61+'[2]FEB 2022'!H61+'[2]MAR 2022'!H61+'[2]APR 2022'!H61+'[2]MAY 2022'!H61+'[2]JUN 2022'!H61+'[2]JUL 2022'!H61+'[2]AUG 2022'!H61+'[2]NOV 2022'!H61</f>
        <v>12570</v>
      </c>
      <c r="I61" s="87">
        <f>'[2]SEPT 2021'!I61+'[2]OCT 2021'!I61+'[2]NOV 2021'!I61+'[2]DEC 2021'!I61+'[2]JAN 2022'!I61+'[2]FEB 2022'!I61+'[2]MAR 2022'!I61+'[2]APR 2022'!I61+'[2]MAY 2022'!I61+'[2]JUN 2022'!I61+'[2]JUL 2022'!I61+'[2]AUG 2022'!I61+'[2]NOV 2022'!I61</f>
        <v>853639</v>
      </c>
      <c r="J61" s="88">
        <f>'[2]SEPT 2021'!J61+'[2]OCT 2021'!J61+'[2]NOV 2021'!J61+'[2]DEC 2021'!J61+'[2]JAN 2022'!J61+'[2]FEB 2022'!J61+'[2]MAR 2022'!J61+'[2]APR 2022'!J61+'[2]MAY 2022'!J61+'[2]JUN 2022'!J61+'[2]JUL 2022'!J61+'[2]AUG 2022'!J61+'[2]NOV 2022'!J61</f>
        <v>0</v>
      </c>
      <c r="K61" s="89">
        <f>'[2]FEB 2022'!K61+'[2]MAR 2022'!K61+'[2]APR 2022'!K61+'[2]MAY 2022'!K61+'[2]JUN 2022'!K61+'[2]JUL 2022'!K61+'[2]AUG 2022'!K61+'[2]NOV 2022'!K61</f>
        <v>0</v>
      </c>
      <c r="L61" s="90">
        <f>'[2]SEPT 2021'!K61+'[2]OCT 2021'!K61+'[2]NOV 2021'!K61+'[2]DEC 2021'!K61+'[2]JAN 2022'!K61+'[2]FEB 2022'!L61+'[2]MAR 2022'!L61+'[2]APR 2022'!L61+'[2]MAY 2022'!L61+'[2]JUN 2022'!L61+'[2]JUL 2022'!L61+'[2]AUG 2022'!L61+'[2]NOV 2022'!L61</f>
        <v>0</v>
      </c>
      <c r="M61" s="90">
        <f>'[2]SEPT 2021'!L61+'[2]OCT 2021'!L61+'[2]NOV 2021'!L61+'[2]DEC 2021'!L61+'[2]JAN 2022'!L61+'[2]FEB 2022'!M61+'[2]MAR 2022'!M61+'[2]APR 2022'!M61+'[2]MAY 2022'!M61+'[2]JUN 2022'!M61+'[2]JUL 2022'!M61+'[2]AUG 2022'!M61+'[2]NOV 2022'!M61</f>
        <v>0</v>
      </c>
      <c r="N61" s="90">
        <f>'[2]SEPT 2021'!M61+'[2]OCT 2021'!M61+'[2]NOV 2021'!M61+'[2]DEC 2021'!M61+'[2]JAN 2022'!M61+'[2]FEB 2022'!N61+'[2]MAR 2022'!N61+'[2]APR 2022'!N61+'[2]MAY 2022'!N61+'[2]JUN 2022'!N61+'[2]JUL 2022'!N61+'[2]AUG 2022'!N61+'[2]NOV 2022'!N61</f>
        <v>0</v>
      </c>
      <c r="O61" s="90">
        <f>'[2]SEPT 2021'!N61+'[2]OCT 2021'!N61+'[2]NOV 2021'!N61+'[2]DEC 2021'!N61+'[2]JAN 2022'!N61+'[2]FEB 2022'!O61+'[2]MAR 2022'!O61+'[2]APR 2022'!O61+'[2]MAY 2022'!O61+'[2]JUN 2022'!O61+'[2]JUL 2022'!O61+'[2]AUG 2022'!O61+'[2]NOV 2022'!O61</f>
        <v>0</v>
      </c>
      <c r="P61" s="90">
        <f>'[2]SEPT 2021'!O61+'[2]OCT 2021'!O61+'[2]NOV 2021'!O61+'[2]DEC 2021'!O61+'[2]JAN 2022'!O61+'[2]FEB 2022'!P61+'[2]MAR 2022'!P61+'[2]APR 2022'!P61+'[2]MAY 2022'!P61+'[2]JUN 2022'!P61+'[2]JUL 2022'!P61+'[2]AUG 2022'!P61+'[2]NOV 2022'!P61</f>
        <v>0</v>
      </c>
      <c r="Q61" s="90">
        <f>'[2]SEPT 2021'!P61+'[2]OCT 2021'!P61+'[2]NOV 2021'!P61+'[2]DEC 2021'!P61+'[2]JAN 2022'!P61+'[2]FEB 2022'!Q61+'[2]MAR 2022'!Q61+'[2]APR 2022'!Q61+'[2]MAY 2022'!Q61+'[2]JUN 2022'!Q61+'[2]JUL 2022'!Q61+'[2]AUG 2022'!Q61+'[2]NOV 2022'!Q61</f>
        <v>6034.7699999999995</v>
      </c>
      <c r="R61" s="90">
        <f>'[2]SEPT 2021'!Q61+'[2]OCT 2021'!Q61+'[2]NOV 2021'!Q61+'[2]DEC 2021'!Q61+'[2]JAN 2022'!Q61+'[2]FEB 2022'!R61+'[2]MAR 2022'!R61+'[2]APR 2022'!R61+'[2]MAY 2022'!R61+'[2]JUN 2022'!R61+'[2]JUL 2022'!R61+'[2]AUG 2022'!R61+'[2]NOV 2022'!R61</f>
        <v>0</v>
      </c>
      <c r="S61" s="90">
        <f>'[2]SEPT 2021'!R61+'[2]OCT 2021'!R61+'[2]NOV 2021'!R61+'[2]DEC 2021'!R61+'[2]JAN 2022'!R61+'[2]FEB 2022'!S61+'[2]MAR 2022'!S61+'[2]APR 2022'!S61+'[2]MAY 2022'!S61+'[2]JUN 2022'!S61+'[2]JUL 2022'!S61+'[2]AUG 2022'!S61+'[2]NOV 2022'!S61</f>
        <v>0</v>
      </c>
      <c r="T61" s="90">
        <f>'[2]SEPT 2021'!S61+'[2]OCT 2021'!S61+'[2]NOV 2021'!S61+'[2]DEC 2021'!S61+'[2]JAN 2022'!S61+'[2]FEB 2022'!T61+'[2]MAR 2022'!T61+'[2]APR 2022'!T61+'[2]MAY 2022'!T61+'[2]JUN 2022'!T61+'[2]JUL 2022'!T61+'[2]AUG 2022'!T61+'[2]NOV 2022'!T61</f>
        <v>0</v>
      </c>
      <c r="U61" s="90">
        <f>'[2]SEPT 2021'!T61+'[2]OCT 2021'!T61+'[2]NOV 2021'!T61+'[2]DEC 2021'!T61+'[2]JAN 2022'!T61+'[2]FEB 2022'!U61+'[2]MAR 2022'!U61+'[2]APR 2022'!U61+'[2]MAY 2022'!U61+'[2]JUN 2022'!U61+'[2]JUL 2022'!U61+'[2]AUG 2022'!U61+'[2]NOV 2022'!U61</f>
        <v>0</v>
      </c>
      <c r="V61" s="90">
        <f>'[2]SEPT 2021'!U61+'[2]OCT 2021'!U61+'[2]NOV 2021'!U61+'[2]DEC 2021'!U61+'[2]JAN 2022'!U61+'[2]FEB 2022'!V61+'[2]MAR 2022'!V61+'[2]APR 2022'!V61+'[2]MAY 2022'!V61+'[2]JUN 2022'!V61+'[2]JUL 2022'!V61+'[2]AUG 2022'!V61+'[2]NOV 2022'!V61</f>
        <v>0</v>
      </c>
      <c r="W61" s="90">
        <f>'[2]SEPT 2021'!V61+'[2]OCT 2021'!V61+'[2]NOV 2021'!V61+'[2]DEC 2021'!V61+'[2]JAN 2022'!V61+'[2]FEB 2022'!W61+'[2]MAR 2022'!W61+'[2]APR 2022'!W61+'[2]MAY 2022'!W61+'[2]JUN 2022'!W61+'[2]JUL 2022'!W61+'[2]AUG 2022'!W61+'[2]NOV 2022'!W61</f>
        <v>0</v>
      </c>
      <c r="X61" s="90">
        <f>'[2]SEPT 2021'!W61+'[2]OCT 2021'!W61+'[2]NOV 2021'!W61+'[2]DEC 2021'!W61+'[2]JAN 2022'!W61+'[2]FEB 2022'!X61+'[2]MAR 2022'!X61+'[2]APR 2022'!X61+'[2]MAY 2022'!X61+'[2]JUN 2022'!X61+'[2]JUL 2022'!X61+'[2]AUG 2022'!X61+'[2]NOV 2022'!X61</f>
        <v>0</v>
      </c>
      <c r="Y61" s="90">
        <f>'[2]SEPT 2021'!X61+'[2]OCT 2021'!X61+'[2]NOV 2021'!X61+'[2]DEC 2021'!X61+'[2]JAN 2022'!X61+'[2]FEB 2022'!Y61+'[2]MAR 2022'!Y61+'[2]APR 2022'!Y61+'[2]MAY 2022'!Y61+'[2]JUN 2022'!Y61+'[2]JUL 2022'!Y61+'[2]AUG 2022'!Y61+'[2]NOV 2022'!Y61</f>
        <v>0</v>
      </c>
      <c r="Z61" s="90">
        <f>'[2]SEPT 2021'!Y61+'[2]OCT 2021'!Y61+'[2]NOV 2021'!Y61+'[2]DEC 2021'!Y61+'[2]JAN 2022'!Y61+'[2]FEB 2022'!Z61+'[2]MAR 2022'!Z61+'[2]APR 2022'!Z61+'[2]MAY 2022'!Z61+'[2]JUN 2022'!Z61+'[2]JUL 2022'!Z61+'[2]AUG 2022'!Z61+'[2]NOV 2022'!Z61</f>
        <v>0</v>
      </c>
      <c r="AA61" s="66">
        <f t="shared" si="0"/>
        <v>859673.77</v>
      </c>
    </row>
    <row r="62" spans="1:27" x14ac:dyDescent="0.25">
      <c r="A62" s="16" t="s">
        <v>161</v>
      </c>
      <c r="B62" s="17" t="s">
        <v>162</v>
      </c>
      <c r="C62" s="26" t="s">
        <v>42</v>
      </c>
      <c r="D62" s="86">
        <f>'[2]SEPT 2021'!D62+'[2]OCT 2021'!D62+'[2]NOV 2021'!D62+'[2]DEC 2021'!D62+'[2]JAN 2022'!D62+'[2]FEB 2022'!D62+'[2]MAR 2022'!D62+'[2]APR 2022'!D62+'[2]MAY 2022'!D62+'[2]JUN 2022'!D62+'[2]JUL 2022'!D62+'[2]AUG 2022'!D62+'[2]NOV 2022'!D62</f>
        <v>132064</v>
      </c>
      <c r="E62" s="86">
        <f>'[2]SEPT 2021'!E62+'[2]OCT 2021'!E62+'[2]NOV 2021'!E62+'[2]DEC 2021'!E62+'[2]JAN 2022'!E62+'[2]FEB 2022'!E62+'[2]MAR 2022'!E62+'[2]APR 2022'!E62+'[2]MAY 2022'!E62+'[2]JUN 2022'!E62+'[2]JUL 2022'!E62+'[2]AUG 2022'!E62+'[2]NOV 2022'!E62</f>
        <v>15021</v>
      </c>
      <c r="F62" s="86">
        <f>'[2]SEPT 2021'!F62+'[2]OCT 2021'!F62+'[2]NOV 2021'!F62+'[2]DEC 2021'!F62+'[2]JAN 2022'!F62+'[2]FEB 2022'!F62+'[2]MAR 2022'!F62+'[2]APR 2022'!F62+'[2]MAY 2022'!F62+'[2]JUN 2022'!F62+'[2]JUL 2022'!F62+'[2]AUG 2022'!F62+'[2]NOV 2022'!F62</f>
        <v>0</v>
      </c>
      <c r="G62" s="86">
        <f>'[2]SEPT 2021'!G62+'[2]OCT 2021'!G62+'[2]NOV 2021'!G62+'[2]DEC 2021'!G62+'[2]JAN 2022'!G62+'[2]FEB 2022'!G62+'[2]MAR 2022'!G62+'[2]APR 2022'!G62+'[2]MAY 2022'!G62+'[2]JUN 2022'!G62+'[2]JUL 2022'!G62+'[2]AUG 2022'!G62+'[2]NOV 2022'!G62</f>
        <v>53365</v>
      </c>
      <c r="H62" s="86">
        <f>'[2]SEPT 2021'!H62+'[2]OCT 2021'!H62+'[2]NOV 2021'!H62+'[2]DEC 2021'!H62+'[2]JAN 2022'!H62+'[2]FEB 2022'!H62+'[2]MAR 2022'!H62+'[2]APR 2022'!H62+'[2]MAY 2022'!H62+'[2]JUN 2022'!H62+'[2]JUL 2022'!H62+'[2]AUG 2022'!H62+'[2]NOV 2022'!H62</f>
        <v>4131</v>
      </c>
      <c r="I62" s="87">
        <f>'[2]SEPT 2021'!I62+'[2]OCT 2021'!I62+'[2]NOV 2021'!I62+'[2]DEC 2021'!I62+'[2]JAN 2022'!I62+'[2]FEB 2022'!I62+'[2]MAR 2022'!I62+'[2]APR 2022'!I62+'[2]MAY 2022'!I62+'[2]JUN 2022'!I62+'[2]JUL 2022'!I62+'[2]AUG 2022'!I62+'[2]NOV 2022'!I62</f>
        <v>204581</v>
      </c>
      <c r="J62" s="88">
        <f>'[2]SEPT 2021'!J62+'[2]OCT 2021'!J62+'[2]NOV 2021'!J62+'[2]DEC 2021'!J62+'[2]JAN 2022'!J62+'[2]FEB 2022'!J62+'[2]MAR 2022'!J62+'[2]APR 2022'!J62+'[2]MAY 2022'!J62+'[2]JUN 2022'!J62+'[2]JUL 2022'!J62+'[2]AUG 2022'!J62+'[2]NOV 2022'!J62</f>
        <v>1336.56</v>
      </c>
      <c r="K62" s="89">
        <f>'[2]FEB 2022'!K62+'[2]MAR 2022'!K62+'[2]APR 2022'!K62+'[2]MAY 2022'!K62+'[2]JUN 2022'!K62+'[2]JUL 2022'!K62+'[2]AUG 2022'!K62+'[2]NOV 2022'!K62</f>
        <v>0</v>
      </c>
      <c r="L62" s="90">
        <f>'[2]SEPT 2021'!K62+'[2]OCT 2021'!K62+'[2]NOV 2021'!K62+'[2]DEC 2021'!K62+'[2]JAN 2022'!K62+'[2]FEB 2022'!L62+'[2]MAR 2022'!L62+'[2]APR 2022'!L62+'[2]MAY 2022'!L62+'[2]JUN 2022'!L62+'[2]JUL 2022'!L62+'[2]AUG 2022'!L62+'[2]NOV 2022'!L62</f>
        <v>0</v>
      </c>
      <c r="M62" s="90">
        <f>'[2]SEPT 2021'!L62+'[2]OCT 2021'!L62+'[2]NOV 2021'!L62+'[2]DEC 2021'!L62+'[2]JAN 2022'!L62+'[2]FEB 2022'!M62+'[2]MAR 2022'!M62+'[2]APR 2022'!M62+'[2]MAY 2022'!M62+'[2]JUN 2022'!M62+'[2]JUL 2022'!M62+'[2]AUG 2022'!M62+'[2]NOV 2022'!M62</f>
        <v>0</v>
      </c>
      <c r="N62" s="90">
        <f>'[2]SEPT 2021'!M62+'[2]OCT 2021'!M62+'[2]NOV 2021'!M62+'[2]DEC 2021'!M62+'[2]JAN 2022'!M62+'[2]FEB 2022'!N62+'[2]MAR 2022'!N62+'[2]APR 2022'!N62+'[2]MAY 2022'!N62+'[2]JUN 2022'!N62+'[2]JUL 2022'!N62+'[2]AUG 2022'!N62+'[2]NOV 2022'!N62</f>
        <v>0</v>
      </c>
      <c r="O62" s="90">
        <f>'[2]SEPT 2021'!N62+'[2]OCT 2021'!N62+'[2]NOV 2021'!N62+'[2]DEC 2021'!N62+'[2]JAN 2022'!N62+'[2]FEB 2022'!O62+'[2]MAR 2022'!O62+'[2]APR 2022'!O62+'[2]MAY 2022'!O62+'[2]JUN 2022'!O62+'[2]JUL 2022'!O62+'[2]AUG 2022'!O62+'[2]NOV 2022'!O62</f>
        <v>0</v>
      </c>
      <c r="P62" s="90">
        <f>'[2]SEPT 2021'!O62+'[2]OCT 2021'!O62+'[2]NOV 2021'!O62+'[2]DEC 2021'!O62+'[2]JAN 2022'!O62+'[2]FEB 2022'!P62+'[2]MAR 2022'!P62+'[2]APR 2022'!P62+'[2]MAY 2022'!P62+'[2]JUN 2022'!P62+'[2]JUL 2022'!P62+'[2]AUG 2022'!P62+'[2]NOV 2022'!P62</f>
        <v>0</v>
      </c>
      <c r="Q62" s="90">
        <f>'[2]SEPT 2021'!P62+'[2]OCT 2021'!P62+'[2]NOV 2021'!P62+'[2]DEC 2021'!P62+'[2]JAN 2022'!P62+'[2]FEB 2022'!Q62+'[2]MAR 2022'!Q62+'[2]APR 2022'!Q62+'[2]MAY 2022'!Q62+'[2]JUN 2022'!Q62+'[2]JUL 2022'!Q62+'[2]AUG 2022'!Q62+'[2]NOV 2022'!Q62</f>
        <v>0</v>
      </c>
      <c r="R62" s="90">
        <f>'[2]SEPT 2021'!Q62+'[2]OCT 2021'!Q62+'[2]NOV 2021'!Q62+'[2]DEC 2021'!Q62+'[2]JAN 2022'!Q62+'[2]FEB 2022'!R62+'[2]MAR 2022'!R62+'[2]APR 2022'!R62+'[2]MAY 2022'!R62+'[2]JUN 2022'!R62+'[2]JUL 2022'!R62+'[2]AUG 2022'!R62+'[2]NOV 2022'!R62</f>
        <v>0</v>
      </c>
      <c r="S62" s="90">
        <f>'[2]SEPT 2021'!R62+'[2]OCT 2021'!R62+'[2]NOV 2021'!R62+'[2]DEC 2021'!R62+'[2]JAN 2022'!R62+'[2]FEB 2022'!S62+'[2]MAR 2022'!S62+'[2]APR 2022'!S62+'[2]MAY 2022'!S62+'[2]JUN 2022'!S62+'[2]JUL 2022'!S62+'[2]AUG 2022'!S62+'[2]NOV 2022'!S62</f>
        <v>0</v>
      </c>
      <c r="T62" s="90">
        <f>'[2]SEPT 2021'!S62+'[2]OCT 2021'!S62+'[2]NOV 2021'!S62+'[2]DEC 2021'!S62+'[2]JAN 2022'!S62+'[2]FEB 2022'!T62+'[2]MAR 2022'!T62+'[2]APR 2022'!T62+'[2]MAY 2022'!T62+'[2]JUN 2022'!T62+'[2]JUL 2022'!T62+'[2]AUG 2022'!T62+'[2]NOV 2022'!T62</f>
        <v>0</v>
      </c>
      <c r="U62" s="90">
        <f>'[2]SEPT 2021'!T62+'[2]OCT 2021'!T62+'[2]NOV 2021'!T62+'[2]DEC 2021'!T62+'[2]JAN 2022'!T62+'[2]FEB 2022'!U62+'[2]MAR 2022'!U62+'[2]APR 2022'!U62+'[2]MAY 2022'!U62+'[2]JUN 2022'!U62+'[2]JUL 2022'!U62+'[2]AUG 2022'!U62+'[2]NOV 2022'!U62</f>
        <v>0</v>
      </c>
      <c r="V62" s="90">
        <f>'[2]SEPT 2021'!U62+'[2]OCT 2021'!U62+'[2]NOV 2021'!U62+'[2]DEC 2021'!U62+'[2]JAN 2022'!U62+'[2]FEB 2022'!V62+'[2]MAR 2022'!V62+'[2]APR 2022'!V62+'[2]MAY 2022'!V62+'[2]JUN 2022'!V62+'[2]JUL 2022'!V62+'[2]AUG 2022'!V62+'[2]NOV 2022'!V62</f>
        <v>0</v>
      </c>
      <c r="W62" s="90">
        <f>'[2]SEPT 2021'!V62+'[2]OCT 2021'!V62+'[2]NOV 2021'!V62+'[2]DEC 2021'!V62+'[2]JAN 2022'!V62+'[2]FEB 2022'!W62+'[2]MAR 2022'!W62+'[2]APR 2022'!W62+'[2]MAY 2022'!W62+'[2]JUN 2022'!W62+'[2]JUL 2022'!W62+'[2]AUG 2022'!W62+'[2]NOV 2022'!W62</f>
        <v>0</v>
      </c>
      <c r="X62" s="90">
        <f>'[2]SEPT 2021'!W62+'[2]OCT 2021'!W62+'[2]NOV 2021'!W62+'[2]DEC 2021'!W62+'[2]JAN 2022'!W62+'[2]FEB 2022'!X62+'[2]MAR 2022'!X62+'[2]APR 2022'!X62+'[2]MAY 2022'!X62+'[2]JUN 2022'!X62+'[2]JUL 2022'!X62+'[2]AUG 2022'!X62+'[2]NOV 2022'!X62</f>
        <v>0</v>
      </c>
      <c r="Y62" s="90">
        <f>'[2]SEPT 2021'!X62+'[2]OCT 2021'!X62+'[2]NOV 2021'!X62+'[2]DEC 2021'!X62+'[2]JAN 2022'!X62+'[2]FEB 2022'!Y62+'[2]MAR 2022'!Y62+'[2]APR 2022'!Y62+'[2]MAY 2022'!Y62+'[2]JUN 2022'!Y62+'[2]JUL 2022'!Y62+'[2]AUG 2022'!Y62+'[2]NOV 2022'!Y62</f>
        <v>0</v>
      </c>
      <c r="Z62" s="90">
        <f>'[2]SEPT 2021'!Y62+'[2]OCT 2021'!Y62+'[2]NOV 2021'!Y62+'[2]DEC 2021'!Y62+'[2]JAN 2022'!Y62+'[2]FEB 2022'!Z62+'[2]MAR 2022'!Z62+'[2]APR 2022'!Z62+'[2]MAY 2022'!Z62+'[2]JUN 2022'!Z62+'[2]JUL 2022'!Z62+'[2]AUG 2022'!Z62+'[2]NOV 2022'!Z62</f>
        <v>0</v>
      </c>
      <c r="AA62" s="66">
        <f t="shared" si="0"/>
        <v>205917.56</v>
      </c>
    </row>
    <row r="63" spans="1:27" x14ac:dyDescent="0.25">
      <c r="A63" s="16" t="s">
        <v>163</v>
      </c>
      <c r="B63" s="17" t="s">
        <v>164</v>
      </c>
      <c r="C63" s="28" t="s">
        <v>45</v>
      </c>
      <c r="D63" s="86">
        <f>'[2]SEPT 2021'!D63+'[2]OCT 2021'!D63+'[2]NOV 2021'!D63+'[2]DEC 2021'!D63+'[2]JAN 2022'!D63+'[2]FEB 2022'!D63+'[2]MAR 2022'!D63+'[2]APR 2022'!D63+'[2]MAY 2022'!D63+'[2]JUN 2022'!D63+'[2]JUL 2022'!D63+'[2]AUG 2022'!D63+'[2]NOV 2022'!D63</f>
        <v>151714</v>
      </c>
      <c r="E63" s="86">
        <f>'[2]SEPT 2021'!E63+'[2]OCT 2021'!E63+'[2]NOV 2021'!E63+'[2]DEC 2021'!E63+'[2]JAN 2022'!E63+'[2]FEB 2022'!E63+'[2]MAR 2022'!E63+'[2]APR 2022'!E63+'[2]MAY 2022'!E63+'[2]JUN 2022'!E63+'[2]JUL 2022'!E63+'[2]AUG 2022'!E63+'[2]NOV 2022'!E63</f>
        <v>216169</v>
      </c>
      <c r="F63" s="86">
        <f>'[2]SEPT 2021'!F63+'[2]OCT 2021'!F63+'[2]NOV 2021'!F63+'[2]DEC 2021'!F63+'[2]JAN 2022'!F63+'[2]FEB 2022'!F63+'[2]MAR 2022'!F63+'[2]APR 2022'!F63+'[2]MAY 2022'!F63+'[2]JUN 2022'!F63+'[2]JUL 2022'!F63+'[2]AUG 2022'!F63+'[2]NOV 2022'!F63</f>
        <v>46843</v>
      </c>
      <c r="G63" s="86">
        <f>'[2]SEPT 2021'!G63+'[2]OCT 2021'!G63+'[2]NOV 2021'!G63+'[2]DEC 2021'!G63+'[2]JAN 2022'!G63+'[2]FEB 2022'!G63+'[2]MAR 2022'!G63+'[2]APR 2022'!G63+'[2]MAY 2022'!G63+'[2]JUN 2022'!G63+'[2]JUL 2022'!G63+'[2]AUG 2022'!G63+'[2]NOV 2022'!G63</f>
        <v>170648</v>
      </c>
      <c r="H63" s="86">
        <f>'[2]SEPT 2021'!H63+'[2]OCT 2021'!H63+'[2]NOV 2021'!H63+'[2]DEC 2021'!H63+'[2]JAN 2022'!H63+'[2]FEB 2022'!H63+'[2]MAR 2022'!H63+'[2]APR 2022'!H63+'[2]MAY 2022'!H63+'[2]JUN 2022'!H63+'[2]JUL 2022'!H63+'[2]AUG 2022'!H63+'[2]NOV 2022'!H63</f>
        <v>161793</v>
      </c>
      <c r="I63" s="87">
        <f>'[2]SEPT 2021'!I63+'[2]OCT 2021'!I63+'[2]NOV 2021'!I63+'[2]DEC 2021'!I63+'[2]JAN 2022'!I63+'[2]FEB 2022'!I63+'[2]MAR 2022'!I63+'[2]APR 2022'!I63+'[2]MAY 2022'!I63+'[2]JUN 2022'!I63+'[2]JUL 2022'!I63+'[2]AUG 2022'!I63+'[2]NOV 2022'!I63</f>
        <v>747167</v>
      </c>
      <c r="J63" s="88">
        <f>'[2]SEPT 2021'!J63+'[2]OCT 2021'!J63+'[2]NOV 2021'!J63+'[2]DEC 2021'!J63+'[2]JAN 2022'!J63+'[2]FEB 2022'!J63+'[2]MAR 2022'!J63+'[2]APR 2022'!J63+'[2]MAY 2022'!J63+'[2]JUN 2022'!J63+'[2]JUL 2022'!J63+'[2]AUG 2022'!J63+'[2]NOV 2022'!J63</f>
        <v>4348</v>
      </c>
      <c r="K63" s="89">
        <f>'[2]FEB 2022'!K63+'[2]MAR 2022'!K63+'[2]APR 2022'!K63+'[2]MAY 2022'!K63+'[2]JUN 2022'!K63+'[2]JUL 2022'!K63+'[2]AUG 2022'!K63+'[2]NOV 2022'!K63</f>
        <v>0</v>
      </c>
      <c r="L63" s="90">
        <f>'[2]SEPT 2021'!K63+'[2]OCT 2021'!K63+'[2]NOV 2021'!K63+'[2]DEC 2021'!K63+'[2]JAN 2022'!K63+'[2]FEB 2022'!L63+'[2]MAR 2022'!L63+'[2]APR 2022'!L63+'[2]MAY 2022'!L63+'[2]JUN 2022'!L63+'[2]JUL 2022'!L63+'[2]AUG 2022'!L63+'[2]NOV 2022'!L63</f>
        <v>0</v>
      </c>
      <c r="M63" s="90">
        <f>'[2]SEPT 2021'!L63+'[2]OCT 2021'!L63+'[2]NOV 2021'!L63+'[2]DEC 2021'!L63+'[2]JAN 2022'!L63+'[2]FEB 2022'!M63+'[2]MAR 2022'!M63+'[2]APR 2022'!M63+'[2]MAY 2022'!M63+'[2]JUN 2022'!M63+'[2]JUL 2022'!M63+'[2]AUG 2022'!M63+'[2]NOV 2022'!M63</f>
        <v>0</v>
      </c>
      <c r="N63" s="90">
        <f>'[2]SEPT 2021'!M63+'[2]OCT 2021'!M63+'[2]NOV 2021'!M63+'[2]DEC 2021'!M63+'[2]JAN 2022'!M63+'[2]FEB 2022'!N63+'[2]MAR 2022'!N63+'[2]APR 2022'!N63+'[2]MAY 2022'!N63+'[2]JUN 2022'!N63+'[2]JUL 2022'!N63+'[2]AUG 2022'!N63+'[2]NOV 2022'!N63</f>
        <v>0</v>
      </c>
      <c r="O63" s="90">
        <f>'[2]SEPT 2021'!N63+'[2]OCT 2021'!N63+'[2]NOV 2021'!N63+'[2]DEC 2021'!N63+'[2]JAN 2022'!N63+'[2]FEB 2022'!O63+'[2]MAR 2022'!O63+'[2]APR 2022'!O63+'[2]MAY 2022'!O63+'[2]JUN 2022'!O63+'[2]JUL 2022'!O63+'[2]AUG 2022'!O63+'[2]NOV 2022'!O63</f>
        <v>0</v>
      </c>
      <c r="P63" s="90">
        <f>'[2]SEPT 2021'!O63+'[2]OCT 2021'!O63+'[2]NOV 2021'!O63+'[2]DEC 2021'!O63+'[2]JAN 2022'!O63+'[2]FEB 2022'!P63+'[2]MAR 2022'!P63+'[2]APR 2022'!P63+'[2]MAY 2022'!P63+'[2]JUN 2022'!P63+'[2]JUL 2022'!P63+'[2]AUG 2022'!P63+'[2]NOV 2022'!P63</f>
        <v>0</v>
      </c>
      <c r="Q63" s="90">
        <f>'[2]SEPT 2021'!P63+'[2]OCT 2021'!P63+'[2]NOV 2021'!P63+'[2]DEC 2021'!P63+'[2]JAN 2022'!P63+'[2]FEB 2022'!Q63+'[2]MAR 2022'!Q63+'[2]APR 2022'!Q63+'[2]MAY 2022'!Q63+'[2]JUN 2022'!Q63+'[2]JUL 2022'!Q63+'[2]AUG 2022'!Q63+'[2]NOV 2022'!Q63</f>
        <v>6034.7699999999995</v>
      </c>
      <c r="R63" s="90">
        <f>'[2]SEPT 2021'!Q63+'[2]OCT 2021'!Q63+'[2]NOV 2021'!Q63+'[2]DEC 2021'!Q63+'[2]JAN 2022'!Q63+'[2]FEB 2022'!R63+'[2]MAR 2022'!R63+'[2]APR 2022'!R63+'[2]MAY 2022'!R63+'[2]JUN 2022'!R63+'[2]JUL 2022'!R63+'[2]AUG 2022'!R63+'[2]NOV 2022'!R63</f>
        <v>0</v>
      </c>
      <c r="S63" s="90">
        <f>'[2]SEPT 2021'!R63+'[2]OCT 2021'!R63+'[2]NOV 2021'!R63+'[2]DEC 2021'!R63+'[2]JAN 2022'!R63+'[2]FEB 2022'!S63+'[2]MAR 2022'!S63+'[2]APR 2022'!S63+'[2]MAY 2022'!S63+'[2]JUN 2022'!S63+'[2]JUL 2022'!S63+'[2]AUG 2022'!S63+'[2]NOV 2022'!S63</f>
        <v>0</v>
      </c>
      <c r="T63" s="90">
        <f>'[2]SEPT 2021'!S63+'[2]OCT 2021'!S63+'[2]NOV 2021'!S63+'[2]DEC 2021'!S63+'[2]JAN 2022'!S63+'[2]FEB 2022'!T63+'[2]MAR 2022'!T63+'[2]APR 2022'!T63+'[2]MAY 2022'!T63+'[2]JUN 2022'!T63+'[2]JUL 2022'!T63+'[2]AUG 2022'!T63+'[2]NOV 2022'!T63</f>
        <v>0</v>
      </c>
      <c r="U63" s="90">
        <f>'[2]SEPT 2021'!T63+'[2]OCT 2021'!T63+'[2]NOV 2021'!T63+'[2]DEC 2021'!T63+'[2]JAN 2022'!T63+'[2]FEB 2022'!U63+'[2]MAR 2022'!U63+'[2]APR 2022'!U63+'[2]MAY 2022'!U63+'[2]JUN 2022'!U63+'[2]JUL 2022'!U63+'[2]AUG 2022'!U63+'[2]NOV 2022'!U63</f>
        <v>0</v>
      </c>
      <c r="V63" s="90">
        <f>'[2]SEPT 2021'!U63+'[2]OCT 2021'!U63+'[2]NOV 2021'!U63+'[2]DEC 2021'!U63+'[2]JAN 2022'!U63+'[2]FEB 2022'!V63+'[2]MAR 2022'!V63+'[2]APR 2022'!V63+'[2]MAY 2022'!V63+'[2]JUN 2022'!V63+'[2]JUL 2022'!V63+'[2]AUG 2022'!V63+'[2]NOV 2022'!V63</f>
        <v>0</v>
      </c>
      <c r="W63" s="90">
        <f>'[2]SEPT 2021'!V63+'[2]OCT 2021'!V63+'[2]NOV 2021'!V63+'[2]DEC 2021'!V63+'[2]JAN 2022'!V63+'[2]FEB 2022'!W63+'[2]MAR 2022'!W63+'[2]APR 2022'!W63+'[2]MAY 2022'!W63+'[2]JUN 2022'!W63+'[2]JUL 2022'!W63+'[2]AUG 2022'!W63+'[2]NOV 2022'!W63</f>
        <v>0</v>
      </c>
      <c r="X63" s="90">
        <f>'[2]SEPT 2021'!W63+'[2]OCT 2021'!W63+'[2]NOV 2021'!W63+'[2]DEC 2021'!W63+'[2]JAN 2022'!W63+'[2]FEB 2022'!X63+'[2]MAR 2022'!X63+'[2]APR 2022'!X63+'[2]MAY 2022'!X63+'[2]JUN 2022'!X63+'[2]JUL 2022'!X63+'[2]AUG 2022'!X63+'[2]NOV 2022'!X63</f>
        <v>0</v>
      </c>
      <c r="Y63" s="90">
        <f>'[2]SEPT 2021'!X63+'[2]OCT 2021'!X63+'[2]NOV 2021'!X63+'[2]DEC 2021'!X63+'[2]JAN 2022'!X63+'[2]FEB 2022'!Y63+'[2]MAR 2022'!Y63+'[2]APR 2022'!Y63+'[2]MAY 2022'!Y63+'[2]JUN 2022'!Y63+'[2]JUL 2022'!Y63+'[2]AUG 2022'!Y63+'[2]NOV 2022'!Y63</f>
        <v>0</v>
      </c>
      <c r="Z63" s="90">
        <f>'[2]SEPT 2021'!Y63+'[2]OCT 2021'!Y63+'[2]NOV 2021'!Y63+'[2]DEC 2021'!Y63+'[2]JAN 2022'!Y63+'[2]FEB 2022'!Z63+'[2]MAR 2022'!Z63+'[2]APR 2022'!Z63+'[2]MAY 2022'!Z63+'[2]JUN 2022'!Z63+'[2]JUL 2022'!Z63+'[2]AUG 2022'!Z63+'[2]NOV 2022'!Z63</f>
        <v>0</v>
      </c>
      <c r="AA63" s="66">
        <f t="shared" si="0"/>
        <v>757549.77</v>
      </c>
    </row>
    <row r="64" spans="1:27" x14ac:dyDescent="0.25">
      <c r="A64" s="16" t="s">
        <v>165</v>
      </c>
      <c r="B64" s="17" t="s">
        <v>166</v>
      </c>
      <c r="C64" s="29" t="s">
        <v>50</v>
      </c>
      <c r="D64" s="86">
        <f>'[2]SEPT 2021'!D64+'[2]OCT 2021'!D64+'[2]NOV 2021'!D64+'[2]DEC 2021'!D64+'[2]JAN 2022'!D64+'[2]FEB 2022'!D64+'[2]MAR 2022'!D64+'[2]APR 2022'!D64+'[2]MAY 2022'!D64+'[2]JUN 2022'!D64+'[2]JUL 2022'!D64+'[2]AUG 2022'!D64+'[2]NOV 2022'!D64</f>
        <v>60486</v>
      </c>
      <c r="E64" s="86">
        <f>'[2]SEPT 2021'!E64+'[2]OCT 2021'!E64+'[2]NOV 2021'!E64+'[2]DEC 2021'!E64+'[2]JAN 2022'!E64+'[2]FEB 2022'!E64+'[2]MAR 2022'!E64+'[2]APR 2022'!E64+'[2]MAY 2022'!E64+'[2]JUN 2022'!E64+'[2]JUL 2022'!E64+'[2]AUG 2022'!E64+'[2]NOV 2022'!E64</f>
        <v>116482</v>
      </c>
      <c r="F64" s="86">
        <f>'[2]SEPT 2021'!F64+'[2]OCT 2021'!F64+'[2]NOV 2021'!F64+'[2]DEC 2021'!F64+'[2]JAN 2022'!F64+'[2]FEB 2022'!F64+'[2]MAR 2022'!F64+'[2]APR 2022'!F64+'[2]MAY 2022'!F64+'[2]JUN 2022'!F64+'[2]JUL 2022'!F64+'[2]AUG 2022'!F64+'[2]NOV 2022'!F64</f>
        <v>147251</v>
      </c>
      <c r="G64" s="86">
        <f>'[2]SEPT 2021'!G64+'[2]OCT 2021'!G64+'[2]NOV 2021'!G64+'[2]DEC 2021'!G64+'[2]JAN 2022'!G64+'[2]FEB 2022'!G64+'[2]MAR 2022'!G64+'[2]APR 2022'!G64+'[2]MAY 2022'!G64+'[2]JUN 2022'!G64+'[2]JUL 2022'!G64+'[2]AUG 2022'!G64+'[2]NOV 2022'!G64</f>
        <v>19448</v>
      </c>
      <c r="H64" s="86">
        <f>'[2]SEPT 2021'!H64+'[2]OCT 2021'!H64+'[2]NOV 2021'!H64+'[2]DEC 2021'!H64+'[2]JAN 2022'!H64+'[2]FEB 2022'!H64+'[2]MAR 2022'!H64+'[2]APR 2022'!H64+'[2]MAY 2022'!H64+'[2]JUN 2022'!H64+'[2]JUL 2022'!H64+'[2]AUG 2022'!H64+'[2]NOV 2022'!H64</f>
        <v>9408</v>
      </c>
      <c r="I64" s="87">
        <f>'[2]SEPT 2021'!I64+'[2]OCT 2021'!I64+'[2]NOV 2021'!I64+'[2]DEC 2021'!I64+'[2]JAN 2022'!I64+'[2]FEB 2022'!I64+'[2]MAR 2022'!I64+'[2]APR 2022'!I64+'[2]MAY 2022'!I64+'[2]JUN 2022'!I64+'[2]JUL 2022'!I64+'[2]AUG 2022'!I64+'[2]NOV 2022'!I64</f>
        <v>353075</v>
      </c>
      <c r="J64" s="88">
        <f>'[2]SEPT 2021'!J64+'[2]OCT 2021'!J64+'[2]NOV 2021'!J64+'[2]DEC 2021'!J64+'[2]JAN 2022'!J64+'[2]FEB 2022'!J64+'[2]MAR 2022'!J64+'[2]APR 2022'!J64+'[2]MAY 2022'!J64+'[2]JUN 2022'!J64+'[2]JUL 2022'!J64+'[2]AUG 2022'!J64+'[2]NOV 2022'!J64</f>
        <v>4123</v>
      </c>
      <c r="K64" s="89">
        <f>'[2]FEB 2022'!K64+'[2]MAR 2022'!K64+'[2]APR 2022'!K64+'[2]MAY 2022'!K64+'[2]JUN 2022'!K64+'[2]JUL 2022'!K64+'[2]AUG 2022'!K64+'[2]NOV 2022'!K64</f>
        <v>0</v>
      </c>
      <c r="L64" s="90">
        <f>'[2]SEPT 2021'!K64+'[2]OCT 2021'!K64+'[2]NOV 2021'!K64+'[2]DEC 2021'!K64+'[2]JAN 2022'!K64+'[2]FEB 2022'!L64+'[2]MAR 2022'!L64+'[2]APR 2022'!L64+'[2]MAY 2022'!L64+'[2]JUN 2022'!L64+'[2]JUL 2022'!L64+'[2]AUG 2022'!L64+'[2]NOV 2022'!L64</f>
        <v>0</v>
      </c>
      <c r="M64" s="90">
        <f>'[2]SEPT 2021'!L64+'[2]OCT 2021'!L64+'[2]NOV 2021'!L64+'[2]DEC 2021'!L64+'[2]JAN 2022'!L64+'[2]FEB 2022'!M64+'[2]MAR 2022'!M64+'[2]APR 2022'!M64+'[2]MAY 2022'!M64+'[2]JUN 2022'!M64+'[2]JUL 2022'!M64+'[2]AUG 2022'!M64+'[2]NOV 2022'!M64</f>
        <v>42545</v>
      </c>
      <c r="N64" s="90">
        <f>'[2]SEPT 2021'!M64+'[2]OCT 2021'!M64+'[2]NOV 2021'!M64+'[2]DEC 2021'!M64+'[2]JAN 2022'!M64+'[2]FEB 2022'!N64+'[2]MAR 2022'!N64+'[2]APR 2022'!N64+'[2]MAY 2022'!N64+'[2]JUN 2022'!N64+'[2]JUL 2022'!N64+'[2]AUG 2022'!N64+'[2]NOV 2022'!N64</f>
        <v>0</v>
      </c>
      <c r="O64" s="90">
        <f>'[2]SEPT 2021'!N64+'[2]OCT 2021'!N64+'[2]NOV 2021'!N64+'[2]DEC 2021'!N64+'[2]JAN 2022'!N64+'[2]FEB 2022'!O64+'[2]MAR 2022'!O64+'[2]APR 2022'!O64+'[2]MAY 2022'!O64+'[2]JUN 2022'!O64+'[2]JUL 2022'!O64+'[2]AUG 2022'!O64+'[2]NOV 2022'!O64</f>
        <v>0</v>
      </c>
      <c r="P64" s="90">
        <f>'[2]SEPT 2021'!O64+'[2]OCT 2021'!O64+'[2]NOV 2021'!O64+'[2]DEC 2021'!O64+'[2]JAN 2022'!O64+'[2]FEB 2022'!P64+'[2]MAR 2022'!P64+'[2]APR 2022'!P64+'[2]MAY 2022'!P64+'[2]JUN 2022'!P64+'[2]JUL 2022'!P64+'[2]AUG 2022'!P64+'[2]NOV 2022'!P64</f>
        <v>0</v>
      </c>
      <c r="Q64" s="90">
        <f>'[2]SEPT 2021'!P64+'[2]OCT 2021'!P64+'[2]NOV 2021'!P64+'[2]DEC 2021'!P64+'[2]JAN 2022'!P64+'[2]FEB 2022'!Q64+'[2]MAR 2022'!Q64+'[2]APR 2022'!Q64+'[2]MAY 2022'!Q64+'[2]JUN 2022'!Q64+'[2]JUL 2022'!Q64+'[2]AUG 2022'!Q64+'[2]NOV 2022'!Q64</f>
        <v>2558.8000000000002</v>
      </c>
      <c r="R64" s="90">
        <f>'[2]SEPT 2021'!Q64+'[2]OCT 2021'!Q64+'[2]NOV 2021'!Q64+'[2]DEC 2021'!Q64+'[2]JAN 2022'!Q64+'[2]FEB 2022'!R64+'[2]MAR 2022'!R64+'[2]APR 2022'!R64+'[2]MAY 2022'!R64+'[2]JUN 2022'!R64+'[2]JUL 2022'!R64+'[2]AUG 2022'!R64+'[2]NOV 2022'!R64</f>
        <v>0</v>
      </c>
      <c r="S64" s="90">
        <f>'[2]SEPT 2021'!R64+'[2]OCT 2021'!R64+'[2]NOV 2021'!R64+'[2]DEC 2021'!R64+'[2]JAN 2022'!R64+'[2]FEB 2022'!S64+'[2]MAR 2022'!S64+'[2]APR 2022'!S64+'[2]MAY 2022'!S64+'[2]JUN 2022'!S64+'[2]JUL 2022'!S64+'[2]AUG 2022'!S64+'[2]NOV 2022'!S64</f>
        <v>0</v>
      </c>
      <c r="T64" s="90">
        <f>'[2]SEPT 2021'!S64+'[2]OCT 2021'!S64+'[2]NOV 2021'!S64+'[2]DEC 2021'!S64+'[2]JAN 2022'!S64+'[2]FEB 2022'!T64+'[2]MAR 2022'!T64+'[2]APR 2022'!T64+'[2]MAY 2022'!T64+'[2]JUN 2022'!T64+'[2]JUL 2022'!T64+'[2]AUG 2022'!T64+'[2]NOV 2022'!T64</f>
        <v>0</v>
      </c>
      <c r="U64" s="90">
        <f>'[2]SEPT 2021'!T64+'[2]OCT 2021'!T64+'[2]NOV 2021'!T64+'[2]DEC 2021'!T64+'[2]JAN 2022'!T64+'[2]FEB 2022'!U64+'[2]MAR 2022'!U64+'[2]APR 2022'!U64+'[2]MAY 2022'!U64+'[2]JUN 2022'!U64+'[2]JUL 2022'!U64+'[2]AUG 2022'!U64+'[2]NOV 2022'!U64</f>
        <v>0</v>
      </c>
      <c r="V64" s="90">
        <f>'[2]SEPT 2021'!U64+'[2]OCT 2021'!U64+'[2]NOV 2021'!U64+'[2]DEC 2021'!U64+'[2]JAN 2022'!U64+'[2]FEB 2022'!V64+'[2]MAR 2022'!V64+'[2]APR 2022'!V64+'[2]MAY 2022'!V64+'[2]JUN 2022'!V64+'[2]JUL 2022'!V64+'[2]AUG 2022'!V64+'[2]NOV 2022'!V64</f>
        <v>0</v>
      </c>
      <c r="W64" s="90">
        <f>'[2]SEPT 2021'!V64+'[2]OCT 2021'!V64+'[2]NOV 2021'!V64+'[2]DEC 2021'!V64+'[2]JAN 2022'!V64+'[2]FEB 2022'!W64+'[2]MAR 2022'!W64+'[2]APR 2022'!W64+'[2]MAY 2022'!W64+'[2]JUN 2022'!W64+'[2]JUL 2022'!W64+'[2]AUG 2022'!W64+'[2]NOV 2022'!W64</f>
        <v>105000</v>
      </c>
      <c r="X64" s="90">
        <f>'[2]SEPT 2021'!W64+'[2]OCT 2021'!W64+'[2]NOV 2021'!W64+'[2]DEC 2021'!W64+'[2]JAN 2022'!W64+'[2]FEB 2022'!X64+'[2]MAR 2022'!X64+'[2]APR 2022'!X64+'[2]MAY 2022'!X64+'[2]JUN 2022'!X64+'[2]JUL 2022'!X64+'[2]AUG 2022'!X64+'[2]NOV 2022'!X64</f>
        <v>0</v>
      </c>
      <c r="Y64" s="90">
        <f>'[2]SEPT 2021'!X64+'[2]OCT 2021'!X64+'[2]NOV 2021'!X64+'[2]DEC 2021'!X64+'[2]JAN 2022'!X64+'[2]FEB 2022'!Y64+'[2]MAR 2022'!Y64+'[2]APR 2022'!Y64+'[2]MAY 2022'!Y64+'[2]JUN 2022'!Y64+'[2]JUL 2022'!Y64+'[2]AUG 2022'!Y64+'[2]NOV 2022'!Y64</f>
        <v>0</v>
      </c>
      <c r="Z64" s="90">
        <f>'[2]SEPT 2021'!Y64+'[2]OCT 2021'!Y64+'[2]NOV 2021'!Y64+'[2]DEC 2021'!Y64+'[2]JAN 2022'!Y64+'[2]FEB 2022'!Z64+'[2]MAR 2022'!Z64+'[2]APR 2022'!Z64+'[2]MAY 2022'!Z64+'[2]JUN 2022'!Z64+'[2]JUL 2022'!Z64+'[2]AUG 2022'!Z64+'[2]NOV 2022'!Z64</f>
        <v>50000</v>
      </c>
      <c r="AA64" s="66">
        <f t="shared" si="0"/>
        <v>557301.80000000005</v>
      </c>
    </row>
    <row r="65" spans="1:27" x14ac:dyDescent="0.25">
      <c r="A65" s="16" t="s">
        <v>167</v>
      </c>
      <c r="B65" s="17" t="s">
        <v>168</v>
      </c>
      <c r="C65" s="26" t="s">
        <v>42</v>
      </c>
      <c r="D65" s="86">
        <f>'[2]SEPT 2021'!D65+'[2]OCT 2021'!D65+'[2]NOV 2021'!D65+'[2]DEC 2021'!D65+'[2]JAN 2022'!D65+'[2]FEB 2022'!D65+'[2]MAR 2022'!D65+'[2]APR 2022'!D65+'[2]MAY 2022'!D65+'[2]JUN 2022'!D65+'[2]JUL 2022'!D65+'[2]AUG 2022'!D65+'[2]NOV 2022'!D65</f>
        <v>263839</v>
      </c>
      <c r="E65" s="86">
        <f>'[2]SEPT 2021'!E65+'[2]OCT 2021'!E65+'[2]NOV 2021'!E65+'[2]DEC 2021'!E65+'[2]JAN 2022'!E65+'[2]FEB 2022'!E65+'[2]MAR 2022'!E65+'[2]APR 2022'!E65+'[2]MAY 2022'!E65+'[2]JUN 2022'!E65+'[2]JUL 2022'!E65+'[2]AUG 2022'!E65+'[2]NOV 2022'!E65</f>
        <v>63553</v>
      </c>
      <c r="F65" s="86">
        <f>'[2]SEPT 2021'!F65+'[2]OCT 2021'!F65+'[2]NOV 2021'!F65+'[2]DEC 2021'!F65+'[2]JAN 2022'!F65+'[2]FEB 2022'!F65+'[2]MAR 2022'!F65+'[2]APR 2022'!F65+'[2]MAY 2022'!F65+'[2]JUN 2022'!F65+'[2]JUL 2022'!F65+'[2]AUG 2022'!F65+'[2]NOV 2022'!F65</f>
        <v>21536</v>
      </c>
      <c r="G65" s="86">
        <f>'[2]SEPT 2021'!G65+'[2]OCT 2021'!G65+'[2]NOV 2021'!G65+'[2]DEC 2021'!G65+'[2]JAN 2022'!G65+'[2]FEB 2022'!G65+'[2]MAR 2022'!G65+'[2]APR 2022'!G65+'[2]MAY 2022'!G65+'[2]JUN 2022'!G65+'[2]JUL 2022'!G65+'[2]AUG 2022'!G65+'[2]NOV 2022'!G65</f>
        <v>42532</v>
      </c>
      <c r="H65" s="86">
        <f>'[2]SEPT 2021'!H65+'[2]OCT 2021'!H65+'[2]NOV 2021'!H65+'[2]DEC 2021'!H65+'[2]JAN 2022'!H65+'[2]FEB 2022'!H65+'[2]MAR 2022'!H65+'[2]APR 2022'!H65+'[2]MAY 2022'!H65+'[2]JUN 2022'!H65+'[2]JUL 2022'!H65+'[2]AUG 2022'!H65+'[2]NOV 2022'!H65</f>
        <v>74146</v>
      </c>
      <c r="I65" s="87">
        <f>'[2]SEPT 2021'!I65+'[2]OCT 2021'!I65+'[2]NOV 2021'!I65+'[2]DEC 2021'!I65+'[2]JAN 2022'!I65+'[2]FEB 2022'!I65+'[2]MAR 2022'!I65+'[2]APR 2022'!I65+'[2]MAY 2022'!I65+'[2]JUN 2022'!I65+'[2]JUL 2022'!I65+'[2]AUG 2022'!I65+'[2]NOV 2022'!I65</f>
        <v>465606</v>
      </c>
      <c r="J65" s="88">
        <f>'[2]SEPT 2021'!J65+'[2]OCT 2021'!J65+'[2]NOV 2021'!J65+'[2]DEC 2021'!J65+'[2]JAN 2022'!J65+'[2]FEB 2022'!J65+'[2]MAR 2022'!J65+'[2]APR 2022'!J65+'[2]MAY 2022'!J65+'[2]JUN 2022'!J65+'[2]JUL 2022'!J65+'[2]AUG 2022'!J65+'[2]NOV 2022'!J65</f>
        <v>11360.27</v>
      </c>
      <c r="K65" s="89">
        <f>'[2]FEB 2022'!K65+'[2]MAR 2022'!K65+'[2]APR 2022'!K65+'[2]MAY 2022'!K65+'[2]JUN 2022'!K65+'[2]JUL 2022'!K65+'[2]AUG 2022'!K65+'[2]NOV 2022'!K65</f>
        <v>0</v>
      </c>
      <c r="L65" s="90">
        <f>'[2]SEPT 2021'!K65+'[2]OCT 2021'!K65+'[2]NOV 2021'!K65+'[2]DEC 2021'!K65+'[2]JAN 2022'!K65+'[2]FEB 2022'!L65+'[2]MAR 2022'!L65+'[2]APR 2022'!L65+'[2]MAY 2022'!L65+'[2]JUN 2022'!L65+'[2]JUL 2022'!L65+'[2]AUG 2022'!L65+'[2]NOV 2022'!L65</f>
        <v>0</v>
      </c>
      <c r="M65" s="90">
        <f>'[2]SEPT 2021'!L65+'[2]OCT 2021'!L65+'[2]NOV 2021'!L65+'[2]DEC 2021'!L65+'[2]JAN 2022'!L65+'[2]FEB 2022'!M65+'[2]MAR 2022'!M65+'[2]APR 2022'!M65+'[2]MAY 2022'!M65+'[2]JUN 2022'!M65+'[2]JUL 2022'!M65+'[2]AUG 2022'!M65+'[2]NOV 2022'!M65</f>
        <v>0</v>
      </c>
      <c r="N65" s="90">
        <f>'[2]SEPT 2021'!M65+'[2]OCT 2021'!M65+'[2]NOV 2021'!M65+'[2]DEC 2021'!M65+'[2]JAN 2022'!M65+'[2]FEB 2022'!N65+'[2]MAR 2022'!N65+'[2]APR 2022'!N65+'[2]MAY 2022'!N65+'[2]JUN 2022'!N65+'[2]JUL 2022'!N65+'[2]AUG 2022'!N65+'[2]NOV 2022'!N65</f>
        <v>0</v>
      </c>
      <c r="O65" s="90">
        <f>'[2]SEPT 2021'!N65+'[2]OCT 2021'!N65+'[2]NOV 2021'!N65+'[2]DEC 2021'!N65+'[2]JAN 2022'!N65+'[2]FEB 2022'!O65+'[2]MAR 2022'!O65+'[2]APR 2022'!O65+'[2]MAY 2022'!O65+'[2]JUN 2022'!O65+'[2]JUL 2022'!O65+'[2]AUG 2022'!O65+'[2]NOV 2022'!O65</f>
        <v>0</v>
      </c>
      <c r="P65" s="90">
        <f>'[2]SEPT 2021'!O65+'[2]OCT 2021'!O65+'[2]NOV 2021'!O65+'[2]DEC 2021'!O65+'[2]JAN 2022'!O65+'[2]FEB 2022'!P65+'[2]MAR 2022'!P65+'[2]APR 2022'!P65+'[2]MAY 2022'!P65+'[2]JUN 2022'!P65+'[2]JUL 2022'!P65+'[2]AUG 2022'!P65+'[2]NOV 2022'!P65</f>
        <v>0</v>
      </c>
      <c r="Q65" s="90">
        <f>'[2]SEPT 2021'!P65+'[2]OCT 2021'!P65+'[2]NOV 2021'!P65+'[2]DEC 2021'!P65+'[2]JAN 2022'!P65+'[2]FEB 2022'!Q65+'[2]MAR 2022'!Q65+'[2]APR 2022'!Q65+'[2]MAY 2022'!Q65+'[2]JUN 2022'!Q65+'[2]JUL 2022'!Q65+'[2]AUG 2022'!Q65+'[2]NOV 2022'!Q65</f>
        <v>0</v>
      </c>
      <c r="R65" s="90">
        <f>'[2]SEPT 2021'!Q65+'[2]OCT 2021'!Q65+'[2]NOV 2021'!Q65+'[2]DEC 2021'!Q65+'[2]JAN 2022'!Q65+'[2]FEB 2022'!R65+'[2]MAR 2022'!R65+'[2]APR 2022'!R65+'[2]MAY 2022'!R65+'[2]JUN 2022'!R65+'[2]JUL 2022'!R65+'[2]AUG 2022'!R65+'[2]NOV 2022'!R65</f>
        <v>0</v>
      </c>
      <c r="S65" s="90">
        <f>'[2]SEPT 2021'!R65+'[2]OCT 2021'!R65+'[2]NOV 2021'!R65+'[2]DEC 2021'!R65+'[2]JAN 2022'!R65+'[2]FEB 2022'!S65+'[2]MAR 2022'!S65+'[2]APR 2022'!S65+'[2]MAY 2022'!S65+'[2]JUN 2022'!S65+'[2]JUL 2022'!S65+'[2]AUG 2022'!S65+'[2]NOV 2022'!S65</f>
        <v>0</v>
      </c>
      <c r="T65" s="90">
        <f>'[2]SEPT 2021'!S65+'[2]OCT 2021'!S65+'[2]NOV 2021'!S65+'[2]DEC 2021'!S65+'[2]JAN 2022'!S65+'[2]FEB 2022'!T65+'[2]MAR 2022'!T65+'[2]APR 2022'!T65+'[2]MAY 2022'!T65+'[2]JUN 2022'!T65+'[2]JUL 2022'!T65+'[2]AUG 2022'!T65+'[2]NOV 2022'!T65</f>
        <v>0</v>
      </c>
      <c r="U65" s="90">
        <f>'[2]SEPT 2021'!T65+'[2]OCT 2021'!T65+'[2]NOV 2021'!T65+'[2]DEC 2021'!T65+'[2]JAN 2022'!T65+'[2]FEB 2022'!U65+'[2]MAR 2022'!U65+'[2]APR 2022'!U65+'[2]MAY 2022'!U65+'[2]JUN 2022'!U65+'[2]JUL 2022'!U65+'[2]AUG 2022'!U65+'[2]NOV 2022'!U65</f>
        <v>0</v>
      </c>
      <c r="V65" s="90">
        <f>'[2]SEPT 2021'!U65+'[2]OCT 2021'!U65+'[2]NOV 2021'!U65+'[2]DEC 2021'!U65+'[2]JAN 2022'!U65+'[2]FEB 2022'!V65+'[2]MAR 2022'!V65+'[2]APR 2022'!V65+'[2]MAY 2022'!V65+'[2]JUN 2022'!V65+'[2]JUL 2022'!V65+'[2]AUG 2022'!V65+'[2]NOV 2022'!V65</f>
        <v>0</v>
      </c>
      <c r="W65" s="90">
        <f>'[2]SEPT 2021'!V65+'[2]OCT 2021'!V65+'[2]NOV 2021'!V65+'[2]DEC 2021'!V65+'[2]JAN 2022'!V65+'[2]FEB 2022'!W65+'[2]MAR 2022'!W65+'[2]APR 2022'!W65+'[2]MAY 2022'!W65+'[2]JUN 2022'!W65+'[2]JUL 2022'!W65+'[2]AUG 2022'!W65+'[2]NOV 2022'!W65</f>
        <v>0</v>
      </c>
      <c r="X65" s="90">
        <f>'[2]SEPT 2021'!W65+'[2]OCT 2021'!W65+'[2]NOV 2021'!W65+'[2]DEC 2021'!W65+'[2]JAN 2022'!W65+'[2]FEB 2022'!X65+'[2]MAR 2022'!X65+'[2]APR 2022'!X65+'[2]MAY 2022'!X65+'[2]JUN 2022'!X65+'[2]JUL 2022'!X65+'[2]AUG 2022'!X65+'[2]NOV 2022'!X65</f>
        <v>0</v>
      </c>
      <c r="Y65" s="90">
        <f>'[2]SEPT 2021'!X65+'[2]OCT 2021'!X65+'[2]NOV 2021'!X65+'[2]DEC 2021'!X65+'[2]JAN 2022'!X65+'[2]FEB 2022'!Y65+'[2]MAR 2022'!Y65+'[2]APR 2022'!Y65+'[2]MAY 2022'!Y65+'[2]JUN 2022'!Y65+'[2]JUL 2022'!Y65+'[2]AUG 2022'!Y65+'[2]NOV 2022'!Y65</f>
        <v>0</v>
      </c>
      <c r="Z65" s="90">
        <f>'[2]SEPT 2021'!Y65+'[2]OCT 2021'!Y65+'[2]NOV 2021'!Y65+'[2]DEC 2021'!Y65+'[2]JAN 2022'!Y65+'[2]FEB 2022'!Z65+'[2]MAR 2022'!Z65+'[2]APR 2022'!Z65+'[2]MAY 2022'!Z65+'[2]JUN 2022'!Z65+'[2]JUL 2022'!Z65+'[2]AUG 2022'!Z65+'[2]NOV 2022'!Z65</f>
        <v>50000</v>
      </c>
      <c r="AA65" s="66">
        <f t="shared" si="0"/>
        <v>526966.27</v>
      </c>
    </row>
    <row r="66" spans="1:27" x14ac:dyDescent="0.25">
      <c r="A66" s="16" t="s">
        <v>169</v>
      </c>
      <c r="B66" s="17" t="s">
        <v>170</v>
      </c>
      <c r="C66" s="26" t="s">
        <v>42</v>
      </c>
      <c r="D66" s="86">
        <f>'[2]SEPT 2021'!D66+'[2]OCT 2021'!D66+'[2]NOV 2021'!D66+'[2]DEC 2021'!D66+'[2]JAN 2022'!D66+'[2]FEB 2022'!D66+'[2]MAR 2022'!D66+'[2]APR 2022'!D66+'[2]MAY 2022'!D66+'[2]JUN 2022'!D66+'[2]JUL 2022'!D66+'[2]AUG 2022'!D66+'[2]NOV 2022'!D66</f>
        <v>16000</v>
      </c>
      <c r="E66" s="86">
        <f>'[2]SEPT 2021'!E66+'[2]OCT 2021'!E66+'[2]NOV 2021'!E66+'[2]DEC 2021'!E66+'[2]JAN 2022'!E66+'[2]FEB 2022'!E66+'[2]MAR 2022'!E66+'[2]APR 2022'!E66+'[2]MAY 2022'!E66+'[2]JUN 2022'!E66+'[2]JUL 2022'!E66+'[2]AUG 2022'!E66+'[2]NOV 2022'!E66</f>
        <v>8513680</v>
      </c>
      <c r="F66" s="86">
        <f>'[2]SEPT 2021'!F66+'[2]OCT 2021'!F66+'[2]NOV 2021'!F66+'[2]DEC 2021'!F66+'[2]JAN 2022'!F66+'[2]FEB 2022'!F66+'[2]MAR 2022'!F66+'[2]APR 2022'!F66+'[2]MAY 2022'!F66+'[2]JUN 2022'!F66+'[2]JUL 2022'!F66+'[2]AUG 2022'!F66+'[2]NOV 2022'!F66</f>
        <v>3122912</v>
      </c>
      <c r="G66" s="86">
        <f>'[2]SEPT 2021'!G66+'[2]OCT 2021'!G66+'[2]NOV 2021'!G66+'[2]DEC 2021'!G66+'[2]JAN 2022'!G66+'[2]FEB 2022'!G66+'[2]MAR 2022'!G66+'[2]APR 2022'!G66+'[2]MAY 2022'!G66+'[2]JUN 2022'!G66+'[2]JUL 2022'!G66+'[2]AUG 2022'!G66+'[2]NOV 2022'!G66</f>
        <v>2889462</v>
      </c>
      <c r="H66" s="86">
        <f>'[2]SEPT 2021'!H66+'[2]OCT 2021'!H66+'[2]NOV 2021'!H66+'[2]DEC 2021'!H66+'[2]JAN 2022'!H66+'[2]FEB 2022'!H66+'[2]MAR 2022'!H66+'[2]APR 2022'!H66+'[2]MAY 2022'!H66+'[2]JUN 2022'!H66+'[2]JUL 2022'!H66+'[2]AUG 2022'!H66+'[2]NOV 2022'!H66</f>
        <v>1714787</v>
      </c>
      <c r="I66" s="87">
        <f>'[2]SEPT 2021'!I66+'[2]OCT 2021'!I66+'[2]NOV 2021'!I66+'[2]DEC 2021'!I66+'[2]JAN 2022'!I66+'[2]FEB 2022'!I66+'[2]MAR 2022'!I66+'[2]APR 2022'!I66+'[2]MAY 2022'!I66+'[2]JUN 2022'!I66+'[2]JUL 2022'!I66+'[2]AUG 2022'!I66+'[2]NOV 2022'!I66</f>
        <v>16256841</v>
      </c>
      <c r="J66" s="88">
        <f>'[2]SEPT 2021'!J66+'[2]OCT 2021'!J66+'[2]NOV 2021'!J66+'[2]DEC 2021'!J66+'[2]JAN 2022'!J66+'[2]FEB 2022'!J66+'[2]MAR 2022'!J66+'[2]APR 2022'!J66+'[2]MAY 2022'!J66+'[2]JUN 2022'!J66+'[2]JUL 2022'!J66+'[2]AUG 2022'!J66+'[2]NOV 2022'!J66</f>
        <v>0</v>
      </c>
      <c r="K66" s="89">
        <f>'[2]FEB 2022'!K66+'[2]MAR 2022'!K66+'[2]APR 2022'!K66+'[2]MAY 2022'!K66+'[2]JUN 2022'!K66+'[2]JUL 2022'!K66+'[2]AUG 2022'!K66+'[2]NOV 2022'!K66</f>
        <v>0</v>
      </c>
      <c r="L66" s="90">
        <f>'[2]SEPT 2021'!K66+'[2]OCT 2021'!K66+'[2]NOV 2021'!K66+'[2]DEC 2021'!K66+'[2]JAN 2022'!K66+'[2]FEB 2022'!L66+'[2]MAR 2022'!L66+'[2]APR 2022'!L66+'[2]MAY 2022'!L66+'[2]JUN 2022'!L66+'[2]JUL 2022'!L66+'[2]AUG 2022'!L66+'[2]NOV 2022'!L66</f>
        <v>0</v>
      </c>
      <c r="M66" s="90">
        <f>'[2]SEPT 2021'!L66+'[2]OCT 2021'!L66+'[2]NOV 2021'!L66+'[2]DEC 2021'!L66+'[2]JAN 2022'!L66+'[2]FEB 2022'!M66+'[2]MAR 2022'!M66+'[2]APR 2022'!M66+'[2]MAY 2022'!M66+'[2]JUN 2022'!M66+'[2]JUL 2022'!M66+'[2]AUG 2022'!M66+'[2]NOV 2022'!M66</f>
        <v>260617</v>
      </c>
      <c r="N66" s="90">
        <f>'[2]SEPT 2021'!M66+'[2]OCT 2021'!M66+'[2]NOV 2021'!M66+'[2]DEC 2021'!M66+'[2]JAN 2022'!M66+'[2]FEB 2022'!N66+'[2]MAR 2022'!N66+'[2]APR 2022'!N66+'[2]MAY 2022'!N66+'[2]JUN 2022'!N66+'[2]JUL 2022'!N66+'[2]AUG 2022'!N66+'[2]NOV 2022'!N66</f>
        <v>1000000</v>
      </c>
      <c r="O66" s="90">
        <f>'[2]SEPT 2021'!N66+'[2]OCT 2021'!N66+'[2]NOV 2021'!N66+'[2]DEC 2021'!N66+'[2]JAN 2022'!N66+'[2]FEB 2022'!O66+'[2]MAR 2022'!O66+'[2]APR 2022'!O66+'[2]MAY 2022'!O66+'[2]JUN 2022'!O66+'[2]JUL 2022'!O66+'[2]AUG 2022'!O66+'[2]NOV 2022'!O66</f>
        <v>102095</v>
      </c>
      <c r="P66" s="90">
        <f>'[2]SEPT 2021'!O66+'[2]OCT 2021'!O66+'[2]NOV 2021'!O66+'[2]DEC 2021'!O66+'[2]JAN 2022'!O66+'[2]FEB 2022'!P66+'[2]MAR 2022'!P66+'[2]APR 2022'!P66+'[2]MAY 2022'!P66+'[2]JUN 2022'!P66+'[2]JUL 2022'!P66+'[2]AUG 2022'!P66+'[2]NOV 2022'!P66</f>
        <v>416667</v>
      </c>
      <c r="Q66" s="90">
        <f>'[2]SEPT 2021'!P66+'[2]OCT 2021'!P66+'[2]NOV 2021'!P66+'[2]DEC 2021'!P66+'[2]JAN 2022'!P66+'[2]FEB 2022'!Q66+'[2]MAR 2022'!Q66+'[2]APR 2022'!Q66+'[2]MAY 2022'!Q66+'[2]JUN 2022'!Q66+'[2]JUL 2022'!Q66+'[2]AUG 2022'!Q66+'[2]NOV 2022'!Q66</f>
        <v>59986.43</v>
      </c>
      <c r="R66" s="90">
        <f>'[2]SEPT 2021'!Q66+'[2]OCT 2021'!Q66+'[2]NOV 2021'!Q66+'[2]DEC 2021'!Q66+'[2]JAN 2022'!Q66+'[2]FEB 2022'!R66+'[2]MAR 2022'!R66+'[2]APR 2022'!R66+'[2]MAY 2022'!R66+'[2]JUN 2022'!R66+'[2]JUL 2022'!R66+'[2]AUG 2022'!R66+'[2]NOV 2022'!R66</f>
        <v>0</v>
      </c>
      <c r="S66" s="90">
        <f>'[2]SEPT 2021'!R66+'[2]OCT 2021'!R66+'[2]NOV 2021'!R66+'[2]DEC 2021'!R66+'[2]JAN 2022'!R66+'[2]FEB 2022'!S66+'[2]MAR 2022'!S66+'[2]APR 2022'!S66+'[2]MAY 2022'!S66+'[2]JUN 2022'!S66+'[2]JUL 2022'!S66+'[2]AUG 2022'!S66+'[2]NOV 2022'!S66</f>
        <v>290230</v>
      </c>
      <c r="T66" s="90">
        <f>'[2]SEPT 2021'!S66+'[2]OCT 2021'!S66+'[2]NOV 2021'!S66+'[2]DEC 2021'!S66+'[2]JAN 2022'!S66+'[2]FEB 2022'!T66+'[2]MAR 2022'!T66+'[2]APR 2022'!T66+'[2]MAY 2022'!T66+'[2]JUN 2022'!T66+'[2]JUL 2022'!T66+'[2]AUG 2022'!T66+'[2]NOV 2022'!T66</f>
        <v>0</v>
      </c>
      <c r="U66" s="90">
        <f>'[2]SEPT 2021'!T66+'[2]OCT 2021'!T66+'[2]NOV 2021'!T66+'[2]DEC 2021'!T66+'[2]JAN 2022'!T66+'[2]FEB 2022'!U66+'[2]MAR 2022'!U66+'[2]APR 2022'!U66+'[2]MAY 2022'!U66+'[2]JUN 2022'!U66+'[2]JUL 2022'!U66+'[2]AUG 2022'!U66+'[2]NOV 2022'!U66</f>
        <v>0</v>
      </c>
      <c r="V66" s="90">
        <f>'[2]SEPT 2021'!U66+'[2]OCT 2021'!U66+'[2]NOV 2021'!U66+'[2]DEC 2021'!U66+'[2]JAN 2022'!U66+'[2]FEB 2022'!V66+'[2]MAR 2022'!V66+'[2]APR 2022'!V66+'[2]MAY 2022'!V66+'[2]JUN 2022'!V66+'[2]JUL 2022'!V66+'[2]AUG 2022'!V66+'[2]NOV 2022'!V66</f>
        <v>0</v>
      </c>
      <c r="W66" s="90">
        <f>'[2]SEPT 2021'!V66+'[2]OCT 2021'!V66+'[2]NOV 2021'!V66+'[2]DEC 2021'!V66+'[2]JAN 2022'!V66+'[2]FEB 2022'!W66+'[2]MAR 2022'!W66+'[2]APR 2022'!W66+'[2]MAY 2022'!W66+'[2]JUN 2022'!W66+'[2]JUL 2022'!W66+'[2]AUG 2022'!W66+'[2]NOV 2022'!W66</f>
        <v>0</v>
      </c>
      <c r="X66" s="90">
        <f>'[2]SEPT 2021'!W66+'[2]OCT 2021'!W66+'[2]NOV 2021'!W66+'[2]DEC 2021'!W66+'[2]JAN 2022'!W66+'[2]FEB 2022'!X66+'[2]MAR 2022'!X66+'[2]APR 2022'!X66+'[2]MAY 2022'!X66+'[2]JUN 2022'!X66+'[2]JUL 2022'!X66+'[2]AUG 2022'!X66+'[2]NOV 2022'!X66</f>
        <v>0</v>
      </c>
      <c r="Y66" s="90">
        <f>'[2]SEPT 2021'!X66+'[2]OCT 2021'!X66+'[2]NOV 2021'!X66+'[2]DEC 2021'!X66+'[2]JAN 2022'!X66+'[2]FEB 2022'!Y66+'[2]MAR 2022'!Y66+'[2]APR 2022'!Y66+'[2]MAY 2022'!Y66+'[2]JUN 2022'!Y66+'[2]JUL 2022'!Y66+'[2]AUG 2022'!Y66+'[2]NOV 2022'!Y66</f>
        <v>310718</v>
      </c>
      <c r="Z66" s="90">
        <f>'[2]SEPT 2021'!Y66+'[2]OCT 2021'!Y66+'[2]NOV 2021'!Y66+'[2]DEC 2021'!Y66+'[2]JAN 2022'!Y66+'[2]FEB 2022'!Z66+'[2]MAR 2022'!Z66+'[2]APR 2022'!Z66+'[2]MAY 2022'!Z66+'[2]JUN 2022'!Z66+'[2]JUL 2022'!Z66+'[2]AUG 2022'!Z66+'[2]NOV 2022'!Z66</f>
        <v>0</v>
      </c>
      <c r="AA66" s="66">
        <f t="shared" si="0"/>
        <v>18697154.43</v>
      </c>
    </row>
    <row r="67" spans="1:27" x14ac:dyDescent="0.25">
      <c r="A67" s="16" t="s">
        <v>171</v>
      </c>
      <c r="B67" s="17" t="s">
        <v>172</v>
      </c>
      <c r="C67" s="18" t="s">
        <v>36</v>
      </c>
      <c r="D67" s="86">
        <f>'[2]SEPT 2021'!D67+'[2]OCT 2021'!D67+'[2]NOV 2021'!D67+'[2]DEC 2021'!D67+'[2]JAN 2022'!D67+'[2]FEB 2022'!D67+'[2]MAR 2022'!D67+'[2]APR 2022'!D67+'[2]MAY 2022'!D67+'[2]JUN 2022'!D67+'[2]JUL 2022'!D67+'[2]AUG 2022'!D67+'[2]NOV 2022'!D67</f>
        <v>240194</v>
      </c>
      <c r="E67" s="86">
        <f>'[2]SEPT 2021'!E67+'[2]OCT 2021'!E67+'[2]NOV 2021'!E67+'[2]DEC 2021'!E67+'[2]JAN 2022'!E67+'[2]FEB 2022'!E67+'[2]MAR 2022'!E67+'[2]APR 2022'!E67+'[2]MAY 2022'!E67+'[2]JUN 2022'!E67+'[2]JUL 2022'!E67+'[2]AUG 2022'!E67+'[2]NOV 2022'!E67</f>
        <v>138185</v>
      </c>
      <c r="F67" s="86">
        <f>'[2]SEPT 2021'!F67+'[2]OCT 2021'!F67+'[2]NOV 2021'!F67+'[2]DEC 2021'!F67+'[2]JAN 2022'!F67+'[2]FEB 2022'!F67+'[2]MAR 2022'!F67+'[2]APR 2022'!F67+'[2]MAY 2022'!F67+'[2]JUN 2022'!F67+'[2]JUL 2022'!F67+'[2]AUG 2022'!F67+'[2]NOV 2022'!F67</f>
        <v>137206</v>
      </c>
      <c r="G67" s="86">
        <f>'[2]SEPT 2021'!G67+'[2]OCT 2021'!G67+'[2]NOV 2021'!G67+'[2]DEC 2021'!G67+'[2]JAN 2022'!G67+'[2]FEB 2022'!G67+'[2]MAR 2022'!G67+'[2]APR 2022'!G67+'[2]MAY 2022'!G67+'[2]JUN 2022'!G67+'[2]JUL 2022'!G67+'[2]AUG 2022'!G67+'[2]NOV 2022'!G67</f>
        <v>0</v>
      </c>
      <c r="H67" s="86">
        <f>'[2]SEPT 2021'!H67+'[2]OCT 2021'!H67+'[2]NOV 2021'!H67+'[2]DEC 2021'!H67+'[2]JAN 2022'!H67+'[2]FEB 2022'!H67+'[2]MAR 2022'!H67+'[2]APR 2022'!H67+'[2]MAY 2022'!H67+'[2]JUN 2022'!H67+'[2]JUL 2022'!H67+'[2]AUG 2022'!H67+'[2]NOV 2022'!H67</f>
        <v>17583</v>
      </c>
      <c r="I67" s="87">
        <f>'[2]SEPT 2021'!I67+'[2]OCT 2021'!I67+'[2]NOV 2021'!I67+'[2]DEC 2021'!I67+'[2]JAN 2022'!I67+'[2]FEB 2022'!I67+'[2]MAR 2022'!I67+'[2]APR 2022'!I67+'[2]MAY 2022'!I67+'[2]JUN 2022'!I67+'[2]JUL 2022'!I67+'[2]AUG 2022'!I67+'[2]NOV 2022'!I67</f>
        <v>533168</v>
      </c>
      <c r="J67" s="88">
        <f>'[2]SEPT 2021'!J67+'[2]OCT 2021'!J67+'[2]NOV 2021'!J67+'[2]DEC 2021'!J67+'[2]JAN 2022'!J67+'[2]FEB 2022'!J67+'[2]MAR 2022'!J67+'[2]APR 2022'!J67+'[2]MAY 2022'!J67+'[2]JUN 2022'!J67+'[2]JUL 2022'!J67+'[2]AUG 2022'!J67+'[2]NOV 2022'!J67</f>
        <v>0</v>
      </c>
      <c r="K67" s="89">
        <f>'[2]FEB 2022'!K67+'[2]MAR 2022'!K67+'[2]APR 2022'!K67+'[2]MAY 2022'!K67+'[2]JUN 2022'!K67+'[2]JUL 2022'!K67+'[2]AUG 2022'!K67+'[2]NOV 2022'!K67</f>
        <v>0</v>
      </c>
      <c r="L67" s="90">
        <f>'[2]SEPT 2021'!K67+'[2]OCT 2021'!K67+'[2]NOV 2021'!K67+'[2]DEC 2021'!K67+'[2]JAN 2022'!K67+'[2]FEB 2022'!L67+'[2]MAR 2022'!L67+'[2]APR 2022'!L67+'[2]MAY 2022'!L67+'[2]JUN 2022'!L67+'[2]JUL 2022'!L67+'[2]AUG 2022'!L67+'[2]NOV 2022'!L67</f>
        <v>0</v>
      </c>
      <c r="M67" s="90">
        <f>'[2]SEPT 2021'!L67+'[2]OCT 2021'!L67+'[2]NOV 2021'!L67+'[2]DEC 2021'!L67+'[2]JAN 2022'!L67+'[2]FEB 2022'!M67+'[2]MAR 2022'!M67+'[2]APR 2022'!M67+'[2]MAY 2022'!M67+'[2]JUN 2022'!M67+'[2]JUL 2022'!M67+'[2]AUG 2022'!M67+'[2]NOV 2022'!M67</f>
        <v>0</v>
      </c>
      <c r="N67" s="90">
        <f>'[2]SEPT 2021'!M67+'[2]OCT 2021'!M67+'[2]NOV 2021'!M67+'[2]DEC 2021'!M67+'[2]JAN 2022'!M67+'[2]FEB 2022'!N67+'[2]MAR 2022'!N67+'[2]APR 2022'!N67+'[2]MAY 2022'!N67+'[2]JUN 2022'!N67+'[2]JUL 2022'!N67+'[2]AUG 2022'!N67+'[2]NOV 2022'!N67</f>
        <v>0</v>
      </c>
      <c r="O67" s="90">
        <f>'[2]SEPT 2021'!N67+'[2]OCT 2021'!N67+'[2]NOV 2021'!N67+'[2]DEC 2021'!N67+'[2]JAN 2022'!N67+'[2]FEB 2022'!O67+'[2]MAR 2022'!O67+'[2]APR 2022'!O67+'[2]MAY 2022'!O67+'[2]JUN 2022'!O67+'[2]JUL 2022'!O67+'[2]AUG 2022'!O67+'[2]NOV 2022'!O67</f>
        <v>0</v>
      </c>
      <c r="P67" s="90">
        <f>'[2]SEPT 2021'!O67+'[2]OCT 2021'!O67+'[2]NOV 2021'!O67+'[2]DEC 2021'!O67+'[2]JAN 2022'!O67+'[2]FEB 2022'!P67+'[2]MAR 2022'!P67+'[2]APR 2022'!P67+'[2]MAY 2022'!P67+'[2]JUN 2022'!P67+'[2]JUL 2022'!P67+'[2]AUG 2022'!P67+'[2]NOV 2022'!P67</f>
        <v>0</v>
      </c>
      <c r="Q67" s="90">
        <f>'[2]SEPT 2021'!P67+'[2]OCT 2021'!P67+'[2]NOV 2021'!P67+'[2]DEC 2021'!P67+'[2]JAN 2022'!P67+'[2]FEB 2022'!Q67+'[2]MAR 2022'!Q67+'[2]APR 2022'!Q67+'[2]MAY 2022'!Q67+'[2]JUN 2022'!Q67+'[2]JUL 2022'!Q67+'[2]AUG 2022'!Q67+'[2]NOV 2022'!Q67</f>
        <v>5364.24</v>
      </c>
      <c r="R67" s="90">
        <f>'[2]SEPT 2021'!Q67+'[2]OCT 2021'!Q67+'[2]NOV 2021'!Q67+'[2]DEC 2021'!Q67+'[2]JAN 2022'!Q67+'[2]FEB 2022'!R67+'[2]MAR 2022'!R67+'[2]APR 2022'!R67+'[2]MAY 2022'!R67+'[2]JUN 2022'!R67+'[2]JUL 2022'!R67+'[2]AUG 2022'!R67+'[2]NOV 2022'!R67</f>
        <v>0</v>
      </c>
      <c r="S67" s="90">
        <f>'[2]SEPT 2021'!R67+'[2]OCT 2021'!R67+'[2]NOV 2021'!R67+'[2]DEC 2021'!R67+'[2]JAN 2022'!R67+'[2]FEB 2022'!S67+'[2]MAR 2022'!S67+'[2]APR 2022'!S67+'[2]MAY 2022'!S67+'[2]JUN 2022'!S67+'[2]JUL 2022'!S67+'[2]AUG 2022'!S67+'[2]NOV 2022'!S67</f>
        <v>0</v>
      </c>
      <c r="T67" s="90">
        <f>'[2]SEPT 2021'!S67+'[2]OCT 2021'!S67+'[2]NOV 2021'!S67+'[2]DEC 2021'!S67+'[2]JAN 2022'!S67+'[2]FEB 2022'!T67+'[2]MAR 2022'!T67+'[2]APR 2022'!T67+'[2]MAY 2022'!T67+'[2]JUN 2022'!T67+'[2]JUL 2022'!T67+'[2]AUG 2022'!T67+'[2]NOV 2022'!T67</f>
        <v>0</v>
      </c>
      <c r="U67" s="90">
        <f>'[2]SEPT 2021'!T67+'[2]OCT 2021'!T67+'[2]NOV 2021'!T67+'[2]DEC 2021'!T67+'[2]JAN 2022'!T67+'[2]FEB 2022'!U67+'[2]MAR 2022'!U67+'[2]APR 2022'!U67+'[2]MAY 2022'!U67+'[2]JUN 2022'!U67+'[2]JUL 2022'!U67+'[2]AUG 2022'!U67+'[2]NOV 2022'!U67</f>
        <v>0</v>
      </c>
      <c r="V67" s="90">
        <f>'[2]SEPT 2021'!U67+'[2]OCT 2021'!U67+'[2]NOV 2021'!U67+'[2]DEC 2021'!U67+'[2]JAN 2022'!U67+'[2]FEB 2022'!V67+'[2]MAR 2022'!V67+'[2]APR 2022'!V67+'[2]MAY 2022'!V67+'[2]JUN 2022'!V67+'[2]JUL 2022'!V67+'[2]AUG 2022'!V67+'[2]NOV 2022'!V67</f>
        <v>0</v>
      </c>
      <c r="W67" s="90">
        <f>'[2]SEPT 2021'!V67+'[2]OCT 2021'!V67+'[2]NOV 2021'!V67+'[2]DEC 2021'!V67+'[2]JAN 2022'!V67+'[2]FEB 2022'!W67+'[2]MAR 2022'!W67+'[2]APR 2022'!W67+'[2]MAY 2022'!W67+'[2]JUN 2022'!W67+'[2]JUL 2022'!W67+'[2]AUG 2022'!W67+'[2]NOV 2022'!W67</f>
        <v>0</v>
      </c>
      <c r="X67" s="90">
        <f>'[2]SEPT 2021'!W67+'[2]OCT 2021'!W67+'[2]NOV 2021'!W67+'[2]DEC 2021'!W67+'[2]JAN 2022'!W67+'[2]FEB 2022'!X67+'[2]MAR 2022'!X67+'[2]APR 2022'!X67+'[2]MAY 2022'!X67+'[2]JUN 2022'!X67+'[2]JUL 2022'!X67+'[2]AUG 2022'!X67+'[2]NOV 2022'!X67</f>
        <v>0</v>
      </c>
      <c r="Y67" s="90">
        <f>'[2]SEPT 2021'!X67+'[2]OCT 2021'!X67+'[2]NOV 2021'!X67+'[2]DEC 2021'!X67+'[2]JAN 2022'!X67+'[2]FEB 2022'!Y67+'[2]MAR 2022'!Y67+'[2]APR 2022'!Y67+'[2]MAY 2022'!Y67+'[2]JUN 2022'!Y67+'[2]JUL 2022'!Y67+'[2]AUG 2022'!Y67+'[2]NOV 2022'!Y67</f>
        <v>0</v>
      </c>
      <c r="Z67" s="90">
        <f>'[2]SEPT 2021'!Y67+'[2]OCT 2021'!Y67+'[2]NOV 2021'!Y67+'[2]DEC 2021'!Y67+'[2]JAN 2022'!Y67+'[2]FEB 2022'!Z67+'[2]MAR 2022'!Z67+'[2]APR 2022'!Z67+'[2]MAY 2022'!Z67+'[2]JUN 2022'!Z67+'[2]JUL 2022'!Z67+'[2]AUG 2022'!Z67+'[2]NOV 2022'!Z67</f>
        <v>0</v>
      </c>
      <c r="AA67" s="66">
        <f t="shared" ref="AA67:AA130" si="1">SUM(I67:Z67)</f>
        <v>538532.24</v>
      </c>
    </row>
    <row r="68" spans="1:27" x14ac:dyDescent="0.25">
      <c r="A68" s="16" t="s">
        <v>173</v>
      </c>
      <c r="B68" s="17" t="s">
        <v>174</v>
      </c>
      <c r="C68" s="29" t="s">
        <v>50</v>
      </c>
      <c r="D68" s="86">
        <f>'[2]SEPT 2021'!D68+'[2]OCT 2021'!D68+'[2]NOV 2021'!D68+'[2]DEC 2021'!D68+'[2]JAN 2022'!D68+'[2]FEB 2022'!D68+'[2]MAR 2022'!D68+'[2]APR 2022'!D68+'[2]MAY 2022'!D68+'[2]JUN 2022'!D68+'[2]JUL 2022'!D68+'[2]AUG 2022'!D68+'[2]NOV 2022'!D68</f>
        <v>38231</v>
      </c>
      <c r="E68" s="86">
        <f>'[2]SEPT 2021'!E68+'[2]OCT 2021'!E68+'[2]NOV 2021'!E68+'[2]DEC 2021'!E68+'[2]JAN 2022'!E68+'[2]FEB 2022'!E68+'[2]MAR 2022'!E68+'[2]APR 2022'!E68+'[2]MAY 2022'!E68+'[2]JUN 2022'!E68+'[2]JUL 2022'!E68+'[2]AUG 2022'!E68+'[2]NOV 2022'!E68</f>
        <v>21694</v>
      </c>
      <c r="F68" s="86">
        <f>'[2]SEPT 2021'!F68+'[2]OCT 2021'!F68+'[2]NOV 2021'!F68+'[2]DEC 2021'!F68+'[2]JAN 2022'!F68+'[2]FEB 2022'!F68+'[2]MAR 2022'!F68+'[2]APR 2022'!F68+'[2]MAY 2022'!F68+'[2]JUN 2022'!F68+'[2]JUL 2022'!F68+'[2]AUG 2022'!F68+'[2]NOV 2022'!F68</f>
        <v>16630</v>
      </c>
      <c r="G68" s="86">
        <f>'[2]SEPT 2021'!G68+'[2]OCT 2021'!G68+'[2]NOV 2021'!G68+'[2]DEC 2021'!G68+'[2]JAN 2022'!G68+'[2]FEB 2022'!G68+'[2]MAR 2022'!G68+'[2]APR 2022'!G68+'[2]MAY 2022'!G68+'[2]JUN 2022'!G68+'[2]JUL 2022'!G68+'[2]AUG 2022'!G68+'[2]NOV 2022'!G68</f>
        <v>0</v>
      </c>
      <c r="H68" s="86">
        <f>'[2]SEPT 2021'!H68+'[2]OCT 2021'!H68+'[2]NOV 2021'!H68+'[2]DEC 2021'!H68+'[2]JAN 2022'!H68+'[2]FEB 2022'!H68+'[2]MAR 2022'!H68+'[2]APR 2022'!H68+'[2]MAY 2022'!H68+'[2]JUN 2022'!H68+'[2]JUL 2022'!H68+'[2]AUG 2022'!H68+'[2]NOV 2022'!H68</f>
        <v>10000</v>
      </c>
      <c r="I68" s="87">
        <f>'[2]SEPT 2021'!I68+'[2]OCT 2021'!I68+'[2]NOV 2021'!I68+'[2]DEC 2021'!I68+'[2]JAN 2022'!I68+'[2]FEB 2022'!I68+'[2]MAR 2022'!I68+'[2]APR 2022'!I68+'[2]MAY 2022'!I68+'[2]JUN 2022'!I68+'[2]JUL 2022'!I68+'[2]AUG 2022'!I68+'[2]NOV 2022'!I68</f>
        <v>86555</v>
      </c>
      <c r="J68" s="88">
        <f>'[2]SEPT 2021'!J68+'[2]OCT 2021'!J68+'[2]NOV 2021'!J68+'[2]DEC 2021'!J68+'[2]JAN 2022'!J68+'[2]FEB 2022'!J68+'[2]MAR 2022'!J68+'[2]APR 2022'!J68+'[2]MAY 2022'!J68+'[2]JUN 2022'!J68+'[2]JUL 2022'!J68+'[2]AUG 2022'!J68+'[2]NOV 2022'!J68</f>
        <v>25000</v>
      </c>
      <c r="K68" s="89">
        <f>'[2]FEB 2022'!K68+'[2]MAR 2022'!K68+'[2]APR 2022'!K68+'[2]MAY 2022'!K68+'[2]JUN 2022'!K68+'[2]JUL 2022'!K68+'[2]AUG 2022'!K68+'[2]NOV 2022'!K68</f>
        <v>0</v>
      </c>
      <c r="L68" s="90">
        <f>'[2]SEPT 2021'!K68+'[2]OCT 2021'!K68+'[2]NOV 2021'!K68+'[2]DEC 2021'!K68+'[2]JAN 2022'!K68+'[2]FEB 2022'!L68+'[2]MAR 2022'!L68+'[2]APR 2022'!L68+'[2]MAY 2022'!L68+'[2]JUN 2022'!L68+'[2]JUL 2022'!L68+'[2]AUG 2022'!L68+'[2]NOV 2022'!L68</f>
        <v>0</v>
      </c>
      <c r="M68" s="90">
        <f>'[2]SEPT 2021'!L68+'[2]OCT 2021'!L68+'[2]NOV 2021'!L68+'[2]DEC 2021'!L68+'[2]JAN 2022'!L68+'[2]FEB 2022'!M68+'[2]MAR 2022'!M68+'[2]APR 2022'!M68+'[2]MAY 2022'!M68+'[2]JUN 2022'!M68+'[2]JUL 2022'!M68+'[2]AUG 2022'!M68+'[2]NOV 2022'!M68</f>
        <v>0</v>
      </c>
      <c r="N68" s="90">
        <f>'[2]SEPT 2021'!M68+'[2]OCT 2021'!M68+'[2]NOV 2021'!M68+'[2]DEC 2021'!M68+'[2]JAN 2022'!M68+'[2]FEB 2022'!N68+'[2]MAR 2022'!N68+'[2]APR 2022'!N68+'[2]MAY 2022'!N68+'[2]JUN 2022'!N68+'[2]JUL 2022'!N68+'[2]AUG 2022'!N68+'[2]NOV 2022'!N68</f>
        <v>0</v>
      </c>
      <c r="O68" s="90">
        <f>'[2]SEPT 2021'!N68+'[2]OCT 2021'!N68+'[2]NOV 2021'!N68+'[2]DEC 2021'!N68+'[2]JAN 2022'!N68+'[2]FEB 2022'!O68+'[2]MAR 2022'!O68+'[2]APR 2022'!O68+'[2]MAY 2022'!O68+'[2]JUN 2022'!O68+'[2]JUL 2022'!O68+'[2]AUG 2022'!O68+'[2]NOV 2022'!O68</f>
        <v>0</v>
      </c>
      <c r="P68" s="90">
        <f>'[2]SEPT 2021'!O68+'[2]OCT 2021'!O68+'[2]NOV 2021'!O68+'[2]DEC 2021'!O68+'[2]JAN 2022'!O68+'[2]FEB 2022'!P68+'[2]MAR 2022'!P68+'[2]APR 2022'!P68+'[2]MAY 2022'!P68+'[2]JUN 2022'!P68+'[2]JUL 2022'!P68+'[2]AUG 2022'!P68+'[2]NOV 2022'!P68</f>
        <v>0</v>
      </c>
      <c r="Q68" s="90">
        <f>'[2]SEPT 2021'!P68+'[2]OCT 2021'!P68+'[2]NOV 2021'!P68+'[2]DEC 2021'!P68+'[2]JAN 2022'!P68+'[2]FEB 2022'!Q68+'[2]MAR 2022'!Q68+'[2]APR 2022'!Q68+'[2]MAY 2022'!Q68+'[2]JUN 2022'!Q68+'[2]JUL 2022'!Q68+'[2]AUG 2022'!Q68+'[2]NOV 2022'!Q68</f>
        <v>1279.3900000000001</v>
      </c>
      <c r="R68" s="90">
        <f>'[2]SEPT 2021'!Q68+'[2]OCT 2021'!Q68+'[2]NOV 2021'!Q68+'[2]DEC 2021'!Q68+'[2]JAN 2022'!Q68+'[2]FEB 2022'!R68+'[2]MAR 2022'!R68+'[2]APR 2022'!R68+'[2]MAY 2022'!R68+'[2]JUN 2022'!R68+'[2]JUL 2022'!R68+'[2]AUG 2022'!R68+'[2]NOV 2022'!R68</f>
        <v>0</v>
      </c>
      <c r="S68" s="90">
        <f>'[2]SEPT 2021'!R68+'[2]OCT 2021'!R68+'[2]NOV 2021'!R68+'[2]DEC 2021'!R68+'[2]JAN 2022'!R68+'[2]FEB 2022'!S68+'[2]MAR 2022'!S68+'[2]APR 2022'!S68+'[2]MAY 2022'!S68+'[2]JUN 2022'!S68+'[2]JUL 2022'!S68+'[2]AUG 2022'!S68+'[2]NOV 2022'!S68</f>
        <v>0</v>
      </c>
      <c r="T68" s="90">
        <f>'[2]SEPT 2021'!S68+'[2]OCT 2021'!S68+'[2]NOV 2021'!S68+'[2]DEC 2021'!S68+'[2]JAN 2022'!S68+'[2]FEB 2022'!T68+'[2]MAR 2022'!T68+'[2]APR 2022'!T68+'[2]MAY 2022'!T68+'[2]JUN 2022'!T68+'[2]JUL 2022'!T68+'[2]AUG 2022'!T68+'[2]NOV 2022'!T68</f>
        <v>0</v>
      </c>
      <c r="U68" s="90">
        <f>'[2]SEPT 2021'!T68+'[2]OCT 2021'!T68+'[2]NOV 2021'!T68+'[2]DEC 2021'!T68+'[2]JAN 2022'!T68+'[2]FEB 2022'!U68+'[2]MAR 2022'!U68+'[2]APR 2022'!U68+'[2]MAY 2022'!U68+'[2]JUN 2022'!U68+'[2]JUL 2022'!U68+'[2]AUG 2022'!U68+'[2]NOV 2022'!U68</f>
        <v>0</v>
      </c>
      <c r="V68" s="90">
        <f>'[2]SEPT 2021'!U68+'[2]OCT 2021'!U68+'[2]NOV 2021'!U68+'[2]DEC 2021'!U68+'[2]JAN 2022'!U68+'[2]FEB 2022'!V68+'[2]MAR 2022'!V68+'[2]APR 2022'!V68+'[2]MAY 2022'!V68+'[2]JUN 2022'!V68+'[2]JUL 2022'!V68+'[2]AUG 2022'!V68+'[2]NOV 2022'!V68</f>
        <v>0</v>
      </c>
      <c r="W68" s="90">
        <f>'[2]SEPT 2021'!V68+'[2]OCT 2021'!V68+'[2]NOV 2021'!V68+'[2]DEC 2021'!V68+'[2]JAN 2022'!V68+'[2]FEB 2022'!W68+'[2]MAR 2022'!W68+'[2]APR 2022'!W68+'[2]MAY 2022'!W68+'[2]JUN 2022'!W68+'[2]JUL 2022'!W68+'[2]AUG 2022'!W68+'[2]NOV 2022'!W68</f>
        <v>0</v>
      </c>
      <c r="X68" s="90">
        <f>'[2]SEPT 2021'!W68+'[2]OCT 2021'!W68+'[2]NOV 2021'!W68+'[2]DEC 2021'!W68+'[2]JAN 2022'!W68+'[2]FEB 2022'!X68+'[2]MAR 2022'!X68+'[2]APR 2022'!X68+'[2]MAY 2022'!X68+'[2]JUN 2022'!X68+'[2]JUL 2022'!X68+'[2]AUG 2022'!X68+'[2]NOV 2022'!X68</f>
        <v>0</v>
      </c>
      <c r="Y68" s="90">
        <f>'[2]SEPT 2021'!X68+'[2]OCT 2021'!X68+'[2]NOV 2021'!X68+'[2]DEC 2021'!X68+'[2]JAN 2022'!X68+'[2]FEB 2022'!Y68+'[2]MAR 2022'!Y68+'[2]APR 2022'!Y68+'[2]MAY 2022'!Y68+'[2]JUN 2022'!Y68+'[2]JUL 2022'!Y68+'[2]AUG 2022'!Y68+'[2]NOV 2022'!Y68</f>
        <v>0</v>
      </c>
      <c r="Z68" s="90">
        <f>'[2]SEPT 2021'!Y68+'[2]OCT 2021'!Y68+'[2]NOV 2021'!Y68+'[2]DEC 2021'!Y68+'[2]JAN 2022'!Y68+'[2]FEB 2022'!Z68+'[2]MAR 2022'!Z68+'[2]APR 2022'!Z68+'[2]MAY 2022'!Z68+'[2]JUN 2022'!Z68+'[2]JUL 2022'!Z68+'[2]AUG 2022'!Z68+'[2]NOV 2022'!Z68</f>
        <v>0</v>
      </c>
      <c r="AA68" s="66">
        <f t="shared" si="1"/>
        <v>112834.39</v>
      </c>
    </row>
    <row r="69" spans="1:27" x14ac:dyDescent="0.25">
      <c r="A69" s="16" t="s">
        <v>175</v>
      </c>
      <c r="B69" s="17" t="s">
        <v>176</v>
      </c>
      <c r="C69" s="28" t="s">
        <v>45</v>
      </c>
      <c r="D69" s="86">
        <f>'[2]SEPT 2021'!D69+'[2]OCT 2021'!D69+'[2]NOV 2021'!D69+'[2]DEC 2021'!D69+'[2]JAN 2022'!D69+'[2]FEB 2022'!D69+'[2]MAR 2022'!D69+'[2]APR 2022'!D69+'[2]MAY 2022'!D69+'[2]JUN 2022'!D69+'[2]JUL 2022'!D69+'[2]AUG 2022'!D69+'[2]NOV 2022'!D69</f>
        <v>117462</v>
      </c>
      <c r="E69" s="86">
        <f>'[2]SEPT 2021'!E69+'[2]OCT 2021'!E69+'[2]NOV 2021'!E69+'[2]DEC 2021'!E69+'[2]JAN 2022'!E69+'[2]FEB 2022'!E69+'[2]MAR 2022'!E69+'[2]APR 2022'!E69+'[2]MAY 2022'!E69+'[2]JUN 2022'!E69+'[2]JUL 2022'!E69+'[2]AUG 2022'!E69+'[2]NOV 2022'!E69</f>
        <v>308032</v>
      </c>
      <c r="F69" s="86">
        <f>'[2]SEPT 2021'!F69+'[2]OCT 2021'!F69+'[2]NOV 2021'!F69+'[2]DEC 2021'!F69+'[2]JAN 2022'!F69+'[2]FEB 2022'!F69+'[2]MAR 2022'!F69+'[2]APR 2022'!F69+'[2]MAY 2022'!F69+'[2]JUN 2022'!F69+'[2]JUL 2022'!F69+'[2]AUG 2022'!F69+'[2]NOV 2022'!F69</f>
        <v>225890</v>
      </c>
      <c r="G69" s="86">
        <f>'[2]SEPT 2021'!G69+'[2]OCT 2021'!G69+'[2]NOV 2021'!G69+'[2]DEC 2021'!G69+'[2]JAN 2022'!G69+'[2]FEB 2022'!G69+'[2]MAR 2022'!G69+'[2]APR 2022'!G69+'[2]MAY 2022'!G69+'[2]JUN 2022'!G69+'[2]JUL 2022'!G69+'[2]AUG 2022'!G69+'[2]NOV 2022'!G69</f>
        <v>28198</v>
      </c>
      <c r="H69" s="86">
        <f>'[2]SEPT 2021'!H69+'[2]OCT 2021'!H69+'[2]NOV 2021'!H69+'[2]DEC 2021'!H69+'[2]JAN 2022'!H69+'[2]FEB 2022'!H69+'[2]MAR 2022'!H69+'[2]APR 2022'!H69+'[2]MAY 2022'!H69+'[2]JUN 2022'!H69+'[2]JUL 2022'!H69+'[2]AUG 2022'!H69+'[2]NOV 2022'!H69</f>
        <v>132576</v>
      </c>
      <c r="I69" s="87">
        <f>'[2]SEPT 2021'!I69+'[2]OCT 2021'!I69+'[2]NOV 2021'!I69+'[2]DEC 2021'!I69+'[2]JAN 2022'!I69+'[2]FEB 2022'!I69+'[2]MAR 2022'!I69+'[2]APR 2022'!I69+'[2]MAY 2022'!I69+'[2]JUN 2022'!I69+'[2]JUL 2022'!I69+'[2]AUG 2022'!I69+'[2]NOV 2022'!I69</f>
        <v>812158</v>
      </c>
      <c r="J69" s="88">
        <f>'[2]SEPT 2021'!J69+'[2]OCT 2021'!J69+'[2]NOV 2021'!J69+'[2]DEC 2021'!J69+'[2]JAN 2022'!J69+'[2]FEB 2022'!J69+'[2]MAR 2022'!J69+'[2]APR 2022'!J69+'[2]MAY 2022'!J69+'[2]JUN 2022'!J69+'[2]JUL 2022'!J69+'[2]AUG 2022'!J69+'[2]NOV 2022'!J69</f>
        <v>4348</v>
      </c>
      <c r="K69" s="89">
        <f>'[2]FEB 2022'!K69+'[2]MAR 2022'!K69+'[2]APR 2022'!K69+'[2]MAY 2022'!K69+'[2]JUN 2022'!K69+'[2]JUL 2022'!K69+'[2]AUG 2022'!K69+'[2]NOV 2022'!K69</f>
        <v>0</v>
      </c>
      <c r="L69" s="90">
        <f>'[2]SEPT 2021'!K69+'[2]OCT 2021'!K69+'[2]NOV 2021'!K69+'[2]DEC 2021'!K69+'[2]JAN 2022'!K69+'[2]FEB 2022'!L69+'[2]MAR 2022'!L69+'[2]APR 2022'!L69+'[2]MAY 2022'!L69+'[2]JUN 2022'!L69+'[2]JUL 2022'!L69+'[2]AUG 2022'!L69+'[2]NOV 2022'!L69</f>
        <v>0</v>
      </c>
      <c r="M69" s="90">
        <f>'[2]SEPT 2021'!L69+'[2]OCT 2021'!L69+'[2]NOV 2021'!L69+'[2]DEC 2021'!L69+'[2]JAN 2022'!L69+'[2]FEB 2022'!M69+'[2]MAR 2022'!M69+'[2]APR 2022'!M69+'[2]MAY 2022'!M69+'[2]JUN 2022'!M69+'[2]JUL 2022'!M69+'[2]AUG 2022'!M69+'[2]NOV 2022'!M69</f>
        <v>48965</v>
      </c>
      <c r="N69" s="90">
        <f>'[2]SEPT 2021'!M69+'[2]OCT 2021'!M69+'[2]NOV 2021'!M69+'[2]DEC 2021'!M69+'[2]JAN 2022'!M69+'[2]FEB 2022'!N69+'[2]MAR 2022'!N69+'[2]APR 2022'!N69+'[2]MAY 2022'!N69+'[2]JUN 2022'!N69+'[2]JUL 2022'!N69+'[2]AUG 2022'!N69+'[2]NOV 2022'!N69</f>
        <v>0</v>
      </c>
      <c r="O69" s="90">
        <f>'[2]SEPT 2021'!N69+'[2]OCT 2021'!N69+'[2]NOV 2021'!N69+'[2]DEC 2021'!N69+'[2]JAN 2022'!N69+'[2]FEB 2022'!O69+'[2]MAR 2022'!O69+'[2]APR 2022'!O69+'[2]MAY 2022'!O69+'[2]JUN 2022'!O69+'[2]JUL 2022'!O69+'[2]AUG 2022'!O69+'[2]NOV 2022'!O69</f>
        <v>0</v>
      </c>
      <c r="P69" s="90">
        <f>'[2]SEPT 2021'!O69+'[2]OCT 2021'!O69+'[2]NOV 2021'!O69+'[2]DEC 2021'!O69+'[2]JAN 2022'!O69+'[2]FEB 2022'!P69+'[2]MAR 2022'!P69+'[2]APR 2022'!P69+'[2]MAY 2022'!P69+'[2]JUN 2022'!P69+'[2]JUL 2022'!P69+'[2]AUG 2022'!P69+'[2]NOV 2022'!P69</f>
        <v>0</v>
      </c>
      <c r="Q69" s="90">
        <f>'[2]SEPT 2021'!P69+'[2]OCT 2021'!P69+'[2]NOV 2021'!P69+'[2]DEC 2021'!P69+'[2]JAN 2022'!P69+'[2]FEB 2022'!Q69+'[2]MAR 2022'!Q69+'[2]APR 2022'!Q69+'[2]MAY 2022'!Q69+'[2]JUN 2022'!Q69+'[2]JUL 2022'!Q69+'[2]AUG 2022'!Q69+'[2]NOV 2022'!Q69</f>
        <v>5297.19</v>
      </c>
      <c r="R69" s="90">
        <f>'[2]SEPT 2021'!Q69+'[2]OCT 2021'!Q69+'[2]NOV 2021'!Q69+'[2]DEC 2021'!Q69+'[2]JAN 2022'!Q69+'[2]FEB 2022'!R69+'[2]MAR 2022'!R69+'[2]APR 2022'!R69+'[2]MAY 2022'!R69+'[2]JUN 2022'!R69+'[2]JUL 2022'!R69+'[2]AUG 2022'!R69+'[2]NOV 2022'!R69</f>
        <v>4800</v>
      </c>
      <c r="S69" s="90">
        <f>'[2]SEPT 2021'!R69+'[2]OCT 2021'!R69+'[2]NOV 2021'!R69+'[2]DEC 2021'!R69+'[2]JAN 2022'!R69+'[2]FEB 2022'!S69+'[2]MAR 2022'!S69+'[2]APR 2022'!S69+'[2]MAY 2022'!S69+'[2]JUN 2022'!S69+'[2]JUL 2022'!S69+'[2]AUG 2022'!S69+'[2]NOV 2022'!S69</f>
        <v>72000</v>
      </c>
      <c r="T69" s="90">
        <f>'[2]SEPT 2021'!S69+'[2]OCT 2021'!S69+'[2]NOV 2021'!S69+'[2]DEC 2021'!S69+'[2]JAN 2022'!S69+'[2]FEB 2022'!T69+'[2]MAR 2022'!T69+'[2]APR 2022'!T69+'[2]MAY 2022'!T69+'[2]JUN 2022'!T69+'[2]JUL 2022'!T69+'[2]AUG 2022'!T69+'[2]NOV 2022'!T69</f>
        <v>0</v>
      </c>
      <c r="U69" s="90">
        <f>'[2]SEPT 2021'!T69+'[2]OCT 2021'!T69+'[2]NOV 2021'!T69+'[2]DEC 2021'!T69+'[2]JAN 2022'!T69+'[2]FEB 2022'!U69+'[2]MAR 2022'!U69+'[2]APR 2022'!U69+'[2]MAY 2022'!U69+'[2]JUN 2022'!U69+'[2]JUL 2022'!U69+'[2]AUG 2022'!U69+'[2]NOV 2022'!U69</f>
        <v>0</v>
      </c>
      <c r="V69" s="90">
        <f>'[2]SEPT 2021'!U69+'[2]OCT 2021'!U69+'[2]NOV 2021'!U69+'[2]DEC 2021'!U69+'[2]JAN 2022'!U69+'[2]FEB 2022'!V69+'[2]MAR 2022'!V69+'[2]APR 2022'!V69+'[2]MAY 2022'!V69+'[2]JUN 2022'!V69+'[2]JUL 2022'!V69+'[2]AUG 2022'!V69+'[2]NOV 2022'!V69</f>
        <v>0</v>
      </c>
      <c r="W69" s="90">
        <f>'[2]SEPT 2021'!V69+'[2]OCT 2021'!V69+'[2]NOV 2021'!V69+'[2]DEC 2021'!V69+'[2]JAN 2022'!V69+'[2]FEB 2022'!W69+'[2]MAR 2022'!W69+'[2]APR 2022'!W69+'[2]MAY 2022'!W69+'[2]JUN 2022'!W69+'[2]JUL 2022'!W69+'[2]AUG 2022'!W69+'[2]NOV 2022'!W69</f>
        <v>0</v>
      </c>
      <c r="X69" s="90">
        <f>'[2]SEPT 2021'!W69+'[2]OCT 2021'!W69+'[2]NOV 2021'!W69+'[2]DEC 2021'!W69+'[2]JAN 2022'!W69+'[2]FEB 2022'!X69+'[2]MAR 2022'!X69+'[2]APR 2022'!X69+'[2]MAY 2022'!X69+'[2]JUN 2022'!X69+'[2]JUL 2022'!X69+'[2]AUG 2022'!X69+'[2]NOV 2022'!X69</f>
        <v>0</v>
      </c>
      <c r="Y69" s="90">
        <f>'[2]SEPT 2021'!X69+'[2]OCT 2021'!X69+'[2]NOV 2021'!X69+'[2]DEC 2021'!X69+'[2]JAN 2022'!X69+'[2]FEB 2022'!Y69+'[2]MAR 2022'!Y69+'[2]APR 2022'!Y69+'[2]MAY 2022'!Y69+'[2]JUN 2022'!Y69+'[2]JUL 2022'!Y69+'[2]AUG 2022'!Y69+'[2]NOV 2022'!Y69</f>
        <v>0</v>
      </c>
      <c r="Z69" s="90">
        <f>'[2]SEPT 2021'!Y69+'[2]OCT 2021'!Y69+'[2]NOV 2021'!Y69+'[2]DEC 2021'!Y69+'[2]JAN 2022'!Y69+'[2]FEB 2022'!Z69+'[2]MAR 2022'!Z69+'[2]APR 2022'!Z69+'[2]MAY 2022'!Z69+'[2]JUN 2022'!Z69+'[2]JUL 2022'!Z69+'[2]AUG 2022'!Z69+'[2]NOV 2022'!Z69</f>
        <v>0</v>
      </c>
      <c r="AA69" s="66">
        <f t="shared" si="1"/>
        <v>947568.19</v>
      </c>
    </row>
    <row r="70" spans="1:27" x14ac:dyDescent="0.25">
      <c r="A70" s="16" t="s">
        <v>177</v>
      </c>
      <c r="B70" s="17" t="s">
        <v>178</v>
      </c>
      <c r="C70" s="18" t="s">
        <v>36</v>
      </c>
      <c r="D70" s="86">
        <f>'[2]SEPT 2021'!D70+'[2]OCT 2021'!D70+'[2]NOV 2021'!D70+'[2]DEC 2021'!D70+'[2]JAN 2022'!D70+'[2]FEB 2022'!D70+'[2]MAR 2022'!D70+'[2]APR 2022'!D70+'[2]MAY 2022'!D70+'[2]JUN 2022'!D70+'[2]JUL 2022'!D70+'[2]AUG 2022'!D70+'[2]NOV 2022'!D70</f>
        <v>123997</v>
      </c>
      <c r="E70" s="86">
        <f>'[2]SEPT 2021'!E70+'[2]OCT 2021'!E70+'[2]NOV 2021'!E70+'[2]DEC 2021'!E70+'[2]JAN 2022'!E70+'[2]FEB 2022'!E70+'[2]MAR 2022'!E70+'[2]APR 2022'!E70+'[2]MAY 2022'!E70+'[2]JUN 2022'!E70+'[2]JUL 2022'!E70+'[2]AUG 2022'!E70+'[2]NOV 2022'!E70</f>
        <v>92073</v>
      </c>
      <c r="F70" s="86">
        <f>'[2]SEPT 2021'!F70+'[2]OCT 2021'!F70+'[2]NOV 2021'!F70+'[2]DEC 2021'!F70+'[2]JAN 2022'!F70+'[2]FEB 2022'!F70+'[2]MAR 2022'!F70+'[2]APR 2022'!F70+'[2]MAY 2022'!F70+'[2]JUN 2022'!F70+'[2]JUL 2022'!F70+'[2]AUG 2022'!F70+'[2]NOV 2022'!F70</f>
        <v>75728</v>
      </c>
      <c r="G70" s="86">
        <f>'[2]SEPT 2021'!G70+'[2]OCT 2021'!G70+'[2]NOV 2021'!G70+'[2]DEC 2021'!G70+'[2]JAN 2022'!G70+'[2]FEB 2022'!G70+'[2]MAR 2022'!G70+'[2]APR 2022'!G70+'[2]MAY 2022'!G70+'[2]JUN 2022'!G70+'[2]JUL 2022'!G70+'[2]AUG 2022'!G70+'[2]NOV 2022'!G70</f>
        <v>55200</v>
      </c>
      <c r="H70" s="86">
        <f>'[2]SEPT 2021'!H70+'[2]OCT 2021'!H70+'[2]NOV 2021'!H70+'[2]DEC 2021'!H70+'[2]JAN 2022'!H70+'[2]FEB 2022'!H70+'[2]MAR 2022'!H70+'[2]APR 2022'!H70+'[2]MAY 2022'!H70+'[2]JUN 2022'!H70+'[2]JUL 2022'!H70+'[2]AUG 2022'!H70+'[2]NOV 2022'!H70</f>
        <v>45560</v>
      </c>
      <c r="I70" s="87">
        <f>'[2]SEPT 2021'!I70+'[2]OCT 2021'!I70+'[2]NOV 2021'!I70+'[2]DEC 2021'!I70+'[2]JAN 2022'!I70+'[2]FEB 2022'!I70+'[2]MAR 2022'!I70+'[2]APR 2022'!I70+'[2]MAY 2022'!I70+'[2]JUN 2022'!I70+'[2]JUL 2022'!I70+'[2]AUG 2022'!I70+'[2]NOV 2022'!I70</f>
        <v>392558</v>
      </c>
      <c r="J70" s="88">
        <f>'[2]SEPT 2021'!J70+'[2]OCT 2021'!J70+'[2]NOV 2021'!J70+'[2]DEC 2021'!J70+'[2]JAN 2022'!J70+'[2]FEB 2022'!J70+'[2]MAR 2022'!J70+'[2]APR 2022'!J70+'[2]MAY 2022'!J70+'[2]JUN 2022'!J70+'[2]JUL 2022'!J70+'[2]AUG 2022'!J70+'[2]NOV 2022'!J70</f>
        <v>4778.2700000000004</v>
      </c>
      <c r="K70" s="89">
        <f>'[2]FEB 2022'!K70+'[2]MAR 2022'!K70+'[2]APR 2022'!K70+'[2]MAY 2022'!K70+'[2]JUN 2022'!K70+'[2]JUL 2022'!K70+'[2]AUG 2022'!K70+'[2]NOV 2022'!K70</f>
        <v>0</v>
      </c>
      <c r="L70" s="90">
        <f>'[2]SEPT 2021'!K70+'[2]OCT 2021'!K70+'[2]NOV 2021'!K70+'[2]DEC 2021'!K70+'[2]JAN 2022'!K70+'[2]FEB 2022'!L70+'[2]MAR 2022'!L70+'[2]APR 2022'!L70+'[2]MAY 2022'!L70+'[2]JUN 2022'!L70+'[2]JUL 2022'!L70+'[2]AUG 2022'!L70+'[2]NOV 2022'!L70</f>
        <v>0</v>
      </c>
      <c r="M70" s="90">
        <f>'[2]SEPT 2021'!L70+'[2]OCT 2021'!L70+'[2]NOV 2021'!L70+'[2]DEC 2021'!L70+'[2]JAN 2022'!L70+'[2]FEB 2022'!M70+'[2]MAR 2022'!M70+'[2]APR 2022'!M70+'[2]MAY 2022'!M70+'[2]JUN 2022'!M70+'[2]JUL 2022'!M70+'[2]AUG 2022'!M70+'[2]NOV 2022'!M70</f>
        <v>0</v>
      </c>
      <c r="N70" s="90">
        <f>'[2]SEPT 2021'!M70+'[2]OCT 2021'!M70+'[2]NOV 2021'!M70+'[2]DEC 2021'!M70+'[2]JAN 2022'!M70+'[2]FEB 2022'!N70+'[2]MAR 2022'!N70+'[2]APR 2022'!N70+'[2]MAY 2022'!N70+'[2]JUN 2022'!N70+'[2]JUL 2022'!N70+'[2]AUG 2022'!N70+'[2]NOV 2022'!N70</f>
        <v>0</v>
      </c>
      <c r="O70" s="90">
        <f>'[2]SEPT 2021'!N70+'[2]OCT 2021'!N70+'[2]NOV 2021'!N70+'[2]DEC 2021'!N70+'[2]JAN 2022'!N70+'[2]FEB 2022'!O70+'[2]MAR 2022'!O70+'[2]APR 2022'!O70+'[2]MAY 2022'!O70+'[2]JUN 2022'!O70+'[2]JUL 2022'!O70+'[2]AUG 2022'!O70+'[2]NOV 2022'!O70</f>
        <v>0</v>
      </c>
      <c r="P70" s="90">
        <f>'[2]SEPT 2021'!O70+'[2]OCT 2021'!O70+'[2]NOV 2021'!O70+'[2]DEC 2021'!O70+'[2]JAN 2022'!O70+'[2]FEB 2022'!P70+'[2]MAR 2022'!P70+'[2]APR 2022'!P70+'[2]MAY 2022'!P70+'[2]JUN 2022'!P70+'[2]JUL 2022'!P70+'[2]AUG 2022'!P70+'[2]NOV 2022'!P70</f>
        <v>0</v>
      </c>
      <c r="Q70" s="90">
        <f>'[2]SEPT 2021'!P70+'[2]OCT 2021'!P70+'[2]NOV 2021'!P70+'[2]DEC 2021'!P70+'[2]JAN 2022'!P70+'[2]FEB 2022'!Q70+'[2]MAR 2022'!Q70+'[2]APR 2022'!Q70+'[2]MAY 2022'!Q70+'[2]JUN 2022'!Q70+'[2]JUL 2022'!Q70+'[2]AUG 2022'!Q70+'[2]NOV 2022'!Q70</f>
        <v>4023.18</v>
      </c>
      <c r="R70" s="90">
        <f>'[2]SEPT 2021'!Q70+'[2]OCT 2021'!Q70+'[2]NOV 2021'!Q70+'[2]DEC 2021'!Q70+'[2]JAN 2022'!Q70+'[2]FEB 2022'!R70+'[2]MAR 2022'!R70+'[2]APR 2022'!R70+'[2]MAY 2022'!R70+'[2]JUN 2022'!R70+'[2]JUL 2022'!R70+'[2]AUG 2022'!R70+'[2]NOV 2022'!R70</f>
        <v>0</v>
      </c>
      <c r="S70" s="90">
        <f>'[2]SEPT 2021'!R70+'[2]OCT 2021'!R70+'[2]NOV 2021'!R70+'[2]DEC 2021'!R70+'[2]JAN 2022'!R70+'[2]FEB 2022'!S70+'[2]MAR 2022'!S70+'[2]APR 2022'!S70+'[2]MAY 2022'!S70+'[2]JUN 2022'!S70+'[2]JUL 2022'!S70+'[2]AUG 2022'!S70+'[2]NOV 2022'!S70</f>
        <v>0</v>
      </c>
      <c r="T70" s="90">
        <f>'[2]SEPT 2021'!S70+'[2]OCT 2021'!S70+'[2]NOV 2021'!S70+'[2]DEC 2021'!S70+'[2]JAN 2022'!S70+'[2]FEB 2022'!T70+'[2]MAR 2022'!T70+'[2]APR 2022'!T70+'[2]MAY 2022'!T70+'[2]JUN 2022'!T70+'[2]JUL 2022'!T70+'[2]AUG 2022'!T70+'[2]NOV 2022'!T70</f>
        <v>0</v>
      </c>
      <c r="U70" s="90">
        <f>'[2]SEPT 2021'!T70+'[2]OCT 2021'!T70+'[2]NOV 2021'!T70+'[2]DEC 2021'!T70+'[2]JAN 2022'!T70+'[2]FEB 2022'!U70+'[2]MAR 2022'!U70+'[2]APR 2022'!U70+'[2]MAY 2022'!U70+'[2]JUN 2022'!U70+'[2]JUL 2022'!U70+'[2]AUG 2022'!U70+'[2]NOV 2022'!U70</f>
        <v>0</v>
      </c>
      <c r="V70" s="90">
        <f>'[2]SEPT 2021'!U70+'[2]OCT 2021'!U70+'[2]NOV 2021'!U70+'[2]DEC 2021'!U70+'[2]JAN 2022'!U70+'[2]FEB 2022'!V70+'[2]MAR 2022'!V70+'[2]APR 2022'!V70+'[2]MAY 2022'!V70+'[2]JUN 2022'!V70+'[2]JUL 2022'!V70+'[2]AUG 2022'!V70+'[2]NOV 2022'!V70</f>
        <v>0</v>
      </c>
      <c r="W70" s="90">
        <f>'[2]SEPT 2021'!V70+'[2]OCT 2021'!V70+'[2]NOV 2021'!V70+'[2]DEC 2021'!V70+'[2]JAN 2022'!V70+'[2]FEB 2022'!W70+'[2]MAR 2022'!W70+'[2]APR 2022'!W70+'[2]MAY 2022'!W70+'[2]JUN 2022'!W70+'[2]JUL 2022'!W70+'[2]AUG 2022'!W70+'[2]NOV 2022'!W70</f>
        <v>0</v>
      </c>
      <c r="X70" s="90">
        <f>'[2]SEPT 2021'!W70+'[2]OCT 2021'!W70+'[2]NOV 2021'!W70+'[2]DEC 2021'!W70+'[2]JAN 2022'!W70+'[2]FEB 2022'!X70+'[2]MAR 2022'!X70+'[2]APR 2022'!X70+'[2]MAY 2022'!X70+'[2]JUN 2022'!X70+'[2]JUL 2022'!X70+'[2]AUG 2022'!X70+'[2]NOV 2022'!X70</f>
        <v>0</v>
      </c>
      <c r="Y70" s="90">
        <f>'[2]SEPT 2021'!X70+'[2]OCT 2021'!X70+'[2]NOV 2021'!X70+'[2]DEC 2021'!X70+'[2]JAN 2022'!X70+'[2]FEB 2022'!Y70+'[2]MAR 2022'!Y70+'[2]APR 2022'!Y70+'[2]MAY 2022'!Y70+'[2]JUN 2022'!Y70+'[2]JUL 2022'!Y70+'[2]AUG 2022'!Y70+'[2]NOV 2022'!Y70</f>
        <v>0</v>
      </c>
      <c r="Z70" s="90">
        <f>'[2]SEPT 2021'!Y70+'[2]OCT 2021'!Y70+'[2]NOV 2021'!Y70+'[2]DEC 2021'!Y70+'[2]JAN 2022'!Y70+'[2]FEB 2022'!Z70+'[2]MAR 2022'!Z70+'[2]APR 2022'!Z70+'[2]MAY 2022'!Z70+'[2]JUN 2022'!Z70+'[2]JUL 2022'!Z70+'[2]AUG 2022'!Z70+'[2]NOV 2022'!Z70</f>
        <v>0</v>
      </c>
      <c r="AA70" s="66">
        <f t="shared" si="1"/>
        <v>401359.45</v>
      </c>
    </row>
    <row r="71" spans="1:27" x14ac:dyDescent="0.25">
      <c r="A71" s="16" t="s">
        <v>179</v>
      </c>
      <c r="B71" s="17" t="s">
        <v>180</v>
      </c>
      <c r="C71" s="30" t="s">
        <v>71</v>
      </c>
      <c r="D71" s="86">
        <f>'[2]SEPT 2021'!D71+'[2]OCT 2021'!D71+'[2]NOV 2021'!D71+'[2]DEC 2021'!D71+'[2]JAN 2022'!D71+'[2]FEB 2022'!D71+'[2]MAR 2022'!D71+'[2]APR 2022'!D71+'[2]MAY 2022'!D71+'[2]JUN 2022'!D71+'[2]JUL 2022'!D71+'[2]AUG 2022'!D71+'[2]NOV 2022'!D71</f>
        <v>1305756</v>
      </c>
      <c r="E71" s="86">
        <f>'[2]SEPT 2021'!E71+'[2]OCT 2021'!E71+'[2]NOV 2021'!E71+'[2]DEC 2021'!E71+'[2]JAN 2022'!E71+'[2]FEB 2022'!E71+'[2]MAR 2022'!E71+'[2]APR 2022'!E71+'[2]MAY 2022'!E71+'[2]JUN 2022'!E71+'[2]JUL 2022'!E71+'[2]AUG 2022'!E71+'[2]NOV 2022'!E71</f>
        <v>171710</v>
      </c>
      <c r="F71" s="86">
        <f>'[2]SEPT 2021'!F71+'[2]OCT 2021'!F71+'[2]NOV 2021'!F71+'[2]DEC 2021'!F71+'[2]JAN 2022'!F71+'[2]FEB 2022'!F71+'[2]MAR 2022'!F71+'[2]APR 2022'!F71+'[2]MAY 2022'!F71+'[2]JUN 2022'!F71+'[2]JUL 2022'!F71+'[2]AUG 2022'!F71+'[2]NOV 2022'!F71</f>
        <v>815699</v>
      </c>
      <c r="G71" s="86">
        <f>'[2]SEPT 2021'!G71+'[2]OCT 2021'!G71+'[2]NOV 2021'!G71+'[2]DEC 2021'!G71+'[2]JAN 2022'!G71+'[2]FEB 2022'!G71+'[2]MAR 2022'!G71+'[2]APR 2022'!G71+'[2]MAY 2022'!G71+'[2]JUN 2022'!G71+'[2]JUL 2022'!G71+'[2]AUG 2022'!G71+'[2]NOV 2022'!G71</f>
        <v>420047</v>
      </c>
      <c r="H71" s="86">
        <f>'[2]SEPT 2021'!H71+'[2]OCT 2021'!H71+'[2]NOV 2021'!H71+'[2]DEC 2021'!H71+'[2]JAN 2022'!H71+'[2]FEB 2022'!H71+'[2]MAR 2022'!H71+'[2]APR 2022'!H71+'[2]MAY 2022'!H71+'[2]JUN 2022'!H71+'[2]JUL 2022'!H71+'[2]AUG 2022'!H71+'[2]NOV 2022'!H71</f>
        <v>405417</v>
      </c>
      <c r="I71" s="87">
        <f>'[2]SEPT 2021'!I71+'[2]OCT 2021'!I71+'[2]NOV 2021'!I71+'[2]DEC 2021'!I71+'[2]JAN 2022'!I71+'[2]FEB 2022'!I71+'[2]MAR 2022'!I71+'[2]APR 2022'!I71+'[2]MAY 2022'!I71+'[2]JUN 2022'!I71+'[2]JUL 2022'!I71+'[2]AUG 2022'!I71+'[2]NOV 2022'!I71</f>
        <v>3118629</v>
      </c>
      <c r="J71" s="88">
        <f>'[2]SEPT 2021'!J71+'[2]OCT 2021'!J71+'[2]NOV 2021'!J71+'[2]DEC 2021'!J71+'[2]JAN 2022'!J71+'[2]FEB 2022'!J71+'[2]MAR 2022'!J71+'[2]APR 2022'!J71+'[2]MAY 2022'!J71+'[2]JUN 2022'!J71+'[2]JUL 2022'!J71+'[2]AUG 2022'!J71+'[2]NOV 2022'!J71</f>
        <v>0</v>
      </c>
      <c r="K71" s="89">
        <f>'[2]FEB 2022'!K71+'[2]MAR 2022'!K71+'[2]APR 2022'!K71+'[2]MAY 2022'!K71+'[2]JUN 2022'!K71+'[2]JUL 2022'!K71+'[2]AUG 2022'!K71+'[2]NOV 2022'!K71</f>
        <v>0</v>
      </c>
      <c r="L71" s="90">
        <f>'[2]SEPT 2021'!K71+'[2]OCT 2021'!K71+'[2]NOV 2021'!K71+'[2]DEC 2021'!K71+'[2]JAN 2022'!K71+'[2]FEB 2022'!L71+'[2]MAR 2022'!L71+'[2]APR 2022'!L71+'[2]MAY 2022'!L71+'[2]JUN 2022'!L71+'[2]JUL 2022'!L71+'[2]AUG 2022'!L71+'[2]NOV 2022'!L71</f>
        <v>0</v>
      </c>
      <c r="M71" s="90">
        <f>'[2]SEPT 2021'!L71+'[2]OCT 2021'!L71+'[2]NOV 2021'!L71+'[2]DEC 2021'!L71+'[2]JAN 2022'!L71+'[2]FEB 2022'!M71+'[2]MAR 2022'!M71+'[2]APR 2022'!M71+'[2]MAY 2022'!M71+'[2]JUN 2022'!M71+'[2]JUL 2022'!M71+'[2]AUG 2022'!M71+'[2]NOV 2022'!M71</f>
        <v>97384</v>
      </c>
      <c r="N71" s="90">
        <f>'[2]SEPT 2021'!M71+'[2]OCT 2021'!M71+'[2]NOV 2021'!M71+'[2]DEC 2021'!M71+'[2]JAN 2022'!M71+'[2]FEB 2022'!N71+'[2]MAR 2022'!N71+'[2]APR 2022'!N71+'[2]MAY 2022'!N71+'[2]JUN 2022'!N71+'[2]JUL 2022'!N71+'[2]AUG 2022'!N71+'[2]NOV 2022'!N71</f>
        <v>0</v>
      </c>
      <c r="O71" s="90">
        <f>'[2]SEPT 2021'!N71+'[2]OCT 2021'!N71+'[2]NOV 2021'!N71+'[2]DEC 2021'!N71+'[2]JAN 2022'!N71+'[2]FEB 2022'!O71+'[2]MAR 2022'!O71+'[2]APR 2022'!O71+'[2]MAY 2022'!O71+'[2]JUN 2022'!O71+'[2]JUL 2022'!O71+'[2]AUG 2022'!O71+'[2]NOV 2022'!O71</f>
        <v>0</v>
      </c>
      <c r="P71" s="90">
        <f>'[2]SEPT 2021'!O71+'[2]OCT 2021'!O71+'[2]NOV 2021'!O71+'[2]DEC 2021'!O71+'[2]JAN 2022'!O71+'[2]FEB 2022'!P71+'[2]MAR 2022'!P71+'[2]APR 2022'!P71+'[2]MAY 2022'!P71+'[2]JUN 2022'!P71+'[2]JUL 2022'!P71+'[2]AUG 2022'!P71+'[2]NOV 2022'!P71</f>
        <v>0</v>
      </c>
      <c r="Q71" s="90">
        <f>'[2]SEPT 2021'!P71+'[2]OCT 2021'!P71+'[2]NOV 2021'!P71+'[2]DEC 2021'!P71+'[2]JAN 2022'!P71+'[2]FEB 2022'!Q71+'[2]MAR 2022'!Q71+'[2]APR 2022'!Q71+'[2]MAY 2022'!Q71+'[2]JUN 2022'!Q71+'[2]JUL 2022'!Q71+'[2]AUG 2022'!Q71+'[2]NOV 2022'!Q71</f>
        <v>18150.63</v>
      </c>
      <c r="R71" s="90">
        <f>'[2]SEPT 2021'!Q71+'[2]OCT 2021'!Q71+'[2]NOV 2021'!Q71+'[2]DEC 2021'!Q71+'[2]JAN 2022'!Q71+'[2]FEB 2022'!R71+'[2]MAR 2022'!R71+'[2]APR 2022'!R71+'[2]MAY 2022'!R71+'[2]JUN 2022'!R71+'[2]JUL 2022'!R71+'[2]AUG 2022'!R71+'[2]NOV 2022'!R71</f>
        <v>0</v>
      </c>
      <c r="S71" s="90">
        <f>'[2]SEPT 2021'!R71+'[2]OCT 2021'!R71+'[2]NOV 2021'!R71+'[2]DEC 2021'!R71+'[2]JAN 2022'!R71+'[2]FEB 2022'!S71+'[2]MAR 2022'!S71+'[2]APR 2022'!S71+'[2]MAY 2022'!S71+'[2]JUN 2022'!S71+'[2]JUL 2022'!S71+'[2]AUG 2022'!S71+'[2]NOV 2022'!S71</f>
        <v>0</v>
      </c>
      <c r="T71" s="90">
        <f>'[2]SEPT 2021'!S71+'[2]OCT 2021'!S71+'[2]NOV 2021'!S71+'[2]DEC 2021'!S71+'[2]JAN 2022'!S71+'[2]FEB 2022'!T71+'[2]MAR 2022'!T71+'[2]APR 2022'!T71+'[2]MAY 2022'!T71+'[2]JUN 2022'!T71+'[2]JUL 2022'!T71+'[2]AUG 2022'!T71+'[2]NOV 2022'!T71</f>
        <v>0</v>
      </c>
      <c r="U71" s="90">
        <f>'[2]SEPT 2021'!T71+'[2]OCT 2021'!T71+'[2]NOV 2021'!T71+'[2]DEC 2021'!T71+'[2]JAN 2022'!T71+'[2]FEB 2022'!U71+'[2]MAR 2022'!U71+'[2]APR 2022'!U71+'[2]MAY 2022'!U71+'[2]JUN 2022'!U71+'[2]JUL 2022'!U71+'[2]AUG 2022'!U71+'[2]NOV 2022'!U71</f>
        <v>0</v>
      </c>
      <c r="V71" s="90">
        <f>'[2]SEPT 2021'!U71+'[2]OCT 2021'!U71+'[2]NOV 2021'!U71+'[2]DEC 2021'!U71+'[2]JAN 2022'!U71+'[2]FEB 2022'!V71+'[2]MAR 2022'!V71+'[2]APR 2022'!V71+'[2]MAY 2022'!V71+'[2]JUN 2022'!V71+'[2]JUL 2022'!V71+'[2]AUG 2022'!V71+'[2]NOV 2022'!V71</f>
        <v>0</v>
      </c>
      <c r="W71" s="90">
        <f>'[2]SEPT 2021'!V71+'[2]OCT 2021'!V71+'[2]NOV 2021'!V71+'[2]DEC 2021'!V71+'[2]JAN 2022'!V71+'[2]FEB 2022'!W71+'[2]MAR 2022'!W71+'[2]APR 2022'!W71+'[2]MAY 2022'!W71+'[2]JUN 2022'!W71+'[2]JUL 2022'!W71+'[2]AUG 2022'!W71+'[2]NOV 2022'!W71</f>
        <v>305817</v>
      </c>
      <c r="X71" s="90">
        <f>'[2]SEPT 2021'!W71+'[2]OCT 2021'!W71+'[2]NOV 2021'!W71+'[2]DEC 2021'!W71+'[2]JAN 2022'!W71+'[2]FEB 2022'!X71+'[2]MAR 2022'!X71+'[2]APR 2022'!X71+'[2]MAY 2022'!X71+'[2]JUN 2022'!X71+'[2]JUL 2022'!X71+'[2]AUG 2022'!X71+'[2]NOV 2022'!X71</f>
        <v>0</v>
      </c>
      <c r="Y71" s="90">
        <f>'[2]SEPT 2021'!X71+'[2]OCT 2021'!X71+'[2]NOV 2021'!X71+'[2]DEC 2021'!X71+'[2]JAN 2022'!X71+'[2]FEB 2022'!Y71+'[2]MAR 2022'!Y71+'[2]APR 2022'!Y71+'[2]MAY 2022'!Y71+'[2]JUN 2022'!Y71+'[2]JUL 2022'!Y71+'[2]AUG 2022'!Y71+'[2]NOV 2022'!Y71</f>
        <v>204852</v>
      </c>
      <c r="Z71" s="90">
        <f>'[2]SEPT 2021'!Y71+'[2]OCT 2021'!Y71+'[2]NOV 2021'!Y71+'[2]DEC 2021'!Y71+'[2]JAN 2022'!Y71+'[2]FEB 2022'!Z71+'[2]MAR 2022'!Z71+'[2]APR 2022'!Z71+'[2]MAY 2022'!Z71+'[2]JUN 2022'!Z71+'[2]JUL 2022'!Z71+'[2]AUG 2022'!Z71+'[2]NOV 2022'!Z71</f>
        <v>0</v>
      </c>
      <c r="AA71" s="66">
        <f t="shared" si="1"/>
        <v>3744832.63</v>
      </c>
    </row>
    <row r="72" spans="1:27" x14ac:dyDescent="0.25">
      <c r="A72" s="16" t="s">
        <v>181</v>
      </c>
      <c r="B72" s="17" t="s">
        <v>182</v>
      </c>
      <c r="C72" s="31" t="s">
        <v>100</v>
      </c>
      <c r="D72" s="86">
        <f>'[2]SEPT 2021'!D72+'[2]OCT 2021'!D72+'[2]NOV 2021'!D72+'[2]DEC 2021'!D72+'[2]JAN 2022'!D72+'[2]FEB 2022'!D72+'[2]MAR 2022'!D72+'[2]APR 2022'!D72+'[2]MAY 2022'!D72+'[2]JUN 2022'!D72+'[2]JUL 2022'!D72+'[2]AUG 2022'!D72+'[2]NOV 2022'!D72</f>
        <v>151011</v>
      </c>
      <c r="E72" s="86">
        <f>'[2]SEPT 2021'!E72+'[2]OCT 2021'!E72+'[2]NOV 2021'!E72+'[2]DEC 2021'!E72+'[2]JAN 2022'!E72+'[2]FEB 2022'!E72+'[2]MAR 2022'!E72+'[2]APR 2022'!E72+'[2]MAY 2022'!E72+'[2]JUN 2022'!E72+'[2]JUL 2022'!E72+'[2]AUG 2022'!E72+'[2]NOV 2022'!E72</f>
        <v>84360</v>
      </c>
      <c r="F72" s="86">
        <f>'[2]SEPT 2021'!F72+'[2]OCT 2021'!F72+'[2]NOV 2021'!F72+'[2]DEC 2021'!F72+'[2]JAN 2022'!F72+'[2]FEB 2022'!F72+'[2]MAR 2022'!F72+'[2]APR 2022'!F72+'[2]MAY 2022'!F72+'[2]JUN 2022'!F72+'[2]JUL 2022'!F72+'[2]AUG 2022'!F72+'[2]NOV 2022'!F72</f>
        <v>58445</v>
      </c>
      <c r="G72" s="86">
        <f>'[2]SEPT 2021'!G72+'[2]OCT 2021'!G72+'[2]NOV 2021'!G72+'[2]DEC 2021'!G72+'[2]JAN 2022'!G72+'[2]FEB 2022'!G72+'[2]MAR 2022'!G72+'[2]APR 2022'!G72+'[2]MAY 2022'!G72+'[2]JUN 2022'!G72+'[2]JUL 2022'!G72+'[2]AUG 2022'!G72+'[2]NOV 2022'!G72</f>
        <v>40149</v>
      </c>
      <c r="H72" s="86">
        <f>'[2]SEPT 2021'!H72+'[2]OCT 2021'!H72+'[2]NOV 2021'!H72+'[2]DEC 2021'!H72+'[2]JAN 2022'!H72+'[2]FEB 2022'!H72+'[2]MAR 2022'!H72+'[2]APR 2022'!H72+'[2]MAY 2022'!H72+'[2]JUN 2022'!H72+'[2]JUL 2022'!H72+'[2]AUG 2022'!H72+'[2]NOV 2022'!H72</f>
        <v>5332</v>
      </c>
      <c r="I72" s="87">
        <f>'[2]SEPT 2021'!I72+'[2]OCT 2021'!I72+'[2]NOV 2021'!I72+'[2]DEC 2021'!I72+'[2]JAN 2022'!I72+'[2]FEB 2022'!I72+'[2]MAR 2022'!I72+'[2]APR 2022'!I72+'[2]MAY 2022'!I72+'[2]JUN 2022'!I72+'[2]JUL 2022'!I72+'[2]AUG 2022'!I72+'[2]NOV 2022'!I72</f>
        <v>339297</v>
      </c>
      <c r="J72" s="88">
        <f>'[2]SEPT 2021'!J72+'[2]OCT 2021'!J72+'[2]NOV 2021'!J72+'[2]DEC 2021'!J72+'[2]JAN 2022'!J72+'[2]FEB 2022'!J72+'[2]MAR 2022'!J72+'[2]APR 2022'!J72+'[2]MAY 2022'!J72+'[2]JUN 2022'!J72+'[2]JUL 2022'!J72+'[2]AUG 2022'!J72+'[2]NOV 2022'!J72</f>
        <v>0</v>
      </c>
      <c r="K72" s="89">
        <f>'[2]FEB 2022'!K72+'[2]MAR 2022'!K72+'[2]APR 2022'!K72+'[2]MAY 2022'!K72+'[2]JUN 2022'!K72+'[2]JUL 2022'!K72+'[2]AUG 2022'!K72+'[2]NOV 2022'!K72</f>
        <v>2520</v>
      </c>
      <c r="L72" s="90">
        <f>'[2]SEPT 2021'!K72+'[2]OCT 2021'!K72+'[2]NOV 2021'!K72+'[2]DEC 2021'!K72+'[2]JAN 2022'!K72+'[2]FEB 2022'!L72+'[2]MAR 2022'!L72+'[2]APR 2022'!L72+'[2]MAY 2022'!L72+'[2]JUN 2022'!L72+'[2]JUL 2022'!L72+'[2]AUG 2022'!L72+'[2]NOV 2022'!L72</f>
        <v>0</v>
      </c>
      <c r="M72" s="90">
        <f>'[2]SEPT 2021'!L72+'[2]OCT 2021'!L72+'[2]NOV 2021'!L72+'[2]DEC 2021'!L72+'[2]JAN 2022'!L72+'[2]FEB 2022'!M72+'[2]MAR 2022'!M72+'[2]APR 2022'!M72+'[2]MAY 2022'!M72+'[2]JUN 2022'!M72+'[2]JUL 2022'!M72+'[2]AUG 2022'!M72+'[2]NOV 2022'!M72</f>
        <v>0</v>
      </c>
      <c r="N72" s="90">
        <f>'[2]SEPT 2021'!M72+'[2]OCT 2021'!M72+'[2]NOV 2021'!M72+'[2]DEC 2021'!M72+'[2]JAN 2022'!M72+'[2]FEB 2022'!N72+'[2]MAR 2022'!N72+'[2]APR 2022'!N72+'[2]MAY 2022'!N72+'[2]JUN 2022'!N72+'[2]JUL 2022'!N72+'[2]AUG 2022'!N72+'[2]NOV 2022'!N72</f>
        <v>0</v>
      </c>
      <c r="O72" s="90">
        <f>'[2]SEPT 2021'!N72+'[2]OCT 2021'!N72+'[2]NOV 2021'!N72+'[2]DEC 2021'!N72+'[2]JAN 2022'!N72+'[2]FEB 2022'!O72+'[2]MAR 2022'!O72+'[2]APR 2022'!O72+'[2]MAY 2022'!O72+'[2]JUN 2022'!O72+'[2]JUL 2022'!O72+'[2]AUG 2022'!O72+'[2]NOV 2022'!O72</f>
        <v>0</v>
      </c>
      <c r="P72" s="90">
        <f>'[2]SEPT 2021'!O72+'[2]OCT 2021'!O72+'[2]NOV 2021'!O72+'[2]DEC 2021'!O72+'[2]JAN 2022'!O72+'[2]FEB 2022'!P72+'[2]MAR 2022'!P72+'[2]APR 2022'!P72+'[2]MAY 2022'!P72+'[2]JUN 2022'!P72+'[2]JUL 2022'!P72+'[2]AUG 2022'!P72+'[2]NOV 2022'!P72</f>
        <v>0</v>
      </c>
      <c r="Q72" s="90">
        <f>'[2]SEPT 2021'!P72+'[2]OCT 2021'!P72+'[2]NOV 2021'!P72+'[2]DEC 2021'!P72+'[2]JAN 2022'!P72+'[2]FEB 2022'!Q72+'[2]MAR 2022'!Q72+'[2]APR 2022'!Q72+'[2]MAY 2022'!Q72+'[2]JUN 2022'!Q72+'[2]JUL 2022'!Q72+'[2]AUG 2022'!Q72+'[2]NOV 2022'!Q72</f>
        <v>4000</v>
      </c>
      <c r="R72" s="90">
        <f>'[2]SEPT 2021'!Q72+'[2]OCT 2021'!Q72+'[2]NOV 2021'!Q72+'[2]DEC 2021'!Q72+'[2]JAN 2022'!Q72+'[2]FEB 2022'!R72+'[2]MAR 2022'!R72+'[2]APR 2022'!R72+'[2]MAY 2022'!R72+'[2]JUN 2022'!R72+'[2]JUL 2022'!R72+'[2]AUG 2022'!R72+'[2]NOV 2022'!R72</f>
        <v>0</v>
      </c>
      <c r="S72" s="90">
        <f>'[2]SEPT 2021'!R72+'[2]OCT 2021'!R72+'[2]NOV 2021'!R72+'[2]DEC 2021'!R72+'[2]JAN 2022'!R72+'[2]FEB 2022'!S72+'[2]MAR 2022'!S72+'[2]APR 2022'!S72+'[2]MAY 2022'!S72+'[2]JUN 2022'!S72+'[2]JUL 2022'!S72+'[2]AUG 2022'!S72+'[2]NOV 2022'!S72</f>
        <v>0</v>
      </c>
      <c r="T72" s="90">
        <f>'[2]SEPT 2021'!S72+'[2]OCT 2021'!S72+'[2]NOV 2021'!S72+'[2]DEC 2021'!S72+'[2]JAN 2022'!S72+'[2]FEB 2022'!T72+'[2]MAR 2022'!T72+'[2]APR 2022'!T72+'[2]MAY 2022'!T72+'[2]JUN 2022'!T72+'[2]JUL 2022'!T72+'[2]AUG 2022'!T72+'[2]NOV 2022'!T72</f>
        <v>0</v>
      </c>
      <c r="U72" s="90">
        <f>'[2]SEPT 2021'!T72+'[2]OCT 2021'!T72+'[2]NOV 2021'!T72+'[2]DEC 2021'!T72+'[2]JAN 2022'!T72+'[2]FEB 2022'!U72+'[2]MAR 2022'!U72+'[2]APR 2022'!U72+'[2]MAY 2022'!U72+'[2]JUN 2022'!U72+'[2]JUL 2022'!U72+'[2]AUG 2022'!U72+'[2]NOV 2022'!U72</f>
        <v>0</v>
      </c>
      <c r="V72" s="90">
        <f>'[2]SEPT 2021'!U72+'[2]OCT 2021'!U72+'[2]NOV 2021'!U72+'[2]DEC 2021'!U72+'[2]JAN 2022'!U72+'[2]FEB 2022'!V72+'[2]MAR 2022'!V72+'[2]APR 2022'!V72+'[2]MAY 2022'!V72+'[2]JUN 2022'!V72+'[2]JUL 2022'!V72+'[2]AUG 2022'!V72+'[2]NOV 2022'!V72</f>
        <v>0</v>
      </c>
      <c r="W72" s="90">
        <f>'[2]SEPT 2021'!V72+'[2]OCT 2021'!V72+'[2]NOV 2021'!V72+'[2]DEC 2021'!V72+'[2]JAN 2022'!V72+'[2]FEB 2022'!W72+'[2]MAR 2022'!W72+'[2]APR 2022'!W72+'[2]MAY 2022'!W72+'[2]JUN 2022'!W72+'[2]JUL 2022'!W72+'[2]AUG 2022'!W72+'[2]NOV 2022'!W72</f>
        <v>24000</v>
      </c>
      <c r="X72" s="90">
        <f>'[2]SEPT 2021'!W72+'[2]OCT 2021'!W72+'[2]NOV 2021'!W72+'[2]DEC 2021'!W72+'[2]JAN 2022'!W72+'[2]FEB 2022'!X72+'[2]MAR 2022'!X72+'[2]APR 2022'!X72+'[2]MAY 2022'!X72+'[2]JUN 2022'!X72+'[2]JUL 2022'!X72+'[2]AUG 2022'!X72+'[2]NOV 2022'!X72</f>
        <v>0</v>
      </c>
      <c r="Y72" s="90">
        <f>'[2]SEPT 2021'!X72+'[2]OCT 2021'!X72+'[2]NOV 2021'!X72+'[2]DEC 2021'!X72+'[2]JAN 2022'!X72+'[2]FEB 2022'!Y72+'[2]MAR 2022'!Y72+'[2]APR 2022'!Y72+'[2]MAY 2022'!Y72+'[2]JUN 2022'!Y72+'[2]JUL 2022'!Y72+'[2]AUG 2022'!Y72+'[2]NOV 2022'!Y72</f>
        <v>0</v>
      </c>
      <c r="Z72" s="90">
        <f>'[2]SEPT 2021'!Y72+'[2]OCT 2021'!Y72+'[2]NOV 2021'!Y72+'[2]DEC 2021'!Y72+'[2]JAN 2022'!Y72+'[2]FEB 2022'!Z72+'[2]MAR 2022'!Z72+'[2]APR 2022'!Z72+'[2]MAY 2022'!Z72+'[2]JUN 2022'!Z72+'[2]JUL 2022'!Z72+'[2]AUG 2022'!Z72+'[2]NOV 2022'!Z72</f>
        <v>50000</v>
      </c>
      <c r="AA72" s="66">
        <f t="shared" si="1"/>
        <v>419817</v>
      </c>
    </row>
    <row r="73" spans="1:27" x14ac:dyDescent="0.25">
      <c r="A73" s="16" t="s">
        <v>183</v>
      </c>
      <c r="B73" s="17" t="s">
        <v>184</v>
      </c>
      <c r="C73" s="29" t="s">
        <v>50</v>
      </c>
      <c r="D73" s="86">
        <f>'[2]SEPT 2021'!D73+'[2]OCT 2021'!D73+'[2]NOV 2021'!D73+'[2]DEC 2021'!D73+'[2]JAN 2022'!D73+'[2]FEB 2022'!D73+'[2]MAR 2022'!D73+'[2]APR 2022'!D73+'[2]MAY 2022'!D73+'[2]JUN 2022'!D73+'[2]JUL 2022'!D73+'[2]AUG 2022'!D73+'[2]NOV 2022'!D73</f>
        <v>65961</v>
      </c>
      <c r="E73" s="86">
        <f>'[2]SEPT 2021'!E73+'[2]OCT 2021'!E73+'[2]NOV 2021'!E73+'[2]DEC 2021'!E73+'[2]JAN 2022'!E73+'[2]FEB 2022'!E73+'[2]MAR 2022'!E73+'[2]APR 2022'!E73+'[2]MAY 2022'!E73+'[2]JUN 2022'!E73+'[2]JUL 2022'!E73+'[2]AUG 2022'!E73+'[2]NOV 2022'!E73</f>
        <v>39872</v>
      </c>
      <c r="F73" s="86">
        <f>'[2]SEPT 2021'!F73+'[2]OCT 2021'!F73+'[2]NOV 2021'!F73+'[2]DEC 2021'!F73+'[2]JAN 2022'!F73+'[2]FEB 2022'!F73+'[2]MAR 2022'!F73+'[2]APR 2022'!F73+'[2]MAY 2022'!F73+'[2]JUN 2022'!F73+'[2]JUL 2022'!F73+'[2]AUG 2022'!F73+'[2]NOV 2022'!F73</f>
        <v>77011</v>
      </c>
      <c r="G73" s="86">
        <f>'[2]SEPT 2021'!G73+'[2]OCT 2021'!G73+'[2]NOV 2021'!G73+'[2]DEC 2021'!G73+'[2]JAN 2022'!G73+'[2]FEB 2022'!G73+'[2]MAR 2022'!G73+'[2]APR 2022'!G73+'[2]MAY 2022'!G73+'[2]JUN 2022'!G73+'[2]JUL 2022'!G73+'[2]AUG 2022'!G73+'[2]NOV 2022'!G73</f>
        <v>18434</v>
      </c>
      <c r="H73" s="86">
        <f>'[2]SEPT 2021'!H73+'[2]OCT 2021'!H73+'[2]NOV 2021'!H73+'[2]DEC 2021'!H73+'[2]JAN 2022'!H73+'[2]FEB 2022'!H73+'[2]MAR 2022'!H73+'[2]APR 2022'!H73+'[2]MAY 2022'!H73+'[2]JUN 2022'!H73+'[2]JUL 2022'!H73+'[2]AUG 2022'!H73+'[2]NOV 2022'!H73</f>
        <v>9835</v>
      </c>
      <c r="I73" s="87">
        <f>'[2]SEPT 2021'!I73+'[2]OCT 2021'!I73+'[2]NOV 2021'!I73+'[2]DEC 2021'!I73+'[2]JAN 2022'!I73+'[2]FEB 2022'!I73+'[2]MAR 2022'!I73+'[2]APR 2022'!I73+'[2]MAY 2022'!I73+'[2]JUN 2022'!I73+'[2]JUL 2022'!I73+'[2]AUG 2022'!I73+'[2]NOV 2022'!I73</f>
        <v>211113</v>
      </c>
      <c r="J73" s="88">
        <f>'[2]SEPT 2021'!J73+'[2]OCT 2021'!J73+'[2]NOV 2021'!J73+'[2]DEC 2021'!J73+'[2]JAN 2022'!J73+'[2]FEB 2022'!J73+'[2]MAR 2022'!J73+'[2]APR 2022'!J73+'[2]MAY 2022'!J73+'[2]JUN 2022'!J73+'[2]JUL 2022'!J73+'[2]AUG 2022'!J73+'[2]NOV 2022'!J73</f>
        <v>4013</v>
      </c>
      <c r="K73" s="89">
        <f>'[2]FEB 2022'!K73+'[2]MAR 2022'!K73+'[2]APR 2022'!K73+'[2]MAY 2022'!K73+'[2]JUN 2022'!K73+'[2]JUL 2022'!K73+'[2]AUG 2022'!K73+'[2]NOV 2022'!K73</f>
        <v>7920</v>
      </c>
      <c r="L73" s="90">
        <f>'[2]SEPT 2021'!K73+'[2]OCT 2021'!K73+'[2]NOV 2021'!K73+'[2]DEC 2021'!K73+'[2]JAN 2022'!K73+'[2]FEB 2022'!L73+'[2]MAR 2022'!L73+'[2]APR 2022'!L73+'[2]MAY 2022'!L73+'[2]JUN 2022'!L73+'[2]JUL 2022'!L73+'[2]AUG 2022'!L73+'[2]NOV 2022'!L73</f>
        <v>0</v>
      </c>
      <c r="M73" s="90">
        <f>'[2]SEPT 2021'!L73+'[2]OCT 2021'!L73+'[2]NOV 2021'!L73+'[2]DEC 2021'!L73+'[2]JAN 2022'!L73+'[2]FEB 2022'!M73+'[2]MAR 2022'!M73+'[2]APR 2022'!M73+'[2]MAY 2022'!M73+'[2]JUN 2022'!M73+'[2]JUL 2022'!M73+'[2]AUG 2022'!M73+'[2]NOV 2022'!M73</f>
        <v>0</v>
      </c>
      <c r="N73" s="90">
        <f>'[2]SEPT 2021'!M73+'[2]OCT 2021'!M73+'[2]NOV 2021'!M73+'[2]DEC 2021'!M73+'[2]JAN 2022'!M73+'[2]FEB 2022'!N73+'[2]MAR 2022'!N73+'[2]APR 2022'!N73+'[2]MAY 2022'!N73+'[2]JUN 2022'!N73+'[2]JUL 2022'!N73+'[2]AUG 2022'!N73+'[2]NOV 2022'!N73</f>
        <v>0</v>
      </c>
      <c r="O73" s="90">
        <f>'[2]SEPT 2021'!N73+'[2]OCT 2021'!N73+'[2]NOV 2021'!N73+'[2]DEC 2021'!N73+'[2]JAN 2022'!N73+'[2]FEB 2022'!O73+'[2]MAR 2022'!O73+'[2]APR 2022'!O73+'[2]MAY 2022'!O73+'[2]JUN 2022'!O73+'[2]JUL 2022'!O73+'[2]AUG 2022'!O73+'[2]NOV 2022'!O73</f>
        <v>0</v>
      </c>
      <c r="P73" s="90">
        <f>'[2]SEPT 2021'!O73+'[2]OCT 2021'!O73+'[2]NOV 2021'!O73+'[2]DEC 2021'!O73+'[2]JAN 2022'!O73+'[2]FEB 2022'!P73+'[2]MAR 2022'!P73+'[2]APR 2022'!P73+'[2]MAY 2022'!P73+'[2]JUN 2022'!P73+'[2]JUL 2022'!P73+'[2]AUG 2022'!P73+'[2]NOV 2022'!P73</f>
        <v>0</v>
      </c>
      <c r="Q73" s="90">
        <f>'[2]SEPT 2021'!P73+'[2]OCT 2021'!P73+'[2]NOV 2021'!P73+'[2]DEC 2021'!P73+'[2]JAN 2022'!P73+'[2]FEB 2022'!Q73+'[2]MAR 2022'!Q73+'[2]APR 2022'!Q73+'[2]MAY 2022'!Q73+'[2]JUN 2022'!Q73+'[2]JUL 2022'!Q73+'[2]AUG 2022'!Q73+'[2]NOV 2022'!Q73</f>
        <v>1279.3900000000001</v>
      </c>
      <c r="R73" s="90">
        <f>'[2]SEPT 2021'!Q73+'[2]OCT 2021'!Q73+'[2]NOV 2021'!Q73+'[2]DEC 2021'!Q73+'[2]JAN 2022'!Q73+'[2]FEB 2022'!R73+'[2]MAR 2022'!R73+'[2]APR 2022'!R73+'[2]MAY 2022'!R73+'[2]JUN 2022'!R73+'[2]JUL 2022'!R73+'[2]AUG 2022'!R73+'[2]NOV 2022'!R73</f>
        <v>0</v>
      </c>
      <c r="S73" s="90">
        <f>'[2]SEPT 2021'!R73+'[2]OCT 2021'!R73+'[2]NOV 2021'!R73+'[2]DEC 2021'!R73+'[2]JAN 2022'!R73+'[2]FEB 2022'!S73+'[2]MAR 2022'!S73+'[2]APR 2022'!S73+'[2]MAY 2022'!S73+'[2]JUN 2022'!S73+'[2]JUL 2022'!S73+'[2]AUG 2022'!S73+'[2]NOV 2022'!S73</f>
        <v>0</v>
      </c>
      <c r="T73" s="90">
        <f>'[2]SEPT 2021'!S73+'[2]OCT 2021'!S73+'[2]NOV 2021'!S73+'[2]DEC 2021'!S73+'[2]JAN 2022'!S73+'[2]FEB 2022'!T73+'[2]MAR 2022'!T73+'[2]APR 2022'!T73+'[2]MAY 2022'!T73+'[2]JUN 2022'!T73+'[2]JUL 2022'!T73+'[2]AUG 2022'!T73+'[2]NOV 2022'!T73</f>
        <v>0</v>
      </c>
      <c r="U73" s="90">
        <f>'[2]SEPT 2021'!T73+'[2]OCT 2021'!T73+'[2]NOV 2021'!T73+'[2]DEC 2021'!T73+'[2]JAN 2022'!T73+'[2]FEB 2022'!U73+'[2]MAR 2022'!U73+'[2]APR 2022'!U73+'[2]MAY 2022'!U73+'[2]JUN 2022'!U73+'[2]JUL 2022'!U73+'[2]AUG 2022'!U73+'[2]NOV 2022'!U73</f>
        <v>0</v>
      </c>
      <c r="V73" s="90">
        <f>'[2]SEPT 2021'!U73+'[2]OCT 2021'!U73+'[2]NOV 2021'!U73+'[2]DEC 2021'!U73+'[2]JAN 2022'!U73+'[2]FEB 2022'!V73+'[2]MAR 2022'!V73+'[2]APR 2022'!V73+'[2]MAY 2022'!V73+'[2]JUN 2022'!V73+'[2]JUL 2022'!V73+'[2]AUG 2022'!V73+'[2]NOV 2022'!V73</f>
        <v>0</v>
      </c>
      <c r="W73" s="90">
        <f>'[2]SEPT 2021'!V73+'[2]OCT 2021'!V73+'[2]NOV 2021'!V73+'[2]DEC 2021'!V73+'[2]JAN 2022'!V73+'[2]FEB 2022'!W73+'[2]MAR 2022'!W73+'[2]APR 2022'!W73+'[2]MAY 2022'!W73+'[2]JUN 2022'!W73+'[2]JUL 2022'!W73+'[2]AUG 2022'!W73+'[2]NOV 2022'!W73</f>
        <v>0</v>
      </c>
      <c r="X73" s="90">
        <f>'[2]SEPT 2021'!W73+'[2]OCT 2021'!W73+'[2]NOV 2021'!W73+'[2]DEC 2021'!W73+'[2]JAN 2022'!W73+'[2]FEB 2022'!X73+'[2]MAR 2022'!X73+'[2]APR 2022'!X73+'[2]MAY 2022'!X73+'[2]JUN 2022'!X73+'[2]JUL 2022'!X73+'[2]AUG 2022'!X73+'[2]NOV 2022'!X73</f>
        <v>0</v>
      </c>
      <c r="Y73" s="90">
        <f>'[2]SEPT 2021'!X73+'[2]OCT 2021'!X73+'[2]NOV 2021'!X73+'[2]DEC 2021'!X73+'[2]JAN 2022'!X73+'[2]FEB 2022'!Y73+'[2]MAR 2022'!Y73+'[2]APR 2022'!Y73+'[2]MAY 2022'!Y73+'[2]JUN 2022'!Y73+'[2]JUL 2022'!Y73+'[2]AUG 2022'!Y73+'[2]NOV 2022'!Y73</f>
        <v>0</v>
      </c>
      <c r="Z73" s="90">
        <f>'[2]SEPT 2021'!Y73+'[2]OCT 2021'!Y73+'[2]NOV 2021'!Y73+'[2]DEC 2021'!Y73+'[2]JAN 2022'!Y73+'[2]FEB 2022'!Z73+'[2]MAR 2022'!Z73+'[2]APR 2022'!Z73+'[2]MAY 2022'!Z73+'[2]JUN 2022'!Z73+'[2]JUL 2022'!Z73+'[2]AUG 2022'!Z73+'[2]NOV 2022'!Z73</f>
        <v>0</v>
      </c>
      <c r="AA73" s="66">
        <f t="shared" si="1"/>
        <v>224325.39</v>
      </c>
    </row>
    <row r="74" spans="1:27" x14ac:dyDescent="0.25">
      <c r="A74" s="16" t="s">
        <v>185</v>
      </c>
      <c r="B74" s="17" t="s">
        <v>186</v>
      </c>
      <c r="C74" s="31" t="s">
        <v>100</v>
      </c>
      <c r="D74" s="86">
        <f>'[2]SEPT 2021'!D74+'[2]OCT 2021'!D74+'[2]NOV 2021'!D74+'[2]DEC 2021'!D74+'[2]JAN 2022'!D74+'[2]FEB 2022'!D74+'[2]MAR 2022'!D74+'[2]APR 2022'!D74+'[2]MAY 2022'!D74+'[2]JUN 2022'!D74+'[2]JUL 2022'!D74+'[2]AUG 2022'!D74+'[2]NOV 2022'!D74</f>
        <v>171502</v>
      </c>
      <c r="E74" s="86">
        <f>'[2]SEPT 2021'!E74+'[2]OCT 2021'!E74+'[2]NOV 2021'!E74+'[2]DEC 2021'!E74+'[2]JAN 2022'!E74+'[2]FEB 2022'!E74+'[2]MAR 2022'!E74+'[2]APR 2022'!E74+'[2]MAY 2022'!E74+'[2]JUN 2022'!E74+'[2]JUL 2022'!E74+'[2]AUG 2022'!E74+'[2]NOV 2022'!E74</f>
        <v>139880</v>
      </c>
      <c r="F74" s="86">
        <f>'[2]SEPT 2021'!F74+'[2]OCT 2021'!F74+'[2]NOV 2021'!F74+'[2]DEC 2021'!F74+'[2]JAN 2022'!F74+'[2]FEB 2022'!F74+'[2]MAR 2022'!F74+'[2]APR 2022'!F74+'[2]MAY 2022'!F74+'[2]JUN 2022'!F74+'[2]JUL 2022'!F74+'[2]AUG 2022'!F74+'[2]NOV 2022'!F74</f>
        <v>17483</v>
      </c>
      <c r="G74" s="86">
        <f>'[2]SEPT 2021'!G74+'[2]OCT 2021'!G74+'[2]NOV 2021'!G74+'[2]DEC 2021'!G74+'[2]JAN 2022'!G74+'[2]FEB 2022'!G74+'[2]MAR 2022'!G74+'[2]APR 2022'!G74+'[2]MAY 2022'!G74+'[2]JUN 2022'!G74+'[2]JUL 2022'!G74+'[2]AUG 2022'!G74+'[2]NOV 2022'!G74</f>
        <v>12771</v>
      </c>
      <c r="H74" s="86">
        <f>'[2]SEPT 2021'!H74+'[2]OCT 2021'!H74+'[2]NOV 2021'!H74+'[2]DEC 2021'!H74+'[2]JAN 2022'!H74+'[2]FEB 2022'!H74+'[2]MAR 2022'!H74+'[2]APR 2022'!H74+'[2]MAY 2022'!H74+'[2]JUN 2022'!H74+'[2]JUL 2022'!H74+'[2]AUG 2022'!H74+'[2]NOV 2022'!H74</f>
        <v>8054</v>
      </c>
      <c r="I74" s="87">
        <f>'[2]SEPT 2021'!I74+'[2]OCT 2021'!I74+'[2]NOV 2021'!I74+'[2]DEC 2021'!I74+'[2]JAN 2022'!I74+'[2]FEB 2022'!I74+'[2]MAR 2022'!I74+'[2]APR 2022'!I74+'[2]MAY 2022'!I74+'[2]JUN 2022'!I74+'[2]JUL 2022'!I74+'[2]AUG 2022'!I74+'[2]NOV 2022'!I74</f>
        <v>349690</v>
      </c>
      <c r="J74" s="88">
        <f>'[2]SEPT 2021'!J74+'[2]OCT 2021'!J74+'[2]NOV 2021'!J74+'[2]DEC 2021'!J74+'[2]JAN 2022'!J74+'[2]FEB 2022'!J74+'[2]MAR 2022'!J74+'[2]APR 2022'!J74+'[2]MAY 2022'!J74+'[2]JUN 2022'!J74+'[2]JUL 2022'!J74+'[2]AUG 2022'!J74+'[2]NOV 2022'!J74</f>
        <v>0</v>
      </c>
      <c r="K74" s="89">
        <f>'[2]FEB 2022'!K74+'[2]MAR 2022'!K74+'[2]APR 2022'!K74+'[2]MAY 2022'!K74+'[2]JUN 2022'!K74+'[2]JUL 2022'!K74+'[2]AUG 2022'!K74+'[2]NOV 2022'!K74</f>
        <v>0</v>
      </c>
      <c r="L74" s="90">
        <f>'[2]SEPT 2021'!K74+'[2]OCT 2021'!K74+'[2]NOV 2021'!K74+'[2]DEC 2021'!K74+'[2]JAN 2022'!K74+'[2]FEB 2022'!L74+'[2]MAR 2022'!L74+'[2]APR 2022'!L74+'[2]MAY 2022'!L74+'[2]JUN 2022'!L74+'[2]JUL 2022'!L74+'[2]AUG 2022'!L74+'[2]NOV 2022'!L74</f>
        <v>0</v>
      </c>
      <c r="M74" s="90">
        <f>'[2]SEPT 2021'!L74+'[2]OCT 2021'!L74+'[2]NOV 2021'!L74+'[2]DEC 2021'!L74+'[2]JAN 2022'!L74+'[2]FEB 2022'!M74+'[2]MAR 2022'!M74+'[2]APR 2022'!M74+'[2]MAY 2022'!M74+'[2]JUN 2022'!M74+'[2]JUL 2022'!M74+'[2]AUG 2022'!M74+'[2]NOV 2022'!M74</f>
        <v>0</v>
      </c>
      <c r="N74" s="90">
        <f>'[2]SEPT 2021'!M74+'[2]OCT 2021'!M74+'[2]NOV 2021'!M74+'[2]DEC 2021'!M74+'[2]JAN 2022'!M74+'[2]FEB 2022'!N74+'[2]MAR 2022'!N74+'[2]APR 2022'!N74+'[2]MAY 2022'!N74+'[2]JUN 2022'!N74+'[2]JUL 2022'!N74+'[2]AUG 2022'!N74+'[2]NOV 2022'!N74</f>
        <v>0</v>
      </c>
      <c r="O74" s="90">
        <f>'[2]SEPT 2021'!N74+'[2]OCT 2021'!N74+'[2]NOV 2021'!N74+'[2]DEC 2021'!N74+'[2]JAN 2022'!N74+'[2]FEB 2022'!O74+'[2]MAR 2022'!O74+'[2]APR 2022'!O74+'[2]MAY 2022'!O74+'[2]JUN 2022'!O74+'[2]JUL 2022'!O74+'[2]AUG 2022'!O74+'[2]NOV 2022'!O74</f>
        <v>0</v>
      </c>
      <c r="P74" s="90">
        <f>'[2]SEPT 2021'!O74+'[2]OCT 2021'!O74+'[2]NOV 2021'!O74+'[2]DEC 2021'!O74+'[2]JAN 2022'!O74+'[2]FEB 2022'!P74+'[2]MAR 2022'!P74+'[2]APR 2022'!P74+'[2]MAY 2022'!P74+'[2]JUN 2022'!P74+'[2]JUL 2022'!P74+'[2]AUG 2022'!P74+'[2]NOV 2022'!P74</f>
        <v>0</v>
      </c>
      <c r="Q74" s="90">
        <f>'[2]SEPT 2021'!P74+'[2]OCT 2021'!P74+'[2]NOV 2021'!P74+'[2]DEC 2021'!P74+'[2]JAN 2022'!P74+'[2]FEB 2022'!Q74+'[2]MAR 2022'!Q74+'[2]APR 2022'!Q74+'[2]MAY 2022'!Q74+'[2]JUN 2022'!Q74+'[2]JUL 2022'!Q74+'[2]AUG 2022'!Q74+'[2]NOV 2022'!Q74</f>
        <v>2682.12</v>
      </c>
      <c r="R74" s="90">
        <f>'[2]SEPT 2021'!Q74+'[2]OCT 2021'!Q74+'[2]NOV 2021'!Q74+'[2]DEC 2021'!Q74+'[2]JAN 2022'!Q74+'[2]FEB 2022'!R74+'[2]MAR 2022'!R74+'[2]APR 2022'!R74+'[2]MAY 2022'!R74+'[2]JUN 2022'!R74+'[2]JUL 2022'!R74+'[2]AUG 2022'!R74+'[2]NOV 2022'!R74</f>
        <v>0</v>
      </c>
      <c r="S74" s="90">
        <f>'[2]SEPT 2021'!R74+'[2]OCT 2021'!R74+'[2]NOV 2021'!R74+'[2]DEC 2021'!R74+'[2]JAN 2022'!R74+'[2]FEB 2022'!S74+'[2]MAR 2022'!S74+'[2]APR 2022'!S74+'[2]MAY 2022'!S74+'[2]JUN 2022'!S74+'[2]JUL 2022'!S74+'[2]AUG 2022'!S74+'[2]NOV 2022'!S74</f>
        <v>0</v>
      </c>
      <c r="T74" s="90">
        <f>'[2]SEPT 2021'!S74+'[2]OCT 2021'!S74+'[2]NOV 2021'!S74+'[2]DEC 2021'!S74+'[2]JAN 2022'!S74+'[2]FEB 2022'!T74+'[2]MAR 2022'!T74+'[2]APR 2022'!T74+'[2]MAY 2022'!T74+'[2]JUN 2022'!T74+'[2]JUL 2022'!T74+'[2]AUG 2022'!T74+'[2]NOV 2022'!T74</f>
        <v>0</v>
      </c>
      <c r="U74" s="90">
        <f>'[2]SEPT 2021'!T74+'[2]OCT 2021'!T74+'[2]NOV 2021'!T74+'[2]DEC 2021'!T74+'[2]JAN 2022'!T74+'[2]FEB 2022'!U74+'[2]MAR 2022'!U74+'[2]APR 2022'!U74+'[2]MAY 2022'!U74+'[2]JUN 2022'!U74+'[2]JUL 2022'!U74+'[2]AUG 2022'!U74+'[2]NOV 2022'!U74</f>
        <v>0</v>
      </c>
      <c r="V74" s="90">
        <f>'[2]SEPT 2021'!U74+'[2]OCT 2021'!U74+'[2]NOV 2021'!U74+'[2]DEC 2021'!U74+'[2]JAN 2022'!U74+'[2]FEB 2022'!V74+'[2]MAR 2022'!V74+'[2]APR 2022'!V74+'[2]MAY 2022'!V74+'[2]JUN 2022'!V74+'[2]JUL 2022'!V74+'[2]AUG 2022'!V74+'[2]NOV 2022'!V74</f>
        <v>0</v>
      </c>
      <c r="W74" s="90">
        <f>'[2]SEPT 2021'!V74+'[2]OCT 2021'!V74+'[2]NOV 2021'!V74+'[2]DEC 2021'!V74+'[2]JAN 2022'!V74+'[2]FEB 2022'!W74+'[2]MAR 2022'!W74+'[2]APR 2022'!W74+'[2]MAY 2022'!W74+'[2]JUN 2022'!W74+'[2]JUL 2022'!W74+'[2]AUG 2022'!W74+'[2]NOV 2022'!W74</f>
        <v>0</v>
      </c>
      <c r="X74" s="90">
        <f>'[2]SEPT 2021'!W74+'[2]OCT 2021'!W74+'[2]NOV 2021'!W74+'[2]DEC 2021'!W74+'[2]JAN 2022'!W74+'[2]FEB 2022'!X74+'[2]MAR 2022'!X74+'[2]APR 2022'!X74+'[2]MAY 2022'!X74+'[2]JUN 2022'!X74+'[2]JUL 2022'!X74+'[2]AUG 2022'!X74+'[2]NOV 2022'!X74</f>
        <v>0</v>
      </c>
      <c r="Y74" s="90">
        <f>'[2]SEPT 2021'!X74+'[2]OCT 2021'!X74+'[2]NOV 2021'!X74+'[2]DEC 2021'!X74+'[2]JAN 2022'!X74+'[2]FEB 2022'!Y74+'[2]MAR 2022'!Y74+'[2]APR 2022'!Y74+'[2]MAY 2022'!Y74+'[2]JUN 2022'!Y74+'[2]JUL 2022'!Y74+'[2]AUG 2022'!Y74+'[2]NOV 2022'!Y74</f>
        <v>0</v>
      </c>
      <c r="Z74" s="90">
        <f>'[2]SEPT 2021'!Y74+'[2]OCT 2021'!Y74+'[2]NOV 2021'!Y74+'[2]DEC 2021'!Y74+'[2]JAN 2022'!Y74+'[2]FEB 2022'!Z74+'[2]MAR 2022'!Z74+'[2]APR 2022'!Z74+'[2]MAY 2022'!Z74+'[2]JUN 2022'!Z74+'[2]JUL 2022'!Z74+'[2]AUG 2022'!Z74+'[2]NOV 2022'!Z74</f>
        <v>0</v>
      </c>
      <c r="AA74" s="66">
        <f t="shared" si="1"/>
        <v>352372.12</v>
      </c>
    </row>
    <row r="75" spans="1:27" x14ac:dyDescent="0.25">
      <c r="A75" s="16" t="s">
        <v>187</v>
      </c>
      <c r="B75" s="17" t="s">
        <v>188</v>
      </c>
      <c r="C75" s="18" t="s">
        <v>36</v>
      </c>
      <c r="D75" s="86">
        <f>'[2]SEPT 2021'!D75+'[2]OCT 2021'!D75+'[2]NOV 2021'!D75+'[2]DEC 2021'!D75+'[2]JAN 2022'!D75+'[2]FEB 2022'!D75+'[2]MAR 2022'!D75+'[2]APR 2022'!D75+'[2]MAY 2022'!D75+'[2]JUN 2022'!D75+'[2]JUL 2022'!D75+'[2]AUG 2022'!D75+'[2]NOV 2022'!D75</f>
        <v>248568</v>
      </c>
      <c r="E75" s="86">
        <f>'[2]SEPT 2021'!E75+'[2]OCT 2021'!E75+'[2]NOV 2021'!E75+'[2]DEC 2021'!E75+'[2]JAN 2022'!E75+'[2]FEB 2022'!E75+'[2]MAR 2022'!E75+'[2]APR 2022'!E75+'[2]MAY 2022'!E75+'[2]JUN 2022'!E75+'[2]JUL 2022'!E75+'[2]AUG 2022'!E75+'[2]NOV 2022'!E75</f>
        <v>136257</v>
      </c>
      <c r="F75" s="86">
        <f>'[2]SEPT 2021'!F75+'[2]OCT 2021'!F75+'[2]NOV 2021'!F75+'[2]DEC 2021'!F75+'[2]JAN 2022'!F75+'[2]FEB 2022'!F75+'[2]MAR 2022'!F75+'[2]APR 2022'!F75+'[2]MAY 2022'!F75+'[2]JUN 2022'!F75+'[2]JUL 2022'!F75+'[2]AUG 2022'!F75+'[2]NOV 2022'!F75</f>
        <v>0</v>
      </c>
      <c r="G75" s="86">
        <f>'[2]SEPT 2021'!G75+'[2]OCT 2021'!G75+'[2]NOV 2021'!G75+'[2]DEC 2021'!G75+'[2]JAN 2022'!G75+'[2]FEB 2022'!G75+'[2]MAR 2022'!G75+'[2]APR 2022'!G75+'[2]MAY 2022'!G75+'[2]JUN 2022'!G75+'[2]JUL 2022'!G75+'[2]AUG 2022'!G75+'[2]NOV 2022'!G75</f>
        <v>50275</v>
      </c>
      <c r="H75" s="86">
        <f>'[2]SEPT 2021'!H75+'[2]OCT 2021'!H75+'[2]NOV 2021'!H75+'[2]DEC 2021'!H75+'[2]JAN 2022'!H75+'[2]FEB 2022'!H75+'[2]MAR 2022'!H75+'[2]APR 2022'!H75+'[2]MAY 2022'!H75+'[2]JUN 2022'!H75+'[2]JUL 2022'!H75+'[2]AUG 2022'!H75+'[2]NOV 2022'!H75</f>
        <v>35618</v>
      </c>
      <c r="I75" s="87">
        <f>'[2]SEPT 2021'!I75+'[2]OCT 2021'!I75+'[2]NOV 2021'!I75+'[2]DEC 2021'!I75+'[2]JAN 2022'!I75+'[2]FEB 2022'!I75+'[2]MAR 2022'!I75+'[2]APR 2022'!I75+'[2]MAY 2022'!I75+'[2]JUN 2022'!I75+'[2]JUL 2022'!I75+'[2]AUG 2022'!I75+'[2]NOV 2022'!I75</f>
        <v>470718</v>
      </c>
      <c r="J75" s="88">
        <f>'[2]SEPT 2021'!J75+'[2]OCT 2021'!J75+'[2]NOV 2021'!J75+'[2]DEC 2021'!J75+'[2]JAN 2022'!J75+'[2]FEB 2022'!J75+'[2]MAR 2022'!J75+'[2]APR 2022'!J75+'[2]MAY 2022'!J75+'[2]JUN 2022'!J75+'[2]JUL 2022'!J75+'[2]AUG 2022'!J75+'[2]NOV 2022'!J75</f>
        <v>0</v>
      </c>
      <c r="K75" s="89">
        <f>'[2]FEB 2022'!K75+'[2]MAR 2022'!K75+'[2]APR 2022'!K75+'[2]MAY 2022'!K75+'[2]JUN 2022'!K75+'[2]JUL 2022'!K75+'[2]AUG 2022'!K75+'[2]NOV 2022'!K75</f>
        <v>0</v>
      </c>
      <c r="L75" s="90">
        <f>'[2]SEPT 2021'!K75+'[2]OCT 2021'!K75+'[2]NOV 2021'!K75+'[2]DEC 2021'!K75+'[2]JAN 2022'!K75+'[2]FEB 2022'!L75+'[2]MAR 2022'!L75+'[2]APR 2022'!L75+'[2]MAY 2022'!L75+'[2]JUN 2022'!L75+'[2]JUL 2022'!L75+'[2]AUG 2022'!L75+'[2]NOV 2022'!L75</f>
        <v>0</v>
      </c>
      <c r="M75" s="90">
        <f>'[2]SEPT 2021'!L75+'[2]OCT 2021'!L75+'[2]NOV 2021'!L75+'[2]DEC 2021'!L75+'[2]JAN 2022'!L75+'[2]FEB 2022'!M75+'[2]MAR 2022'!M75+'[2]APR 2022'!M75+'[2]MAY 2022'!M75+'[2]JUN 2022'!M75+'[2]JUL 2022'!M75+'[2]AUG 2022'!M75+'[2]NOV 2022'!M75</f>
        <v>0</v>
      </c>
      <c r="N75" s="90">
        <f>'[2]SEPT 2021'!M75+'[2]OCT 2021'!M75+'[2]NOV 2021'!M75+'[2]DEC 2021'!M75+'[2]JAN 2022'!M75+'[2]FEB 2022'!N75+'[2]MAR 2022'!N75+'[2]APR 2022'!N75+'[2]MAY 2022'!N75+'[2]JUN 2022'!N75+'[2]JUL 2022'!N75+'[2]AUG 2022'!N75+'[2]NOV 2022'!N75</f>
        <v>0</v>
      </c>
      <c r="O75" s="90">
        <f>'[2]SEPT 2021'!N75+'[2]OCT 2021'!N75+'[2]NOV 2021'!N75+'[2]DEC 2021'!N75+'[2]JAN 2022'!N75+'[2]FEB 2022'!O75+'[2]MAR 2022'!O75+'[2]APR 2022'!O75+'[2]MAY 2022'!O75+'[2]JUN 2022'!O75+'[2]JUL 2022'!O75+'[2]AUG 2022'!O75+'[2]NOV 2022'!O75</f>
        <v>0</v>
      </c>
      <c r="P75" s="90">
        <f>'[2]SEPT 2021'!O75+'[2]OCT 2021'!O75+'[2]NOV 2021'!O75+'[2]DEC 2021'!O75+'[2]JAN 2022'!O75+'[2]FEB 2022'!P75+'[2]MAR 2022'!P75+'[2]APR 2022'!P75+'[2]MAY 2022'!P75+'[2]JUN 2022'!P75+'[2]JUL 2022'!P75+'[2]AUG 2022'!P75+'[2]NOV 2022'!P75</f>
        <v>0</v>
      </c>
      <c r="Q75" s="90">
        <f>'[2]SEPT 2021'!P75+'[2]OCT 2021'!P75+'[2]NOV 2021'!P75+'[2]DEC 2021'!P75+'[2]JAN 2022'!P75+'[2]FEB 2022'!Q75+'[2]MAR 2022'!Q75+'[2]APR 2022'!Q75+'[2]MAY 2022'!Q75+'[2]JUN 2022'!Q75+'[2]JUL 2022'!Q75+'[2]AUG 2022'!Q75+'[2]NOV 2022'!Q75</f>
        <v>5747.4</v>
      </c>
      <c r="R75" s="90">
        <f>'[2]SEPT 2021'!Q75+'[2]OCT 2021'!Q75+'[2]NOV 2021'!Q75+'[2]DEC 2021'!Q75+'[2]JAN 2022'!Q75+'[2]FEB 2022'!R75+'[2]MAR 2022'!R75+'[2]APR 2022'!R75+'[2]MAY 2022'!R75+'[2]JUN 2022'!R75+'[2]JUL 2022'!R75+'[2]AUG 2022'!R75+'[2]NOV 2022'!R75</f>
        <v>0</v>
      </c>
      <c r="S75" s="90">
        <f>'[2]SEPT 2021'!R75+'[2]OCT 2021'!R75+'[2]NOV 2021'!R75+'[2]DEC 2021'!R75+'[2]JAN 2022'!R75+'[2]FEB 2022'!S75+'[2]MAR 2022'!S75+'[2]APR 2022'!S75+'[2]MAY 2022'!S75+'[2]JUN 2022'!S75+'[2]JUL 2022'!S75+'[2]AUG 2022'!S75+'[2]NOV 2022'!S75</f>
        <v>0</v>
      </c>
      <c r="T75" s="90">
        <f>'[2]SEPT 2021'!S75+'[2]OCT 2021'!S75+'[2]NOV 2021'!S75+'[2]DEC 2021'!S75+'[2]JAN 2022'!S75+'[2]FEB 2022'!T75+'[2]MAR 2022'!T75+'[2]APR 2022'!T75+'[2]MAY 2022'!T75+'[2]JUN 2022'!T75+'[2]JUL 2022'!T75+'[2]AUG 2022'!T75+'[2]NOV 2022'!T75</f>
        <v>0</v>
      </c>
      <c r="U75" s="90">
        <f>'[2]SEPT 2021'!T75+'[2]OCT 2021'!T75+'[2]NOV 2021'!T75+'[2]DEC 2021'!T75+'[2]JAN 2022'!T75+'[2]FEB 2022'!U75+'[2]MAR 2022'!U75+'[2]APR 2022'!U75+'[2]MAY 2022'!U75+'[2]JUN 2022'!U75+'[2]JUL 2022'!U75+'[2]AUG 2022'!U75+'[2]NOV 2022'!U75</f>
        <v>0</v>
      </c>
      <c r="V75" s="90">
        <f>'[2]SEPT 2021'!U75+'[2]OCT 2021'!U75+'[2]NOV 2021'!U75+'[2]DEC 2021'!U75+'[2]JAN 2022'!U75+'[2]FEB 2022'!V75+'[2]MAR 2022'!V75+'[2]APR 2022'!V75+'[2]MAY 2022'!V75+'[2]JUN 2022'!V75+'[2]JUL 2022'!V75+'[2]AUG 2022'!V75+'[2]NOV 2022'!V75</f>
        <v>0</v>
      </c>
      <c r="W75" s="90">
        <f>'[2]SEPT 2021'!V75+'[2]OCT 2021'!V75+'[2]NOV 2021'!V75+'[2]DEC 2021'!V75+'[2]JAN 2022'!V75+'[2]FEB 2022'!W75+'[2]MAR 2022'!W75+'[2]APR 2022'!W75+'[2]MAY 2022'!W75+'[2]JUN 2022'!W75+'[2]JUL 2022'!W75+'[2]AUG 2022'!W75+'[2]NOV 2022'!W75</f>
        <v>0</v>
      </c>
      <c r="X75" s="90">
        <f>'[2]SEPT 2021'!W75+'[2]OCT 2021'!W75+'[2]NOV 2021'!W75+'[2]DEC 2021'!W75+'[2]JAN 2022'!W75+'[2]FEB 2022'!X75+'[2]MAR 2022'!X75+'[2]APR 2022'!X75+'[2]MAY 2022'!X75+'[2]JUN 2022'!X75+'[2]JUL 2022'!X75+'[2]AUG 2022'!X75+'[2]NOV 2022'!X75</f>
        <v>0</v>
      </c>
      <c r="Y75" s="90">
        <f>'[2]SEPT 2021'!X75+'[2]OCT 2021'!X75+'[2]NOV 2021'!X75+'[2]DEC 2021'!X75+'[2]JAN 2022'!X75+'[2]FEB 2022'!Y75+'[2]MAR 2022'!Y75+'[2]APR 2022'!Y75+'[2]MAY 2022'!Y75+'[2]JUN 2022'!Y75+'[2]JUL 2022'!Y75+'[2]AUG 2022'!Y75+'[2]NOV 2022'!Y75</f>
        <v>0</v>
      </c>
      <c r="Z75" s="90">
        <f>'[2]SEPT 2021'!Y75+'[2]OCT 2021'!Y75+'[2]NOV 2021'!Y75+'[2]DEC 2021'!Y75+'[2]JAN 2022'!Y75+'[2]FEB 2022'!Z75+'[2]MAR 2022'!Z75+'[2]APR 2022'!Z75+'[2]MAY 2022'!Z75+'[2]JUN 2022'!Z75+'[2]JUL 2022'!Z75+'[2]AUG 2022'!Z75+'[2]NOV 2022'!Z75</f>
        <v>0</v>
      </c>
      <c r="AA75" s="66">
        <f t="shared" si="1"/>
        <v>476465.4</v>
      </c>
    </row>
    <row r="76" spans="1:27" x14ac:dyDescent="0.25">
      <c r="A76" s="16" t="s">
        <v>189</v>
      </c>
      <c r="B76" s="17" t="s">
        <v>190</v>
      </c>
      <c r="C76" s="26" t="s">
        <v>42</v>
      </c>
      <c r="D76" s="86">
        <f>'[2]SEPT 2021'!D76+'[2]OCT 2021'!D76+'[2]NOV 2021'!D76+'[2]DEC 2021'!D76+'[2]JAN 2022'!D76+'[2]FEB 2022'!D76+'[2]MAR 2022'!D76+'[2]APR 2022'!D76+'[2]MAY 2022'!D76+'[2]JUN 2022'!D76+'[2]JUL 2022'!D76+'[2]AUG 2022'!D76+'[2]NOV 2022'!D76</f>
        <v>77860</v>
      </c>
      <c r="E76" s="86">
        <f>'[2]SEPT 2021'!E76+'[2]OCT 2021'!E76+'[2]NOV 2021'!E76+'[2]DEC 2021'!E76+'[2]JAN 2022'!E76+'[2]FEB 2022'!E76+'[2]MAR 2022'!E76+'[2]APR 2022'!E76+'[2]MAY 2022'!E76+'[2]JUN 2022'!E76+'[2]JUL 2022'!E76+'[2]AUG 2022'!E76+'[2]NOV 2022'!E76</f>
        <v>49487</v>
      </c>
      <c r="F76" s="86">
        <f>'[2]SEPT 2021'!F76+'[2]OCT 2021'!F76+'[2]NOV 2021'!F76+'[2]DEC 2021'!F76+'[2]JAN 2022'!F76+'[2]FEB 2022'!F76+'[2]MAR 2022'!F76+'[2]APR 2022'!F76+'[2]MAY 2022'!F76+'[2]JUN 2022'!F76+'[2]JUL 2022'!F76+'[2]AUG 2022'!F76+'[2]NOV 2022'!F76</f>
        <v>7920</v>
      </c>
      <c r="G76" s="86">
        <f>'[2]SEPT 2021'!G76+'[2]OCT 2021'!G76+'[2]NOV 2021'!G76+'[2]DEC 2021'!G76+'[2]JAN 2022'!G76+'[2]FEB 2022'!G76+'[2]MAR 2022'!G76+'[2]APR 2022'!G76+'[2]MAY 2022'!G76+'[2]JUN 2022'!G76+'[2]JUL 2022'!G76+'[2]AUG 2022'!G76+'[2]NOV 2022'!G76</f>
        <v>2895</v>
      </c>
      <c r="H76" s="86">
        <f>'[2]SEPT 2021'!H76+'[2]OCT 2021'!H76+'[2]NOV 2021'!H76+'[2]DEC 2021'!H76+'[2]JAN 2022'!H76+'[2]FEB 2022'!H76+'[2]MAR 2022'!H76+'[2]APR 2022'!H76+'[2]MAY 2022'!H76+'[2]JUN 2022'!H76+'[2]JUL 2022'!H76+'[2]AUG 2022'!H76+'[2]NOV 2022'!H76</f>
        <v>19200</v>
      </c>
      <c r="I76" s="87">
        <f>'[2]SEPT 2021'!I76+'[2]OCT 2021'!I76+'[2]NOV 2021'!I76+'[2]DEC 2021'!I76+'[2]JAN 2022'!I76+'[2]FEB 2022'!I76+'[2]MAR 2022'!I76+'[2]APR 2022'!I76+'[2]MAY 2022'!I76+'[2]JUN 2022'!I76+'[2]JUL 2022'!I76+'[2]AUG 2022'!I76+'[2]NOV 2022'!I76</f>
        <v>157362</v>
      </c>
      <c r="J76" s="88">
        <f>'[2]SEPT 2021'!J76+'[2]OCT 2021'!J76+'[2]NOV 2021'!J76+'[2]DEC 2021'!J76+'[2]JAN 2022'!J76+'[2]FEB 2022'!J76+'[2]MAR 2022'!J76+'[2]APR 2022'!J76+'[2]MAY 2022'!J76+'[2]JUN 2022'!J76+'[2]JUL 2022'!J76+'[2]AUG 2022'!J76+'[2]NOV 2022'!J76</f>
        <v>0</v>
      </c>
      <c r="K76" s="89">
        <f>'[2]FEB 2022'!K76+'[2]MAR 2022'!K76+'[2]APR 2022'!K76+'[2]MAY 2022'!K76+'[2]JUN 2022'!K76+'[2]JUL 2022'!K76+'[2]AUG 2022'!K76+'[2]NOV 2022'!K76</f>
        <v>8700</v>
      </c>
      <c r="L76" s="90">
        <f>'[2]SEPT 2021'!K76+'[2]OCT 2021'!K76+'[2]NOV 2021'!K76+'[2]DEC 2021'!K76+'[2]JAN 2022'!K76+'[2]FEB 2022'!L76+'[2]MAR 2022'!L76+'[2]APR 2022'!L76+'[2]MAY 2022'!L76+'[2]JUN 2022'!L76+'[2]JUL 2022'!L76+'[2]AUG 2022'!L76+'[2]NOV 2022'!L76</f>
        <v>0</v>
      </c>
      <c r="M76" s="90">
        <f>'[2]SEPT 2021'!L76+'[2]OCT 2021'!L76+'[2]NOV 2021'!L76+'[2]DEC 2021'!L76+'[2]JAN 2022'!L76+'[2]FEB 2022'!M76+'[2]MAR 2022'!M76+'[2]APR 2022'!M76+'[2]MAY 2022'!M76+'[2]JUN 2022'!M76+'[2]JUL 2022'!M76+'[2]AUG 2022'!M76+'[2]NOV 2022'!M76</f>
        <v>0</v>
      </c>
      <c r="N76" s="90">
        <f>'[2]SEPT 2021'!M76+'[2]OCT 2021'!M76+'[2]NOV 2021'!M76+'[2]DEC 2021'!M76+'[2]JAN 2022'!M76+'[2]FEB 2022'!N76+'[2]MAR 2022'!N76+'[2]APR 2022'!N76+'[2]MAY 2022'!N76+'[2]JUN 2022'!N76+'[2]JUL 2022'!N76+'[2]AUG 2022'!N76+'[2]NOV 2022'!N76</f>
        <v>0</v>
      </c>
      <c r="O76" s="90">
        <f>'[2]SEPT 2021'!N76+'[2]OCT 2021'!N76+'[2]NOV 2021'!N76+'[2]DEC 2021'!N76+'[2]JAN 2022'!N76+'[2]FEB 2022'!O76+'[2]MAR 2022'!O76+'[2]APR 2022'!O76+'[2]MAY 2022'!O76+'[2]JUN 2022'!O76+'[2]JUL 2022'!O76+'[2]AUG 2022'!O76+'[2]NOV 2022'!O76</f>
        <v>0</v>
      </c>
      <c r="P76" s="90">
        <f>'[2]SEPT 2021'!O76+'[2]OCT 2021'!O76+'[2]NOV 2021'!O76+'[2]DEC 2021'!O76+'[2]JAN 2022'!O76+'[2]FEB 2022'!P76+'[2]MAR 2022'!P76+'[2]APR 2022'!P76+'[2]MAY 2022'!P76+'[2]JUN 2022'!P76+'[2]JUL 2022'!P76+'[2]AUG 2022'!P76+'[2]NOV 2022'!P76</f>
        <v>0</v>
      </c>
      <c r="Q76" s="90">
        <f>'[2]SEPT 2021'!P76+'[2]OCT 2021'!P76+'[2]NOV 2021'!P76+'[2]DEC 2021'!P76+'[2]JAN 2022'!P76+'[2]FEB 2022'!Q76+'[2]MAR 2022'!Q76+'[2]APR 2022'!Q76+'[2]MAY 2022'!Q76+'[2]JUN 2022'!Q76+'[2]JUL 2022'!Q76+'[2]AUG 2022'!Q76+'[2]NOV 2022'!Q76</f>
        <v>0</v>
      </c>
      <c r="R76" s="90">
        <f>'[2]SEPT 2021'!Q76+'[2]OCT 2021'!Q76+'[2]NOV 2021'!Q76+'[2]DEC 2021'!Q76+'[2]JAN 2022'!Q76+'[2]FEB 2022'!R76+'[2]MAR 2022'!R76+'[2]APR 2022'!R76+'[2]MAY 2022'!R76+'[2]JUN 2022'!R76+'[2]JUL 2022'!R76+'[2]AUG 2022'!R76+'[2]NOV 2022'!R76</f>
        <v>0</v>
      </c>
      <c r="S76" s="90">
        <f>'[2]SEPT 2021'!R76+'[2]OCT 2021'!R76+'[2]NOV 2021'!R76+'[2]DEC 2021'!R76+'[2]JAN 2022'!R76+'[2]FEB 2022'!S76+'[2]MAR 2022'!S76+'[2]APR 2022'!S76+'[2]MAY 2022'!S76+'[2]JUN 2022'!S76+'[2]JUL 2022'!S76+'[2]AUG 2022'!S76+'[2]NOV 2022'!S76</f>
        <v>0</v>
      </c>
      <c r="T76" s="90">
        <f>'[2]SEPT 2021'!S76+'[2]OCT 2021'!S76+'[2]NOV 2021'!S76+'[2]DEC 2021'!S76+'[2]JAN 2022'!S76+'[2]FEB 2022'!T76+'[2]MAR 2022'!T76+'[2]APR 2022'!T76+'[2]MAY 2022'!T76+'[2]JUN 2022'!T76+'[2]JUL 2022'!T76+'[2]AUG 2022'!T76+'[2]NOV 2022'!T76</f>
        <v>0</v>
      </c>
      <c r="U76" s="90">
        <f>'[2]SEPT 2021'!T76+'[2]OCT 2021'!T76+'[2]NOV 2021'!T76+'[2]DEC 2021'!T76+'[2]JAN 2022'!T76+'[2]FEB 2022'!U76+'[2]MAR 2022'!U76+'[2]APR 2022'!U76+'[2]MAY 2022'!U76+'[2]JUN 2022'!U76+'[2]JUL 2022'!U76+'[2]AUG 2022'!U76+'[2]NOV 2022'!U76</f>
        <v>0</v>
      </c>
      <c r="V76" s="90">
        <f>'[2]SEPT 2021'!U76+'[2]OCT 2021'!U76+'[2]NOV 2021'!U76+'[2]DEC 2021'!U76+'[2]JAN 2022'!U76+'[2]FEB 2022'!V76+'[2]MAR 2022'!V76+'[2]APR 2022'!V76+'[2]MAY 2022'!V76+'[2]JUN 2022'!V76+'[2]JUL 2022'!V76+'[2]AUG 2022'!V76+'[2]NOV 2022'!V76</f>
        <v>0</v>
      </c>
      <c r="W76" s="90">
        <f>'[2]SEPT 2021'!V76+'[2]OCT 2021'!V76+'[2]NOV 2021'!V76+'[2]DEC 2021'!V76+'[2]JAN 2022'!V76+'[2]FEB 2022'!W76+'[2]MAR 2022'!W76+'[2]APR 2022'!W76+'[2]MAY 2022'!W76+'[2]JUN 2022'!W76+'[2]JUL 2022'!W76+'[2]AUG 2022'!W76+'[2]NOV 2022'!W76</f>
        <v>0</v>
      </c>
      <c r="X76" s="90">
        <f>'[2]SEPT 2021'!W76+'[2]OCT 2021'!W76+'[2]NOV 2021'!W76+'[2]DEC 2021'!W76+'[2]JAN 2022'!W76+'[2]FEB 2022'!X76+'[2]MAR 2022'!X76+'[2]APR 2022'!X76+'[2]MAY 2022'!X76+'[2]JUN 2022'!X76+'[2]JUL 2022'!X76+'[2]AUG 2022'!X76+'[2]NOV 2022'!X76</f>
        <v>0</v>
      </c>
      <c r="Y76" s="90">
        <f>'[2]SEPT 2021'!X76+'[2]OCT 2021'!X76+'[2]NOV 2021'!X76+'[2]DEC 2021'!X76+'[2]JAN 2022'!X76+'[2]FEB 2022'!Y76+'[2]MAR 2022'!Y76+'[2]APR 2022'!Y76+'[2]MAY 2022'!Y76+'[2]JUN 2022'!Y76+'[2]JUL 2022'!Y76+'[2]AUG 2022'!Y76+'[2]NOV 2022'!Y76</f>
        <v>0</v>
      </c>
      <c r="Z76" s="90">
        <f>'[2]SEPT 2021'!Y76+'[2]OCT 2021'!Y76+'[2]NOV 2021'!Y76+'[2]DEC 2021'!Y76+'[2]JAN 2022'!Y76+'[2]FEB 2022'!Z76+'[2]MAR 2022'!Z76+'[2]APR 2022'!Z76+'[2]MAY 2022'!Z76+'[2]JUN 2022'!Z76+'[2]JUL 2022'!Z76+'[2]AUG 2022'!Z76+'[2]NOV 2022'!Z76</f>
        <v>0</v>
      </c>
      <c r="AA76" s="66">
        <f t="shared" si="1"/>
        <v>166062</v>
      </c>
    </row>
    <row r="77" spans="1:27" x14ac:dyDescent="0.25">
      <c r="A77" s="27" t="s">
        <v>191</v>
      </c>
      <c r="B77" s="17" t="s">
        <v>192</v>
      </c>
      <c r="C77" s="25" t="s">
        <v>39</v>
      </c>
      <c r="D77" s="86">
        <f>'[2]SEPT 2021'!D77+'[2]OCT 2021'!D77+'[2]NOV 2021'!D77+'[2]DEC 2021'!D77+'[2]JAN 2022'!D77+'[2]FEB 2022'!D77+'[2]MAR 2022'!D77+'[2]APR 2022'!D77+'[2]MAY 2022'!D77+'[2]JUN 2022'!D77+'[2]JUL 2022'!D77+'[2]AUG 2022'!D77+'[2]NOV 2022'!D77</f>
        <v>123653</v>
      </c>
      <c r="E77" s="86">
        <f>'[2]SEPT 2021'!E77+'[2]OCT 2021'!E77+'[2]NOV 2021'!E77+'[2]DEC 2021'!E77+'[2]JAN 2022'!E77+'[2]FEB 2022'!E77+'[2]MAR 2022'!E77+'[2]APR 2022'!E77+'[2]MAY 2022'!E77+'[2]JUN 2022'!E77+'[2]JUL 2022'!E77+'[2]AUG 2022'!E77+'[2]NOV 2022'!E77</f>
        <v>77086</v>
      </c>
      <c r="F77" s="86">
        <f>'[2]SEPT 2021'!F77+'[2]OCT 2021'!F77+'[2]NOV 2021'!F77+'[2]DEC 2021'!F77+'[2]JAN 2022'!F77+'[2]FEB 2022'!F77+'[2]MAR 2022'!F77+'[2]APR 2022'!F77+'[2]MAY 2022'!F77+'[2]JUN 2022'!F77+'[2]JUL 2022'!F77+'[2]AUG 2022'!F77+'[2]NOV 2022'!F77</f>
        <v>59080</v>
      </c>
      <c r="G77" s="86">
        <f>'[2]SEPT 2021'!G77+'[2]OCT 2021'!G77+'[2]NOV 2021'!G77+'[2]DEC 2021'!G77+'[2]JAN 2022'!G77+'[2]FEB 2022'!G77+'[2]MAR 2022'!G77+'[2]APR 2022'!G77+'[2]MAY 2022'!G77+'[2]JUN 2022'!G77+'[2]JUL 2022'!G77+'[2]AUG 2022'!G77+'[2]NOV 2022'!G77</f>
        <v>80917</v>
      </c>
      <c r="H77" s="86">
        <f>'[2]SEPT 2021'!H77+'[2]OCT 2021'!H77+'[2]NOV 2021'!H77+'[2]DEC 2021'!H77+'[2]JAN 2022'!H77+'[2]FEB 2022'!H77+'[2]MAR 2022'!H77+'[2]APR 2022'!H77+'[2]MAY 2022'!H77+'[2]JUN 2022'!H77+'[2]JUL 2022'!H77+'[2]AUG 2022'!H77+'[2]NOV 2022'!H77</f>
        <v>22601</v>
      </c>
      <c r="I77" s="87">
        <f>'[2]SEPT 2021'!I77+'[2]OCT 2021'!I77+'[2]NOV 2021'!I77+'[2]DEC 2021'!I77+'[2]JAN 2022'!I77+'[2]FEB 2022'!I77+'[2]MAR 2022'!I77+'[2]APR 2022'!I77+'[2]MAY 2022'!I77+'[2]JUN 2022'!I77+'[2]JUL 2022'!I77+'[2]AUG 2022'!I77+'[2]NOV 2022'!I77</f>
        <v>363337</v>
      </c>
      <c r="J77" s="88">
        <f>'[2]SEPT 2021'!J77+'[2]OCT 2021'!J77+'[2]NOV 2021'!J77+'[2]DEC 2021'!J77+'[2]JAN 2022'!J77+'[2]FEB 2022'!J77+'[2]MAR 2022'!J77+'[2]APR 2022'!J77+'[2]MAY 2022'!J77+'[2]JUN 2022'!J77+'[2]JUL 2022'!J77+'[2]AUG 2022'!J77+'[2]NOV 2022'!J77</f>
        <v>0</v>
      </c>
      <c r="K77" s="89">
        <f>'[2]FEB 2022'!K77+'[2]MAR 2022'!K77+'[2]APR 2022'!K77+'[2]MAY 2022'!K77+'[2]JUN 2022'!K77+'[2]JUL 2022'!K77+'[2]AUG 2022'!K77+'[2]NOV 2022'!K77</f>
        <v>0</v>
      </c>
      <c r="L77" s="90">
        <f>'[2]SEPT 2021'!K77+'[2]OCT 2021'!K77+'[2]NOV 2021'!K77+'[2]DEC 2021'!K77+'[2]JAN 2022'!K77+'[2]FEB 2022'!L77+'[2]MAR 2022'!L77+'[2]APR 2022'!L77+'[2]MAY 2022'!L77+'[2]JUN 2022'!L77+'[2]JUL 2022'!L77+'[2]AUG 2022'!L77+'[2]NOV 2022'!L77</f>
        <v>0</v>
      </c>
      <c r="M77" s="90">
        <f>'[2]SEPT 2021'!L77+'[2]OCT 2021'!L77+'[2]NOV 2021'!L77+'[2]DEC 2021'!L77+'[2]JAN 2022'!L77+'[2]FEB 2022'!M77+'[2]MAR 2022'!M77+'[2]APR 2022'!M77+'[2]MAY 2022'!M77+'[2]JUN 2022'!M77+'[2]JUL 2022'!M77+'[2]AUG 2022'!M77+'[2]NOV 2022'!M77</f>
        <v>0</v>
      </c>
      <c r="N77" s="90">
        <f>'[2]SEPT 2021'!M77+'[2]OCT 2021'!M77+'[2]NOV 2021'!M77+'[2]DEC 2021'!M77+'[2]JAN 2022'!M77+'[2]FEB 2022'!N77+'[2]MAR 2022'!N77+'[2]APR 2022'!N77+'[2]MAY 2022'!N77+'[2]JUN 2022'!N77+'[2]JUL 2022'!N77+'[2]AUG 2022'!N77+'[2]NOV 2022'!N77</f>
        <v>0</v>
      </c>
      <c r="O77" s="90">
        <f>'[2]SEPT 2021'!N77+'[2]OCT 2021'!N77+'[2]NOV 2021'!N77+'[2]DEC 2021'!N77+'[2]JAN 2022'!N77+'[2]FEB 2022'!O77+'[2]MAR 2022'!O77+'[2]APR 2022'!O77+'[2]MAY 2022'!O77+'[2]JUN 2022'!O77+'[2]JUL 2022'!O77+'[2]AUG 2022'!O77+'[2]NOV 2022'!O77</f>
        <v>0</v>
      </c>
      <c r="P77" s="90">
        <f>'[2]SEPT 2021'!O77+'[2]OCT 2021'!O77+'[2]NOV 2021'!O77+'[2]DEC 2021'!O77+'[2]JAN 2022'!O77+'[2]FEB 2022'!P77+'[2]MAR 2022'!P77+'[2]APR 2022'!P77+'[2]MAY 2022'!P77+'[2]JUN 2022'!P77+'[2]JUL 2022'!P77+'[2]AUG 2022'!P77+'[2]NOV 2022'!P77</f>
        <v>0</v>
      </c>
      <c r="Q77" s="90">
        <f>'[2]SEPT 2021'!P77+'[2]OCT 2021'!P77+'[2]NOV 2021'!P77+'[2]DEC 2021'!P77+'[2]JAN 2022'!P77+'[2]FEB 2022'!Q77+'[2]MAR 2022'!Q77+'[2]APR 2022'!Q77+'[2]MAY 2022'!Q77+'[2]JUN 2022'!Q77+'[2]JUL 2022'!Q77+'[2]AUG 2022'!Q77+'[2]NOV 2022'!Q77</f>
        <v>1279.3900000000001</v>
      </c>
      <c r="R77" s="90">
        <f>'[2]SEPT 2021'!Q77+'[2]OCT 2021'!Q77+'[2]NOV 2021'!Q77+'[2]DEC 2021'!Q77+'[2]JAN 2022'!Q77+'[2]FEB 2022'!R77+'[2]MAR 2022'!R77+'[2]APR 2022'!R77+'[2]MAY 2022'!R77+'[2]JUN 2022'!R77+'[2]JUL 2022'!R77+'[2]AUG 2022'!R77+'[2]NOV 2022'!R77</f>
        <v>0</v>
      </c>
      <c r="S77" s="90">
        <f>'[2]SEPT 2021'!R77+'[2]OCT 2021'!R77+'[2]NOV 2021'!R77+'[2]DEC 2021'!R77+'[2]JAN 2022'!R77+'[2]FEB 2022'!S77+'[2]MAR 2022'!S77+'[2]APR 2022'!S77+'[2]MAY 2022'!S77+'[2]JUN 2022'!S77+'[2]JUL 2022'!S77+'[2]AUG 2022'!S77+'[2]NOV 2022'!S77</f>
        <v>0</v>
      </c>
      <c r="T77" s="90">
        <f>'[2]SEPT 2021'!S77+'[2]OCT 2021'!S77+'[2]NOV 2021'!S77+'[2]DEC 2021'!S77+'[2]JAN 2022'!S77+'[2]FEB 2022'!T77+'[2]MAR 2022'!T77+'[2]APR 2022'!T77+'[2]MAY 2022'!T77+'[2]JUN 2022'!T77+'[2]JUL 2022'!T77+'[2]AUG 2022'!T77+'[2]NOV 2022'!T77</f>
        <v>0</v>
      </c>
      <c r="U77" s="90">
        <f>'[2]SEPT 2021'!T77+'[2]OCT 2021'!T77+'[2]NOV 2021'!T77+'[2]DEC 2021'!T77+'[2]JAN 2022'!T77+'[2]FEB 2022'!U77+'[2]MAR 2022'!U77+'[2]APR 2022'!U77+'[2]MAY 2022'!U77+'[2]JUN 2022'!U77+'[2]JUL 2022'!U77+'[2]AUG 2022'!U77+'[2]NOV 2022'!U77</f>
        <v>0</v>
      </c>
      <c r="V77" s="90">
        <f>'[2]SEPT 2021'!U77+'[2]OCT 2021'!U77+'[2]NOV 2021'!U77+'[2]DEC 2021'!U77+'[2]JAN 2022'!U77+'[2]FEB 2022'!V77+'[2]MAR 2022'!V77+'[2]APR 2022'!V77+'[2]MAY 2022'!V77+'[2]JUN 2022'!V77+'[2]JUL 2022'!V77+'[2]AUG 2022'!V77+'[2]NOV 2022'!V77</f>
        <v>0</v>
      </c>
      <c r="W77" s="90">
        <f>'[2]SEPT 2021'!V77+'[2]OCT 2021'!V77+'[2]NOV 2021'!V77+'[2]DEC 2021'!V77+'[2]JAN 2022'!V77+'[2]FEB 2022'!W77+'[2]MAR 2022'!W77+'[2]APR 2022'!W77+'[2]MAY 2022'!W77+'[2]JUN 2022'!W77+'[2]JUL 2022'!W77+'[2]AUG 2022'!W77+'[2]NOV 2022'!W77</f>
        <v>0</v>
      </c>
      <c r="X77" s="90">
        <f>'[2]SEPT 2021'!W77+'[2]OCT 2021'!W77+'[2]NOV 2021'!W77+'[2]DEC 2021'!W77+'[2]JAN 2022'!W77+'[2]FEB 2022'!X77+'[2]MAR 2022'!X77+'[2]APR 2022'!X77+'[2]MAY 2022'!X77+'[2]JUN 2022'!X77+'[2]JUL 2022'!X77+'[2]AUG 2022'!X77+'[2]NOV 2022'!X77</f>
        <v>0</v>
      </c>
      <c r="Y77" s="90">
        <f>'[2]SEPT 2021'!X77+'[2]OCT 2021'!X77+'[2]NOV 2021'!X77+'[2]DEC 2021'!X77+'[2]JAN 2022'!X77+'[2]FEB 2022'!Y77+'[2]MAR 2022'!Y77+'[2]APR 2022'!Y77+'[2]MAY 2022'!Y77+'[2]JUN 2022'!Y77+'[2]JUL 2022'!Y77+'[2]AUG 2022'!Y77+'[2]NOV 2022'!Y77</f>
        <v>0</v>
      </c>
      <c r="Z77" s="90">
        <f>'[2]SEPT 2021'!Y77+'[2]OCT 2021'!Y77+'[2]NOV 2021'!Y77+'[2]DEC 2021'!Y77+'[2]JAN 2022'!Y77+'[2]FEB 2022'!Z77+'[2]MAR 2022'!Z77+'[2]APR 2022'!Z77+'[2]MAY 2022'!Z77+'[2]JUN 2022'!Z77+'[2]JUL 2022'!Z77+'[2]AUG 2022'!Z77+'[2]NOV 2022'!Z77</f>
        <v>0</v>
      </c>
      <c r="AA77" s="66">
        <f t="shared" si="1"/>
        <v>364616.39</v>
      </c>
    </row>
    <row r="78" spans="1:27" x14ac:dyDescent="0.25">
      <c r="A78" s="16" t="s">
        <v>193</v>
      </c>
      <c r="B78" s="17" t="s">
        <v>194</v>
      </c>
      <c r="C78" s="18" t="s">
        <v>36</v>
      </c>
      <c r="D78" s="86">
        <f>'[2]SEPT 2021'!D78+'[2]OCT 2021'!D78+'[2]NOV 2021'!D78+'[2]DEC 2021'!D78+'[2]JAN 2022'!D78+'[2]FEB 2022'!D78+'[2]MAR 2022'!D78+'[2]APR 2022'!D78+'[2]MAY 2022'!D78+'[2]JUN 2022'!D78+'[2]JUL 2022'!D78+'[2]AUG 2022'!D78+'[2]NOV 2022'!D78</f>
        <v>175905</v>
      </c>
      <c r="E78" s="86">
        <f>'[2]SEPT 2021'!E78+'[2]OCT 2021'!E78+'[2]NOV 2021'!E78+'[2]DEC 2021'!E78+'[2]JAN 2022'!E78+'[2]FEB 2022'!E78+'[2]MAR 2022'!E78+'[2]APR 2022'!E78+'[2]MAY 2022'!E78+'[2]JUN 2022'!E78+'[2]JUL 2022'!E78+'[2]AUG 2022'!E78+'[2]NOV 2022'!E78</f>
        <v>105000</v>
      </c>
      <c r="F78" s="86">
        <f>'[2]SEPT 2021'!F78+'[2]OCT 2021'!F78+'[2]NOV 2021'!F78+'[2]DEC 2021'!F78+'[2]JAN 2022'!F78+'[2]FEB 2022'!F78+'[2]MAR 2022'!F78+'[2]APR 2022'!F78+'[2]MAY 2022'!F78+'[2]JUN 2022'!F78+'[2]JUL 2022'!F78+'[2]AUG 2022'!F78+'[2]NOV 2022'!F78</f>
        <v>204007</v>
      </c>
      <c r="G78" s="86">
        <f>'[2]SEPT 2021'!G78+'[2]OCT 2021'!G78+'[2]NOV 2021'!G78+'[2]DEC 2021'!G78+'[2]JAN 2022'!G78+'[2]FEB 2022'!G78+'[2]MAR 2022'!G78+'[2]APR 2022'!G78+'[2]MAY 2022'!G78+'[2]JUN 2022'!G78+'[2]JUL 2022'!G78+'[2]AUG 2022'!G78+'[2]NOV 2022'!G78</f>
        <v>60000</v>
      </c>
      <c r="H78" s="86">
        <f>'[2]SEPT 2021'!H78+'[2]OCT 2021'!H78+'[2]NOV 2021'!H78+'[2]DEC 2021'!H78+'[2]JAN 2022'!H78+'[2]FEB 2022'!H78+'[2]MAR 2022'!H78+'[2]APR 2022'!H78+'[2]MAY 2022'!H78+'[2]JUN 2022'!H78+'[2]JUL 2022'!H78+'[2]AUG 2022'!H78+'[2]NOV 2022'!H78</f>
        <v>74050</v>
      </c>
      <c r="I78" s="87">
        <f>'[2]SEPT 2021'!I78+'[2]OCT 2021'!I78+'[2]NOV 2021'!I78+'[2]DEC 2021'!I78+'[2]JAN 2022'!I78+'[2]FEB 2022'!I78+'[2]MAR 2022'!I78+'[2]APR 2022'!I78+'[2]MAY 2022'!I78+'[2]JUN 2022'!I78+'[2]JUL 2022'!I78+'[2]AUG 2022'!I78+'[2]NOV 2022'!I78</f>
        <v>618962</v>
      </c>
      <c r="J78" s="88">
        <f>'[2]SEPT 2021'!J78+'[2]OCT 2021'!J78+'[2]NOV 2021'!J78+'[2]DEC 2021'!J78+'[2]JAN 2022'!J78+'[2]FEB 2022'!J78+'[2]MAR 2022'!J78+'[2]APR 2022'!J78+'[2]MAY 2022'!J78+'[2]JUN 2022'!J78+'[2]JUL 2022'!J78+'[2]AUG 2022'!J78+'[2]NOV 2022'!J78</f>
        <v>0</v>
      </c>
      <c r="K78" s="89">
        <f>'[2]FEB 2022'!K78+'[2]MAR 2022'!K78+'[2]APR 2022'!K78+'[2]MAY 2022'!K78+'[2]JUN 2022'!K78+'[2]JUL 2022'!K78+'[2]AUG 2022'!K78+'[2]NOV 2022'!K78</f>
        <v>0</v>
      </c>
      <c r="L78" s="90">
        <f>'[2]SEPT 2021'!K78+'[2]OCT 2021'!K78+'[2]NOV 2021'!K78+'[2]DEC 2021'!K78+'[2]JAN 2022'!K78+'[2]FEB 2022'!L78+'[2]MAR 2022'!L78+'[2]APR 2022'!L78+'[2]MAY 2022'!L78+'[2]JUN 2022'!L78+'[2]JUL 2022'!L78+'[2]AUG 2022'!L78+'[2]NOV 2022'!L78</f>
        <v>0</v>
      </c>
      <c r="M78" s="90">
        <f>'[2]SEPT 2021'!L78+'[2]OCT 2021'!L78+'[2]NOV 2021'!L78+'[2]DEC 2021'!L78+'[2]JAN 2022'!L78+'[2]FEB 2022'!M78+'[2]MAR 2022'!M78+'[2]APR 2022'!M78+'[2]MAY 2022'!M78+'[2]JUN 2022'!M78+'[2]JUL 2022'!M78+'[2]AUG 2022'!M78+'[2]NOV 2022'!M78</f>
        <v>0</v>
      </c>
      <c r="N78" s="90">
        <f>'[2]SEPT 2021'!M78+'[2]OCT 2021'!M78+'[2]NOV 2021'!M78+'[2]DEC 2021'!M78+'[2]JAN 2022'!M78+'[2]FEB 2022'!N78+'[2]MAR 2022'!N78+'[2]APR 2022'!N78+'[2]MAY 2022'!N78+'[2]JUN 2022'!N78+'[2]JUL 2022'!N78+'[2]AUG 2022'!N78+'[2]NOV 2022'!N78</f>
        <v>0</v>
      </c>
      <c r="O78" s="90">
        <f>'[2]SEPT 2021'!N78+'[2]OCT 2021'!N78+'[2]NOV 2021'!N78+'[2]DEC 2021'!N78+'[2]JAN 2022'!N78+'[2]FEB 2022'!O78+'[2]MAR 2022'!O78+'[2]APR 2022'!O78+'[2]MAY 2022'!O78+'[2]JUN 2022'!O78+'[2]JUL 2022'!O78+'[2]AUG 2022'!O78+'[2]NOV 2022'!O78</f>
        <v>0</v>
      </c>
      <c r="P78" s="90">
        <f>'[2]SEPT 2021'!O78+'[2]OCT 2021'!O78+'[2]NOV 2021'!O78+'[2]DEC 2021'!O78+'[2]JAN 2022'!O78+'[2]FEB 2022'!P78+'[2]MAR 2022'!P78+'[2]APR 2022'!P78+'[2]MAY 2022'!P78+'[2]JUN 2022'!P78+'[2]JUL 2022'!P78+'[2]AUG 2022'!P78+'[2]NOV 2022'!P78</f>
        <v>0</v>
      </c>
      <c r="Q78" s="90">
        <f>'[2]SEPT 2021'!P78+'[2]OCT 2021'!P78+'[2]NOV 2021'!P78+'[2]DEC 2021'!P78+'[2]JAN 2022'!P78+'[2]FEB 2022'!Q78+'[2]MAR 2022'!Q78+'[2]APR 2022'!Q78+'[2]MAY 2022'!Q78+'[2]JUN 2022'!Q78+'[2]JUL 2022'!Q78+'[2]AUG 2022'!Q78+'[2]NOV 2022'!Q78</f>
        <v>5747.4</v>
      </c>
      <c r="R78" s="90">
        <f>'[2]SEPT 2021'!Q78+'[2]OCT 2021'!Q78+'[2]NOV 2021'!Q78+'[2]DEC 2021'!Q78+'[2]JAN 2022'!Q78+'[2]FEB 2022'!R78+'[2]MAR 2022'!R78+'[2]APR 2022'!R78+'[2]MAY 2022'!R78+'[2]JUN 2022'!R78+'[2]JUL 2022'!R78+'[2]AUG 2022'!R78+'[2]NOV 2022'!R78</f>
        <v>0</v>
      </c>
      <c r="S78" s="90">
        <f>'[2]SEPT 2021'!R78+'[2]OCT 2021'!R78+'[2]NOV 2021'!R78+'[2]DEC 2021'!R78+'[2]JAN 2022'!R78+'[2]FEB 2022'!S78+'[2]MAR 2022'!S78+'[2]APR 2022'!S78+'[2]MAY 2022'!S78+'[2]JUN 2022'!S78+'[2]JUL 2022'!S78+'[2]AUG 2022'!S78+'[2]NOV 2022'!S78</f>
        <v>0</v>
      </c>
      <c r="T78" s="90">
        <f>'[2]SEPT 2021'!S78+'[2]OCT 2021'!S78+'[2]NOV 2021'!S78+'[2]DEC 2021'!S78+'[2]JAN 2022'!S78+'[2]FEB 2022'!T78+'[2]MAR 2022'!T78+'[2]APR 2022'!T78+'[2]MAY 2022'!T78+'[2]JUN 2022'!T78+'[2]JUL 2022'!T78+'[2]AUG 2022'!T78+'[2]NOV 2022'!T78</f>
        <v>0</v>
      </c>
      <c r="U78" s="90">
        <f>'[2]SEPT 2021'!T78+'[2]OCT 2021'!T78+'[2]NOV 2021'!T78+'[2]DEC 2021'!T78+'[2]JAN 2022'!T78+'[2]FEB 2022'!U78+'[2]MAR 2022'!U78+'[2]APR 2022'!U78+'[2]MAY 2022'!U78+'[2]JUN 2022'!U78+'[2]JUL 2022'!U78+'[2]AUG 2022'!U78+'[2]NOV 2022'!U78</f>
        <v>0</v>
      </c>
      <c r="V78" s="90">
        <f>'[2]SEPT 2021'!U78+'[2]OCT 2021'!U78+'[2]NOV 2021'!U78+'[2]DEC 2021'!U78+'[2]JAN 2022'!U78+'[2]FEB 2022'!V78+'[2]MAR 2022'!V78+'[2]APR 2022'!V78+'[2]MAY 2022'!V78+'[2]JUN 2022'!V78+'[2]JUL 2022'!V78+'[2]AUG 2022'!V78+'[2]NOV 2022'!V78</f>
        <v>0</v>
      </c>
      <c r="W78" s="90">
        <f>'[2]SEPT 2021'!V78+'[2]OCT 2021'!V78+'[2]NOV 2021'!V78+'[2]DEC 2021'!V78+'[2]JAN 2022'!V78+'[2]FEB 2022'!W78+'[2]MAR 2022'!W78+'[2]APR 2022'!W78+'[2]MAY 2022'!W78+'[2]JUN 2022'!W78+'[2]JUL 2022'!W78+'[2]AUG 2022'!W78+'[2]NOV 2022'!W78</f>
        <v>0</v>
      </c>
      <c r="X78" s="90">
        <f>'[2]SEPT 2021'!W78+'[2]OCT 2021'!W78+'[2]NOV 2021'!W78+'[2]DEC 2021'!W78+'[2]JAN 2022'!W78+'[2]FEB 2022'!X78+'[2]MAR 2022'!X78+'[2]APR 2022'!X78+'[2]MAY 2022'!X78+'[2]JUN 2022'!X78+'[2]JUL 2022'!X78+'[2]AUG 2022'!X78+'[2]NOV 2022'!X78</f>
        <v>0</v>
      </c>
      <c r="Y78" s="90">
        <f>'[2]SEPT 2021'!X78+'[2]OCT 2021'!X78+'[2]NOV 2021'!X78+'[2]DEC 2021'!X78+'[2]JAN 2022'!X78+'[2]FEB 2022'!Y78+'[2]MAR 2022'!Y78+'[2]APR 2022'!Y78+'[2]MAY 2022'!Y78+'[2]JUN 2022'!Y78+'[2]JUL 2022'!Y78+'[2]AUG 2022'!Y78+'[2]NOV 2022'!Y78</f>
        <v>0</v>
      </c>
      <c r="Z78" s="90">
        <f>'[2]SEPT 2021'!Y78+'[2]OCT 2021'!Y78+'[2]NOV 2021'!Y78+'[2]DEC 2021'!Y78+'[2]JAN 2022'!Y78+'[2]FEB 2022'!Z78+'[2]MAR 2022'!Z78+'[2]APR 2022'!Z78+'[2]MAY 2022'!Z78+'[2]JUN 2022'!Z78+'[2]JUL 2022'!Z78+'[2]AUG 2022'!Z78+'[2]NOV 2022'!Z78</f>
        <v>0</v>
      </c>
      <c r="AA78" s="66">
        <f t="shared" si="1"/>
        <v>624709.4</v>
      </c>
    </row>
    <row r="79" spans="1:27" x14ac:dyDescent="0.25">
      <c r="A79" s="16" t="s">
        <v>195</v>
      </c>
      <c r="B79" s="17" t="s">
        <v>196</v>
      </c>
      <c r="C79" s="29" t="s">
        <v>50</v>
      </c>
      <c r="D79" s="86">
        <f>'[2]SEPT 2021'!D79+'[2]OCT 2021'!D79+'[2]NOV 2021'!D79+'[2]DEC 2021'!D79+'[2]JAN 2022'!D79+'[2]FEB 2022'!D79+'[2]MAR 2022'!D79+'[2]APR 2022'!D79+'[2]MAY 2022'!D79+'[2]JUN 2022'!D79+'[2]JUL 2022'!D79+'[2]AUG 2022'!D79+'[2]NOV 2022'!D79</f>
        <v>73934</v>
      </c>
      <c r="E79" s="86">
        <f>'[2]SEPT 2021'!E79+'[2]OCT 2021'!E79+'[2]NOV 2021'!E79+'[2]DEC 2021'!E79+'[2]JAN 2022'!E79+'[2]FEB 2022'!E79+'[2]MAR 2022'!E79+'[2]APR 2022'!E79+'[2]MAY 2022'!E79+'[2]JUN 2022'!E79+'[2]JUL 2022'!E79+'[2]AUG 2022'!E79+'[2]NOV 2022'!E79</f>
        <v>90169</v>
      </c>
      <c r="F79" s="86">
        <f>'[2]SEPT 2021'!F79+'[2]OCT 2021'!F79+'[2]NOV 2021'!F79+'[2]DEC 2021'!F79+'[2]JAN 2022'!F79+'[2]FEB 2022'!F79+'[2]MAR 2022'!F79+'[2]APR 2022'!F79+'[2]MAY 2022'!F79+'[2]JUN 2022'!F79+'[2]JUL 2022'!F79+'[2]AUG 2022'!F79+'[2]NOV 2022'!F79</f>
        <v>22773</v>
      </c>
      <c r="G79" s="86">
        <f>'[2]SEPT 2021'!G79+'[2]OCT 2021'!G79+'[2]NOV 2021'!G79+'[2]DEC 2021'!G79+'[2]JAN 2022'!G79+'[2]FEB 2022'!G79+'[2]MAR 2022'!G79+'[2]APR 2022'!G79+'[2]MAY 2022'!G79+'[2]JUN 2022'!G79+'[2]JUL 2022'!G79+'[2]AUG 2022'!G79+'[2]NOV 2022'!G79</f>
        <v>27486</v>
      </c>
      <c r="H79" s="86">
        <f>'[2]SEPT 2021'!H79+'[2]OCT 2021'!H79+'[2]NOV 2021'!H79+'[2]DEC 2021'!H79+'[2]JAN 2022'!H79+'[2]FEB 2022'!H79+'[2]MAR 2022'!H79+'[2]APR 2022'!H79+'[2]MAY 2022'!H79+'[2]JUN 2022'!H79+'[2]JUL 2022'!H79+'[2]AUG 2022'!H79+'[2]NOV 2022'!H79</f>
        <v>5393</v>
      </c>
      <c r="I79" s="87">
        <f>'[2]SEPT 2021'!I79+'[2]OCT 2021'!I79+'[2]NOV 2021'!I79+'[2]DEC 2021'!I79+'[2]JAN 2022'!I79+'[2]FEB 2022'!I79+'[2]MAR 2022'!I79+'[2]APR 2022'!I79+'[2]MAY 2022'!I79+'[2]JUN 2022'!I79+'[2]JUL 2022'!I79+'[2]AUG 2022'!I79+'[2]NOV 2022'!I79</f>
        <v>219755</v>
      </c>
      <c r="J79" s="88">
        <f>'[2]SEPT 2021'!J79+'[2]OCT 2021'!J79+'[2]NOV 2021'!J79+'[2]DEC 2021'!J79+'[2]JAN 2022'!J79+'[2]FEB 2022'!J79+'[2]MAR 2022'!J79+'[2]APR 2022'!J79+'[2]MAY 2022'!J79+'[2]JUN 2022'!J79+'[2]JUL 2022'!J79+'[2]AUG 2022'!J79+'[2]NOV 2022'!J79</f>
        <v>0</v>
      </c>
      <c r="K79" s="89">
        <f>'[2]FEB 2022'!K79+'[2]MAR 2022'!K79+'[2]APR 2022'!K79+'[2]MAY 2022'!K79+'[2]JUN 2022'!K79+'[2]JUL 2022'!K79+'[2]AUG 2022'!K79+'[2]NOV 2022'!K79</f>
        <v>1500</v>
      </c>
      <c r="L79" s="90">
        <f>'[2]SEPT 2021'!K79+'[2]OCT 2021'!K79+'[2]NOV 2021'!K79+'[2]DEC 2021'!K79+'[2]JAN 2022'!K79+'[2]FEB 2022'!L79+'[2]MAR 2022'!L79+'[2]APR 2022'!L79+'[2]MAY 2022'!L79+'[2]JUN 2022'!L79+'[2]JUL 2022'!L79+'[2]AUG 2022'!L79+'[2]NOV 2022'!L79</f>
        <v>0</v>
      </c>
      <c r="M79" s="90">
        <f>'[2]SEPT 2021'!L79+'[2]OCT 2021'!L79+'[2]NOV 2021'!L79+'[2]DEC 2021'!L79+'[2]JAN 2022'!L79+'[2]FEB 2022'!M79+'[2]MAR 2022'!M79+'[2]APR 2022'!M79+'[2]MAY 2022'!M79+'[2]JUN 2022'!M79+'[2]JUL 2022'!M79+'[2]AUG 2022'!M79+'[2]NOV 2022'!M79</f>
        <v>0</v>
      </c>
      <c r="N79" s="90">
        <f>'[2]SEPT 2021'!M79+'[2]OCT 2021'!M79+'[2]NOV 2021'!M79+'[2]DEC 2021'!M79+'[2]JAN 2022'!M79+'[2]FEB 2022'!N79+'[2]MAR 2022'!N79+'[2]APR 2022'!N79+'[2]MAY 2022'!N79+'[2]JUN 2022'!N79+'[2]JUL 2022'!N79+'[2]AUG 2022'!N79+'[2]NOV 2022'!N79</f>
        <v>0</v>
      </c>
      <c r="O79" s="90">
        <f>'[2]SEPT 2021'!N79+'[2]OCT 2021'!N79+'[2]NOV 2021'!N79+'[2]DEC 2021'!N79+'[2]JAN 2022'!N79+'[2]FEB 2022'!O79+'[2]MAR 2022'!O79+'[2]APR 2022'!O79+'[2]MAY 2022'!O79+'[2]JUN 2022'!O79+'[2]JUL 2022'!O79+'[2]AUG 2022'!O79+'[2]NOV 2022'!O79</f>
        <v>0</v>
      </c>
      <c r="P79" s="90">
        <f>'[2]SEPT 2021'!O79+'[2]OCT 2021'!O79+'[2]NOV 2021'!O79+'[2]DEC 2021'!O79+'[2]JAN 2022'!O79+'[2]FEB 2022'!P79+'[2]MAR 2022'!P79+'[2]APR 2022'!P79+'[2]MAY 2022'!P79+'[2]JUN 2022'!P79+'[2]JUL 2022'!P79+'[2]AUG 2022'!P79+'[2]NOV 2022'!P79</f>
        <v>0</v>
      </c>
      <c r="Q79" s="90">
        <f>'[2]SEPT 2021'!P79+'[2]OCT 2021'!P79+'[2]NOV 2021'!P79+'[2]DEC 2021'!P79+'[2]JAN 2022'!P79+'[2]FEB 2022'!Q79+'[2]MAR 2022'!Q79+'[2]APR 2022'!Q79+'[2]MAY 2022'!Q79+'[2]JUN 2022'!Q79+'[2]JUL 2022'!Q79+'[2]AUG 2022'!Q79+'[2]NOV 2022'!Q79</f>
        <v>2132.33</v>
      </c>
      <c r="R79" s="90">
        <f>'[2]SEPT 2021'!Q79+'[2]OCT 2021'!Q79+'[2]NOV 2021'!Q79+'[2]DEC 2021'!Q79+'[2]JAN 2022'!Q79+'[2]FEB 2022'!R79+'[2]MAR 2022'!R79+'[2]APR 2022'!R79+'[2]MAY 2022'!R79+'[2]JUN 2022'!R79+'[2]JUL 2022'!R79+'[2]AUG 2022'!R79+'[2]NOV 2022'!R79</f>
        <v>0</v>
      </c>
      <c r="S79" s="90">
        <f>'[2]SEPT 2021'!R79+'[2]OCT 2021'!R79+'[2]NOV 2021'!R79+'[2]DEC 2021'!R79+'[2]JAN 2022'!R79+'[2]FEB 2022'!S79+'[2]MAR 2022'!S79+'[2]APR 2022'!S79+'[2]MAY 2022'!S79+'[2]JUN 2022'!S79+'[2]JUL 2022'!S79+'[2]AUG 2022'!S79+'[2]NOV 2022'!S79</f>
        <v>0</v>
      </c>
      <c r="T79" s="90">
        <f>'[2]SEPT 2021'!S79+'[2]OCT 2021'!S79+'[2]NOV 2021'!S79+'[2]DEC 2021'!S79+'[2]JAN 2022'!S79+'[2]FEB 2022'!T79+'[2]MAR 2022'!T79+'[2]APR 2022'!T79+'[2]MAY 2022'!T79+'[2]JUN 2022'!T79+'[2]JUL 2022'!T79+'[2]AUG 2022'!T79+'[2]NOV 2022'!T79</f>
        <v>0</v>
      </c>
      <c r="U79" s="90">
        <f>'[2]SEPT 2021'!T79+'[2]OCT 2021'!T79+'[2]NOV 2021'!T79+'[2]DEC 2021'!T79+'[2]JAN 2022'!T79+'[2]FEB 2022'!U79+'[2]MAR 2022'!U79+'[2]APR 2022'!U79+'[2]MAY 2022'!U79+'[2]JUN 2022'!U79+'[2]JUL 2022'!U79+'[2]AUG 2022'!U79+'[2]NOV 2022'!U79</f>
        <v>0</v>
      </c>
      <c r="V79" s="90">
        <f>'[2]SEPT 2021'!U79+'[2]OCT 2021'!U79+'[2]NOV 2021'!U79+'[2]DEC 2021'!U79+'[2]JAN 2022'!U79+'[2]FEB 2022'!V79+'[2]MAR 2022'!V79+'[2]APR 2022'!V79+'[2]MAY 2022'!V79+'[2]JUN 2022'!V79+'[2]JUL 2022'!V79+'[2]AUG 2022'!V79+'[2]NOV 2022'!V79</f>
        <v>0</v>
      </c>
      <c r="W79" s="90">
        <f>'[2]SEPT 2021'!V79+'[2]OCT 2021'!V79+'[2]NOV 2021'!V79+'[2]DEC 2021'!V79+'[2]JAN 2022'!V79+'[2]FEB 2022'!W79+'[2]MAR 2022'!W79+'[2]APR 2022'!W79+'[2]MAY 2022'!W79+'[2]JUN 2022'!W79+'[2]JUL 2022'!W79+'[2]AUG 2022'!W79+'[2]NOV 2022'!W79</f>
        <v>0</v>
      </c>
      <c r="X79" s="90">
        <f>'[2]SEPT 2021'!W79+'[2]OCT 2021'!W79+'[2]NOV 2021'!W79+'[2]DEC 2021'!W79+'[2]JAN 2022'!W79+'[2]FEB 2022'!X79+'[2]MAR 2022'!X79+'[2]APR 2022'!X79+'[2]MAY 2022'!X79+'[2]JUN 2022'!X79+'[2]JUL 2022'!X79+'[2]AUG 2022'!X79+'[2]NOV 2022'!X79</f>
        <v>0</v>
      </c>
      <c r="Y79" s="90">
        <f>'[2]SEPT 2021'!X79+'[2]OCT 2021'!X79+'[2]NOV 2021'!X79+'[2]DEC 2021'!X79+'[2]JAN 2022'!X79+'[2]FEB 2022'!Y79+'[2]MAR 2022'!Y79+'[2]APR 2022'!Y79+'[2]MAY 2022'!Y79+'[2]JUN 2022'!Y79+'[2]JUL 2022'!Y79+'[2]AUG 2022'!Y79+'[2]NOV 2022'!Y79</f>
        <v>0</v>
      </c>
      <c r="Z79" s="90">
        <f>'[2]SEPT 2021'!Y79+'[2]OCT 2021'!Y79+'[2]NOV 2021'!Y79+'[2]DEC 2021'!Y79+'[2]JAN 2022'!Y79+'[2]FEB 2022'!Z79+'[2]MAR 2022'!Z79+'[2]APR 2022'!Z79+'[2]MAY 2022'!Z79+'[2]JUN 2022'!Z79+'[2]JUL 2022'!Z79+'[2]AUG 2022'!Z79+'[2]NOV 2022'!Z79</f>
        <v>0</v>
      </c>
      <c r="AA79" s="66">
        <f t="shared" si="1"/>
        <v>223387.33</v>
      </c>
    </row>
    <row r="80" spans="1:27" x14ac:dyDescent="0.25">
      <c r="A80" s="16" t="s">
        <v>406</v>
      </c>
      <c r="B80" s="17" t="s">
        <v>407</v>
      </c>
      <c r="C80" s="28" t="s">
        <v>45</v>
      </c>
      <c r="D80" s="86">
        <f>'[2]SEPT 2021'!D80+'[2]OCT 2021'!D80+'[2]NOV 2021'!D80+'[2]DEC 2021'!D80+'[2]JAN 2022'!D80+'[2]FEB 2022'!D80+'[2]MAR 2022'!D80+'[2]APR 2022'!D80+'[2]MAY 2022'!D80+'[2]JUN 2022'!D80+'[2]JUL 2022'!D80+'[2]AUG 2022'!D80+'[2]NOV 2022'!D80</f>
        <v>36459</v>
      </c>
      <c r="E80" s="86">
        <f>'[2]SEPT 2021'!E80+'[2]OCT 2021'!E80+'[2]NOV 2021'!E80+'[2]DEC 2021'!E80+'[2]JAN 2022'!E80+'[2]FEB 2022'!E80+'[2]MAR 2022'!E80+'[2]APR 2022'!E80+'[2]MAY 2022'!E80+'[2]JUN 2022'!E80+'[2]JUL 2022'!E80+'[2]AUG 2022'!E80+'[2]NOV 2022'!E80</f>
        <v>36459</v>
      </c>
      <c r="F80" s="86">
        <f>'[2]SEPT 2021'!F80+'[2]OCT 2021'!F80+'[2]NOV 2021'!F80+'[2]DEC 2021'!F80+'[2]JAN 2022'!F80+'[2]FEB 2022'!F80+'[2]MAR 2022'!F80+'[2]APR 2022'!F80+'[2]MAY 2022'!F80+'[2]JUN 2022'!F80+'[2]JUL 2022'!F80+'[2]AUG 2022'!F80+'[2]NOV 2022'!F80</f>
        <v>25991</v>
      </c>
      <c r="G80" s="86">
        <f>'[2]SEPT 2021'!G80+'[2]OCT 2021'!G80+'[2]NOV 2021'!G80+'[2]DEC 2021'!G80+'[2]JAN 2022'!G80+'[2]FEB 2022'!G80+'[2]MAR 2022'!G80+'[2]APR 2022'!G80+'[2]MAY 2022'!G80+'[2]JUN 2022'!G80+'[2]JUL 2022'!G80+'[2]AUG 2022'!G80+'[2]NOV 2022'!G80</f>
        <v>24000</v>
      </c>
      <c r="H80" s="86">
        <f>'[2]SEPT 2021'!H80+'[2]OCT 2021'!H80+'[2]NOV 2021'!H80+'[2]DEC 2021'!H80+'[2]JAN 2022'!H80+'[2]FEB 2022'!H80+'[2]MAR 2022'!H80+'[2]APR 2022'!H80+'[2]MAY 2022'!H80+'[2]JUN 2022'!H80+'[2]JUL 2022'!H80+'[2]AUG 2022'!H80+'[2]NOV 2022'!H80</f>
        <v>7671</v>
      </c>
      <c r="I80" s="87">
        <f>'[2]SEPT 2021'!I80+'[2]OCT 2021'!I80+'[2]NOV 2021'!I80+'[2]DEC 2021'!I80+'[2]JAN 2022'!I80+'[2]FEB 2022'!I80+'[2]MAR 2022'!I80+'[2]APR 2022'!I80+'[2]MAY 2022'!I80+'[2]JUN 2022'!I80+'[2]JUL 2022'!I80+'[2]AUG 2022'!I80+'[2]NOV 2022'!I80</f>
        <v>130580</v>
      </c>
      <c r="J80" s="88">
        <f>'[2]SEPT 2021'!J80+'[2]OCT 2021'!J80+'[2]NOV 2021'!J80+'[2]DEC 2021'!J80+'[2]JAN 2022'!J80+'[2]FEB 2022'!J80+'[2]MAR 2022'!J80+'[2]APR 2022'!J80+'[2]MAY 2022'!J80+'[2]JUN 2022'!J80+'[2]JUL 2022'!J80+'[2]AUG 2022'!J80+'[2]NOV 2022'!J80</f>
        <v>4348</v>
      </c>
      <c r="K80" s="89">
        <f>'[2]FEB 2022'!K80+'[2]MAR 2022'!K80+'[2]APR 2022'!K80+'[2]MAY 2022'!K80+'[2]JUN 2022'!K80+'[2]JUL 2022'!K80+'[2]AUG 2022'!K80+'[2]NOV 2022'!K80</f>
        <v>0</v>
      </c>
      <c r="L80" s="90">
        <f>'[2]SEPT 2021'!K80+'[2]OCT 2021'!K80+'[2]NOV 2021'!K80+'[2]DEC 2021'!K80+'[2]JAN 2022'!K80+'[2]FEB 2022'!L80+'[2]MAR 2022'!L80+'[2]APR 2022'!L80+'[2]MAY 2022'!L80+'[2]JUN 2022'!L80+'[2]JUL 2022'!L80+'[2]AUG 2022'!L80+'[2]NOV 2022'!L80</f>
        <v>0</v>
      </c>
      <c r="M80" s="90">
        <f>'[2]SEPT 2021'!L80+'[2]OCT 2021'!L80+'[2]NOV 2021'!L80+'[2]DEC 2021'!L80+'[2]JAN 2022'!L80+'[2]FEB 2022'!M80+'[2]MAR 2022'!M80+'[2]APR 2022'!M80+'[2]MAY 2022'!M80+'[2]JUN 2022'!M80+'[2]JUL 2022'!M80+'[2]AUG 2022'!M80+'[2]NOV 2022'!M80</f>
        <v>0</v>
      </c>
      <c r="N80" s="90">
        <f>'[2]SEPT 2021'!M80+'[2]OCT 2021'!M80+'[2]NOV 2021'!M80+'[2]DEC 2021'!M80+'[2]JAN 2022'!M80+'[2]FEB 2022'!N80+'[2]MAR 2022'!N80+'[2]APR 2022'!N80+'[2]MAY 2022'!N80+'[2]JUN 2022'!N80+'[2]JUL 2022'!N80+'[2]AUG 2022'!N80+'[2]NOV 2022'!N80</f>
        <v>0</v>
      </c>
      <c r="O80" s="90">
        <f>'[2]SEPT 2021'!N80+'[2]OCT 2021'!N80+'[2]NOV 2021'!N80+'[2]DEC 2021'!N80+'[2]JAN 2022'!N80+'[2]FEB 2022'!O80+'[2]MAR 2022'!O80+'[2]APR 2022'!O80+'[2]MAY 2022'!O80+'[2]JUN 2022'!O80+'[2]JUL 2022'!O80+'[2]AUG 2022'!O80+'[2]NOV 2022'!O80</f>
        <v>0</v>
      </c>
      <c r="P80" s="90">
        <f>'[2]SEPT 2021'!O80+'[2]OCT 2021'!O80+'[2]NOV 2021'!O80+'[2]DEC 2021'!O80+'[2]JAN 2022'!O80+'[2]FEB 2022'!P80+'[2]MAR 2022'!P80+'[2]APR 2022'!P80+'[2]MAY 2022'!P80+'[2]JUN 2022'!P80+'[2]JUL 2022'!P80+'[2]AUG 2022'!P80+'[2]NOV 2022'!P80</f>
        <v>0</v>
      </c>
      <c r="Q80" s="90">
        <f>'[2]SEPT 2021'!P80+'[2]OCT 2021'!P80+'[2]NOV 2021'!P80+'[2]DEC 2021'!P80+'[2]JAN 2022'!P80+'[2]FEB 2022'!Q80+'[2]MAR 2022'!Q80+'[2]APR 2022'!Q80+'[2]MAY 2022'!Q80+'[2]JUN 2022'!Q80+'[2]JUL 2022'!Q80+'[2]AUG 2022'!Q80+'[2]NOV 2022'!Q80</f>
        <v>1341.06</v>
      </c>
      <c r="R80" s="90">
        <f>'[2]SEPT 2021'!Q80+'[2]OCT 2021'!Q80+'[2]NOV 2021'!Q80+'[2]DEC 2021'!Q80+'[2]JAN 2022'!Q80+'[2]FEB 2022'!R80+'[2]MAR 2022'!R80+'[2]APR 2022'!R80+'[2]MAY 2022'!R80+'[2]JUN 2022'!R80+'[2]JUL 2022'!R80+'[2]AUG 2022'!R80+'[2]NOV 2022'!R80</f>
        <v>0</v>
      </c>
      <c r="S80" s="90">
        <f>'[2]SEPT 2021'!R80+'[2]OCT 2021'!R80+'[2]NOV 2021'!R80+'[2]DEC 2021'!R80+'[2]JAN 2022'!R80+'[2]FEB 2022'!S80+'[2]MAR 2022'!S80+'[2]APR 2022'!S80+'[2]MAY 2022'!S80+'[2]JUN 2022'!S80+'[2]JUL 2022'!S80+'[2]AUG 2022'!S80+'[2]NOV 2022'!S80</f>
        <v>0</v>
      </c>
      <c r="T80" s="90">
        <f>'[2]SEPT 2021'!S80+'[2]OCT 2021'!S80+'[2]NOV 2021'!S80+'[2]DEC 2021'!S80+'[2]JAN 2022'!S80+'[2]FEB 2022'!T80+'[2]MAR 2022'!T80+'[2]APR 2022'!T80+'[2]MAY 2022'!T80+'[2]JUN 2022'!T80+'[2]JUL 2022'!T80+'[2]AUG 2022'!T80+'[2]NOV 2022'!T80</f>
        <v>0</v>
      </c>
      <c r="U80" s="90">
        <f>'[2]SEPT 2021'!T80+'[2]OCT 2021'!T80+'[2]NOV 2021'!T80+'[2]DEC 2021'!T80+'[2]JAN 2022'!T80+'[2]FEB 2022'!U80+'[2]MAR 2022'!U80+'[2]APR 2022'!U80+'[2]MAY 2022'!U80+'[2]JUN 2022'!U80+'[2]JUL 2022'!U80+'[2]AUG 2022'!U80+'[2]NOV 2022'!U80</f>
        <v>0</v>
      </c>
      <c r="V80" s="90">
        <f>'[2]SEPT 2021'!U80+'[2]OCT 2021'!U80+'[2]NOV 2021'!U80+'[2]DEC 2021'!U80+'[2]JAN 2022'!U80+'[2]FEB 2022'!V80+'[2]MAR 2022'!V80+'[2]APR 2022'!V80+'[2]MAY 2022'!V80+'[2]JUN 2022'!V80+'[2]JUL 2022'!V80+'[2]AUG 2022'!V80+'[2]NOV 2022'!V80</f>
        <v>0</v>
      </c>
      <c r="W80" s="90">
        <f>'[2]SEPT 2021'!V80+'[2]OCT 2021'!V80+'[2]NOV 2021'!V80+'[2]DEC 2021'!V80+'[2]JAN 2022'!V80+'[2]FEB 2022'!W80+'[2]MAR 2022'!W80+'[2]APR 2022'!W80+'[2]MAY 2022'!W80+'[2]JUN 2022'!W80+'[2]JUL 2022'!W80+'[2]AUG 2022'!W80+'[2]NOV 2022'!W80</f>
        <v>0</v>
      </c>
      <c r="X80" s="90">
        <f>'[2]SEPT 2021'!W80+'[2]OCT 2021'!W80+'[2]NOV 2021'!W80+'[2]DEC 2021'!W80+'[2]JAN 2022'!W80+'[2]FEB 2022'!X80+'[2]MAR 2022'!X80+'[2]APR 2022'!X80+'[2]MAY 2022'!X80+'[2]JUN 2022'!X80+'[2]JUL 2022'!X80+'[2]AUG 2022'!X80+'[2]NOV 2022'!X80</f>
        <v>0</v>
      </c>
      <c r="Y80" s="90">
        <f>'[2]SEPT 2021'!X80+'[2]OCT 2021'!X80+'[2]NOV 2021'!X80+'[2]DEC 2021'!X80+'[2]JAN 2022'!X80+'[2]FEB 2022'!Y80+'[2]MAR 2022'!Y80+'[2]APR 2022'!Y80+'[2]MAY 2022'!Y80+'[2]JUN 2022'!Y80+'[2]JUL 2022'!Y80+'[2]AUG 2022'!Y80+'[2]NOV 2022'!Y80</f>
        <v>0</v>
      </c>
      <c r="Z80" s="90">
        <f>'[2]SEPT 2021'!Y80+'[2]OCT 2021'!Y80+'[2]NOV 2021'!Y80+'[2]DEC 2021'!Y80+'[2]JAN 2022'!Y80+'[2]FEB 2022'!Z80+'[2]MAR 2022'!Z80+'[2]APR 2022'!Z80+'[2]MAY 2022'!Z80+'[2]JUN 2022'!Z80+'[2]JUL 2022'!Z80+'[2]AUG 2022'!Z80+'[2]NOV 2022'!Z80</f>
        <v>0</v>
      </c>
      <c r="AA80" s="66">
        <f t="shared" si="1"/>
        <v>136269.06</v>
      </c>
    </row>
    <row r="81" spans="1:27" x14ac:dyDescent="0.25">
      <c r="A81" s="16" t="s">
        <v>197</v>
      </c>
      <c r="B81" s="17" t="s">
        <v>198</v>
      </c>
      <c r="C81" s="26" t="s">
        <v>42</v>
      </c>
      <c r="D81" s="86">
        <f>'[2]SEPT 2021'!D81+'[2]OCT 2021'!D81+'[2]NOV 2021'!D81+'[2]DEC 2021'!D81+'[2]JAN 2022'!D81+'[2]FEB 2022'!D81+'[2]MAR 2022'!D81+'[2]APR 2022'!D81+'[2]MAY 2022'!D81+'[2]JUN 2022'!D81+'[2]JUL 2022'!D81+'[2]AUG 2022'!D81+'[2]NOV 2022'!D81</f>
        <v>250000</v>
      </c>
      <c r="E81" s="86">
        <f>'[2]SEPT 2021'!E81+'[2]OCT 2021'!E81+'[2]NOV 2021'!E81+'[2]DEC 2021'!E81+'[2]JAN 2022'!E81+'[2]FEB 2022'!E81+'[2]MAR 2022'!E81+'[2]APR 2022'!E81+'[2]MAY 2022'!E81+'[2]JUN 2022'!E81+'[2]JUL 2022'!E81+'[2]AUG 2022'!E81+'[2]NOV 2022'!E81</f>
        <v>99987</v>
      </c>
      <c r="F81" s="86">
        <f>'[2]SEPT 2021'!F81+'[2]OCT 2021'!F81+'[2]NOV 2021'!F81+'[2]DEC 2021'!F81+'[2]JAN 2022'!F81+'[2]FEB 2022'!F81+'[2]MAR 2022'!F81+'[2]APR 2022'!F81+'[2]MAY 2022'!F81+'[2]JUN 2022'!F81+'[2]JUL 2022'!F81+'[2]AUG 2022'!F81+'[2]NOV 2022'!F81</f>
        <v>48250</v>
      </c>
      <c r="G81" s="86">
        <f>'[2]SEPT 2021'!G81+'[2]OCT 2021'!G81+'[2]NOV 2021'!G81+'[2]DEC 2021'!G81+'[2]JAN 2022'!G81+'[2]FEB 2022'!G81+'[2]MAR 2022'!G81+'[2]APR 2022'!G81+'[2]MAY 2022'!G81+'[2]JUN 2022'!G81+'[2]JUL 2022'!G81+'[2]AUG 2022'!G81+'[2]NOV 2022'!G81</f>
        <v>49461</v>
      </c>
      <c r="H81" s="86">
        <f>'[2]SEPT 2021'!H81+'[2]OCT 2021'!H81+'[2]NOV 2021'!H81+'[2]DEC 2021'!H81+'[2]JAN 2022'!H81+'[2]FEB 2022'!H81+'[2]MAR 2022'!H81+'[2]APR 2022'!H81+'[2]MAY 2022'!H81+'[2]JUN 2022'!H81+'[2]JUL 2022'!H81+'[2]AUG 2022'!H81+'[2]NOV 2022'!H81</f>
        <v>39001</v>
      </c>
      <c r="I81" s="87">
        <f>'[2]SEPT 2021'!I81+'[2]OCT 2021'!I81+'[2]NOV 2021'!I81+'[2]DEC 2021'!I81+'[2]JAN 2022'!I81+'[2]FEB 2022'!I81+'[2]MAR 2022'!I81+'[2]APR 2022'!I81+'[2]MAY 2022'!I81+'[2]JUN 2022'!I81+'[2]JUL 2022'!I81+'[2]AUG 2022'!I81+'[2]NOV 2022'!I81</f>
        <v>486699</v>
      </c>
      <c r="J81" s="88">
        <f>'[2]SEPT 2021'!J81+'[2]OCT 2021'!J81+'[2]NOV 2021'!J81+'[2]DEC 2021'!J81+'[2]JAN 2022'!J81+'[2]FEB 2022'!J81+'[2]MAR 2022'!J81+'[2]APR 2022'!J81+'[2]MAY 2022'!J81+'[2]JUN 2022'!J81+'[2]JUL 2022'!J81+'[2]AUG 2022'!J81+'[2]NOV 2022'!J81</f>
        <v>0</v>
      </c>
      <c r="K81" s="89">
        <f>'[2]FEB 2022'!K81+'[2]MAR 2022'!K81+'[2]APR 2022'!K81+'[2]MAY 2022'!K81+'[2]JUN 2022'!K81+'[2]JUL 2022'!K81+'[2]AUG 2022'!K81+'[2]NOV 2022'!K81</f>
        <v>0</v>
      </c>
      <c r="L81" s="90">
        <f>'[2]SEPT 2021'!K81+'[2]OCT 2021'!K81+'[2]NOV 2021'!K81+'[2]DEC 2021'!K81+'[2]JAN 2022'!K81+'[2]FEB 2022'!L81+'[2]MAR 2022'!L81+'[2]APR 2022'!L81+'[2]MAY 2022'!L81+'[2]JUN 2022'!L81+'[2]JUL 2022'!L81+'[2]AUG 2022'!L81+'[2]NOV 2022'!L81</f>
        <v>0</v>
      </c>
      <c r="M81" s="90">
        <f>'[2]SEPT 2021'!L81+'[2]OCT 2021'!L81+'[2]NOV 2021'!L81+'[2]DEC 2021'!L81+'[2]JAN 2022'!L81+'[2]FEB 2022'!M81+'[2]MAR 2022'!M81+'[2]APR 2022'!M81+'[2]MAY 2022'!M81+'[2]JUN 2022'!M81+'[2]JUL 2022'!M81+'[2]AUG 2022'!M81+'[2]NOV 2022'!M81</f>
        <v>0</v>
      </c>
      <c r="N81" s="90">
        <f>'[2]SEPT 2021'!M81+'[2]OCT 2021'!M81+'[2]NOV 2021'!M81+'[2]DEC 2021'!M81+'[2]JAN 2022'!M81+'[2]FEB 2022'!N81+'[2]MAR 2022'!N81+'[2]APR 2022'!N81+'[2]MAY 2022'!N81+'[2]JUN 2022'!N81+'[2]JUL 2022'!N81+'[2]AUG 2022'!N81+'[2]NOV 2022'!N81</f>
        <v>0</v>
      </c>
      <c r="O81" s="90">
        <f>'[2]SEPT 2021'!N81+'[2]OCT 2021'!N81+'[2]NOV 2021'!N81+'[2]DEC 2021'!N81+'[2]JAN 2022'!N81+'[2]FEB 2022'!O81+'[2]MAR 2022'!O81+'[2]APR 2022'!O81+'[2]MAY 2022'!O81+'[2]JUN 2022'!O81+'[2]JUL 2022'!O81+'[2]AUG 2022'!O81+'[2]NOV 2022'!O81</f>
        <v>0</v>
      </c>
      <c r="P81" s="90">
        <f>'[2]SEPT 2021'!O81+'[2]OCT 2021'!O81+'[2]NOV 2021'!O81+'[2]DEC 2021'!O81+'[2]JAN 2022'!O81+'[2]FEB 2022'!P81+'[2]MAR 2022'!P81+'[2]APR 2022'!P81+'[2]MAY 2022'!P81+'[2]JUN 2022'!P81+'[2]JUL 2022'!P81+'[2]AUG 2022'!P81+'[2]NOV 2022'!P81</f>
        <v>0</v>
      </c>
      <c r="Q81" s="90">
        <f>'[2]SEPT 2021'!P81+'[2]OCT 2021'!P81+'[2]NOV 2021'!P81+'[2]DEC 2021'!P81+'[2]JAN 2022'!P81+'[2]FEB 2022'!Q81+'[2]MAR 2022'!Q81+'[2]APR 2022'!Q81+'[2]MAY 2022'!Q81+'[2]JUN 2022'!Q81+'[2]JUL 2022'!Q81+'[2]AUG 2022'!Q81+'[2]NOV 2022'!Q81</f>
        <v>0</v>
      </c>
      <c r="R81" s="90">
        <f>'[2]SEPT 2021'!Q81+'[2]OCT 2021'!Q81+'[2]NOV 2021'!Q81+'[2]DEC 2021'!Q81+'[2]JAN 2022'!Q81+'[2]FEB 2022'!R81+'[2]MAR 2022'!R81+'[2]APR 2022'!R81+'[2]MAY 2022'!R81+'[2]JUN 2022'!R81+'[2]JUL 2022'!R81+'[2]AUG 2022'!R81+'[2]NOV 2022'!R81</f>
        <v>0</v>
      </c>
      <c r="S81" s="90">
        <f>'[2]SEPT 2021'!R81+'[2]OCT 2021'!R81+'[2]NOV 2021'!R81+'[2]DEC 2021'!R81+'[2]JAN 2022'!R81+'[2]FEB 2022'!S81+'[2]MAR 2022'!S81+'[2]APR 2022'!S81+'[2]MAY 2022'!S81+'[2]JUN 2022'!S81+'[2]JUL 2022'!S81+'[2]AUG 2022'!S81+'[2]NOV 2022'!S81</f>
        <v>0</v>
      </c>
      <c r="T81" s="90">
        <f>'[2]SEPT 2021'!S81+'[2]OCT 2021'!S81+'[2]NOV 2021'!S81+'[2]DEC 2021'!S81+'[2]JAN 2022'!S81+'[2]FEB 2022'!T81+'[2]MAR 2022'!T81+'[2]APR 2022'!T81+'[2]MAY 2022'!T81+'[2]JUN 2022'!T81+'[2]JUL 2022'!T81+'[2]AUG 2022'!T81+'[2]NOV 2022'!T81</f>
        <v>0</v>
      </c>
      <c r="U81" s="90">
        <f>'[2]SEPT 2021'!T81+'[2]OCT 2021'!T81+'[2]NOV 2021'!T81+'[2]DEC 2021'!T81+'[2]JAN 2022'!T81+'[2]FEB 2022'!U81+'[2]MAR 2022'!U81+'[2]APR 2022'!U81+'[2]MAY 2022'!U81+'[2]JUN 2022'!U81+'[2]JUL 2022'!U81+'[2]AUG 2022'!U81+'[2]NOV 2022'!U81</f>
        <v>0</v>
      </c>
      <c r="V81" s="90">
        <f>'[2]SEPT 2021'!U81+'[2]OCT 2021'!U81+'[2]NOV 2021'!U81+'[2]DEC 2021'!U81+'[2]JAN 2022'!U81+'[2]FEB 2022'!V81+'[2]MAR 2022'!V81+'[2]APR 2022'!V81+'[2]MAY 2022'!V81+'[2]JUN 2022'!V81+'[2]JUL 2022'!V81+'[2]AUG 2022'!V81+'[2]NOV 2022'!V81</f>
        <v>0</v>
      </c>
      <c r="W81" s="90">
        <f>'[2]SEPT 2021'!V81+'[2]OCT 2021'!V81+'[2]NOV 2021'!V81+'[2]DEC 2021'!V81+'[2]JAN 2022'!V81+'[2]FEB 2022'!W81+'[2]MAR 2022'!W81+'[2]APR 2022'!W81+'[2]MAY 2022'!W81+'[2]JUN 2022'!W81+'[2]JUL 2022'!W81+'[2]AUG 2022'!W81+'[2]NOV 2022'!W81</f>
        <v>42075</v>
      </c>
      <c r="X81" s="90">
        <f>'[2]SEPT 2021'!W81+'[2]OCT 2021'!W81+'[2]NOV 2021'!W81+'[2]DEC 2021'!W81+'[2]JAN 2022'!W81+'[2]FEB 2022'!X81+'[2]MAR 2022'!X81+'[2]APR 2022'!X81+'[2]MAY 2022'!X81+'[2]JUN 2022'!X81+'[2]JUL 2022'!X81+'[2]AUG 2022'!X81+'[2]NOV 2022'!X81</f>
        <v>0</v>
      </c>
      <c r="Y81" s="90">
        <f>'[2]SEPT 2021'!X81+'[2]OCT 2021'!X81+'[2]NOV 2021'!X81+'[2]DEC 2021'!X81+'[2]JAN 2022'!X81+'[2]FEB 2022'!Y81+'[2]MAR 2022'!Y81+'[2]APR 2022'!Y81+'[2]MAY 2022'!Y81+'[2]JUN 2022'!Y81+'[2]JUL 2022'!Y81+'[2]AUG 2022'!Y81+'[2]NOV 2022'!Y81</f>
        <v>0</v>
      </c>
      <c r="Z81" s="90">
        <f>'[2]SEPT 2021'!Y81+'[2]OCT 2021'!Y81+'[2]NOV 2021'!Y81+'[2]DEC 2021'!Y81+'[2]JAN 2022'!Y81+'[2]FEB 2022'!Z81+'[2]MAR 2022'!Z81+'[2]APR 2022'!Z81+'[2]MAY 2022'!Z81+'[2]JUN 2022'!Z81+'[2]JUL 2022'!Z81+'[2]AUG 2022'!Z81+'[2]NOV 2022'!Z81</f>
        <v>0</v>
      </c>
      <c r="AA81" s="66">
        <f t="shared" si="1"/>
        <v>528774</v>
      </c>
    </row>
    <row r="82" spans="1:27" x14ac:dyDescent="0.25">
      <c r="A82" s="16" t="s">
        <v>199</v>
      </c>
      <c r="B82" s="17" t="s">
        <v>200</v>
      </c>
      <c r="C82" s="26" t="s">
        <v>42</v>
      </c>
      <c r="D82" s="86">
        <f>'[2]SEPT 2021'!D82+'[2]OCT 2021'!D82+'[2]NOV 2021'!D82+'[2]DEC 2021'!D82+'[2]JAN 2022'!D82+'[2]FEB 2022'!D82+'[2]MAR 2022'!D82+'[2]APR 2022'!D82+'[2]MAY 2022'!D82+'[2]JUN 2022'!D82+'[2]JUL 2022'!D82+'[2]AUG 2022'!D82+'[2]NOV 2022'!D82</f>
        <v>375649</v>
      </c>
      <c r="E82" s="86">
        <f>'[2]SEPT 2021'!E82+'[2]OCT 2021'!E82+'[2]NOV 2021'!E82+'[2]DEC 2021'!E82+'[2]JAN 2022'!E82+'[2]FEB 2022'!E82+'[2]MAR 2022'!E82+'[2]APR 2022'!E82+'[2]MAY 2022'!E82+'[2]JUN 2022'!E82+'[2]JUL 2022'!E82+'[2]AUG 2022'!E82+'[2]NOV 2022'!E82</f>
        <v>346342</v>
      </c>
      <c r="F82" s="86">
        <f>'[2]SEPT 2021'!F82+'[2]OCT 2021'!F82+'[2]NOV 2021'!F82+'[2]DEC 2021'!F82+'[2]JAN 2022'!F82+'[2]FEB 2022'!F82+'[2]MAR 2022'!F82+'[2]APR 2022'!F82+'[2]MAY 2022'!F82+'[2]JUN 2022'!F82+'[2]JUL 2022'!F82+'[2]AUG 2022'!F82+'[2]NOV 2022'!F82</f>
        <v>279138</v>
      </c>
      <c r="G82" s="86">
        <f>'[2]SEPT 2021'!G82+'[2]OCT 2021'!G82+'[2]NOV 2021'!G82+'[2]DEC 2021'!G82+'[2]JAN 2022'!G82+'[2]FEB 2022'!G82+'[2]MAR 2022'!G82+'[2]APR 2022'!G82+'[2]MAY 2022'!G82+'[2]JUN 2022'!G82+'[2]JUL 2022'!G82+'[2]AUG 2022'!G82+'[2]NOV 2022'!G82</f>
        <v>247628</v>
      </c>
      <c r="H82" s="86">
        <f>'[2]SEPT 2021'!H82+'[2]OCT 2021'!H82+'[2]NOV 2021'!H82+'[2]DEC 2021'!H82+'[2]JAN 2022'!H82+'[2]FEB 2022'!H82+'[2]MAR 2022'!H82+'[2]APR 2022'!H82+'[2]MAY 2022'!H82+'[2]JUN 2022'!H82+'[2]JUL 2022'!H82+'[2]AUG 2022'!H82+'[2]NOV 2022'!H82</f>
        <v>135037</v>
      </c>
      <c r="I82" s="87">
        <f>'[2]SEPT 2021'!I82+'[2]OCT 2021'!I82+'[2]NOV 2021'!I82+'[2]DEC 2021'!I82+'[2]JAN 2022'!I82+'[2]FEB 2022'!I82+'[2]MAR 2022'!I82+'[2]APR 2022'!I82+'[2]MAY 2022'!I82+'[2]JUN 2022'!I82+'[2]JUL 2022'!I82+'[2]AUG 2022'!I82+'[2]NOV 2022'!I82</f>
        <v>1383794</v>
      </c>
      <c r="J82" s="88">
        <f>'[2]SEPT 2021'!J82+'[2]OCT 2021'!J82+'[2]NOV 2021'!J82+'[2]DEC 2021'!J82+'[2]JAN 2022'!J82+'[2]FEB 2022'!J82+'[2]MAR 2022'!J82+'[2]APR 2022'!J82+'[2]MAY 2022'!J82+'[2]JUN 2022'!J82+'[2]JUL 2022'!J82+'[2]AUG 2022'!J82+'[2]NOV 2022'!J82</f>
        <v>11350</v>
      </c>
      <c r="K82" s="89">
        <f>'[2]FEB 2022'!K82+'[2]MAR 2022'!K82+'[2]APR 2022'!K82+'[2]MAY 2022'!K82+'[2]JUN 2022'!K82+'[2]JUL 2022'!K82+'[2]AUG 2022'!K82+'[2]NOV 2022'!K82</f>
        <v>0</v>
      </c>
      <c r="L82" s="90">
        <f>'[2]SEPT 2021'!K82+'[2]OCT 2021'!K82+'[2]NOV 2021'!K82+'[2]DEC 2021'!K82+'[2]JAN 2022'!K82+'[2]FEB 2022'!L82+'[2]MAR 2022'!L82+'[2]APR 2022'!L82+'[2]MAY 2022'!L82+'[2]JUN 2022'!L82+'[2]JUL 2022'!L82+'[2]AUG 2022'!L82+'[2]NOV 2022'!L82</f>
        <v>0</v>
      </c>
      <c r="M82" s="90">
        <f>'[2]SEPT 2021'!L82+'[2]OCT 2021'!L82+'[2]NOV 2021'!L82+'[2]DEC 2021'!L82+'[2]JAN 2022'!L82+'[2]FEB 2022'!M82+'[2]MAR 2022'!M82+'[2]APR 2022'!M82+'[2]MAY 2022'!M82+'[2]JUN 2022'!M82+'[2]JUL 2022'!M82+'[2]AUG 2022'!M82+'[2]NOV 2022'!M82</f>
        <v>54703</v>
      </c>
      <c r="N82" s="90">
        <f>'[2]SEPT 2021'!M82+'[2]OCT 2021'!M82+'[2]NOV 2021'!M82+'[2]DEC 2021'!M82+'[2]JAN 2022'!M82+'[2]FEB 2022'!N82+'[2]MAR 2022'!N82+'[2]APR 2022'!N82+'[2]MAY 2022'!N82+'[2]JUN 2022'!N82+'[2]JUL 2022'!N82+'[2]AUG 2022'!N82+'[2]NOV 2022'!N82</f>
        <v>0</v>
      </c>
      <c r="O82" s="90">
        <f>'[2]SEPT 2021'!N82+'[2]OCT 2021'!N82+'[2]NOV 2021'!N82+'[2]DEC 2021'!N82+'[2]JAN 2022'!N82+'[2]FEB 2022'!O82+'[2]MAR 2022'!O82+'[2]APR 2022'!O82+'[2]MAY 2022'!O82+'[2]JUN 2022'!O82+'[2]JUL 2022'!O82+'[2]AUG 2022'!O82+'[2]NOV 2022'!O82</f>
        <v>0</v>
      </c>
      <c r="P82" s="90">
        <f>'[2]SEPT 2021'!O82+'[2]OCT 2021'!O82+'[2]NOV 2021'!O82+'[2]DEC 2021'!O82+'[2]JAN 2022'!O82+'[2]FEB 2022'!P82+'[2]MAR 2022'!P82+'[2]APR 2022'!P82+'[2]MAY 2022'!P82+'[2]JUN 2022'!P82+'[2]JUL 2022'!P82+'[2]AUG 2022'!P82+'[2]NOV 2022'!P82</f>
        <v>0</v>
      </c>
      <c r="Q82" s="90">
        <f>'[2]SEPT 2021'!P82+'[2]OCT 2021'!P82+'[2]NOV 2021'!P82+'[2]DEC 2021'!P82+'[2]JAN 2022'!P82+'[2]FEB 2022'!Q82+'[2]MAR 2022'!Q82+'[2]APR 2022'!Q82+'[2]MAY 2022'!Q82+'[2]JUN 2022'!Q82+'[2]JUL 2022'!Q82+'[2]AUG 2022'!Q82+'[2]NOV 2022'!Q82</f>
        <v>0</v>
      </c>
      <c r="R82" s="90">
        <f>'[2]SEPT 2021'!Q82+'[2]OCT 2021'!Q82+'[2]NOV 2021'!Q82+'[2]DEC 2021'!Q82+'[2]JAN 2022'!Q82+'[2]FEB 2022'!R82+'[2]MAR 2022'!R82+'[2]APR 2022'!R82+'[2]MAY 2022'!R82+'[2]JUN 2022'!R82+'[2]JUL 2022'!R82+'[2]AUG 2022'!R82+'[2]NOV 2022'!R82</f>
        <v>0</v>
      </c>
      <c r="S82" s="90">
        <f>'[2]SEPT 2021'!R82+'[2]OCT 2021'!R82+'[2]NOV 2021'!R82+'[2]DEC 2021'!R82+'[2]JAN 2022'!R82+'[2]FEB 2022'!S82+'[2]MAR 2022'!S82+'[2]APR 2022'!S82+'[2]MAY 2022'!S82+'[2]JUN 2022'!S82+'[2]JUL 2022'!S82+'[2]AUG 2022'!S82+'[2]NOV 2022'!S82</f>
        <v>0</v>
      </c>
      <c r="T82" s="90">
        <f>'[2]SEPT 2021'!S82+'[2]OCT 2021'!S82+'[2]NOV 2021'!S82+'[2]DEC 2021'!S82+'[2]JAN 2022'!S82+'[2]FEB 2022'!T82+'[2]MAR 2022'!T82+'[2]APR 2022'!T82+'[2]MAY 2022'!T82+'[2]JUN 2022'!T82+'[2]JUL 2022'!T82+'[2]AUG 2022'!T82+'[2]NOV 2022'!T82</f>
        <v>0</v>
      </c>
      <c r="U82" s="90">
        <f>'[2]SEPT 2021'!T82+'[2]OCT 2021'!T82+'[2]NOV 2021'!T82+'[2]DEC 2021'!T82+'[2]JAN 2022'!T82+'[2]FEB 2022'!U82+'[2]MAR 2022'!U82+'[2]APR 2022'!U82+'[2]MAY 2022'!U82+'[2]JUN 2022'!U82+'[2]JUL 2022'!U82+'[2]AUG 2022'!U82+'[2]NOV 2022'!U82</f>
        <v>0</v>
      </c>
      <c r="V82" s="90">
        <f>'[2]SEPT 2021'!U82+'[2]OCT 2021'!U82+'[2]NOV 2021'!U82+'[2]DEC 2021'!U82+'[2]JAN 2022'!U82+'[2]FEB 2022'!V82+'[2]MAR 2022'!V82+'[2]APR 2022'!V82+'[2]MAY 2022'!V82+'[2]JUN 2022'!V82+'[2]JUL 2022'!V82+'[2]AUG 2022'!V82+'[2]NOV 2022'!V82</f>
        <v>0</v>
      </c>
      <c r="W82" s="90">
        <f>'[2]SEPT 2021'!V82+'[2]OCT 2021'!V82+'[2]NOV 2021'!V82+'[2]DEC 2021'!V82+'[2]JAN 2022'!V82+'[2]FEB 2022'!W82+'[2]MAR 2022'!W82+'[2]APR 2022'!W82+'[2]MAY 2022'!W82+'[2]JUN 2022'!W82+'[2]JUL 2022'!W82+'[2]AUG 2022'!W82+'[2]NOV 2022'!W82</f>
        <v>0</v>
      </c>
      <c r="X82" s="90">
        <f>'[2]SEPT 2021'!W82+'[2]OCT 2021'!W82+'[2]NOV 2021'!W82+'[2]DEC 2021'!W82+'[2]JAN 2022'!W82+'[2]FEB 2022'!X82+'[2]MAR 2022'!X82+'[2]APR 2022'!X82+'[2]MAY 2022'!X82+'[2]JUN 2022'!X82+'[2]JUL 2022'!X82+'[2]AUG 2022'!X82+'[2]NOV 2022'!X82</f>
        <v>0</v>
      </c>
      <c r="Y82" s="90">
        <f>'[2]SEPT 2021'!X82+'[2]OCT 2021'!X82+'[2]NOV 2021'!X82+'[2]DEC 2021'!X82+'[2]JAN 2022'!X82+'[2]FEB 2022'!Y82+'[2]MAR 2022'!Y82+'[2]APR 2022'!Y82+'[2]MAY 2022'!Y82+'[2]JUN 2022'!Y82+'[2]JUL 2022'!Y82+'[2]AUG 2022'!Y82+'[2]NOV 2022'!Y82</f>
        <v>31992</v>
      </c>
      <c r="Z82" s="90">
        <f>'[2]SEPT 2021'!Y82+'[2]OCT 2021'!Y82+'[2]NOV 2021'!Y82+'[2]DEC 2021'!Y82+'[2]JAN 2022'!Y82+'[2]FEB 2022'!Z82+'[2]MAR 2022'!Z82+'[2]APR 2022'!Z82+'[2]MAY 2022'!Z82+'[2]JUN 2022'!Z82+'[2]JUL 2022'!Z82+'[2]AUG 2022'!Z82+'[2]NOV 2022'!Z82</f>
        <v>0</v>
      </c>
      <c r="AA82" s="66">
        <f t="shared" si="1"/>
        <v>1481839</v>
      </c>
    </row>
    <row r="83" spans="1:27" x14ac:dyDescent="0.25">
      <c r="A83" s="16" t="s">
        <v>201</v>
      </c>
      <c r="B83" s="17" t="s">
        <v>202</v>
      </c>
      <c r="C83" s="30" t="s">
        <v>71</v>
      </c>
      <c r="D83" s="86">
        <f>'[2]SEPT 2021'!D83+'[2]OCT 2021'!D83+'[2]NOV 2021'!D83+'[2]DEC 2021'!D83+'[2]JAN 2022'!D83+'[2]FEB 2022'!D83+'[2]MAR 2022'!D83+'[2]APR 2022'!D83+'[2]MAY 2022'!D83+'[2]JUN 2022'!D83+'[2]JUL 2022'!D83+'[2]AUG 2022'!D83+'[2]NOV 2022'!D83</f>
        <v>326785</v>
      </c>
      <c r="E83" s="86">
        <f>'[2]SEPT 2021'!E83+'[2]OCT 2021'!E83+'[2]NOV 2021'!E83+'[2]DEC 2021'!E83+'[2]JAN 2022'!E83+'[2]FEB 2022'!E83+'[2]MAR 2022'!E83+'[2]APR 2022'!E83+'[2]MAY 2022'!E83+'[2]JUN 2022'!E83+'[2]JUL 2022'!E83+'[2]AUG 2022'!E83+'[2]NOV 2022'!E83</f>
        <v>107214</v>
      </c>
      <c r="F83" s="86">
        <f>'[2]SEPT 2021'!F83+'[2]OCT 2021'!F83+'[2]NOV 2021'!F83+'[2]DEC 2021'!F83+'[2]JAN 2022'!F83+'[2]FEB 2022'!F83+'[2]MAR 2022'!F83+'[2]APR 2022'!F83+'[2]MAY 2022'!F83+'[2]JUN 2022'!F83+'[2]JUL 2022'!F83+'[2]AUG 2022'!F83+'[2]NOV 2022'!F83</f>
        <v>24011</v>
      </c>
      <c r="G83" s="86">
        <f>'[2]SEPT 2021'!G83+'[2]OCT 2021'!G83+'[2]NOV 2021'!G83+'[2]DEC 2021'!G83+'[2]JAN 2022'!G83+'[2]FEB 2022'!G83+'[2]MAR 2022'!G83+'[2]APR 2022'!G83+'[2]MAY 2022'!G83+'[2]JUN 2022'!G83+'[2]JUL 2022'!G83+'[2]AUG 2022'!G83+'[2]NOV 2022'!G83</f>
        <v>45837</v>
      </c>
      <c r="H83" s="86">
        <f>'[2]SEPT 2021'!H83+'[2]OCT 2021'!H83+'[2]NOV 2021'!H83+'[2]DEC 2021'!H83+'[2]JAN 2022'!H83+'[2]FEB 2022'!H83+'[2]MAR 2022'!H83+'[2]APR 2022'!H83+'[2]MAY 2022'!H83+'[2]JUN 2022'!H83+'[2]JUL 2022'!H83+'[2]AUG 2022'!H83+'[2]NOV 2022'!H83</f>
        <v>28443</v>
      </c>
      <c r="I83" s="87">
        <f>'[2]SEPT 2021'!I83+'[2]OCT 2021'!I83+'[2]NOV 2021'!I83+'[2]DEC 2021'!I83+'[2]JAN 2022'!I83+'[2]FEB 2022'!I83+'[2]MAR 2022'!I83+'[2]APR 2022'!I83+'[2]MAY 2022'!I83+'[2]JUN 2022'!I83+'[2]JUL 2022'!I83+'[2]AUG 2022'!I83+'[2]NOV 2022'!I83</f>
        <v>532290</v>
      </c>
      <c r="J83" s="88">
        <f>'[2]SEPT 2021'!J83+'[2]OCT 2021'!J83+'[2]NOV 2021'!J83+'[2]DEC 2021'!J83+'[2]JAN 2022'!J83+'[2]FEB 2022'!J83+'[2]MAR 2022'!J83+'[2]APR 2022'!J83+'[2]MAY 2022'!J83+'[2]JUN 2022'!J83+'[2]JUL 2022'!J83+'[2]AUG 2022'!J83+'[2]NOV 2022'!J83</f>
        <v>0</v>
      </c>
      <c r="K83" s="89">
        <f>'[2]FEB 2022'!K83+'[2]MAR 2022'!K83+'[2]APR 2022'!K83+'[2]MAY 2022'!K83+'[2]JUN 2022'!K83+'[2]JUL 2022'!K83+'[2]AUG 2022'!K83+'[2]NOV 2022'!K83</f>
        <v>0</v>
      </c>
      <c r="L83" s="90">
        <f>'[2]SEPT 2021'!K83+'[2]OCT 2021'!K83+'[2]NOV 2021'!K83+'[2]DEC 2021'!K83+'[2]JAN 2022'!K83+'[2]FEB 2022'!L83+'[2]MAR 2022'!L83+'[2]APR 2022'!L83+'[2]MAY 2022'!L83+'[2]JUN 2022'!L83+'[2]JUL 2022'!L83+'[2]AUG 2022'!L83+'[2]NOV 2022'!L83</f>
        <v>0</v>
      </c>
      <c r="M83" s="90">
        <f>'[2]SEPT 2021'!L83+'[2]OCT 2021'!L83+'[2]NOV 2021'!L83+'[2]DEC 2021'!L83+'[2]JAN 2022'!L83+'[2]FEB 2022'!M83+'[2]MAR 2022'!M83+'[2]APR 2022'!M83+'[2]MAY 2022'!M83+'[2]JUN 2022'!M83+'[2]JUL 2022'!M83+'[2]AUG 2022'!M83+'[2]NOV 2022'!M83</f>
        <v>0</v>
      </c>
      <c r="N83" s="90">
        <f>'[2]SEPT 2021'!M83+'[2]OCT 2021'!M83+'[2]NOV 2021'!M83+'[2]DEC 2021'!M83+'[2]JAN 2022'!M83+'[2]FEB 2022'!N83+'[2]MAR 2022'!N83+'[2]APR 2022'!N83+'[2]MAY 2022'!N83+'[2]JUN 2022'!N83+'[2]JUL 2022'!N83+'[2]AUG 2022'!N83+'[2]NOV 2022'!N83</f>
        <v>0</v>
      </c>
      <c r="O83" s="90">
        <f>'[2]SEPT 2021'!N83+'[2]OCT 2021'!N83+'[2]NOV 2021'!N83+'[2]DEC 2021'!N83+'[2]JAN 2022'!N83+'[2]FEB 2022'!O83+'[2]MAR 2022'!O83+'[2]APR 2022'!O83+'[2]MAY 2022'!O83+'[2]JUN 2022'!O83+'[2]JUL 2022'!O83+'[2]AUG 2022'!O83+'[2]NOV 2022'!O83</f>
        <v>0</v>
      </c>
      <c r="P83" s="90">
        <f>'[2]SEPT 2021'!O83+'[2]OCT 2021'!O83+'[2]NOV 2021'!O83+'[2]DEC 2021'!O83+'[2]JAN 2022'!O83+'[2]FEB 2022'!P83+'[2]MAR 2022'!P83+'[2]APR 2022'!P83+'[2]MAY 2022'!P83+'[2]JUN 2022'!P83+'[2]JUL 2022'!P83+'[2]AUG 2022'!P83+'[2]NOV 2022'!P83</f>
        <v>0</v>
      </c>
      <c r="Q83" s="90">
        <f>'[2]SEPT 2021'!P83+'[2]OCT 2021'!P83+'[2]NOV 2021'!P83+'[2]DEC 2021'!P83+'[2]JAN 2022'!P83+'[2]FEB 2022'!Q83+'[2]MAR 2022'!Q83+'[2]APR 2022'!Q83+'[2]MAY 2022'!Q83+'[2]JUN 2022'!Q83+'[2]JUL 2022'!Q83+'[2]AUG 2022'!Q83+'[2]NOV 2022'!Q83</f>
        <v>2722.6</v>
      </c>
      <c r="R83" s="90">
        <f>'[2]SEPT 2021'!Q83+'[2]OCT 2021'!Q83+'[2]NOV 2021'!Q83+'[2]DEC 2021'!Q83+'[2]JAN 2022'!Q83+'[2]FEB 2022'!R83+'[2]MAR 2022'!R83+'[2]APR 2022'!R83+'[2]MAY 2022'!R83+'[2]JUN 2022'!R83+'[2]JUL 2022'!R83+'[2]AUG 2022'!R83+'[2]NOV 2022'!R83</f>
        <v>0</v>
      </c>
      <c r="S83" s="90">
        <f>'[2]SEPT 2021'!R83+'[2]OCT 2021'!R83+'[2]NOV 2021'!R83+'[2]DEC 2021'!R83+'[2]JAN 2022'!R83+'[2]FEB 2022'!S83+'[2]MAR 2022'!S83+'[2]APR 2022'!S83+'[2]MAY 2022'!S83+'[2]JUN 2022'!S83+'[2]JUL 2022'!S83+'[2]AUG 2022'!S83+'[2]NOV 2022'!S83</f>
        <v>0</v>
      </c>
      <c r="T83" s="90">
        <f>'[2]SEPT 2021'!S83+'[2]OCT 2021'!S83+'[2]NOV 2021'!S83+'[2]DEC 2021'!S83+'[2]JAN 2022'!S83+'[2]FEB 2022'!T83+'[2]MAR 2022'!T83+'[2]APR 2022'!T83+'[2]MAY 2022'!T83+'[2]JUN 2022'!T83+'[2]JUL 2022'!T83+'[2]AUG 2022'!T83+'[2]NOV 2022'!T83</f>
        <v>0</v>
      </c>
      <c r="U83" s="90">
        <f>'[2]SEPT 2021'!T83+'[2]OCT 2021'!T83+'[2]NOV 2021'!T83+'[2]DEC 2021'!T83+'[2]JAN 2022'!T83+'[2]FEB 2022'!U83+'[2]MAR 2022'!U83+'[2]APR 2022'!U83+'[2]MAY 2022'!U83+'[2]JUN 2022'!U83+'[2]JUL 2022'!U83+'[2]AUG 2022'!U83+'[2]NOV 2022'!U83</f>
        <v>0</v>
      </c>
      <c r="V83" s="90">
        <f>'[2]SEPT 2021'!U83+'[2]OCT 2021'!U83+'[2]NOV 2021'!U83+'[2]DEC 2021'!U83+'[2]JAN 2022'!U83+'[2]FEB 2022'!V83+'[2]MAR 2022'!V83+'[2]APR 2022'!V83+'[2]MAY 2022'!V83+'[2]JUN 2022'!V83+'[2]JUL 2022'!V83+'[2]AUG 2022'!V83+'[2]NOV 2022'!V83</f>
        <v>0</v>
      </c>
      <c r="W83" s="90">
        <f>'[2]SEPT 2021'!V83+'[2]OCT 2021'!V83+'[2]NOV 2021'!V83+'[2]DEC 2021'!V83+'[2]JAN 2022'!V83+'[2]FEB 2022'!W83+'[2]MAR 2022'!W83+'[2]APR 2022'!W83+'[2]MAY 2022'!W83+'[2]JUN 2022'!W83+'[2]JUL 2022'!W83+'[2]AUG 2022'!W83+'[2]NOV 2022'!W83</f>
        <v>0</v>
      </c>
      <c r="X83" s="90">
        <f>'[2]SEPT 2021'!W83+'[2]OCT 2021'!W83+'[2]NOV 2021'!W83+'[2]DEC 2021'!W83+'[2]JAN 2022'!W83+'[2]FEB 2022'!X83+'[2]MAR 2022'!X83+'[2]APR 2022'!X83+'[2]MAY 2022'!X83+'[2]JUN 2022'!X83+'[2]JUL 2022'!X83+'[2]AUG 2022'!X83+'[2]NOV 2022'!X83</f>
        <v>0</v>
      </c>
      <c r="Y83" s="90">
        <f>'[2]SEPT 2021'!X83+'[2]OCT 2021'!X83+'[2]NOV 2021'!X83+'[2]DEC 2021'!X83+'[2]JAN 2022'!X83+'[2]FEB 2022'!Y83+'[2]MAR 2022'!Y83+'[2]APR 2022'!Y83+'[2]MAY 2022'!Y83+'[2]JUN 2022'!Y83+'[2]JUL 2022'!Y83+'[2]AUG 2022'!Y83+'[2]NOV 2022'!Y83</f>
        <v>0</v>
      </c>
      <c r="Z83" s="90">
        <f>'[2]SEPT 2021'!Y83+'[2]OCT 2021'!Y83+'[2]NOV 2021'!Y83+'[2]DEC 2021'!Y83+'[2]JAN 2022'!Y83+'[2]FEB 2022'!Z83+'[2]MAR 2022'!Z83+'[2]APR 2022'!Z83+'[2]MAY 2022'!Z83+'[2]JUN 2022'!Z83+'[2]JUL 2022'!Z83+'[2]AUG 2022'!Z83+'[2]NOV 2022'!Z83</f>
        <v>0</v>
      </c>
      <c r="AA83" s="66">
        <f t="shared" si="1"/>
        <v>535012.6</v>
      </c>
    </row>
    <row r="84" spans="1:27" x14ac:dyDescent="0.25">
      <c r="A84" s="16" t="s">
        <v>203</v>
      </c>
      <c r="B84" s="17" t="s">
        <v>204</v>
      </c>
      <c r="C84" s="31" t="s">
        <v>100</v>
      </c>
      <c r="D84" s="86">
        <f>'[2]SEPT 2021'!D84+'[2]OCT 2021'!D84+'[2]NOV 2021'!D84+'[2]DEC 2021'!D84+'[2]JAN 2022'!D84+'[2]FEB 2022'!D84+'[2]MAR 2022'!D84+'[2]APR 2022'!D84+'[2]MAY 2022'!D84+'[2]JUN 2022'!D84+'[2]JUL 2022'!D84+'[2]AUG 2022'!D84+'[2]NOV 2022'!D84</f>
        <v>126403</v>
      </c>
      <c r="E84" s="86">
        <f>'[2]SEPT 2021'!E84+'[2]OCT 2021'!E84+'[2]NOV 2021'!E84+'[2]DEC 2021'!E84+'[2]JAN 2022'!E84+'[2]FEB 2022'!E84+'[2]MAR 2022'!E84+'[2]APR 2022'!E84+'[2]MAY 2022'!E84+'[2]JUN 2022'!E84+'[2]JUL 2022'!E84+'[2]AUG 2022'!E84+'[2]NOV 2022'!E84</f>
        <v>246228</v>
      </c>
      <c r="F84" s="86">
        <f>'[2]SEPT 2021'!F84+'[2]OCT 2021'!F84+'[2]NOV 2021'!F84+'[2]DEC 2021'!F84+'[2]JAN 2022'!F84+'[2]FEB 2022'!F84+'[2]MAR 2022'!F84+'[2]APR 2022'!F84+'[2]MAY 2022'!F84+'[2]JUN 2022'!F84+'[2]JUL 2022'!F84+'[2]AUG 2022'!F84+'[2]NOV 2022'!F84</f>
        <v>144125</v>
      </c>
      <c r="G84" s="86">
        <f>'[2]SEPT 2021'!G84+'[2]OCT 2021'!G84+'[2]NOV 2021'!G84+'[2]DEC 2021'!G84+'[2]JAN 2022'!G84+'[2]FEB 2022'!G84+'[2]MAR 2022'!G84+'[2]APR 2022'!G84+'[2]MAY 2022'!G84+'[2]JUN 2022'!G84+'[2]JUL 2022'!G84+'[2]AUG 2022'!G84+'[2]NOV 2022'!G84</f>
        <v>84000</v>
      </c>
      <c r="H84" s="86">
        <f>'[2]SEPT 2021'!H84+'[2]OCT 2021'!H84+'[2]NOV 2021'!H84+'[2]DEC 2021'!H84+'[2]JAN 2022'!H84+'[2]FEB 2022'!H84+'[2]MAR 2022'!H84+'[2]APR 2022'!H84+'[2]MAY 2022'!H84+'[2]JUN 2022'!H84+'[2]JUL 2022'!H84+'[2]AUG 2022'!H84+'[2]NOV 2022'!H84</f>
        <v>163546</v>
      </c>
      <c r="I84" s="87">
        <f>'[2]SEPT 2021'!I84+'[2]OCT 2021'!I84+'[2]NOV 2021'!I84+'[2]DEC 2021'!I84+'[2]JAN 2022'!I84+'[2]FEB 2022'!I84+'[2]MAR 2022'!I84+'[2]APR 2022'!I84+'[2]MAY 2022'!I84+'[2]JUN 2022'!I84+'[2]JUL 2022'!I84+'[2]AUG 2022'!I84+'[2]NOV 2022'!I84</f>
        <v>764302</v>
      </c>
      <c r="J84" s="88">
        <f>'[2]SEPT 2021'!J84+'[2]OCT 2021'!J84+'[2]NOV 2021'!J84+'[2]DEC 2021'!J84+'[2]JAN 2022'!J84+'[2]FEB 2022'!J84+'[2]MAR 2022'!J84+'[2]APR 2022'!J84+'[2]MAY 2022'!J84+'[2]JUN 2022'!J84+'[2]JUL 2022'!J84+'[2]AUG 2022'!J84+'[2]NOV 2022'!J84</f>
        <v>30000</v>
      </c>
      <c r="K84" s="89">
        <f>'[2]FEB 2022'!K84+'[2]MAR 2022'!K84+'[2]APR 2022'!K84+'[2]MAY 2022'!K84+'[2]JUN 2022'!K84+'[2]JUL 2022'!K84+'[2]AUG 2022'!K84+'[2]NOV 2022'!K84</f>
        <v>9720</v>
      </c>
      <c r="L84" s="90">
        <f>'[2]SEPT 2021'!K84+'[2]OCT 2021'!K84+'[2]NOV 2021'!K84+'[2]DEC 2021'!K84+'[2]JAN 2022'!K84+'[2]FEB 2022'!L84+'[2]MAR 2022'!L84+'[2]APR 2022'!L84+'[2]MAY 2022'!L84+'[2]JUN 2022'!L84+'[2]JUL 2022'!L84+'[2]AUG 2022'!L84+'[2]NOV 2022'!L84</f>
        <v>0</v>
      </c>
      <c r="M84" s="90">
        <f>'[2]SEPT 2021'!L84+'[2]OCT 2021'!L84+'[2]NOV 2021'!L84+'[2]DEC 2021'!L84+'[2]JAN 2022'!L84+'[2]FEB 2022'!M84+'[2]MAR 2022'!M84+'[2]APR 2022'!M84+'[2]MAY 2022'!M84+'[2]JUN 2022'!M84+'[2]JUL 2022'!M84+'[2]AUG 2022'!M84+'[2]NOV 2022'!M84</f>
        <v>0</v>
      </c>
      <c r="N84" s="90">
        <f>'[2]SEPT 2021'!M84+'[2]OCT 2021'!M84+'[2]NOV 2021'!M84+'[2]DEC 2021'!M84+'[2]JAN 2022'!M84+'[2]FEB 2022'!N84+'[2]MAR 2022'!N84+'[2]APR 2022'!N84+'[2]MAY 2022'!N84+'[2]JUN 2022'!N84+'[2]JUL 2022'!N84+'[2]AUG 2022'!N84+'[2]NOV 2022'!N84</f>
        <v>0</v>
      </c>
      <c r="O84" s="90">
        <f>'[2]SEPT 2021'!N84+'[2]OCT 2021'!N84+'[2]NOV 2021'!N84+'[2]DEC 2021'!N84+'[2]JAN 2022'!N84+'[2]FEB 2022'!O84+'[2]MAR 2022'!O84+'[2]APR 2022'!O84+'[2]MAY 2022'!O84+'[2]JUN 2022'!O84+'[2]JUL 2022'!O84+'[2]AUG 2022'!O84+'[2]NOV 2022'!O84</f>
        <v>0</v>
      </c>
      <c r="P84" s="90">
        <f>'[2]SEPT 2021'!O84+'[2]OCT 2021'!O84+'[2]NOV 2021'!O84+'[2]DEC 2021'!O84+'[2]JAN 2022'!O84+'[2]FEB 2022'!P84+'[2]MAR 2022'!P84+'[2]APR 2022'!P84+'[2]MAY 2022'!P84+'[2]JUN 2022'!P84+'[2]JUL 2022'!P84+'[2]AUG 2022'!P84+'[2]NOV 2022'!P84</f>
        <v>0</v>
      </c>
      <c r="Q84" s="90">
        <f>'[2]SEPT 2021'!P84+'[2]OCT 2021'!P84+'[2]NOV 2021'!P84+'[2]DEC 2021'!P84+'[2]JAN 2022'!P84+'[2]FEB 2022'!Q84+'[2]MAR 2022'!Q84+'[2]APR 2022'!Q84+'[2]MAY 2022'!Q84+'[2]JUN 2022'!Q84+'[2]JUL 2022'!Q84+'[2]AUG 2022'!Q84+'[2]NOV 2022'!Q84</f>
        <v>9994.09</v>
      </c>
      <c r="R84" s="90">
        <f>'[2]SEPT 2021'!Q84+'[2]OCT 2021'!Q84+'[2]NOV 2021'!Q84+'[2]DEC 2021'!Q84+'[2]JAN 2022'!Q84+'[2]FEB 2022'!R84+'[2]MAR 2022'!R84+'[2]APR 2022'!R84+'[2]MAY 2022'!R84+'[2]JUN 2022'!R84+'[2]JUL 2022'!R84+'[2]AUG 2022'!R84+'[2]NOV 2022'!R84</f>
        <v>0</v>
      </c>
      <c r="S84" s="90">
        <f>'[2]SEPT 2021'!R84+'[2]OCT 2021'!R84+'[2]NOV 2021'!R84+'[2]DEC 2021'!R84+'[2]JAN 2022'!R84+'[2]FEB 2022'!S84+'[2]MAR 2022'!S84+'[2]APR 2022'!S84+'[2]MAY 2022'!S84+'[2]JUN 2022'!S84+'[2]JUL 2022'!S84+'[2]AUG 2022'!S84+'[2]NOV 2022'!S84</f>
        <v>0</v>
      </c>
      <c r="T84" s="90">
        <f>'[2]SEPT 2021'!S84+'[2]OCT 2021'!S84+'[2]NOV 2021'!S84+'[2]DEC 2021'!S84+'[2]JAN 2022'!S84+'[2]FEB 2022'!T84+'[2]MAR 2022'!T84+'[2]APR 2022'!T84+'[2]MAY 2022'!T84+'[2]JUN 2022'!T84+'[2]JUL 2022'!T84+'[2]AUG 2022'!T84+'[2]NOV 2022'!T84</f>
        <v>0</v>
      </c>
      <c r="U84" s="90">
        <f>'[2]SEPT 2021'!T84+'[2]OCT 2021'!T84+'[2]NOV 2021'!T84+'[2]DEC 2021'!T84+'[2]JAN 2022'!T84+'[2]FEB 2022'!U84+'[2]MAR 2022'!U84+'[2]APR 2022'!U84+'[2]MAY 2022'!U84+'[2]JUN 2022'!U84+'[2]JUL 2022'!U84+'[2]AUG 2022'!U84+'[2]NOV 2022'!U84</f>
        <v>0</v>
      </c>
      <c r="V84" s="90">
        <f>'[2]SEPT 2021'!U84+'[2]OCT 2021'!U84+'[2]NOV 2021'!U84+'[2]DEC 2021'!U84+'[2]JAN 2022'!U84+'[2]FEB 2022'!V84+'[2]MAR 2022'!V84+'[2]APR 2022'!V84+'[2]MAY 2022'!V84+'[2]JUN 2022'!V84+'[2]JUL 2022'!V84+'[2]AUG 2022'!V84+'[2]NOV 2022'!V84</f>
        <v>0</v>
      </c>
      <c r="W84" s="90">
        <f>'[2]SEPT 2021'!V84+'[2]OCT 2021'!V84+'[2]NOV 2021'!V84+'[2]DEC 2021'!V84+'[2]JAN 2022'!V84+'[2]FEB 2022'!W84+'[2]MAR 2022'!W84+'[2]APR 2022'!W84+'[2]MAY 2022'!W84+'[2]JUN 2022'!W84+'[2]JUL 2022'!W84+'[2]AUG 2022'!W84+'[2]NOV 2022'!W84</f>
        <v>0</v>
      </c>
      <c r="X84" s="90">
        <f>'[2]SEPT 2021'!W84+'[2]OCT 2021'!W84+'[2]NOV 2021'!W84+'[2]DEC 2021'!W84+'[2]JAN 2022'!W84+'[2]FEB 2022'!X84+'[2]MAR 2022'!X84+'[2]APR 2022'!X84+'[2]MAY 2022'!X84+'[2]JUN 2022'!X84+'[2]JUL 2022'!X84+'[2]AUG 2022'!X84+'[2]NOV 2022'!X84</f>
        <v>0</v>
      </c>
      <c r="Y84" s="90">
        <f>'[2]SEPT 2021'!X84+'[2]OCT 2021'!X84+'[2]NOV 2021'!X84+'[2]DEC 2021'!X84+'[2]JAN 2022'!X84+'[2]FEB 2022'!Y84+'[2]MAR 2022'!Y84+'[2]APR 2022'!Y84+'[2]MAY 2022'!Y84+'[2]JUN 2022'!Y84+'[2]JUL 2022'!Y84+'[2]AUG 2022'!Y84+'[2]NOV 2022'!Y84</f>
        <v>182234</v>
      </c>
      <c r="Z84" s="90">
        <f>'[2]SEPT 2021'!Y84+'[2]OCT 2021'!Y84+'[2]NOV 2021'!Y84+'[2]DEC 2021'!Y84+'[2]JAN 2022'!Y84+'[2]FEB 2022'!Z84+'[2]MAR 2022'!Z84+'[2]APR 2022'!Z84+'[2]MAY 2022'!Z84+'[2]JUN 2022'!Z84+'[2]JUL 2022'!Z84+'[2]AUG 2022'!Z84+'[2]NOV 2022'!Z84</f>
        <v>0</v>
      </c>
      <c r="AA84" s="66">
        <f t="shared" si="1"/>
        <v>996250.09</v>
      </c>
    </row>
    <row r="85" spans="1:27" x14ac:dyDescent="0.25">
      <c r="A85" s="16" t="s">
        <v>205</v>
      </c>
      <c r="B85" s="17" t="s">
        <v>206</v>
      </c>
      <c r="C85" s="25" t="s">
        <v>39</v>
      </c>
      <c r="D85" s="86">
        <f>'[2]SEPT 2021'!D85+'[2]OCT 2021'!D85+'[2]NOV 2021'!D85+'[2]DEC 2021'!D85+'[2]JAN 2022'!D85+'[2]FEB 2022'!D85+'[2]MAR 2022'!D85+'[2]APR 2022'!D85+'[2]MAY 2022'!D85+'[2]JUN 2022'!D85+'[2]JUL 2022'!D85+'[2]AUG 2022'!D85+'[2]NOV 2022'!D85</f>
        <v>67012</v>
      </c>
      <c r="E85" s="86">
        <f>'[2]SEPT 2021'!E85+'[2]OCT 2021'!E85+'[2]NOV 2021'!E85+'[2]DEC 2021'!E85+'[2]JAN 2022'!E85+'[2]FEB 2022'!E85+'[2]MAR 2022'!E85+'[2]APR 2022'!E85+'[2]MAY 2022'!E85+'[2]JUN 2022'!E85+'[2]JUL 2022'!E85+'[2]AUG 2022'!E85+'[2]NOV 2022'!E85</f>
        <v>62052</v>
      </c>
      <c r="F85" s="86">
        <f>'[2]SEPT 2021'!F85+'[2]OCT 2021'!F85+'[2]NOV 2021'!F85+'[2]DEC 2021'!F85+'[2]JAN 2022'!F85+'[2]FEB 2022'!F85+'[2]MAR 2022'!F85+'[2]APR 2022'!F85+'[2]MAY 2022'!F85+'[2]JUN 2022'!F85+'[2]JUL 2022'!F85+'[2]AUG 2022'!F85+'[2]NOV 2022'!F85</f>
        <v>72533</v>
      </c>
      <c r="G85" s="86">
        <f>'[2]SEPT 2021'!G85+'[2]OCT 2021'!G85+'[2]NOV 2021'!G85+'[2]DEC 2021'!G85+'[2]JAN 2022'!G85+'[2]FEB 2022'!G85+'[2]MAR 2022'!G85+'[2]APR 2022'!G85+'[2]MAY 2022'!G85+'[2]JUN 2022'!G85+'[2]JUL 2022'!G85+'[2]AUG 2022'!G85+'[2]NOV 2022'!G85</f>
        <v>2826</v>
      </c>
      <c r="H85" s="86">
        <f>'[2]SEPT 2021'!H85+'[2]OCT 2021'!H85+'[2]NOV 2021'!H85+'[2]DEC 2021'!H85+'[2]JAN 2022'!H85+'[2]FEB 2022'!H85+'[2]MAR 2022'!H85+'[2]APR 2022'!H85+'[2]MAY 2022'!H85+'[2]JUN 2022'!H85+'[2]JUL 2022'!H85+'[2]AUG 2022'!H85+'[2]NOV 2022'!H85</f>
        <v>2624</v>
      </c>
      <c r="I85" s="87">
        <f>'[2]SEPT 2021'!I85+'[2]OCT 2021'!I85+'[2]NOV 2021'!I85+'[2]DEC 2021'!I85+'[2]JAN 2022'!I85+'[2]FEB 2022'!I85+'[2]MAR 2022'!I85+'[2]APR 2022'!I85+'[2]MAY 2022'!I85+'[2]JUN 2022'!I85+'[2]JUL 2022'!I85+'[2]AUG 2022'!I85+'[2]NOV 2022'!I85</f>
        <v>207047</v>
      </c>
      <c r="J85" s="88">
        <f>'[2]SEPT 2021'!J85+'[2]OCT 2021'!J85+'[2]NOV 2021'!J85+'[2]DEC 2021'!J85+'[2]JAN 2022'!J85+'[2]FEB 2022'!J85+'[2]MAR 2022'!J85+'[2]APR 2022'!J85+'[2]MAY 2022'!J85+'[2]JUN 2022'!J85+'[2]JUL 2022'!J85+'[2]AUG 2022'!J85+'[2]NOV 2022'!J85</f>
        <v>25000</v>
      </c>
      <c r="K85" s="89">
        <f>'[2]FEB 2022'!K85+'[2]MAR 2022'!K85+'[2]APR 2022'!K85+'[2]MAY 2022'!K85+'[2]JUN 2022'!K85+'[2]JUL 2022'!K85+'[2]AUG 2022'!K85+'[2]NOV 2022'!K85</f>
        <v>0</v>
      </c>
      <c r="L85" s="90">
        <f>'[2]SEPT 2021'!K85+'[2]OCT 2021'!K85+'[2]NOV 2021'!K85+'[2]DEC 2021'!K85+'[2]JAN 2022'!K85+'[2]FEB 2022'!L85+'[2]MAR 2022'!L85+'[2]APR 2022'!L85+'[2]MAY 2022'!L85+'[2]JUN 2022'!L85+'[2]JUL 2022'!L85+'[2]AUG 2022'!L85+'[2]NOV 2022'!L85</f>
        <v>0</v>
      </c>
      <c r="M85" s="90">
        <f>'[2]SEPT 2021'!L85+'[2]OCT 2021'!L85+'[2]NOV 2021'!L85+'[2]DEC 2021'!L85+'[2]JAN 2022'!L85+'[2]FEB 2022'!M85+'[2]MAR 2022'!M85+'[2]APR 2022'!M85+'[2]MAY 2022'!M85+'[2]JUN 2022'!M85+'[2]JUL 2022'!M85+'[2]AUG 2022'!M85+'[2]NOV 2022'!M85</f>
        <v>0</v>
      </c>
      <c r="N85" s="90">
        <f>'[2]SEPT 2021'!M85+'[2]OCT 2021'!M85+'[2]NOV 2021'!M85+'[2]DEC 2021'!M85+'[2]JAN 2022'!M85+'[2]FEB 2022'!N85+'[2]MAR 2022'!N85+'[2]APR 2022'!N85+'[2]MAY 2022'!N85+'[2]JUN 2022'!N85+'[2]JUL 2022'!N85+'[2]AUG 2022'!N85+'[2]NOV 2022'!N85</f>
        <v>0</v>
      </c>
      <c r="O85" s="90">
        <f>'[2]SEPT 2021'!N85+'[2]OCT 2021'!N85+'[2]NOV 2021'!N85+'[2]DEC 2021'!N85+'[2]JAN 2022'!N85+'[2]FEB 2022'!O85+'[2]MAR 2022'!O85+'[2]APR 2022'!O85+'[2]MAY 2022'!O85+'[2]JUN 2022'!O85+'[2]JUL 2022'!O85+'[2]AUG 2022'!O85+'[2]NOV 2022'!O85</f>
        <v>0</v>
      </c>
      <c r="P85" s="90">
        <f>'[2]SEPT 2021'!O85+'[2]OCT 2021'!O85+'[2]NOV 2021'!O85+'[2]DEC 2021'!O85+'[2]JAN 2022'!O85+'[2]FEB 2022'!P85+'[2]MAR 2022'!P85+'[2]APR 2022'!P85+'[2]MAY 2022'!P85+'[2]JUN 2022'!P85+'[2]JUL 2022'!P85+'[2]AUG 2022'!P85+'[2]NOV 2022'!P85</f>
        <v>0</v>
      </c>
      <c r="Q85" s="90">
        <f>'[2]SEPT 2021'!P85+'[2]OCT 2021'!P85+'[2]NOV 2021'!P85+'[2]DEC 2021'!P85+'[2]JAN 2022'!P85+'[2]FEB 2022'!Q85+'[2]MAR 2022'!Q85+'[2]APR 2022'!Q85+'[2]MAY 2022'!Q85+'[2]JUN 2022'!Q85+'[2]JUL 2022'!Q85+'[2]AUG 2022'!Q85+'[2]NOV 2022'!Q85</f>
        <v>852.93</v>
      </c>
      <c r="R85" s="90">
        <f>'[2]SEPT 2021'!Q85+'[2]OCT 2021'!Q85+'[2]NOV 2021'!Q85+'[2]DEC 2021'!Q85+'[2]JAN 2022'!Q85+'[2]FEB 2022'!R85+'[2]MAR 2022'!R85+'[2]APR 2022'!R85+'[2]MAY 2022'!R85+'[2]JUN 2022'!R85+'[2]JUL 2022'!R85+'[2]AUG 2022'!R85+'[2]NOV 2022'!R85</f>
        <v>0</v>
      </c>
      <c r="S85" s="90">
        <f>'[2]SEPT 2021'!R85+'[2]OCT 2021'!R85+'[2]NOV 2021'!R85+'[2]DEC 2021'!R85+'[2]JAN 2022'!R85+'[2]FEB 2022'!S85+'[2]MAR 2022'!S85+'[2]APR 2022'!S85+'[2]MAY 2022'!S85+'[2]JUN 2022'!S85+'[2]JUL 2022'!S85+'[2]AUG 2022'!S85+'[2]NOV 2022'!S85</f>
        <v>0</v>
      </c>
      <c r="T85" s="90">
        <f>'[2]SEPT 2021'!S85+'[2]OCT 2021'!S85+'[2]NOV 2021'!S85+'[2]DEC 2021'!S85+'[2]JAN 2022'!S85+'[2]FEB 2022'!T85+'[2]MAR 2022'!T85+'[2]APR 2022'!T85+'[2]MAY 2022'!T85+'[2]JUN 2022'!T85+'[2]JUL 2022'!T85+'[2]AUG 2022'!T85+'[2]NOV 2022'!T85</f>
        <v>0</v>
      </c>
      <c r="U85" s="90">
        <f>'[2]SEPT 2021'!T85+'[2]OCT 2021'!T85+'[2]NOV 2021'!T85+'[2]DEC 2021'!T85+'[2]JAN 2022'!T85+'[2]FEB 2022'!U85+'[2]MAR 2022'!U85+'[2]APR 2022'!U85+'[2]MAY 2022'!U85+'[2]JUN 2022'!U85+'[2]JUL 2022'!U85+'[2]AUG 2022'!U85+'[2]NOV 2022'!U85</f>
        <v>0</v>
      </c>
      <c r="V85" s="90">
        <f>'[2]SEPT 2021'!U85+'[2]OCT 2021'!U85+'[2]NOV 2021'!U85+'[2]DEC 2021'!U85+'[2]JAN 2022'!U85+'[2]FEB 2022'!V85+'[2]MAR 2022'!V85+'[2]APR 2022'!V85+'[2]MAY 2022'!V85+'[2]JUN 2022'!V85+'[2]JUL 2022'!V85+'[2]AUG 2022'!V85+'[2]NOV 2022'!V85</f>
        <v>0</v>
      </c>
      <c r="W85" s="90">
        <f>'[2]SEPT 2021'!V85+'[2]OCT 2021'!V85+'[2]NOV 2021'!V85+'[2]DEC 2021'!V85+'[2]JAN 2022'!V85+'[2]FEB 2022'!W85+'[2]MAR 2022'!W85+'[2]APR 2022'!W85+'[2]MAY 2022'!W85+'[2]JUN 2022'!W85+'[2]JUL 2022'!W85+'[2]AUG 2022'!W85+'[2]NOV 2022'!W85</f>
        <v>0</v>
      </c>
      <c r="X85" s="90">
        <f>'[2]SEPT 2021'!W85+'[2]OCT 2021'!W85+'[2]NOV 2021'!W85+'[2]DEC 2021'!W85+'[2]JAN 2022'!W85+'[2]FEB 2022'!X85+'[2]MAR 2022'!X85+'[2]APR 2022'!X85+'[2]MAY 2022'!X85+'[2]JUN 2022'!X85+'[2]JUL 2022'!X85+'[2]AUG 2022'!X85+'[2]NOV 2022'!X85</f>
        <v>0</v>
      </c>
      <c r="Y85" s="90">
        <f>'[2]SEPT 2021'!X85+'[2]OCT 2021'!X85+'[2]NOV 2021'!X85+'[2]DEC 2021'!X85+'[2]JAN 2022'!X85+'[2]FEB 2022'!Y85+'[2]MAR 2022'!Y85+'[2]APR 2022'!Y85+'[2]MAY 2022'!Y85+'[2]JUN 2022'!Y85+'[2]JUL 2022'!Y85+'[2]AUG 2022'!Y85+'[2]NOV 2022'!Y85</f>
        <v>0</v>
      </c>
      <c r="Z85" s="90">
        <f>'[2]SEPT 2021'!Y85+'[2]OCT 2021'!Y85+'[2]NOV 2021'!Y85+'[2]DEC 2021'!Y85+'[2]JAN 2022'!Y85+'[2]FEB 2022'!Z85+'[2]MAR 2022'!Z85+'[2]APR 2022'!Z85+'[2]MAY 2022'!Z85+'[2]JUN 2022'!Z85+'[2]JUL 2022'!Z85+'[2]AUG 2022'!Z85+'[2]NOV 2022'!Z85</f>
        <v>0</v>
      </c>
      <c r="AA85" s="66">
        <f t="shared" si="1"/>
        <v>232899.93</v>
      </c>
    </row>
    <row r="86" spans="1:27" x14ac:dyDescent="0.25">
      <c r="A86" s="16" t="s">
        <v>207</v>
      </c>
      <c r="B86" s="17" t="s">
        <v>208</v>
      </c>
      <c r="C86" s="28" t="s">
        <v>45</v>
      </c>
      <c r="D86" s="86">
        <f>'[2]SEPT 2021'!D86+'[2]OCT 2021'!D86+'[2]NOV 2021'!D86+'[2]DEC 2021'!D86+'[2]JAN 2022'!D86+'[2]FEB 2022'!D86+'[2]MAR 2022'!D86+'[2]APR 2022'!D86+'[2]MAY 2022'!D86+'[2]JUN 2022'!D86+'[2]JUL 2022'!D86+'[2]AUG 2022'!D86+'[2]NOV 2022'!D86</f>
        <v>142840</v>
      </c>
      <c r="E86" s="86">
        <f>'[2]SEPT 2021'!E86+'[2]OCT 2021'!E86+'[2]NOV 2021'!E86+'[2]DEC 2021'!E86+'[2]JAN 2022'!E86+'[2]FEB 2022'!E86+'[2]MAR 2022'!E86+'[2]APR 2022'!E86+'[2]MAY 2022'!E86+'[2]JUN 2022'!E86+'[2]JUL 2022'!E86+'[2]AUG 2022'!E86+'[2]NOV 2022'!E86</f>
        <v>272716</v>
      </c>
      <c r="F86" s="86">
        <f>'[2]SEPT 2021'!F86+'[2]OCT 2021'!F86+'[2]NOV 2021'!F86+'[2]DEC 2021'!F86+'[2]JAN 2022'!F86+'[2]FEB 2022'!F86+'[2]MAR 2022'!F86+'[2]APR 2022'!F86+'[2]MAY 2022'!F86+'[2]JUN 2022'!F86+'[2]JUL 2022'!F86+'[2]AUG 2022'!F86+'[2]NOV 2022'!F86</f>
        <v>0</v>
      </c>
      <c r="G86" s="86">
        <f>'[2]SEPT 2021'!G86+'[2]OCT 2021'!G86+'[2]NOV 2021'!G86+'[2]DEC 2021'!G86+'[2]JAN 2022'!G86+'[2]FEB 2022'!G86+'[2]MAR 2022'!G86+'[2]APR 2022'!G86+'[2]MAY 2022'!G86+'[2]JUN 2022'!G86+'[2]JUL 2022'!G86+'[2]AUG 2022'!G86+'[2]NOV 2022'!G86</f>
        <v>20719</v>
      </c>
      <c r="H86" s="86">
        <f>'[2]SEPT 2021'!H86+'[2]OCT 2021'!H86+'[2]NOV 2021'!H86+'[2]DEC 2021'!H86+'[2]JAN 2022'!H86+'[2]FEB 2022'!H86+'[2]MAR 2022'!H86+'[2]APR 2022'!H86+'[2]MAY 2022'!H86+'[2]JUN 2022'!H86+'[2]JUL 2022'!H86+'[2]AUG 2022'!H86+'[2]NOV 2022'!H86</f>
        <v>57184</v>
      </c>
      <c r="I86" s="87">
        <f>'[2]SEPT 2021'!I86+'[2]OCT 2021'!I86+'[2]NOV 2021'!I86+'[2]DEC 2021'!I86+'[2]JAN 2022'!I86+'[2]FEB 2022'!I86+'[2]MAR 2022'!I86+'[2]APR 2022'!I86+'[2]MAY 2022'!I86+'[2]JUN 2022'!I86+'[2]JUL 2022'!I86+'[2]AUG 2022'!I86+'[2]NOV 2022'!I86</f>
        <v>493459</v>
      </c>
      <c r="J86" s="88">
        <f>'[2]SEPT 2021'!J86+'[2]OCT 2021'!J86+'[2]NOV 2021'!J86+'[2]DEC 2021'!J86+'[2]JAN 2022'!J86+'[2]FEB 2022'!J86+'[2]MAR 2022'!J86+'[2]APR 2022'!J86+'[2]MAY 2022'!J86+'[2]JUN 2022'!J86+'[2]JUL 2022'!J86+'[2]AUG 2022'!J86+'[2]NOV 2022'!J86</f>
        <v>4347</v>
      </c>
      <c r="K86" s="89">
        <f>'[2]FEB 2022'!K86+'[2]MAR 2022'!K86+'[2]APR 2022'!K86+'[2]MAY 2022'!K86+'[2]JUN 2022'!K86+'[2]JUL 2022'!K86+'[2]AUG 2022'!K86+'[2]NOV 2022'!K86</f>
        <v>0</v>
      </c>
      <c r="L86" s="90">
        <f>'[2]SEPT 2021'!K86+'[2]OCT 2021'!K86+'[2]NOV 2021'!K86+'[2]DEC 2021'!K86+'[2]JAN 2022'!K86+'[2]FEB 2022'!L86+'[2]MAR 2022'!L86+'[2]APR 2022'!L86+'[2]MAY 2022'!L86+'[2]JUN 2022'!L86+'[2]JUL 2022'!L86+'[2]AUG 2022'!L86+'[2]NOV 2022'!L86</f>
        <v>0</v>
      </c>
      <c r="M86" s="90">
        <f>'[2]SEPT 2021'!L86+'[2]OCT 2021'!L86+'[2]NOV 2021'!L86+'[2]DEC 2021'!L86+'[2]JAN 2022'!L86+'[2]FEB 2022'!M86+'[2]MAR 2022'!M86+'[2]APR 2022'!M86+'[2]MAY 2022'!M86+'[2]JUN 2022'!M86+'[2]JUL 2022'!M86+'[2]AUG 2022'!M86+'[2]NOV 2022'!M86</f>
        <v>0</v>
      </c>
      <c r="N86" s="90">
        <f>'[2]SEPT 2021'!M86+'[2]OCT 2021'!M86+'[2]NOV 2021'!M86+'[2]DEC 2021'!M86+'[2]JAN 2022'!M86+'[2]FEB 2022'!N86+'[2]MAR 2022'!N86+'[2]APR 2022'!N86+'[2]MAY 2022'!N86+'[2]JUN 2022'!N86+'[2]JUL 2022'!N86+'[2]AUG 2022'!N86+'[2]NOV 2022'!N86</f>
        <v>0</v>
      </c>
      <c r="O86" s="90">
        <f>'[2]SEPT 2021'!N86+'[2]OCT 2021'!N86+'[2]NOV 2021'!N86+'[2]DEC 2021'!N86+'[2]JAN 2022'!N86+'[2]FEB 2022'!O86+'[2]MAR 2022'!O86+'[2]APR 2022'!O86+'[2]MAY 2022'!O86+'[2]JUN 2022'!O86+'[2]JUL 2022'!O86+'[2]AUG 2022'!O86+'[2]NOV 2022'!O86</f>
        <v>0</v>
      </c>
      <c r="P86" s="90">
        <f>'[2]SEPT 2021'!O86+'[2]OCT 2021'!O86+'[2]NOV 2021'!O86+'[2]DEC 2021'!O86+'[2]JAN 2022'!O86+'[2]FEB 2022'!P86+'[2]MAR 2022'!P86+'[2]APR 2022'!P86+'[2]MAY 2022'!P86+'[2]JUN 2022'!P86+'[2]JUL 2022'!P86+'[2]AUG 2022'!P86+'[2]NOV 2022'!P86</f>
        <v>0</v>
      </c>
      <c r="Q86" s="90">
        <f>'[2]SEPT 2021'!P86+'[2]OCT 2021'!P86+'[2]NOV 2021'!P86+'[2]DEC 2021'!P86+'[2]JAN 2022'!P86+'[2]FEB 2022'!Q86+'[2]MAR 2022'!Q86+'[2]APR 2022'!Q86+'[2]MAY 2022'!Q86+'[2]JUN 2022'!Q86+'[2]JUL 2022'!Q86+'[2]AUG 2022'!Q86+'[2]NOV 2022'!Q86</f>
        <v>3831.6</v>
      </c>
      <c r="R86" s="90">
        <f>'[2]SEPT 2021'!Q86+'[2]OCT 2021'!Q86+'[2]NOV 2021'!Q86+'[2]DEC 2021'!Q86+'[2]JAN 2022'!Q86+'[2]FEB 2022'!R86+'[2]MAR 2022'!R86+'[2]APR 2022'!R86+'[2]MAY 2022'!R86+'[2]JUN 2022'!R86+'[2]JUL 2022'!R86+'[2]AUG 2022'!R86+'[2]NOV 2022'!R86</f>
        <v>0</v>
      </c>
      <c r="S86" s="90">
        <f>'[2]SEPT 2021'!R86+'[2]OCT 2021'!R86+'[2]NOV 2021'!R86+'[2]DEC 2021'!R86+'[2]JAN 2022'!R86+'[2]FEB 2022'!S86+'[2]MAR 2022'!S86+'[2]APR 2022'!S86+'[2]MAY 2022'!S86+'[2]JUN 2022'!S86+'[2]JUL 2022'!S86+'[2]AUG 2022'!S86+'[2]NOV 2022'!S86</f>
        <v>0</v>
      </c>
      <c r="T86" s="90">
        <f>'[2]SEPT 2021'!S86+'[2]OCT 2021'!S86+'[2]NOV 2021'!S86+'[2]DEC 2021'!S86+'[2]JAN 2022'!S86+'[2]FEB 2022'!T86+'[2]MAR 2022'!T86+'[2]APR 2022'!T86+'[2]MAY 2022'!T86+'[2]JUN 2022'!T86+'[2]JUL 2022'!T86+'[2]AUG 2022'!T86+'[2]NOV 2022'!T86</f>
        <v>0</v>
      </c>
      <c r="U86" s="90">
        <f>'[2]SEPT 2021'!T86+'[2]OCT 2021'!T86+'[2]NOV 2021'!T86+'[2]DEC 2021'!T86+'[2]JAN 2022'!T86+'[2]FEB 2022'!U86+'[2]MAR 2022'!U86+'[2]APR 2022'!U86+'[2]MAY 2022'!U86+'[2]JUN 2022'!U86+'[2]JUL 2022'!U86+'[2]AUG 2022'!U86+'[2]NOV 2022'!U86</f>
        <v>0</v>
      </c>
      <c r="V86" s="90">
        <f>'[2]SEPT 2021'!U86+'[2]OCT 2021'!U86+'[2]NOV 2021'!U86+'[2]DEC 2021'!U86+'[2]JAN 2022'!U86+'[2]FEB 2022'!V86+'[2]MAR 2022'!V86+'[2]APR 2022'!V86+'[2]MAY 2022'!V86+'[2]JUN 2022'!V86+'[2]JUL 2022'!V86+'[2]AUG 2022'!V86+'[2]NOV 2022'!V86</f>
        <v>0</v>
      </c>
      <c r="W86" s="90">
        <f>'[2]SEPT 2021'!V86+'[2]OCT 2021'!V86+'[2]NOV 2021'!V86+'[2]DEC 2021'!V86+'[2]JAN 2022'!V86+'[2]FEB 2022'!W86+'[2]MAR 2022'!W86+'[2]APR 2022'!W86+'[2]MAY 2022'!W86+'[2]JUN 2022'!W86+'[2]JUL 2022'!W86+'[2]AUG 2022'!W86+'[2]NOV 2022'!W86</f>
        <v>0</v>
      </c>
      <c r="X86" s="90">
        <f>'[2]SEPT 2021'!W86+'[2]OCT 2021'!W86+'[2]NOV 2021'!W86+'[2]DEC 2021'!W86+'[2]JAN 2022'!W86+'[2]FEB 2022'!X86+'[2]MAR 2022'!X86+'[2]APR 2022'!X86+'[2]MAY 2022'!X86+'[2]JUN 2022'!X86+'[2]JUL 2022'!X86+'[2]AUG 2022'!X86+'[2]NOV 2022'!X86</f>
        <v>0</v>
      </c>
      <c r="Y86" s="90">
        <f>'[2]SEPT 2021'!X86+'[2]OCT 2021'!X86+'[2]NOV 2021'!X86+'[2]DEC 2021'!X86+'[2]JAN 2022'!X86+'[2]FEB 2022'!Y86+'[2]MAR 2022'!Y86+'[2]APR 2022'!Y86+'[2]MAY 2022'!Y86+'[2]JUN 2022'!Y86+'[2]JUL 2022'!Y86+'[2]AUG 2022'!Y86+'[2]NOV 2022'!Y86</f>
        <v>0</v>
      </c>
      <c r="Z86" s="90">
        <f>'[2]SEPT 2021'!Y86+'[2]OCT 2021'!Y86+'[2]NOV 2021'!Y86+'[2]DEC 2021'!Y86+'[2]JAN 2022'!Y86+'[2]FEB 2022'!Z86+'[2]MAR 2022'!Z86+'[2]APR 2022'!Z86+'[2]MAY 2022'!Z86+'[2]JUN 2022'!Z86+'[2]JUL 2022'!Z86+'[2]AUG 2022'!Z86+'[2]NOV 2022'!Z86</f>
        <v>50000</v>
      </c>
      <c r="AA86" s="66">
        <f t="shared" si="1"/>
        <v>551637.6</v>
      </c>
    </row>
    <row r="87" spans="1:27" x14ac:dyDescent="0.25">
      <c r="A87" s="16" t="s">
        <v>209</v>
      </c>
      <c r="B87" s="17" t="s">
        <v>210</v>
      </c>
      <c r="C87" s="31" t="s">
        <v>100</v>
      </c>
      <c r="D87" s="86">
        <f>'[2]SEPT 2021'!D87+'[2]OCT 2021'!D87+'[2]NOV 2021'!D87+'[2]DEC 2021'!D87+'[2]JAN 2022'!D87+'[2]FEB 2022'!D87+'[2]MAR 2022'!D87+'[2]APR 2022'!D87+'[2]MAY 2022'!D87+'[2]JUN 2022'!D87+'[2]JUL 2022'!D87+'[2]AUG 2022'!D87+'[2]NOV 2022'!D87</f>
        <v>325697</v>
      </c>
      <c r="E87" s="86">
        <f>'[2]SEPT 2021'!E87+'[2]OCT 2021'!E87+'[2]NOV 2021'!E87+'[2]DEC 2021'!E87+'[2]JAN 2022'!E87+'[2]FEB 2022'!E87+'[2]MAR 2022'!E87+'[2]APR 2022'!E87+'[2]MAY 2022'!E87+'[2]JUN 2022'!E87+'[2]JUL 2022'!E87+'[2]AUG 2022'!E87+'[2]NOV 2022'!E87</f>
        <v>102577</v>
      </c>
      <c r="F87" s="86">
        <f>'[2]SEPT 2021'!F87+'[2]OCT 2021'!F87+'[2]NOV 2021'!F87+'[2]DEC 2021'!F87+'[2]JAN 2022'!F87+'[2]FEB 2022'!F87+'[2]MAR 2022'!F87+'[2]APR 2022'!F87+'[2]MAY 2022'!F87+'[2]JUN 2022'!F87+'[2]JUL 2022'!F87+'[2]AUG 2022'!F87+'[2]NOV 2022'!F87</f>
        <v>0</v>
      </c>
      <c r="G87" s="86">
        <f>'[2]SEPT 2021'!G87+'[2]OCT 2021'!G87+'[2]NOV 2021'!G87+'[2]DEC 2021'!G87+'[2]JAN 2022'!G87+'[2]FEB 2022'!G87+'[2]MAR 2022'!G87+'[2]APR 2022'!G87+'[2]MAY 2022'!G87+'[2]JUN 2022'!G87+'[2]JUL 2022'!G87+'[2]AUG 2022'!G87+'[2]NOV 2022'!G87</f>
        <v>70732</v>
      </c>
      <c r="H87" s="86">
        <f>'[2]SEPT 2021'!H87+'[2]OCT 2021'!H87+'[2]NOV 2021'!H87+'[2]DEC 2021'!H87+'[2]JAN 2022'!H87+'[2]FEB 2022'!H87+'[2]MAR 2022'!H87+'[2]APR 2022'!H87+'[2]MAY 2022'!H87+'[2]JUN 2022'!H87+'[2]JUL 2022'!H87+'[2]AUG 2022'!H87+'[2]NOV 2022'!H87</f>
        <v>45247</v>
      </c>
      <c r="I87" s="87">
        <f>'[2]SEPT 2021'!I87+'[2]OCT 2021'!I87+'[2]NOV 2021'!I87+'[2]DEC 2021'!I87+'[2]JAN 2022'!I87+'[2]FEB 2022'!I87+'[2]MAR 2022'!I87+'[2]APR 2022'!I87+'[2]MAY 2022'!I87+'[2]JUN 2022'!I87+'[2]JUL 2022'!I87+'[2]AUG 2022'!I87+'[2]NOV 2022'!I87</f>
        <v>544253</v>
      </c>
      <c r="J87" s="88">
        <f>'[2]SEPT 2021'!J87+'[2]OCT 2021'!J87+'[2]NOV 2021'!J87+'[2]DEC 2021'!J87+'[2]JAN 2022'!J87+'[2]FEB 2022'!J87+'[2]MAR 2022'!J87+'[2]APR 2022'!J87+'[2]MAY 2022'!J87+'[2]JUN 2022'!J87+'[2]JUL 2022'!J87+'[2]AUG 2022'!J87+'[2]NOV 2022'!J87</f>
        <v>0</v>
      </c>
      <c r="K87" s="89">
        <f>'[2]FEB 2022'!K87+'[2]MAR 2022'!K87+'[2]APR 2022'!K87+'[2]MAY 2022'!K87+'[2]JUN 2022'!K87+'[2]JUL 2022'!K87+'[2]AUG 2022'!K87+'[2]NOV 2022'!K87</f>
        <v>7440</v>
      </c>
      <c r="L87" s="90">
        <f>'[2]SEPT 2021'!K87+'[2]OCT 2021'!K87+'[2]NOV 2021'!K87+'[2]DEC 2021'!K87+'[2]JAN 2022'!K87+'[2]FEB 2022'!L87+'[2]MAR 2022'!L87+'[2]APR 2022'!L87+'[2]MAY 2022'!L87+'[2]JUN 2022'!L87+'[2]JUL 2022'!L87+'[2]AUG 2022'!L87+'[2]NOV 2022'!L87</f>
        <v>0</v>
      </c>
      <c r="M87" s="90">
        <f>'[2]SEPT 2021'!L87+'[2]OCT 2021'!L87+'[2]NOV 2021'!L87+'[2]DEC 2021'!L87+'[2]JAN 2022'!L87+'[2]FEB 2022'!M87+'[2]MAR 2022'!M87+'[2]APR 2022'!M87+'[2]MAY 2022'!M87+'[2]JUN 2022'!M87+'[2]JUL 2022'!M87+'[2]AUG 2022'!M87+'[2]NOV 2022'!M87</f>
        <v>0</v>
      </c>
      <c r="N87" s="90">
        <f>'[2]SEPT 2021'!M87+'[2]OCT 2021'!M87+'[2]NOV 2021'!M87+'[2]DEC 2021'!M87+'[2]JAN 2022'!M87+'[2]FEB 2022'!N87+'[2]MAR 2022'!N87+'[2]APR 2022'!N87+'[2]MAY 2022'!N87+'[2]JUN 2022'!N87+'[2]JUL 2022'!N87+'[2]AUG 2022'!N87+'[2]NOV 2022'!N87</f>
        <v>0</v>
      </c>
      <c r="O87" s="90">
        <f>'[2]SEPT 2021'!N87+'[2]OCT 2021'!N87+'[2]NOV 2021'!N87+'[2]DEC 2021'!N87+'[2]JAN 2022'!N87+'[2]FEB 2022'!O87+'[2]MAR 2022'!O87+'[2]APR 2022'!O87+'[2]MAY 2022'!O87+'[2]JUN 2022'!O87+'[2]JUL 2022'!O87+'[2]AUG 2022'!O87+'[2]NOV 2022'!O87</f>
        <v>0</v>
      </c>
      <c r="P87" s="90">
        <f>'[2]SEPT 2021'!O87+'[2]OCT 2021'!O87+'[2]NOV 2021'!O87+'[2]DEC 2021'!O87+'[2]JAN 2022'!O87+'[2]FEB 2022'!P87+'[2]MAR 2022'!P87+'[2]APR 2022'!P87+'[2]MAY 2022'!P87+'[2]JUN 2022'!P87+'[2]JUL 2022'!P87+'[2]AUG 2022'!P87+'[2]NOV 2022'!P87</f>
        <v>0</v>
      </c>
      <c r="Q87" s="90">
        <f>'[2]SEPT 2021'!P87+'[2]OCT 2021'!P87+'[2]NOV 2021'!P87+'[2]DEC 2021'!P87+'[2]JAN 2022'!P87+'[2]FEB 2022'!Q87+'[2]MAR 2022'!Q87+'[2]APR 2022'!Q87+'[2]MAY 2022'!Q87+'[2]JUN 2022'!Q87+'[2]JUL 2022'!Q87+'[2]AUG 2022'!Q87+'[2]NOV 2022'!Q87</f>
        <v>5364.24</v>
      </c>
      <c r="R87" s="90">
        <f>'[2]SEPT 2021'!Q87+'[2]OCT 2021'!Q87+'[2]NOV 2021'!Q87+'[2]DEC 2021'!Q87+'[2]JAN 2022'!Q87+'[2]FEB 2022'!R87+'[2]MAR 2022'!R87+'[2]APR 2022'!R87+'[2]MAY 2022'!R87+'[2]JUN 2022'!R87+'[2]JUL 2022'!R87+'[2]AUG 2022'!R87+'[2]NOV 2022'!R87</f>
        <v>0</v>
      </c>
      <c r="S87" s="90">
        <f>'[2]SEPT 2021'!R87+'[2]OCT 2021'!R87+'[2]NOV 2021'!R87+'[2]DEC 2021'!R87+'[2]JAN 2022'!R87+'[2]FEB 2022'!S87+'[2]MAR 2022'!S87+'[2]APR 2022'!S87+'[2]MAY 2022'!S87+'[2]JUN 2022'!S87+'[2]JUL 2022'!S87+'[2]AUG 2022'!S87+'[2]NOV 2022'!S87</f>
        <v>0</v>
      </c>
      <c r="T87" s="90">
        <f>'[2]SEPT 2021'!S87+'[2]OCT 2021'!S87+'[2]NOV 2021'!S87+'[2]DEC 2021'!S87+'[2]JAN 2022'!S87+'[2]FEB 2022'!T87+'[2]MAR 2022'!T87+'[2]APR 2022'!T87+'[2]MAY 2022'!T87+'[2]JUN 2022'!T87+'[2]JUL 2022'!T87+'[2]AUG 2022'!T87+'[2]NOV 2022'!T87</f>
        <v>0</v>
      </c>
      <c r="U87" s="90">
        <f>'[2]SEPT 2021'!T87+'[2]OCT 2021'!T87+'[2]NOV 2021'!T87+'[2]DEC 2021'!T87+'[2]JAN 2022'!T87+'[2]FEB 2022'!U87+'[2]MAR 2022'!U87+'[2]APR 2022'!U87+'[2]MAY 2022'!U87+'[2]JUN 2022'!U87+'[2]JUL 2022'!U87+'[2]AUG 2022'!U87+'[2]NOV 2022'!U87</f>
        <v>0</v>
      </c>
      <c r="V87" s="90">
        <f>'[2]SEPT 2021'!U87+'[2]OCT 2021'!U87+'[2]NOV 2021'!U87+'[2]DEC 2021'!U87+'[2]JAN 2022'!U87+'[2]FEB 2022'!V87+'[2]MAR 2022'!V87+'[2]APR 2022'!V87+'[2]MAY 2022'!V87+'[2]JUN 2022'!V87+'[2]JUL 2022'!V87+'[2]AUG 2022'!V87+'[2]NOV 2022'!V87</f>
        <v>0</v>
      </c>
      <c r="W87" s="90">
        <f>'[2]SEPT 2021'!V87+'[2]OCT 2021'!V87+'[2]NOV 2021'!V87+'[2]DEC 2021'!V87+'[2]JAN 2022'!V87+'[2]FEB 2022'!W87+'[2]MAR 2022'!W87+'[2]APR 2022'!W87+'[2]MAY 2022'!W87+'[2]JUN 2022'!W87+'[2]JUL 2022'!W87+'[2]AUG 2022'!W87+'[2]NOV 2022'!W87</f>
        <v>0</v>
      </c>
      <c r="X87" s="90">
        <f>'[2]SEPT 2021'!W87+'[2]OCT 2021'!W87+'[2]NOV 2021'!W87+'[2]DEC 2021'!W87+'[2]JAN 2022'!W87+'[2]FEB 2022'!X87+'[2]MAR 2022'!X87+'[2]APR 2022'!X87+'[2]MAY 2022'!X87+'[2]JUN 2022'!X87+'[2]JUL 2022'!X87+'[2]AUG 2022'!X87+'[2]NOV 2022'!X87</f>
        <v>0</v>
      </c>
      <c r="Y87" s="90">
        <f>'[2]SEPT 2021'!X87+'[2]OCT 2021'!X87+'[2]NOV 2021'!X87+'[2]DEC 2021'!X87+'[2]JAN 2022'!X87+'[2]FEB 2022'!Y87+'[2]MAR 2022'!Y87+'[2]APR 2022'!Y87+'[2]MAY 2022'!Y87+'[2]JUN 2022'!Y87+'[2]JUL 2022'!Y87+'[2]AUG 2022'!Y87+'[2]NOV 2022'!Y87</f>
        <v>0</v>
      </c>
      <c r="Z87" s="90">
        <f>'[2]SEPT 2021'!Y87+'[2]OCT 2021'!Y87+'[2]NOV 2021'!Y87+'[2]DEC 2021'!Y87+'[2]JAN 2022'!Y87+'[2]FEB 2022'!Z87+'[2]MAR 2022'!Z87+'[2]APR 2022'!Z87+'[2]MAY 2022'!Z87+'[2]JUN 2022'!Z87+'[2]JUL 2022'!Z87+'[2]AUG 2022'!Z87+'[2]NOV 2022'!Z87</f>
        <v>0</v>
      </c>
      <c r="AA87" s="66">
        <f t="shared" si="1"/>
        <v>557057.24</v>
      </c>
    </row>
    <row r="88" spans="1:27" x14ac:dyDescent="0.25">
      <c r="A88" s="16" t="s">
        <v>211</v>
      </c>
      <c r="B88" s="17" t="s">
        <v>212</v>
      </c>
      <c r="C88" s="28" t="s">
        <v>45</v>
      </c>
      <c r="D88" s="86">
        <f>'[2]SEPT 2021'!D88+'[2]OCT 2021'!D88+'[2]NOV 2021'!D88+'[2]DEC 2021'!D88+'[2]JAN 2022'!D88+'[2]FEB 2022'!D88+'[2]MAR 2022'!D88+'[2]APR 2022'!D88+'[2]MAY 2022'!D88+'[2]JUN 2022'!D88+'[2]JUL 2022'!D88+'[2]AUG 2022'!D88+'[2]NOV 2022'!D88</f>
        <v>63643</v>
      </c>
      <c r="E88" s="86">
        <f>'[2]SEPT 2021'!E88+'[2]OCT 2021'!E88+'[2]NOV 2021'!E88+'[2]DEC 2021'!E88+'[2]JAN 2022'!E88+'[2]FEB 2022'!E88+'[2]MAR 2022'!E88+'[2]APR 2022'!E88+'[2]MAY 2022'!E88+'[2]JUN 2022'!E88+'[2]JUL 2022'!E88+'[2]AUG 2022'!E88+'[2]NOV 2022'!E88</f>
        <v>64865</v>
      </c>
      <c r="F88" s="86">
        <f>'[2]SEPT 2021'!F88+'[2]OCT 2021'!F88+'[2]NOV 2021'!F88+'[2]DEC 2021'!F88+'[2]JAN 2022'!F88+'[2]FEB 2022'!F88+'[2]MAR 2022'!F88+'[2]APR 2022'!F88+'[2]MAY 2022'!F88+'[2]JUN 2022'!F88+'[2]JUL 2022'!F88+'[2]AUG 2022'!F88+'[2]NOV 2022'!F88</f>
        <v>32582</v>
      </c>
      <c r="G88" s="86">
        <f>'[2]SEPT 2021'!G88+'[2]OCT 2021'!G88+'[2]NOV 2021'!G88+'[2]DEC 2021'!G88+'[2]JAN 2022'!G88+'[2]FEB 2022'!G88+'[2]MAR 2022'!G88+'[2]APR 2022'!G88+'[2]MAY 2022'!G88+'[2]JUN 2022'!G88+'[2]JUL 2022'!G88+'[2]AUG 2022'!G88+'[2]NOV 2022'!G88</f>
        <v>43540</v>
      </c>
      <c r="H88" s="86">
        <f>'[2]SEPT 2021'!H88+'[2]OCT 2021'!H88+'[2]NOV 2021'!H88+'[2]DEC 2021'!H88+'[2]JAN 2022'!H88+'[2]FEB 2022'!H88+'[2]MAR 2022'!H88+'[2]APR 2022'!H88+'[2]MAY 2022'!H88+'[2]JUN 2022'!H88+'[2]JUL 2022'!H88+'[2]AUG 2022'!H88+'[2]NOV 2022'!H88</f>
        <v>12556</v>
      </c>
      <c r="I88" s="87">
        <f>'[2]SEPT 2021'!I88+'[2]OCT 2021'!I88+'[2]NOV 2021'!I88+'[2]DEC 2021'!I88+'[2]JAN 2022'!I88+'[2]FEB 2022'!I88+'[2]MAR 2022'!I88+'[2]APR 2022'!I88+'[2]MAY 2022'!I88+'[2]JUN 2022'!I88+'[2]JUL 2022'!I88+'[2]AUG 2022'!I88+'[2]NOV 2022'!I88</f>
        <v>217186</v>
      </c>
      <c r="J88" s="88">
        <f>'[2]SEPT 2021'!J88+'[2]OCT 2021'!J88+'[2]NOV 2021'!J88+'[2]DEC 2021'!J88+'[2]JAN 2022'!J88+'[2]FEB 2022'!J88+'[2]MAR 2022'!J88+'[2]APR 2022'!J88+'[2]MAY 2022'!J88+'[2]JUN 2022'!J88+'[2]JUL 2022'!J88+'[2]AUG 2022'!J88+'[2]NOV 2022'!J88</f>
        <v>4348</v>
      </c>
      <c r="K88" s="89">
        <f>'[2]FEB 2022'!K88+'[2]MAR 2022'!K88+'[2]APR 2022'!K88+'[2]MAY 2022'!K88+'[2]JUN 2022'!K88+'[2]JUL 2022'!K88+'[2]AUG 2022'!K88+'[2]NOV 2022'!K88</f>
        <v>6100</v>
      </c>
      <c r="L88" s="90">
        <f>'[2]SEPT 2021'!K88+'[2]OCT 2021'!K88+'[2]NOV 2021'!K88+'[2]DEC 2021'!K88+'[2]JAN 2022'!K88+'[2]FEB 2022'!L88+'[2]MAR 2022'!L88+'[2]APR 2022'!L88+'[2]MAY 2022'!L88+'[2]JUN 2022'!L88+'[2]JUL 2022'!L88+'[2]AUG 2022'!L88+'[2]NOV 2022'!L88</f>
        <v>0</v>
      </c>
      <c r="M88" s="90">
        <f>'[2]SEPT 2021'!L88+'[2]OCT 2021'!L88+'[2]NOV 2021'!L88+'[2]DEC 2021'!L88+'[2]JAN 2022'!L88+'[2]FEB 2022'!M88+'[2]MAR 2022'!M88+'[2]APR 2022'!M88+'[2]MAY 2022'!M88+'[2]JUN 2022'!M88+'[2]JUL 2022'!M88+'[2]AUG 2022'!M88+'[2]NOV 2022'!M88</f>
        <v>0</v>
      </c>
      <c r="N88" s="90">
        <f>'[2]SEPT 2021'!M88+'[2]OCT 2021'!M88+'[2]NOV 2021'!M88+'[2]DEC 2021'!M88+'[2]JAN 2022'!M88+'[2]FEB 2022'!N88+'[2]MAR 2022'!N88+'[2]APR 2022'!N88+'[2]MAY 2022'!N88+'[2]JUN 2022'!N88+'[2]JUL 2022'!N88+'[2]AUG 2022'!N88+'[2]NOV 2022'!N88</f>
        <v>0</v>
      </c>
      <c r="O88" s="90">
        <f>'[2]SEPT 2021'!N88+'[2]OCT 2021'!N88+'[2]NOV 2021'!N88+'[2]DEC 2021'!N88+'[2]JAN 2022'!N88+'[2]FEB 2022'!O88+'[2]MAR 2022'!O88+'[2]APR 2022'!O88+'[2]MAY 2022'!O88+'[2]JUN 2022'!O88+'[2]JUL 2022'!O88+'[2]AUG 2022'!O88+'[2]NOV 2022'!O88</f>
        <v>0</v>
      </c>
      <c r="P88" s="90">
        <f>'[2]SEPT 2021'!O88+'[2]OCT 2021'!O88+'[2]NOV 2021'!O88+'[2]DEC 2021'!O88+'[2]JAN 2022'!O88+'[2]FEB 2022'!P88+'[2]MAR 2022'!P88+'[2]APR 2022'!P88+'[2]MAY 2022'!P88+'[2]JUN 2022'!P88+'[2]JUL 2022'!P88+'[2]AUG 2022'!P88+'[2]NOV 2022'!P88</f>
        <v>0</v>
      </c>
      <c r="Q88" s="90">
        <f>'[2]SEPT 2021'!P88+'[2]OCT 2021'!P88+'[2]NOV 2021'!P88+'[2]DEC 2021'!P88+'[2]JAN 2022'!P88+'[2]FEB 2022'!Q88+'[2]MAR 2022'!Q88+'[2]APR 2022'!Q88+'[2]MAY 2022'!Q88+'[2]JUN 2022'!Q88+'[2]JUL 2022'!Q88+'[2]AUG 2022'!Q88+'[2]NOV 2022'!Q88</f>
        <v>2060</v>
      </c>
      <c r="R88" s="90">
        <f>'[2]SEPT 2021'!Q88+'[2]OCT 2021'!Q88+'[2]NOV 2021'!Q88+'[2]DEC 2021'!Q88+'[2]JAN 2022'!Q88+'[2]FEB 2022'!R88+'[2]MAR 2022'!R88+'[2]APR 2022'!R88+'[2]MAY 2022'!R88+'[2]JUN 2022'!R88+'[2]JUL 2022'!R88+'[2]AUG 2022'!R88+'[2]NOV 2022'!R88</f>
        <v>0</v>
      </c>
      <c r="S88" s="90">
        <f>'[2]SEPT 2021'!R88+'[2]OCT 2021'!R88+'[2]NOV 2021'!R88+'[2]DEC 2021'!R88+'[2]JAN 2022'!R88+'[2]FEB 2022'!S88+'[2]MAR 2022'!S88+'[2]APR 2022'!S88+'[2]MAY 2022'!S88+'[2]JUN 2022'!S88+'[2]JUL 2022'!S88+'[2]AUG 2022'!S88+'[2]NOV 2022'!S88</f>
        <v>0</v>
      </c>
      <c r="T88" s="90">
        <f>'[2]SEPT 2021'!S88+'[2]OCT 2021'!S88+'[2]NOV 2021'!S88+'[2]DEC 2021'!S88+'[2]JAN 2022'!S88+'[2]FEB 2022'!T88+'[2]MAR 2022'!T88+'[2]APR 2022'!T88+'[2]MAY 2022'!T88+'[2]JUN 2022'!T88+'[2]JUL 2022'!T88+'[2]AUG 2022'!T88+'[2]NOV 2022'!T88</f>
        <v>0</v>
      </c>
      <c r="U88" s="90">
        <f>'[2]SEPT 2021'!T88+'[2]OCT 2021'!T88+'[2]NOV 2021'!T88+'[2]DEC 2021'!T88+'[2]JAN 2022'!T88+'[2]FEB 2022'!U88+'[2]MAR 2022'!U88+'[2]APR 2022'!U88+'[2]MAY 2022'!U88+'[2]JUN 2022'!U88+'[2]JUL 2022'!U88+'[2]AUG 2022'!U88+'[2]NOV 2022'!U88</f>
        <v>0</v>
      </c>
      <c r="V88" s="90">
        <f>'[2]SEPT 2021'!U88+'[2]OCT 2021'!U88+'[2]NOV 2021'!U88+'[2]DEC 2021'!U88+'[2]JAN 2022'!U88+'[2]FEB 2022'!V88+'[2]MAR 2022'!V88+'[2]APR 2022'!V88+'[2]MAY 2022'!V88+'[2]JUN 2022'!V88+'[2]JUL 2022'!V88+'[2]AUG 2022'!V88+'[2]NOV 2022'!V88</f>
        <v>0</v>
      </c>
      <c r="W88" s="90">
        <f>'[2]SEPT 2021'!V88+'[2]OCT 2021'!V88+'[2]NOV 2021'!V88+'[2]DEC 2021'!V88+'[2]JAN 2022'!V88+'[2]FEB 2022'!W88+'[2]MAR 2022'!W88+'[2]APR 2022'!W88+'[2]MAY 2022'!W88+'[2]JUN 2022'!W88+'[2]JUL 2022'!W88+'[2]AUG 2022'!W88+'[2]NOV 2022'!W88</f>
        <v>0</v>
      </c>
      <c r="X88" s="90">
        <f>'[2]SEPT 2021'!W88+'[2]OCT 2021'!W88+'[2]NOV 2021'!W88+'[2]DEC 2021'!W88+'[2]JAN 2022'!W88+'[2]FEB 2022'!X88+'[2]MAR 2022'!X88+'[2]APR 2022'!X88+'[2]MAY 2022'!X88+'[2]JUN 2022'!X88+'[2]JUL 2022'!X88+'[2]AUG 2022'!X88+'[2]NOV 2022'!X88</f>
        <v>0</v>
      </c>
      <c r="Y88" s="90">
        <f>'[2]SEPT 2021'!X88+'[2]OCT 2021'!X88+'[2]NOV 2021'!X88+'[2]DEC 2021'!X88+'[2]JAN 2022'!X88+'[2]FEB 2022'!Y88+'[2]MAR 2022'!Y88+'[2]APR 2022'!Y88+'[2]MAY 2022'!Y88+'[2]JUN 2022'!Y88+'[2]JUL 2022'!Y88+'[2]AUG 2022'!Y88+'[2]NOV 2022'!Y88</f>
        <v>0</v>
      </c>
      <c r="Z88" s="90">
        <f>'[2]SEPT 2021'!Y88+'[2]OCT 2021'!Y88+'[2]NOV 2021'!Y88+'[2]DEC 2021'!Y88+'[2]JAN 2022'!Y88+'[2]FEB 2022'!Z88+'[2]MAR 2022'!Z88+'[2]APR 2022'!Z88+'[2]MAY 2022'!Z88+'[2]JUN 2022'!Z88+'[2]JUL 2022'!Z88+'[2]AUG 2022'!Z88+'[2]NOV 2022'!Z88</f>
        <v>0</v>
      </c>
      <c r="AA88" s="66">
        <f t="shared" si="1"/>
        <v>229694</v>
      </c>
    </row>
    <row r="89" spans="1:27" x14ac:dyDescent="0.25">
      <c r="A89" s="16" t="s">
        <v>213</v>
      </c>
      <c r="B89" s="17" t="s">
        <v>214</v>
      </c>
      <c r="C89" s="28" t="s">
        <v>45</v>
      </c>
      <c r="D89" s="86">
        <f>'[2]SEPT 2021'!D89+'[2]OCT 2021'!D89+'[2]NOV 2021'!D89+'[2]DEC 2021'!D89+'[2]JAN 2022'!D89+'[2]FEB 2022'!D89+'[2]MAR 2022'!D89+'[2]APR 2022'!D89+'[2]MAY 2022'!D89+'[2]JUN 2022'!D89+'[2]JUL 2022'!D89+'[2]AUG 2022'!D89+'[2]NOV 2022'!D89</f>
        <v>31395</v>
      </c>
      <c r="E89" s="86">
        <f>'[2]SEPT 2021'!E89+'[2]OCT 2021'!E89+'[2]NOV 2021'!E89+'[2]DEC 2021'!E89+'[2]JAN 2022'!E89+'[2]FEB 2022'!E89+'[2]MAR 2022'!E89+'[2]APR 2022'!E89+'[2]MAY 2022'!E89+'[2]JUN 2022'!E89+'[2]JUL 2022'!E89+'[2]AUG 2022'!E89+'[2]NOV 2022'!E89</f>
        <v>30000</v>
      </c>
      <c r="F89" s="86">
        <f>'[2]SEPT 2021'!F89+'[2]OCT 2021'!F89+'[2]NOV 2021'!F89+'[2]DEC 2021'!F89+'[2]JAN 2022'!F89+'[2]FEB 2022'!F89+'[2]MAR 2022'!F89+'[2]APR 2022'!F89+'[2]MAY 2022'!F89+'[2]JUN 2022'!F89+'[2]JUL 2022'!F89+'[2]AUG 2022'!F89+'[2]NOV 2022'!F89</f>
        <v>290086</v>
      </c>
      <c r="G89" s="86">
        <f>'[2]SEPT 2021'!G89+'[2]OCT 2021'!G89+'[2]NOV 2021'!G89+'[2]DEC 2021'!G89+'[2]JAN 2022'!G89+'[2]FEB 2022'!G89+'[2]MAR 2022'!G89+'[2]APR 2022'!G89+'[2]MAY 2022'!G89+'[2]JUN 2022'!G89+'[2]JUL 2022'!G89+'[2]AUG 2022'!G89+'[2]NOV 2022'!G89</f>
        <v>12276</v>
      </c>
      <c r="H89" s="86">
        <f>'[2]SEPT 2021'!H89+'[2]OCT 2021'!H89+'[2]NOV 2021'!H89+'[2]DEC 2021'!H89+'[2]JAN 2022'!H89+'[2]FEB 2022'!H89+'[2]MAR 2022'!H89+'[2]APR 2022'!H89+'[2]MAY 2022'!H89+'[2]JUN 2022'!H89+'[2]JUL 2022'!H89+'[2]AUG 2022'!H89+'[2]NOV 2022'!H89</f>
        <v>21097</v>
      </c>
      <c r="I89" s="87">
        <f>'[2]SEPT 2021'!I89+'[2]OCT 2021'!I89+'[2]NOV 2021'!I89+'[2]DEC 2021'!I89+'[2]JAN 2022'!I89+'[2]FEB 2022'!I89+'[2]MAR 2022'!I89+'[2]APR 2022'!I89+'[2]MAY 2022'!I89+'[2]JUN 2022'!I89+'[2]JUL 2022'!I89+'[2]AUG 2022'!I89+'[2]NOV 2022'!I89</f>
        <v>384854</v>
      </c>
      <c r="J89" s="88">
        <f>'[2]SEPT 2021'!J89+'[2]OCT 2021'!J89+'[2]NOV 2021'!J89+'[2]DEC 2021'!J89+'[2]JAN 2022'!J89+'[2]FEB 2022'!J89+'[2]MAR 2022'!J89+'[2]APR 2022'!J89+'[2]MAY 2022'!J89+'[2]JUN 2022'!J89+'[2]JUL 2022'!J89+'[2]AUG 2022'!J89+'[2]NOV 2022'!J89</f>
        <v>0</v>
      </c>
      <c r="K89" s="89">
        <f>'[2]FEB 2022'!K89+'[2]MAR 2022'!K89+'[2]APR 2022'!K89+'[2]MAY 2022'!K89+'[2]JUN 2022'!K89+'[2]JUL 2022'!K89+'[2]AUG 2022'!K89+'[2]NOV 2022'!K89</f>
        <v>3720</v>
      </c>
      <c r="L89" s="90">
        <f>'[2]SEPT 2021'!K89+'[2]OCT 2021'!K89+'[2]NOV 2021'!K89+'[2]DEC 2021'!K89+'[2]JAN 2022'!K89+'[2]FEB 2022'!L89+'[2]MAR 2022'!L89+'[2]APR 2022'!L89+'[2]MAY 2022'!L89+'[2]JUN 2022'!L89+'[2]JUL 2022'!L89+'[2]AUG 2022'!L89+'[2]NOV 2022'!L89</f>
        <v>0</v>
      </c>
      <c r="M89" s="90">
        <f>'[2]SEPT 2021'!L89+'[2]OCT 2021'!L89+'[2]NOV 2021'!L89+'[2]DEC 2021'!L89+'[2]JAN 2022'!L89+'[2]FEB 2022'!M89+'[2]MAR 2022'!M89+'[2]APR 2022'!M89+'[2]MAY 2022'!M89+'[2]JUN 2022'!M89+'[2]JUL 2022'!M89+'[2]AUG 2022'!M89+'[2]NOV 2022'!M89</f>
        <v>0</v>
      </c>
      <c r="N89" s="90">
        <f>'[2]SEPT 2021'!M89+'[2]OCT 2021'!M89+'[2]NOV 2021'!M89+'[2]DEC 2021'!M89+'[2]JAN 2022'!M89+'[2]FEB 2022'!N89+'[2]MAR 2022'!N89+'[2]APR 2022'!N89+'[2]MAY 2022'!N89+'[2]JUN 2022'!N89+'[2]JUL 2022'!N89+'[2]AUG 2022'!N89+'[2]NOV 2022'!N89</f>
        <v>0</v>
      </c>
      <c r="O89" s="90">
        <f>'[2]SEPT 2021'!N89+'[2]OCT 2021'!N89+'[2]NOV 2021'!N89+'[2]DEC 2021'!N89+'[2]JAN 2022'!N89+'[2]FEB 2022'!O89+'[2]MAR 2022'!O89+'[2]APR 2022'!O89+'[2]MAY 2022'!O89+'[2]JUN 2022'!O89+'[2]JUL 2022'!O89+'[2]AUG 2022'!O89+'[2]NOV 2022'!O89</f>
        <v>0</v>
      </c>
      <c r="P89" s="90">
        <f>'[2]SEPT 2021'!O89+'[2]OCT 2021'!O89+'[2]NOV 2021'!O89+'[2]DEC 2021'!O89+'[2]JAN 2022'!O89+'[2]FEB 2022'!P89+'[2]MAR 2022'!P89+'[2]APR 2022'!P89+'[2]MAY 2022'!P89+'[2]JUN 2022'!P89+'[2]JUL 2022'!P89+'[2]AUG 2022'!P89+'[2]NOV 2022'!P89</f>
        <v>0</v>
      </c>
      <c r="Q89" s="90">
        <f>'[2]SEPT 2021'!P89+'[2]OCT 2021'!P89+'[2]NOV 2021'!P89+'[2]DEC 2021'!P89+'[2]JAN 2022'!P89+'[2]FEB 2022'!Q89+'[2]MAR 2022'!Q89+'[2]APR 2022'!Q89+'[2]MAY 2022'!Q89+'[2]JUN 2022'!Q89+'[2]JUL 2022'!Q89+'[2]AUG 2022'!Q89+'[2]NOV 2022'!Q89</f>
        <v>3352.65</v>
      </c>
      <c r="R89" s="90">
        <f>'[2]SEPT 2021'!Q89+'[2]OCT 2021'!Q89+'[2]NOV 2021'!Q89+'[2]DEC 2021'!Q89+'[2]JAN 2022'!Q89+'[2]FEB 2022'!R89+'[2]MAR 2022'!R89+'[2]APR 2022'!R89+'[2]MAY 2022'!R89+'[2]JUN 2022'!R89+'[2]JUL 2022'!R89+'[2]AUG 2022'!R89+'[2]NOV 2022'!R89</f>
        <v>0</v>
      </c>
      <c r="S89" s="90">
        <f>'[2]SEPT 2021'!R89+'[2]OCT 2021'!R89+'[2]NOV 2021'!R89+'[2]DEC 2021'!R89+'[2]JAN 2022'!R89+'[2]FEB 2022'!S89+'[2]MAR 2022'!S89+'[2]APR 2022'!S89+'[2]MAY 2022'!S89+'[2]JUN 2022'!S89+'[2]JUL 2022'!S89+'[2]AUG 2022'!S89+'[2]NOV 2022'!S89</f>
        <v>0</v>
      </c>
      <c r="T89" s="90">
        <f>'[2]SEPT 2021'!S89+'[2]OCT 2021'!S89+'[2]NOV 2021'!S89+'[2]DEC 2021'!S89+'[2]JAN 2022'!S89+'[2]FEB 2022'!T89+'[2]MAR 2022'!T89+'[2]APR 2022'!T89+'[2]MAY 2022'!T89+'[2]JUN 2022'!T89+'[2]JUL 2022'!T89+'[2]AUG 2022'!T89+'[2]NOV 2022'!T89</f>
        <v>0</v>
      </c>
      <c r="U89" s="90">
        <f>'[2]SEPT 2021'!T89+'[2]OCT 2021'!T89+'[2]NOV 2021'!T89+'[2]DEC 2021'!T89+'[2]JAN 2022'!T89+'[2]FEB 2022'!U89+'[2]MAR 2022'!U89+'[2]APR 2022'!U89+'[2]MAY 2022'!U89+'[2]JUN 2022'!U89+'[2]JUL 2022'!U89+'[2]AUG 2022'!U89+'[2]NOV 2022'!U89</f>
        <v>0</v>
      </c>
      <c r="V89" s="90">
        <f>'[2]SEPT 2021'!U89+'[2]OCT 2021'!U89+'[2]NOV 2021'!U89+'[2]DEC 2021'!U89+'[2]JAN 2022'!U89+'[2]FEB 2022'!V89+'[2]MAR 2022'!V89+'[2]APR 2022'!V89+'[2]MAY 2022'!V89+'[2]JUN 2022'!V89+'[2]JUL 2022'!V89+'[2]AUG 2022'!V89+'[2]NOV 2022'!V89</f>
        <v>0</v>
      </c>
      <c r="W89" s="90">
        <f>'[2]SEPT 2021'!V89+'[2]OCT 2021'!V89+'[2]NOV 2021'!V89+'[2]DEC 2021'!V89+'[2]JAN 2022'!V89+'[2]FEB 2022'!W89+'[2]MAR 2022'!W89+'[2]APR 2022'!W89+'[2]MAY 2022'!W89+'[2]JUN 2022'!W89+'[2]JUL 2022'!W89+'[2]AUG 2022'!W89+'[2]NOV 2022'!W89</f>
        <v>0</v>
      </c>
      <c r="X89" s="90">
        <f>'[2]SEPT 2021'!W89+'[2]OCT 2021'!W89+'[2]NOV 2021'!W89+'[2]DEC 2021'!W89+'[2]JAN 2022'!W89+'[2]FEB 2022'!X89+'[2]MAR 2022'!X89+'[2]APR 2022'!X89+'[2]MAY 2022'!X89+'[2]JUN 2022'!X89+'[2]JUL 2022'!X89+'[2]AUG 2022'!X89+'[2]NOV 2022'!X89</f>
        <v>0</v>
      </c>
      <c r="Y89" s="90">
        <f>'[2]SEPT 2021'!X89+'[2]OCT 2021'!X89+'[2]NOV 2021'!X89+'[2]DEC 2021'!X89+'[2]JAN 2022'!X89+'[2]FEB 2022'!Y89+'[2]MAR 2022'!Y89+'[2]APR 2022'!Y89+'[2]MAY 2022'!Y89+'[2]JUN 2022'!Y89+'[2]JUL 2022'!Y89+'[2]AUG 2022'!Y89+'[2]NOV 2022'!Y89</f>
        <v>0</v>
      </c>
      <c r="Z89" s="90">
        <f>'[2]SEPT 2021'!Y89+'[2]OCT 2021'!Y89+'[2]NOV 2021'!Y89+'[2]DEC 2021'!Y89+'[2]JAN 2022'!Y89+'[2]FEB 2022'!Z89+'[2]MAR 2022'!Z89+'[2]APR 2022'!Z89+'[2]MAY 2022'!Z89+'[2]JUN 2022'!Z89+'[2]JUL 2022'!Z89+'[2]AUG 2022'!Z89+'[2]NOV 2022'!Z89</f>
        <v>0</v>
      </c>
      <c r="AA89" s="66">
        <f t="shared" si="1"/>
        <v>391926.65</v>
      </c>
    </row>
    <row r="90" spans="1:27" x14ac:dyDescent="0.25">
      <c r="A90" s="16" t="s">
        <v>215</v>
      </c>
      <c r="B90" s="17" t="s">
        <v>216</v>
      </c>
      <c r="C90" s="30" t="s">
        <v>71</v>
      </c>
      <c r="D90" s="86">
        <f>'[2]SEPT 2021'!D90+'[2]OCT 2021'!D90+'[2]NOV 2021'!D90+'[2]DEC 2021'!D90+'[2]JAN 2022'!D90+'[2]FEB 2022'!D90+'[2]MAR 2022'!D90+'[2]APR 2022'!D90+'[2]MAY 2022'!D90+'[2]JUN 2022'!D90+'[2]JUL 2022'!D90+'[2]AUG 2022'!D90+'[2]NOV 2022'!D90</f>
        <v>82211</v>
      </c>
      <c r="E90" s="86">
        <f>'[2]SEPT 2021'!E90+'[2]OCT 2021'!E90+'[2]NOV 2021'!E90+'[2]DEC 2021'!E90+'[2]JAN 2022'!E90+'[2]FEB 2022'!E90+'[2]MAR 2022'!E90+'[2]APR 2022'!E90+'[2]MAY 2022'!E90+'[2]JUN 2022'!E90+'[2]JUL 2022'!E90+'[2]AUG 2022'!E90+'[2]NOV 2022'!E90</f>
        <v>63770</v>
      </c>
      <c r="F90" s="86">
        <f>'[2]SEPT 2021'!F90+'[2]OCT 2021'!F90+'[2]NOV 2021'!F90+'[2]DEC 2021'!F90+'[2]JAN 2022'!F90+'[2]FEB 2022'!F90+'[2]MAR 2022'!F90+'[2]APR 2022'!F90+'[2]MAY 2022'!F90+'[2]JUN 2022'!F90+'[2]JUL 2022'!F90+'[2]AUG 2022'!F90+'[2]NOV 2022'!F90</f>
        <v>54989</v>
      </c>
      <c r="G90" s="86">
        <f>'[2]SEPT 2021'!G90+'[2]OCT 2021'!G90+'[2]NOV 2021'!G90+'[2]DEC 2021'!G90+'[2]JAN 2022'!G90+'[2]FEB 2022'!G90+'[2]MAR 2022'!G90+'[2]APR 2022'!G90+'[2]MAY 2022'!G90+'[2]JUN 2022'!G90+'[2]JUL 2022'!G90+'[2]AUG 2022'!G90+'[2]NOV 2022'!G90</f>
        <v>42345</v>
      </c>
      <c r="H90" s="86">
        <f>'[2]SEPT 2021'!H90+'[2]OCT 2021'!H90+'[2]NOV 2021'!H90+'[2]DEC 2021'!H90+'[2]JAN 2022'!H90+'[2]FEB 2022'!H90+'[2]MAR 2022'!H90+'[2]APR 2022'!H90+'[2]MAY 2022'!H90+'[2]JUN 2022'!H90+'[2]JUL 2022'!H90+'[2]AUG 2022'!H90+'[2]NOV 2022'!H90</f>
        <v>11000</v>
      </c>
      <c r="I90" s="87">
        <f>'[2]SEPT 2021'!I90+'[2]OCT 2021'!I90+'[2]NOV 2021'!I90+'[2]DEC 2021'!I90+'[2]JAN 2022'!I90+'[2]FEB 2022'!I90+'[2]MAR 2022'!I90+'[2]APR 2022'!I90+'[2]MAY 2022'!I90+'[2]JUN 2022'!I90+'[2]JUL 2022'!I90+'[2]AUG 2022'!I90+'[2]NOV 2022'!I90</f>
        <v>254315</v>
      </c>
      <c r="J90" s="88">
        <f>'[2]SEPT 2021'!J90+'[2]OCT 2021'!J90+'[2]NOV 2021'!J90+'[2]DEC 2021'!J90+'[2]JAN 2022'!J90+'[2]FEB 2022'!J90+'[2]MAR 2022'!J90+'[2]APR 2022'!J90+'[2]MAY 2022'!J90+'[2]JUN 2022'!J90+'[2]JUL 2022'!J90+'[2]AUG 2022'!J90+'[2]NOV 2022'!J90</f>
        <v>3000</v>
      </c>
      <c r="K90" s="89">
        <f>'[2]FEB 2022'!K90+'[2]MAR 2022'!K90+'[2]APR 2022'!K90+'[2]MAY 2022'!K90+'[2]JUN 2022'!K90+'[2]JUL 2022'!K90+'[2]AUG 2022'!K90+'[2]NOV 2022'!K90</f>
        <v>0</v>
      </c>
      <c r="L90" s="90">
        <f>'[2]SEPT 2021'!K90+'[2]OCT 2021'!K90+'[2]NOV 2021'!K90+'[2]DEC 2021'!K90+'[2]JAN 2022'!K90+'[2]FEB 2022'!L90+'[2]MAR 2022'!L90+'[2]APR 2022'!L90+'[2]MAY 2022'!L90+'[2]JUN 2022'!L90+'[2]JUL 2022'!L90+'[2]AUG 2022'!L90+'[2]NOV 2022'!L90</f>
        <v>0</v>
      </c>
      <c r="M90" s="90">
        <f>'[2]SEPT 2021'!L90+'[2]OCT 2021'!L90+'[2]NOV 2021'!L90+'[2]DEC 2021'!L90+'[2]JAN 2022'!L90+'[2]FEB 2022'!M90+'[2]MAR 2022'!M90+'[2]APR 2022'!M90+'[2]MAY 2022'!M90+'[2]JUN 2022'!M90+'[2]JUL 2022'!M90+'[2]AUG 2022'!M90+'[2]NOV 2022'!M90</f>
        <v>0</v>
      </c>
      <c r="N90" s="90">
        <f>'[2]SEPT 2021'!M90+'[2]OCT 2021'!M90+'[2]NOV 2021'!M90+'[2]DEC 2021'!M90+'[2]JAN 2022'!M90+'[2]FEB 2022'!N90+'[2]MAR 2022'!N90+'[2]APR 2022'!N90+'[2]MAY 2022'!N90+'[2]JUN 2022'!N90+'[2]JUL 2022'!N90+'[2]AUG 2022'!N90+'[2]NOV 2022'!N90</f>
        <v>0</v>
      </c>
      <c r="O90" s="90">
        <f>'[2]SEPT 2021'!N90+'[2]OCT 2021'!N90+'[2]NOV 2021'!N90+'[2]DEC 2021'!N90+'[2]JAN 2022'!N90+'[2]FEB 2022'!O90+'[2]MAR 2022'!O90+'[2]APR 2022'!O90+'[2]MAY 2022'!O90+'[2]JUN 2022'!O90+'[2]JUL 2022'!O90+'[2]AUG 2022'!O90+'[2]NOV 2022'!O90</f>
        <v>0</v>
      </c>
      <c r="P90" s="90">
        <f>'[2]SEPT 2021'!O90+'[2]OCT 2021'!O90+'[2]NOV 2021'!O90+'[2]DEC 2021'!O90+'[2]JAN 2022'!O90+'[2]FEB 2022'!P90+'[2]MAR 2022'!P90+'[2]APR 2022'!P90+'[2]MAY 2022'!P90+'[2]JUN 2022'!P90+'[2]JUL 2022'!P90+'[2]AUG 2022'!P90+'[2]NOV 2022'!P90</f>
        <v>0</v>
      </c>
      <c r="Q90" s="90">
        <f>'[2]SEPT 2021'!P90+'[2]OCT 2021'!P90+'[2]NOV 2021'!P90+'[2]DEC 2021'!P90+'[2]JAN 2022'!P90+'[2]FEB 2022'!Q90+'[2]MAR 2022'!Q90+'[2]APR 2022'!Q90+'[2]MAY 2022'!Q90+'[2]JUN 2022'!Q90+'[2]JUL 2022'!Q90+'[2]AUG 2022'!Q90+'[2]NOV 2022'!Q90</f>
        <v>1361.3</v>
      </c>
      <c r="R90" s="90">
        <f>'[2]SEPT 2021'!Q90+'[2]OCT 2021'!Q90+'[2]NOV 2021'!Q90+'[2]DEC 2021'!Q90+'[2]JAN 2022'!Q90+'[2]FEB 2022'!R90+'[2]MAR 2022'!R90+'[2]APR 2022'!R90+'[2]MAY 2022'!R90+'[2]JUN 2022'!R90+'[2]JUL 2022'!R90+'[2]AUG 2022'!R90+'[2]NOV 2022'!R90</f>
        <v>0</v>
      </c>
      <c r="S90" s="90">
        <f>'[2]SEPT 2021'!R90+'[2]OCT 2021'!R90+'[2]NOV 2021'!R90+'[2]DEC 2021'!R90+'[2]JAN 2022'!R90+'[2]FEB 2022'!S90+'[2]MAR 2022'!S90+'[2]APR 2022'!S90+'[2]MAY 2022'!S90+'[2]JUN 2022'!S90+'[2]JUL 2022'!S90+'[2]AUG 2022'!S90+'[2]NOV 2022'!S90</f>
        <v>0</v>
      </c>
      <c r="T90" s="90">
        <f>'[2]SEPT 2021'!S90+'[2]OCT 2021'!S90+'[2]NOV 2021'!S90+'[2]DEC 2021'!S90+'[2]JAN 2022'!S90+'[2]FEB 2022'!T90+'[2]MAR 2022'!T90+'[2]APR 2022'!T90+'[2]MAY 2022'!T90+'[2]JUN 2022'!T90+'[2]JUL 2022'!T90+'[2]AUG 2022'!T90+'[2]NOV 2022'!T90</f>
        <v>0</v>
      </c>
      <c r="U90" s="90">
        <f>'[2]SEPT 2021'!T90+'[2]OCT 2021'!T90+'[2]NOV 2021'!T90+'[2]DEC 2021'!T90+'[2]JAN 2022'!T90+'[2]FEB 2022'!U90+'[2]MAR 2022'!U90+'[2]APR 2022'!U90+'[2]MAY 2022'!U90+'[2]JUN 2022'!U90+'[2]JUL 2022'!U90+'[2]AUG 2022'!U90+'[2]NOV 2022'!U90</f>
        <v>0</v>
      </c>
      <c r="V90" s="90">
        <f>'[2]SEPT 2021'!U90+'[2]OCT 2021'!U90+'[2]NOV 2021'!U90+'[2]DEC 2021'!U90+'[2]JAN 2022'!U90+'[2]FEB 2022'!V90+'[2]MAR 2022'!V90+'[2]APR 2022'!V90+'[2]MAY 2022'!V90+'[2]JUN 2022'!V90+'[2]JUL 2022'!V90+'[2]AUG 2022'!V90+'[2]NOV 2022'!V90</f>
        <v>0</v>
      </c>
      <c r="W90" s="90">
        <f>'[2]SEPT 2021'!V90+'[2]OCT 2021'!V90+'[2]NOV 2021'!V90+'[2]DEC 2021'!V90+'[2]JAN 2022'!V90+'[2]FEB 2022'!W90+'[2]MAR 2022'!W90+'[2]APR 2022'!W90+'[2]MAY 2022'!W90+'[2]JUN 2022'!W90+'[2]JUL 2022'!W90+'[2]AUG 2022'!W90+'[2]NOV 2022'!W90</f>
        <v>6000</v>
      </c>
      <c r="X90" s="90">
        <f>'[2]SEPT 2021'!W90+'[2]OCT 2021'!W90+'[2]NOV 2021'!W90+'[2]DEC 2021'!W90+'[2]JAN 2022'!W90+'[2]FEB 2022'!X90+'[2]MAR 2022'!X90+'[2]APR 2022'!X90+'[2]MAY 2022'!X90+'[2]JUN 2022'!X90+'[2]JUL 2022'!X90+'[2]AUG 2022'!X90+'[2]NOV 2022'!X90</f>
        <v>0</v>
      </c>
      <c r="Y90" s="90">
        <f>'[2]SEPT 2021'!X90+'[2]OCT 2021'!X90+'[2]NOV 2021'!X90+'[2]DEC 2021'!X90+'[2]JAN 2022'!X90+'[2]FEB 2022'!Y90+'[2]MAR 2022'!Y90+'[2]APR 2022'!Y90+'[2]MAY 2022'!Y90+'[2]JUN 2022'!Y90+'[2]JUL 2022'!Y90+'[2]AUG 2022'!Y90+'[2]NOV 2022'!Y90</f>
        <v>0</v>
      </c>
      <c r="Z90" s="90">
        <f>'[2]SEPT 2021'!Y90+'[2]OCT 2021'!Y90+'[2]NOV 2021'!Y90+'[2]DEC 2021'!Y90+'[2]JAN 2022'!Y90+'[2]FEB 2022'!Z90+'[2]MAR 2022'!Z90+'[2]APR 2022'!Z90+'[2]MAY 2022'!Z90+'[2]JUN 2022'!Z90+'[2]JUL 2022'!Z90+'[2]AUG 2022'!Z90+'[2]NOV 2022'!Z90</f>
        <v>0</v>
      </c>
      <c r="AA90" s="66">
        <f t="shared" si="1"/>
        <v>264676.3</v>
      </c>
    </row>
    <row r="91" spans="1:27" x14ac:dyDescent="0.25">
      <c r="A91" s="16" t="s">
        <v>217</v>
      </c>
      <c r="B91" s="17" t="s">
        <v>218</v>
      </c>
      <c r="C91" s="18" t="s">
        <v>36</v>
      </c>
      <c r="D91" s="86">
        <f>'[2]SEPT 2021'!D91+'[2]OCT 2021'!D91+'[2]NOV 2021'!D91+'[2]DEC 2021'!D91+'[2]JAN 2022'!D91+'[2]FEB 2022'!D91+'[2]MAR 2022'!D91+'[2]APR 2022'!D91+'[2]MAY 2022'!D91+'[2]JUN 2022'!D91+'[2]JUL 2022'!D91+'[2]AUG 2022'!D91+'[2]NOV 2022'!D91</f>
        <v>190615</v>
      </c>
      <c r="E91" s="86">
        <f>'[2]SEPT 2021'!E91+'[2]OCT 2021'!E91+'[2]NOV 2021'!E91+'[2]DEC 2021'!E91+'[2]JAN 2022'!E91+'[2]FEB 2022'!E91+'[2]MAR 2022'!E91+'[2]APR 2022'!E91+'[2]MAY 2022'!E91+'[2]JUN 2022'!E91+'[2]JUL 2022'!E91+'[2]AUG 2022'!E91+'[2]NOV 2022'!E91</f>
        <v>59024</v>
      </c>
      <c r="F91" s="86">
        <f>'[2]SEPT 2021'!F91+'[2]OCT 2021'!F91+'[2]NOV 2021'!F91+'[2]DEC 2021'!F91+'[2]JAN 2022'!F91+'[2]FEB 2022'!F91+'[2]MAR 2022'!F91+'[2]APR 2022'!F91+'[2]MAY 2022'!F91+'[2]JUN 2022'!F91+'[2]JUL 2022'!F91+'[2]AUG 2022'!F91+'[2]NOV 2022'!F91</f>
        <v>0</v>
      </c>
      <c r="G91" s="86">
        <f>'[2]SEPT 2021'!G91+'[2]OCT 2021'!G91+'[2]NOV 2021'!G91+'[2]DEC 2021'!G91+'[2]JAN 2022'!G91+'[2]FEB 2022'!G91+'[2]MAR 2022'!G91+'[2]APR 2022'!G91+'[2]MAY 2022'!G91+'[2]JUN 2022'!G91+'[2]JUL 2022'!G91+'[2]AUG 2022'!G91+'[2]NOV 2022'!G91</f>
        <v>106144</v>
      </c>
      <c r="H91" s="86">
        <f>'[2]SEPT 2021'!H91+'[2]OCT 2021'!H91+'[2]NOV 2021'!H91+'[2]DEC 2021'!H91+'[2]JAN 2022'!H91+'[2]FEB 2022'!H91+'[2]MAR 2022'!H91+'[2]APR 2022'!H91+'[2]MAY 2022'!H91+'[2]JUN 2022'!H91+'[2]JUL 2022'!H91+'[2]AUG 2022'!H91+'[2]NOV 2022'!H91</f>
        <v>23107</v>
      </c>
      <c r="I91" s="87">
        <f>'[2]SEPT 2021'!I91+'[2]OCT 2021'!I91+'[2]NOV 2021'!I91+'[2]DEC 2021'!I91+'[2]JAN 2022'!I91+'[2]FEB 2022'!I91+'[2]MAR 2022'!I91+'[2]APR 2022'!I91+'[2]MAY 2022'!I91+'[2]JUN 2022'!I91+'[2]JUL 2022'!I91+'[2]AUG 2022'!I91+'[2]NOV 2022'!I91</f>
        <v>378890</v>
      </c>
      <c r="J91" s="88">
        <f>'[2]SEPT 2021'!J91+'[2]OCT 2021'!J91+'[2]NOV 2021'!J91+'[2]DEC 2021'!J91+'[2]JAN 2022'!J91+'[2]FEB 2022'!J91+'[2]MAR 2022'!J91+'[2]APR 2022'!J91+'[2]MAY 2022'!J91+'[2]JUN 2022'!J91+'[2]JUL 2022'!J91+'[2]AUG 2022'!J91+'[2]NOV 2022'!J91</f>
        <v>0</v>
      </c>
      <c r="K91" s="89">
        <f>'[2]FEB 2022'!K91+'[2]MAR 2022'!K91+'[2]APR 2022'!K91+'[2]MAY 2022'!K91+'[2]JUN 2022'!K91+'[2]JUL 2022'!K91+'[2]AUG 2022'!K91+'[2]NOV 2022'!K91</f>
        <v>3480</v>
      </c>
      <c r="L91" s="90">
        <f>'[2]SEPT 2021'!K91+'[2]OCT 2021'!K91+'[2]NOV 2021'!K91+'[2]DEC 2021'!K91+'[2]JAN 2022'!K91+'[2]FEB 2022'!L91+'[2]MAR 2022'!L91+'[2]APR 2022'!L91+'[2]MAY 2022'!L91+'[2]JUN 2022'!L91+'[2]JUL 2022'!L91+'[2]AUG 2022'!L91+'[2]NOV 2022'!L91</f>
        <v>0</v>
      </c>
      <c r="M91" s="90">
        <f>'[2]SEPT 2021'!L91+'[2]OCT 2021'!L91+'[2]NOV 2021'!L91+'[2]DEC 2021'!L91+'[2]JAN 2022'!L91+'[2]FEB 2022'!M91+'[2]MAR 2022'!M91+'[2]APR 2022'!M91+'[2]MAY 2022'!M91+'[2]JUN 2022'!M91+'[2]JUL 2022'!M91+'[2]AUG 2022'!M91+'[2]NOV 2022'!M91</f>
        <v>0</v>
      </c>
      <c r="N91" s="90">
        <f>'[2]SEPT 2021'!M91+'[2]OCT 2021'!M91+'[2]NOV 2021'!M91+'[2]DEC 2021'!M91+'[2]JAN 2022'!M91+'[2]FEB 2022'!N91+'[2]MAR 2022'!N91+'[2]APR 2022'!N91+'[2]MAY 2022'!N91+'[2]JUN 2022'!N91+'[2]JUL 2022'!N91+'[2]AUG 2022'!N91+'[2]NOV 2022'!N91</f>
        <v>0</v>
      </c>
      <c r="O91" s="90">
        <f>'[2]SEPT 2021'!N91+'[2]OCT 2021'!N91+'[2]NOV 2021'!N91+'[2]DEC 2021'!N91+'[2]JAN 2022'!N91+'[2]FEB 2022'!O91+'[2]MAR 2022'!O91+'[2]APR 2022'!O91+'[2]MAY 2022'!O91+'[2]JUN 2022'!O91+'[2]JUL 2022'!O91+'[2]AUG 2022'!O91+'[2]NOV 2022'!O91</f>
        <v>0</v>
      </c>
      <c r="P91" s="90">
        <f>'[2]SEPT 2021'!O91+'[2]OCT 2021'!O91+'[2]NOV 2021'!O91+'[2]DEC 2021'!O91+'[2]JAN 2022'!O91+'[2]FEB 2022'!P91+'[2]MAR 2022'!P91+'[2]APR 2022'!P91+'[2]MAY 2022'!P91+'[2]JUN 2022'!P91+'[2]JUL 2022'!P91+'[2]AUG 2022'!P91+'[2]NOV 2022'!P91</f>
        <v>0</v>
      </c>
      <c r="Q91" s="90">
        <f>'[2]SEPT 2021'!P91+'[2]OCT 2021'!P91+'[2]NOV 2021'!P91+'[2]DEC 2021'!P91+'[2]JAN 2022'!P91+'[2]FEB 2022'!Q91+'[2]MAR 2022'!Q91+'[2]APR 2022'!Q91+'[2]MAY 2022'!Q91+'[2]JUN 2022'!Q91+'[2]JUL 2022'!Q91+'[2]AUG 2022'!Q91+'[2]NOV 2022'!Q91</f>
        <v>1341.06</v>
      </c>
      <c r="R91" s="90">
        <f>'[2]SEPT 2021'!Q91+'[2]OCT 2021'!Q91+'[2]NOV 2021'!Q91+'[2]DEC 2021'!Q91+'[2]JAN 2022'!Q91+'[2]FEB 2022'!R91+'[2]MAR 2022'!R91+'[2]APR 2022'!R91+'[2]MAY 2022'!R91+'[2]JUN 2022'!R91+'[2]JUL 2022'!R91+'[2]AUG 2022'!R91+'[2]NOV 2022'!R91</f>
        <v>0</v>
      </c>
      <c r="S91" s="90">
        <f>'[2]SEPT 2021'!R91+'[2]OCT 2021'!R91+'[2]NOV 2021'!R91+'[2]DEC 2021'!R91+'[2]JAN 2022'!R91+'[2]FEB 2022'!S91+'[2]MAR 2022'!S91+'[2]APR 2022'!S91+'[2]MAY 2022'!S91+'[2]JUN 2022'!S91+'[2]JUL 2022'!S91+'[2]AUG 2022'!S91+'[2]NOV 2022'!S91</f>
        <v>0</v>
      </c>
      <c r="T91" s="90">
        <f>'[2]SEPT 2021'!S91+'[2]OCT 2021'!S91+'[2]NOV 2021'!S91+'[2]DEC 2021'!S91+'[2]JAN 2022'!S91+'[2]FEB 2022'!T91+'[2]MAR 2022'!T91+'[2]APR 2022'!T91+'[2]MAY 2022'!T91+'[2]JUN 2022'!T91+'[2]JUL 2022'!T91+'[2]AUG 2022'!T91+'[2]NOV 2022'!T91</f>
        <v>0</v>
      </c>
      <c r="U91" s="90">
        <f>'[2]SEPT 2021'!T91+'[2]OCT 2021'!T91+'[2]NOV 2021'!T91+'[2]DEC 2021'!T91+'[2]JAN 2022'!T91+'[2]FEB 2022'!U91+'[2]MAR 2022'!U91+'[2]APR 2022'!U91+'[2]MAY 2022'!U91+'[2]JUN 2022'!U91+'[2]JUL 2022'!U91+'[2]AUG 2022'!U91+'[2]NOV 2022'!U91</f>
        <v>0</v>
      </c>
      <c r="V91" s="90">
        <f>'[2]SEPT 2021'!U91+'[2]OCT 2021'!U91+'[2]NOV 2021'!U91+'[2]DEC 2021'!U91+'[2]JAN 2022'!U91+'[2]FEB 2022'!V91+'[2]MAR 2022'!V91+'[2]APR 2022'!V91+'[2]MAY 2022'!V91+'[2]JUN 2022'!V91+'[2]JUL 2022'!V91+'[2]AUG 2022'!V91+'[2]NOV 2022'!V91</f>
        <v>0</v>
      </c>
      <c r="W91" s="90">
        <f>'[2]SEPT 2021'!V91+'[2]OCT 2021'!V91+'[2]NOV 2021'!V91+'[2]DEC 2021'!V91+'[2]JAN 2022'!V91+'[2]FEB 2022'!W91+'[2]MAR 2022'!W91+'[2]APR 2022'!W91+'[2]MAY 2022'!W91+'[2]JUN 2022'!W91+'[2]JUL 2022'!W91+'[2]AUG 2022'!W91+'[2]NOV 2022'!W91</f>
        <v>0</v>
      </c>
      <c r="X91" s="90">
        <f>'[2]SEPT 2021'!W91+'[2]OCT 2021'!W91+'[2]NOV 2021'!W91+'[2]DEC 2021'!W91+'[2]JAN 2022'!W91+'[2]FEB 2022'!X91+'[2]MAR 2022'!X91+'[2]APR 2022'!X91+'[2]MAY 2022'!X91+'[2]JUN 2022'!X91+'[2]JUL 2022'!X91+'[2]AUG 2022'!X91+'[2]NOV 2022'!X91</f>
        <v>0</v>
      </c>
      <c r="Y91" s="90">
        <f>'[2]SEPT 2021'!X91+'[2]OCT 2021'!X91+'[2]NOV 2021'!X91+'[2]DEC 2021'!X91+'[2]JAN 2022'!X91+'[2]FEB 2022'!Y91+'[2]MAR 2022'!Y91+'[2]APR 2022'!Y91+'[2]MAY 2022'!Y91+'[2]JUN 2022'!Y91+'[2]JUL 2022'!Y91+'[2]AUG 2022'!Y91+'[2]NOV 2022'!Y91</f>
        <v>0</v>
      </c>
      <c r="Z91" s="90">
        <f>'[2]SEPT 2021'!Y91+'[2]OCT 2021'!Y91+'[2]NOV 2021'!Y91+'[2]DEC 2021'!Y91+'[2]JAN 2022'!Y91+'[2]FEB 2022'!Z91+'[2]MAR 2022'!Z91+'[2]APR 2022'!Z91+'[2]MAY 2022'!Z91+'[2]JUN 2022'!Z91+'[2]JUL 2022'!Z91+'[2]AUG 2022'!Z91+'[2]NOV 2022'!Z91</f>
        <v>0</v>
      </c>
      <c r="AA91" s="66">
        <f t="shared" si="1"/>
        <v>383711.06</v>
      </c>
    </row>
    <row r="92" spans="1:27" x14ac:dyDescent="0.25">
      <c r="A92" s="16" t="s">
        <v>219</v>
      </c>
      <c r="B92" s="17" t="s">
        <v>220</v>
      </c>
      <c r="C92" s="29" t="s">
        <v>50</v>
      </c>
      <c r="D92" s="86">
        <f>'[2]SEPT 2021'!D92+'[2]OCT 2021'!D92+'[2]NOV 2021'!D92+'[2]DEC 2021'!D92+'[2]JAN 2022'!D92+'[2]FEB 2022'!D92+'[2]MAR 2022'!D92+'[2]APR 2022'!D92+'[2]MAY 2022'!D92+'[2]JUN 2022'!D92+'[2]JUL 2022'!D92+'[2]AUG 2022'!D92+'[2]NOV 2022'!D92</f>
        <v>65121</v>
      </c>
      <c r="E92" s="86">
        <f>'[2]SEPT 2021'!E92+'[2]OCT 2021'!E92+'[2]NOV 2021'!E92+'[2]DEC 2021'!E92+'[2]JAN 2022'!E92+'[2]FEB 2022'!E92+'[2]MAR 2022'!E92+'[2]APR 2022'!E92+'[2]MAY 2022'!E92+'[2]JUN 2022'!E92+'[2]JUL 2022'!E92+'[2]AUG 2022'!E92+'[2]NOV 2022'!E92</f>
        <v>54608</v>
      </c>
      <c r="F92" s="86">
        <f>'[2]SEPT 2021'!F92+'[2]OCT 2021'!F92+'[2]NOV 2021'!F92+'[2]DEC 2021'!F92+'[2]JAN 2022'!F92+'[2]FEB 2022'!F92+'[2]MAR 2022'!F92+'[2]APR 2022'!F92+'[2]MAY 2022'!F92+'[2]JUN 2022'!F92+'[2]JUL 2022'!F92+'[2]AUG 2022'!F92+'[2]NOV 2022'!F92</f>
        <v>6447</v>
      </c>
      <c r="G92" s="86">
        <f>'[2]SEPT 2021'!G92+'[2]OCT 2021'!G92+'[2]NOV 2021'!G92+'[2]DEC 2021'!G92+'[2]JAN 2022'!G92+'[2]FEB 2022'!G92+'[2]MAR 2022'!G92+'[2]APR 2022'!G92+'[2]MAY 2022'!G92+'[2]JUN 2022'!G92+'[2]JUL 2022'!G92+'[2]AUG 2022'!G92+'[2]NOV 2022'!G92</f>
        <v>13500</v>
      </c>
      <c r="H92" s="86">
        <f>'[2]SEPT 2021'!H92+'[2]OCT 2021'!H92+'[2]NOV 2021'!H92+'[2]DEC 2021'!H92+'[2]JAN 2022'!H92+'[2]FEB 2022'!H92+'[2]MAR 2022'!H92+'[2]APR 2022'!H92+'[2]MAY 2022'!H92+'[2]JUN 2022'!H92+'[2]JUL 2022'!H92+'[2]AUG 2022'!H92+'[2]NOV 2022'!H92</f>
        <v>9638</v>
      </c>
      <c r="I92" s="87">
        <f>'[2]SEPT 2021'!I92+'[2]OCT 2021'!I92+'[2]NOV 2021'!I92+'[2]DEC 2021'!I92+'[2]JAN 2022'!I92+'[2]FEB 2022'!I92+'[2]MAR 2022'!I92+'[2]APR 2022'!I92+'[2]MAY 2022'!I92+'[2]JUN 2022'!I92+'[2]JUL 2022'!I92+'[2]AUG 2022'!I92+'[2]NOV 2022'!I92</f>
        <v>149314</v>
      </c>
      <c r="J92" s="88">
        <f>'[2]SEPT 2021'!J92+'[2]OCT 2021'!J92+'[2]NOV 2021'!J92+'[2]DEC 2021'!J92+'[2]JAN 2022'!J92+'[2]FEB 2022'!J92+'[2]MAR 2022'!J92+'[2]APR 2022'!J92+'[2]MAY 2022'!J92+'[2]JUN 2022'!J92+'[2]JUL 2022'!J92+'[2]AUG 2022'!J92+'[2]NOV 2022'!J92</f>
        <v>0</v>
      </c>
      <c r="K92" s="89">
        <f>'[2]FEB 2022'!K92+'[2]MAR 2022'!K92+'[2]APR 2022'!K92+'[2]MAY 2022'!K92+'[2]JUN 2022'!K92+'[2]JUL 2022'!K92+'[2]AUG 2022'!K92+'[2]NOV 2022'!K92</f>
        <v>0</v>
      </c>
      <c r="L92" s="90">
        <f>'[2]SEPT 2021'!K92+'[2]OCT 2021'!K92+'[2]NOV 2021'!K92+'[2]DEC 2021'!K92+'[2]JAN 2022'!K92+'[2]FEB 2022'!L92+'[2]MAR 2022'!L92+'[2]APR 2022'!L92+'[2]MAY 2022'!L92+'[2]JUN 2022'!L92+'[2]JUL 2022'!L92+'[2]AUG 2022'!L92+'[2]NOV 2022'!L92</f>
        <v>0</v>
      </c>
      <c r="M92" s="90">
        <f>'[2]SEPT 2021'!L92+'[2]OCT 2021'!L92+'[2]NOV 2021'!L92+'[2]DEC 2021'!L92+'[2]JAN 2022'!L92+'[2]FEB 2022'!M92+'[2]MAR 2022'!M92+'[2]APR 2022'!M92+'[2]MAY 2022'!M92+'[2]JUN 2022'!M92+'[2]JUL 2022'!M92+'[2]AUG 2022'!M92+'[2]NOV 2022'!M92</f>
        <v>0</v>
      </c>
      <c r="N92" s="90">
        <f>'[2]SEPT 2021'!M92+'[2]OCT 2021'!M92+'[2]NOV 2021'!M92+'[2]DEC 2021'!M92+'[2]JAN 2022'!M92+'[2]FEB 2022'!N92+'[2]MAR 2022'!N92+'[2]APR 2022'!N92+'[2]MAY 2022'!N92+'[2]JUN 2022'!N92+'[2]JUL 2022'!N92+'[2]AUG 2022'!N92+'[2]NOV 2022'!N92</f>
        <v>0</v>
      </c>
      <c r="O92" s="90">
        <f>'[2]SEPT 2021'!N92+'[2]OCT 2021'!N92+'[2]NOV 2021'!N92+'[2]DEC 2021'!N92+'[2]JAN 2022'!N92+'[2]FEB 2022'!O92+'[2]MAR 2022'!O92+'[2]APR 2022'!O92+'[2]MAY 2022'!O92+'[2]JUN 2022'!O92+'[2]JUL 2022'!O92+'[2]AUG 2022'!O92+'[2]NOV 2022'!O92</f>
        <v>0</v>
      </c>
      <c r="P92" s="90">
        <f>'[2]SEPT 2021'!O92+'[2]OCT 2021'!O92+'[2]NOV 2021'!O92+'[2]DEC 2021'!O92+'[2]JAN 2022'!O92+'[2]FEB 2022'!P92+'[2]MAR 2022'!P92+'[2]APR 2022'!P92+'[2]MAY 2022'!P92+'[2]JUN 2022'!P92+'[2]JUL 2022'!P92+'[2]AUG 2022'!P92+'[2]NOV 2022'!P92</f>
        <v>0</v>
      </c>
      <c r="Q92" s="90">
        <f>'[2]SEPT 2021'!P92+'[2]OCT 2021'!P92+'[2]NOV 2021'!P92+'[2]DEC 2021'!P92+'[2]JAN 2022'!P92+'[2]FEB 2022'!Q92+'[2]MAR 2022'!Q92+'[2]APR 2022'!Q92+'[2]MAY 2022'!Q92+'[2]JUN 2022'!Q92+'[2]JUL 2022'!Q92+'[2]AUG 2022'!Q92+'[2]NOV 2022'!Q92</f>
        <v>1279.3900000000001</v>
      </c>
      <c r="R92" s="90">
        <f>'[2]SEPT 2021'!Q92+'[2]OCT 2021'!Q92+'[2]NOV 2021'!Q92+'[2]DEC 2021'!Q92+'[2]JAN 2022'!Q92+'[2]FEB 2022'!R92+'[2]MAR 2022'!R92+'[2]APR 2022'!R92+'[2]MAY 2022'!R92+'[2]JUN 2022'!R92+'[2]JUL 2022'!R92+'[2]AUG 2022'!R92+'[2]NOV 2022'!R92</f>
        <v>0</v>
      </c>
      <c r="S92" s="90">
        <f>'[2]SEPT 2021'!R92+'[2]OCT 2021'!R92+'[2]NOV 2021'!R92+'[2]DEC 2021'!R92+'[2]JAN 2022'!R92+'[2]FEB 2022'!S92+'[2]MAR 2022'!S92+'[2]APR 2022'!S92+'[2]MAY 2022'!S92+'[2]JUN 2022'!S92+'[2]JUL 2022'!S92+'[2]AUG 2022'!S92+'[2]NOV 2022'!S92</f>
        <v>0</v>
      </c>
      <c r="T92" s="90">
        <f>'[2]SEPT 2021'!S92+'[2]OCT 2021'!S92+'[2]NOV 2021'!S92+'[2]DEC 2021'!S92+'[2]JAN 2022'!S92+'[2]FEB 2022'!T92+'[2]MAR 2022'!T92+'[2]APR 2022'!T92+'[2]MAY 2022'!T92+'[2]JUN 2022'!T92+'[2]JUL 2022'!T92+'[2]AUG 2022'!T92+'[2]NOV 2022'!T92</f>
        <v>0</v>
      </c>
      <c r="U92" s="90">
        <f>'[2]SEPT 2021'!T92+'[2]OCT 2021'!T92+'[2]NOV 2021'!T92+'[2]DEC 2021'!T92+'[2]JAN 2022'!T92+'[2]FEB 2022'!U92+'[2]MAR 2022'!U92+'[2]APR 2022'!U92+'[2]MAY 2022'!U92+'[2]JUN 2022'!U92+'[2]JUL 2022'!U92+'[2]AUG 2022'!U92+'[2]NOV 2022'!U92</f>
        <v>0</v>
      </c>
      <c r="V92" s="90">
        <f>'[2]SEPT 2021'!U92+'[2]OCT 2021'!U92+'[2]NOV 2021'!U92+'[2]DEC 2021'!U92+'[2]JAN 2022'!U92+'[2]FEB 2022'!V92+'[2]MAR 2022'!V92+'[2]APR 2022'!V92+'[2]MAY 2022'!V92+'[2]JUN 2022'!V92+'[2]JUL 2022'!V92+'[2]AUG 2022'!V92+'[2]NOV 2022'!V92</f>
        <v>0</v>
      </c>
      <c r="W92" s="90">
        <f>'[2]SEPT 2021'!V92+'[2]OCT 2021'!V92+'[2]NOV 2021'!V92+'[2]DEC 2021'!V92+'[2]JAN 2022'!V92+'[2]FEB 2022'!W92+'[2]MAR 2022'!W92+'[2]APR 2022'!W92+'[2]MAY 2022'!W92+'[2]JUN 2022'!W92+'[2]JUL 2022'!W92+'[2]AUG 2022'!W92+'[2]NOV 2022'!W92</f>
        <v>0</v>
      </c>
      <c r="X92" s="90">
        <f>'[2]SEPT 2021'!W92+'[2]OCT 2021'!W92+'[2]NOV 2021'!W92+'[2]DEC 2021'!W92+'[2]JAN 2022'!W92+'[2]FEB 2022'!X92+'[2]MAR 2022'!X92+'[2]APR 2022'!X92+'[2]MAY 2022'!X92+'[2]JUN 2022'!X92+'[2]JUL 2022'!X92+'[2]AUG 2022'!X92+'[2]NOV 2022'!X92</f>
        <v>0</v>
      </c>
      <c r="Y92" s="90">
        <f>'[2]SEPT 2021'!X92+'[2]OCT 2021'!X92+'[2]NOV 2021'!X92+'[2]DEC 2021'!X92+'[2]JAN 2022'!X92+'[2]FEB 2022'!Y92+'[2]MAR 2022'!Y92+'[2]APR 2022'!Y92+'[2]MAY 2022'!Y92+'[2]JUN 2022'!Y92+'[2]JUL 2022'!Y92+'[2]AUG 2022'!Y92+'[2]NOV 2022'!Y92</f>
        <v>0</v>
      </c>
      <c r="Z92" s="90">
        <f>'[2]SEPT 2021'!Y92+'[2]OCT 2021'!Y92+'[2]NOV 2021'!Y92+'[2]DEC 2021'!Y92+'[2]JAN 2022'!Y92+'[2]FEB 2022'!Z92+'[2]MAR 2022'!Z92+'[2]APR 2022'!Z92+'[2]MAY 2022'!Z92+'[2]JUN 2022'!Z92+'[2]JUL 2022'!Z92+'[2]AUG 2022'!Z92+'[2]NOV 2022'!Z92</f>
        <v>0</v>
      </c>
      <c r="AA92" s="66">
        <f t="shared" si="1"/>
        <v>150593.39000000001</v>
      </c>
    </row>
    <row r="93" spans="1:27" x14ac:dyDescent="0.25">
      <c r="A93" s="16" t="s">
        <v>221</v>
      </c>
      <c r="B93" s="17" t="s">
        <v>222</v>
      </c>
      <c r="C93" s="28" t="s">
        <v>45</v>
      </c>
      <c r="D93" s="86">
        <f>'[2]SEPT 2021'!D93+'[2]OCT 2021'!D93+'[2]NOV 2021'!D93+'[2]DEC 2021'!D93+'[2]JAN 2022'!D93+'[2]FEB 2022'!D93+'[2]MAR 2022'!D93+'[2]APR 2022'!D93+'[2]MAY 2022'!D93+'[2]JUN 2022'!D93+'[2]JUL 2022'!D93+'[2]AUG 2022'!D93+'[2]NOV 2022'!D93</f>
        <v>29959</v>
      </c>
      <c r="E93" s="86">
        <f>'[2]SEPT 2021'!E93+'[2]OCT 2021'!E93+'[2]NOV 2021'!E93+'[2]DEC 2021'!E93+'[2]JAN 2022'!E93+'[2]FEB 2022'!E93+'[2]MAR 2022'!E93+'[2]APR 2022'!E93+'[2]MAY 2022'!E93+'[2]JUN 2022'!E93+'[2]JUL 2022'!E93+'[2]AUG 2022'!E93+'[2]NOV 2022'!E93</f>
        <v>88066</v>
      </c>
      <c r="F93" s="86">
        <f>'[2]SEPT 2021'!F93+'[2]OCT 2021'!F93+'[2]NOV 2021'!F93+'[2]DEC 2021'!F93+'[2]JAN 2022'!F93+'[2]FEB 2022'!F93+'[2]MAR 2022'!F93+'[2]APR 2022'!F93+'[2]MAY 2022'!F93+'[2]JUN 2022'!F93+'[2]JUL 2022'!F93+'[2]AUG 2022'!F93+'[2]NOV 2022'!F93</f>
        <v>27142</v>
      </c>
      <c r="G93" s="86">
        <f>'[2]SEPT 2021'!G93+'[2]OCT 2021'!G93+'[2]NOV 2021'!G93+'[2]DEC 2021'!G93+'[2]JAN 2022'!G93+'[2]FEB 2022'!G93+'[2]MAR 2022'!G93+'[2]APR 2022'!G93+'[2]MAY 2022'!G93+'[2]JUN 2022'!G93+'[2]JUL 2022'!G93+'[2]AUG 2022'!G93+'[2]NOV 2022'!G93</f>
        <v>24601</v>
      </c>
      <c r="H93" s="86">
        <f>'[2]SEPT 2021'!H93+'[2]OCT 2021'!H93+'[2]NOV 2021'!H93+'[2]DEC 2021'!H93+'[2]JAN 2022'!H93+'[2]FEB 2022'!H93+'[2]MAR 2022'!H93+'[2]APR 2022'!H93+'[2]MAY 2022'!H93+'[2]JUN 2022'!H93+'[2]JUL 2022'!H93+'[2]AUG 2022'!H93+'[2]NOV 2022'!H93</f>
        <v>10405</v>
      </c>
      <c r="I93" s="87">
        <f>'[2]SEPT 2021'!I93+'[2]OCT 2021'!I93+'[2]NOV 2021'!I93+'[2]DEC 2021'!I93+'[2]JAN 2022'!I93+'[2]FEB 2022'!I93+'[2]MAR 2022'!I93+'[2]APR 2022'!I93+'[2]MAY 2022'!I93+'[2]JUN 2022'!I93+'[2]JUL 2022'!I93+'[2]AUG 2022'!I93+'[2]NOV 2022'!I93</f>
        <v>180173</v>
      </c>
      <c r="J93" s="88">
        <f>'[2]SEPT 2021'!J93+'[2]OCT 2021'!J93+'[2]NOV 2021'!J93+'[2]DEC 2021'!J93+'[2]JAN 2022'!J93+'[2]FEB 2022'!J93+'[2]MAR 2022'!J93+'[2]APR 2022'!J93+'[2]MAY 2022'!J93+'[2]JUN 2022'!J93+'[2]JUL 2022'!J93+'[2]AUG 2022'!J93+'[2]NOV 2022'!J93</f>
        <v>4348</v>
      </c>
      <c r="K93" s="89">
        <f>'[2]FEB 2022'!K93+'[2]MAR 2022'!K93+'[2]APR 2022'!K93+'[2]MAY 2022'!K93+'[2]JUN 2022'!K93+'[2]JUL 2022'!K93+'[2]AUG 2022'!K93+'[2]NOV 2022'!K93</f>
        <v>0</v>
      </c>
      <c r="L93" s="90">
        <f>'[2]SEPT 2021'!K93+'[2]OCT 2021'!K93+'[2]NOV 2021'!K93+'[2]DEC 2021'!K93+'[2]JAN 2022'!K93+'[2]FEB 2022'!L93+'[2]MAR 2022'!L93+'[2]APR 2022'!L93+'[2]MAY 2022'!L93+'[2]JUN 2022'!L93+'[2]JUL 2022'!L93+'[2]AUG 2022'!L93+'[2]NOV 2022'!L93</f>
        <v>0</v>
      </c>
      <c r="M93" s="90">
        <f>'[2]SEPT 2021'!L93+'[2]OCT 2021'!L93+'[2]NOV 2021'!L93+'[2]DEC 2021'!L93+'[2]JAN 2022'!L93+'[2]FEB 2022'!M93+'[2]MAR 2022'!M93+'[2]APR 2022'!M93+'[2]MAY 2022'!M93+'[2]JUN 2022'!M93+'[2]JUL 2022'!M93+'[2]AUG 2022'!M93+'[2]NOV 2022'!M93</f>
        <v>0</v>
      </c>
      <c r="N93" s="90">
        <f>'[2]SEPT 2021'!M93+'[2]OCT 2021'!M93+'[2]NOV 2021'!M93+'[2]DEC 2021'!M93+'[2]JAN 2022'!M93+'[2]FEB 2022'!N93+'[2]MAR 2022'!N93+'[2]APR 2022'!N93+'[2]MAY 2022'!N93+'[2]JUN 2022'!N93+'[2]JUL 2022'!N93+'[2]AUG 2022'!N93+'[2]NOV 2022'!N93</f>
        <v>0</v>
      </c>
      <c r="O93" s="90">
        <f>'[2]SEPT 2021'!N93+'[2]OCT 2021'!N93+'[2]NOV 2021'!N93+'[2]DEC 2021'!N93+'[2]JAN 2022'!N93+'[2]FEB 2022'!O93+'[2]MAR 2022'!O93+'[2]APR 2022'!O93+'[2]MAY 2022'!O93+'[2]JUN 2022'!O93+'[2]JUL 2022'!O93+'[2]AUG 2022'!O93+'[2]NOV 2022'!O93</f>
        <v>0</v>
      </c>
      <c r="P93" s="90">
        <f>'[2]SEPT 2021'!O93+'[2]OCT 2021'!O93+'[2]NOV 2021'!O93+'[2]DEC 2021'!O93+'[2]JAN 2022'!O93+'[2]FEB 2022'!P93+'[2]MAR 2022'!P93+'[2]APR 2022'!P93+'[2]MAY 2022'!P93+'[2]JUN 2022'!P93+'[2]JUL 2022'!P93+'[2]AUG 2022'!P93+'[2]NOV 2022'!P93</f>
        <v>0</v>
      </c>
      <c r="Q93" s="90">
        <f>'[2]SEPT 2021'!P93+'[2]OCT 2021'!P93+'[2]NOV 2021'!P93+'[2]DEC 2021'!P93+'[2]JAN 2022'!P93+'[2]FEB 2022'!Q93+'[2]MAR 2022'!Q93+'[2]APR 2022'!Q93+'[2]MAY 2022'!Q93+'[2]JUN 2022'!Q93+'[2]JUL 2022'!Q93+'[2]AUG 2022'!Q93+'[2]NOV 2022'!Q93</f>
        <v>2682.12</v>
      </c>
      <c r="R93" s="90">
        <f>'[2]SEPT 2021'!Q93+'[2]OCT 2021'!Q93+'[2]NOV 2021'!Q93+'[2]DEC 2021'!Q93+'[2]JAN 2022'!Q93+'[2]FEB 2022'!R93+'[2]MAR 2022'!R93+'[2]APR 2022'!R93+'[2]MAY 2022'!R93+'[2]JUN 2022'!R93+'[2]JUL 2022'!R93+'[2]AUG 2022'!R93+'[2]NOV 2022'!R93</f>
        <v>0</v>
      </c>
      <c r="S93" s="90">
        <f>'[2]SEPT 2021'!R93+'[2]OCT 2021'!R93+'[2]NOV 2021'!R93+'[2]DEC 2021'!R93+'[2]JAN 2022'!R93+'[2]FEB 2022'!S93+'[2]MAR 2022'!S93+'[2]APR 2022'!S93+'[2]MAY 2022'!S93+'[2]JUN 2022'!S93+'[2]JUL 2022'!S93+'[2]AUG 2022'!S93+'[2]NOV 2022'!S93</f>
        <v>0</v>
      </c>
      <c r="T93" s="90">
        <f>'[2]SEPT 2021'!S93+'[2]OCT 2021'!S93+'[2]NOV 2021'!S93+'[2]DEC 2021'!S93+'[2]JAN 2022'!S93+'[2]FEB 2022'!T93+'[2]MAR 2022'!T93+'[2]APR 2022'!T93+'[2]MAY 2022'!T93+'[2]JUN 2022'!T93+'[2]JUL 2022'!T93+'[2]AUG 2022'!T93+'[2]NOV 2022'!T93</f>
        <v>0</v>
      </c>
      <c r="U93" s="90">
        <f>'[2]SEPT 2021'!T93+'[2]OCT 2021'!T93+'[2]NOV 2021'!T93+'[2]DEC 2021'!T93+'[2]JAN 2022'!T93+'[2]FEB 2022'!U93+'[2]MAR 2022'!U93+'[2]APR 2022'!U93+'[2]MAY 2022'!U93+'[2]JUN 2022'!U93+'[2]JUL 2022'!U93+'[2]AUG 2022'!U93+'[2]NOV 2022'!U93</f>
        <v>0</v>
      </c>
      <c r="V93" s="90">
        <f>'[2]SEPT 2021'!U93+'[2]OCT 2021'!U93+'[2]NOV 2021'!U93+'[2]DEC 2021'!U93+'[2]JAN 2022'!U93+'[2]FEB 2022'!V93+'[2]MAR 2022'!V93+'[2]APR 2022'!V93+'[2]MAY 2022'!V93+'[2]JUN 2022'!V93+'[2]JUL 2022'!V93+'[2]AUG 2022'!V93+'[2]NOV 2022'!V93</f>
        <v>0</v>
      </c>
      <c r="W93" s="90">
        <f>'[2]SEPT 2021'!V93+'[2]OCT 2021'!V93+'[2]NOV 2021'!V93+'[2]DEC 2021'!V93+'[2]JAN 2022'!V93+'[2]FEB 2022'!W93+'[2]MAR 2022'!W93+'[2]APR 2022'!W93+'[2]MAY 2022'!W93+'[2]JUN 2022'!W93+'[2]JUL 2022'!W93+'[2]AUG 2022'!W93+'[2]NOV 2022'!W93</f>
        <v>0</v>
      </c>
      <c r="X93" s="90">
        <f>'[2]SEPT 2021'!W93+'[2]OCT 2021'!W93+'[2]NOV 2021'!W93+'[2]DEC 2021'!W93+'[2]JAN 2022'!W93+'[2]FEB 2022'!X93+'[2]MAR 2022'!X93+'[2]APR 2022'!X93+'[2]MAY 2022'!X93+'[2]JUN 2022'!X93+'[2]JUL 2022'!X93+'[2]AUG 2022'!X93+'[2]NOV 2022'!X93</f>
        <v>0</v>
      </c>
      <c r="Y93" s="90">
        <f>'[2]SEPT 2021'!X93+'[2]OCT 2021'!X93+'[2]NOV 2021'!X93+'[2]DEC 2021'!X93+'[2]JAN 2022'!X93+'[2]FEB 2022'!Y93+'[2]MAR 2022'!Y93+'[2]APR 2022'!Y93+'[2]MAY 2022'!Y93+'[2]JUN 2022'!Y93+'[2]JUL 2022'!Y93+'[2]AUG 2022'!Y93+'[2]NOV 2022'!Y93</f>
        <v>0</v>
      </c>
      <c r="Z93" s="90">
        <f>'[2]SEPT 2021'!Y93+'[2]OCT 2021'!Y93+'[2]NOV 2021'!Y93+'[2]DEC 2021'!Y93+'[2]JAN 2022'!Y93+'[2]FEB 2022'!Z93+'[2]MAR 2022'!Z93+'[2]APR 2022'!Z93+'[2]MAY 2022'!Z93+'[2]JUN 2022'!Z93+'[2]JUL 2022'!Z93+'[2]AUG 2022'!Z93+'[2]NOV 2022'!Z93</f>
        <v>0</v>
      </c>
      <c r="AA93" s="66">
        <f t="shared" si="1"/>
        <v>187203.12</v>
      </c>
    </row>
    <row r="94" spans="1:27" x14ac:dyDescent="0.25">
      <c r="A94" s="16" t="s">
        <v>223</v>
      </c>
      <c r="B94" s="17" t="s">
        <v>224</v>
      </c>
      <c r="C94" s="28" t="s">
        <v>45</v>
      </c>
      <c r="D94" s="86">
        <f>'[2]SEPT 2021'!D94+'[2]OCT 2021'!D94+'[2]NOV 2021'!D94+'[2]DEC 2021'!D94+'[2]JAN 2022'!D94+'[2]FEB 2022'!D94+'[2]MAR 2022'!D94+'[2]APR 2022'!D94+'[2]MAY 2022'!D94+'[2]JUN 2022'!D94+'[2]JUL 2022'!D94+'[2]AUG 2022'!D94+'[2]NOV 2022'!D94</f>
        <v>47809</v>
      </c>
      <c r="E94" s="86">
        <f>'[2]SEPT 2021'!E94+'[2]OCT 2021'!E94+'[2]NOV 2021'!E94+'[2]DEC 2021'!E94+'[2]JAN 2022'!E94+'[2]FEB 2022'!E94+'[2]MAR 2022'!E94+'[2]APR 2022'!E94+'[2]MAY 2022'!E94+'[2]JUN 2022'!E94+'[2]JUL 2022'!E94+'[2]AUG 2022'!E94+'[2]NOV 2022'!E94</f>
        <v>31657</v>
      </c>
      <c r="F94" s="86">
        <f>'[2]SEPT 2021'!F94+'[2]OCT 2021'!F94+'[2]NOV 2021'!F94+'[2]DEC 2021'!F94+'[2]JAN 2022'!F94+'[2]FEB 2022'!F94+'[2]MAR 2022'!F94+'[2]APR 2022'!F94+'[2]MAY 2022'!F94+'[2]JUN 2022'!F94+'[2]JUL 2022'!F94+'[2]AUG 2022'!F94+'[2]NOV 2022'!F94</f>
        <v>0</v>
      </c>
      <c r="G94" s="86">
        <f>'[2]SEPT 2021'!G94+'[2]OCT 2021'!G94+'[2]NOV 2021'!G94+'[2]DEC 2021'!G94+'[2]JAN 2022'!G94+'[2]FEB 2022'!G94+'[2]MAR 2022'!G94+'[2]APR 2022'!G94+'[2]MAY 2022'!G94+'[2]JUN 2022'!G94+'[2]JUL 2022'!G94+'[2]AUG 2022'!G94+'[2]NOV 2022'!G94</f>
        <v>12256</v>
      </c>
      <c r="H94" s="86">
        <f>'[2]SEPT 2021'!H94+'[2]OCT 2021'!H94+'[2]NOV 2021'!H94+'[2]DEC 2021'!H94+'[2]JAN 2022'!H94+'[2]FEB 2022'!H94+'[2]MAR 2022'!H94+'[2]APR 2022'!H94+'[2]MAY 2022'!H94+'[2]JUN 2022'!H94+'[2]JUL 2022'!H94+'[2]AUG 2022'!H94+'[2]NOV 2022'!H94</f>
        <v>1447</v>
      </c>
      <c r="I94" s="87">
        <f>'[2]SEPT 2021'!I94+'[2]OCT 2021'!I94+'[2]NOV 2021'!I94+'[2]DEC 2021'!I94+'[2]JAN 2022'!I94+'[2]FEB 2022'!I94+'[2]MAR 2022'!I94+'[2]APR 2022'!I94+'[2]MAY 2022'!I94+'[2]JUN 2022'!I94+'[2]JUL 2022'!I94+'[2]AUG 2022'!I94+'[2]NOV 2022'!I94</f>
        <v>93169</v>
      </c>
      <c r="J94" s="88">
        <f>'[2]SEPT 2021'!J94+'[2]OCT 2021'!J94+'[2]NOV 2021'!J94+'[2]DEC 2021'!J94+'[2]JAN 2022'!J94+'[2]FEB 2022'!J94+'[2]MAR 2022'!J94+'[2]APR 2022'!J94+'[2]MAY 2022'!J94+'[2]JUN 2022'!J94+'[2]JUL 2022'!J94+'[2]AUG 2022'!J94+'[2]NOV 2022'!J94</f>
        <v>0</v>
      </c>
      <c r="K94" s="89">
        <f>'[2]FEB 2022'!K94+'[2]MAR 2022'!K94+'[2]APR 2022'!K94+'[2]MAY 2022'!K94+'[2]JUN 2022'!K94+'[2]JUL 2022'!K94+'[2]AUG 2022'!K94+'[2]NOV 2022'!K94</f>
        <v>0</v>
      </c>
      <c r="L94" s="90">
        <f>'[2]SEPT 2021'!K94+'[2]OCT 2021'!K94+'[2]NOV 2021'!K94+'[2]DEC 2021'!K94+'[2]JAN 2022'!K94+'[2]FEB 2022'!L94+'[2]MAR 2022'!L94+'[2]APR 2022'!L94+'[2]MAY 2022'!L94+'[2]JUN 2022'!L94+'[2]JUL 2022'!L94+'[2]AUG 2022'!L94+'[2]NOV 2022'!L94</f>
        <v>0</v>
      </c>
      <c r="M94" s="90">
        <f>'[2]SEPT 2021'!L94+'[2]OCT 2021'!L94+'[2]NOV 2021'!L94+'[2]DEC 2021'!L94+'[2]JAN 2022'!L94+'[2]FEB 2022'!M94+'[2]MAR 2022'!M94+'[2]APR 2022'!M94+'[2]MAY 2022'!M94+'[2]JUN 2022'!M94+'[2]JUL 2022'!M94+'[2]AUG 2022'!M94+'[2]NOV 2022'!M94</f>
        <v>0</v>
      </c>
      <c r="N94" s="90">
        <f>'[2]SEPT 2021'!M94+'[2]OCT 2021'!M94+'[2]NOV 2021'!M94+'[2]DEC 2021'!M94+'[2]JAN 2022'!M94+'[2]FEB 2022'!N94+'[2]MAR 2022'!N94+'[2]APR 2022'!N94+'[2]MAY 2022'!N94+'[2]JUN 2022'!N94+'[2]JUL 2022'!N94+'[2]AUG 2022'!N94+'[2]NOV 2022'!N94</f>
        <v>0</v>
      </c>
      <c r="O94" s="90">
        <f>'[2]SEPT 2021'!N94+'[2]OCT 2021'!N94+'[2]NOV 2021'!N94+'[2]DEC 2021'!N94+'[2]JAN 2022'!N94+'[2]FEB 2022'!O94+'[2]MAR 2022'!O94+'[2]APR 2022'!O94+'[2]MAY 2022'!O94+'[2]JUN 2022'!O94+'[2]JUL 2022'!O94+'[2]AUG 2022'!O94+'[2]NOV 2022'!O94</f>
        <v>0</v>
      </c>
      <c r="P94" s="90">
        <f>'[2]SEPT 2021'!O94+'[2]OCT 2021'!O94+'[2]NOV 2021'!O94+'[2]DEC 2021'!O94+'[2]JAN 2022'!O94+'[2]FEB 2022'!P94+'[2]MAR 2022'!P94+'[2]APR 2022'!P94+'[2]MAY 2022'!P94+'[2]JUN 2022'!P94+'[2]JUL 2022'!P94+'[2]AUG 2022'!P94+'[2]NOV 2022'!P94</f>
        <v>0</v>
      </c>
      <c r="Q94" s="90">
        <f>'[2]SEPT 2021'!P94+'[2]OCT 2021'!P94+'[2]NOV 2021'!P94+'[2]DEC 2021'!P94+'[2]JAN 2022'!P94+'[2]FEB 2022'!Q94+'[2]MAR 2022'!Q94+'[2]APR 2022'!Q94+'[2]MAY 2022'!Q94+'[2]JUN 2022'!Q94+'[2]JUL 2022'!Q94+'[2]AUG 2022'!Q94+'[2]NOV 2022'!Q94</f>
        <v>0</v>
      </c>
      <c r="R94" s="90">
        <f>'[2]SEPT 2021'!Q94+'[2]OCT 2021'!Q94+'[2]NOV 2021'!Q94+'[2]DEC 2021'!Q94+'[2]JAN 2022'!Q94+'[2]FEB 2022'!R94+'[2]MAR 2022'!R94+'[2]APR 2022'!R94+'[2]MAY 2022'!R94+'[2]JUN 2022'!R94+'[2]JUL 2022'!R94+'[2]AUG 2022'!R94+'[2]NOV 2022'!R94</f>
        <v>0</v>
      </c>
      <c r="S94" s="90">
        <f>'[2]SEPT 2021'!R94+'[2]OCT 2021'!R94+'[2]NOV 2021'!R94+'[2]DEC 2021'!R94+'[2]JAN 2022'!R94+'[2]FEB 2022'!S94+'[2]MAR 2022'!S94+'[2]APR 2022'!S94+'[2]MAY 2022'!S94+'[2]JUN 2022'!S94+'[2]JUL 2022'!S94+'[2]AUG 2022'!S94+'[2]NOV 2022'!S94</f>
        <v>0</v>
      </c>
      <c r="T94" s="90">
        <f>'[2]SEPT 2021'!S94+'[2]OCT 2021'!S94+'[2]NOV 2021'!S94+'[2]DEC 2021'!S94+'[2]JAN 2022'!S94+'[2]FEB 2022'!T94+'[2]MAR 2022'!T94+'[2]APR 2022'!T94+'[2]MAY 2022'!T94+'[2]JUN 2022'!T94+'[2]JUL 2022'!T94+'[2]AUG 2022'!T94+'[2]NOV 2022'!T94</f>
        <v>0</v>
      </c>
      <c r="U94" s="90">
        <f>'[2]SEPT 2021'!T94+'[2]OCT 2021'!T94+'[2]NOV 2021'!T94+'[2]DEC 2021'!T94+'[2]JAN 2022'!T94+'[2]FEB 2022'!U94+'[2]MAR 2022'!U94+'[2]APR 2022'!U94+'[2]MAY 2022'!U94+'[2]JUN 2022'!U94+'[2]JUL 2022'!U94+'[2]AUG 2022'!U94+'[2]NOV 2022'!U94</f>
        <v>0</v>
      </c>
      <c r="V94" s="90">
        <f>'[2]SEPT 2021'!U94+'[2]OCT 2021'!U94+'[2]NOV 2021'!U94+'[2]DEC 2021'!U94+'[2]JAN 2022'!U94+'[2]FEB 2022'!V94+'[2]MAR 2022'!V94+'[2]APR 2022'!V94+'[2]MAY 2022'!V94+'[2]JUN 2022'!V94+'[2]JUL 2022'!V94+'[2]AUG 2022'!V94+'[2]NOV 2022'!V94</f>
        <v>0</v>
      </c>
      <c r="W94" s="90">
        <f>'[2]SEPT 2021'!V94+'[2]OCT 2021'!V94+'[2]NOV 2021'!V94+'[2]DEC 2021'!V94+'[2]JAN 2022'!V94+'[2]FEB 2022'!W94+'[2]MAR 2022'!W94+'[2]APR 2022'!W94+'[2]MAY 2022'!W94+'[2]JUN 2022'!W94+'[2]JUL 2022'!W94+'[2]AUG 2022'!W94+'[2]NOV 2022'!W94</f>
        <v>0</v>
      </c>
      <c r="X94" s="90">
        <f>'[2]SEPT 2021'!W94+'[2]OCT 2021'!W94+'[2]NOV 2021'!W94+'[2]DEC 2021'!W94+'[2]JAN 2022'!W94+'[2]FEB 2022'!X94+'[2]MAR 2022'!X94+'[2]APR 2022'!X94+'[2]MAY 2022'!X94+'[2]JUN 2022'!X94+'[2]JUL 2022'!X94+'[2]AUG 2022'!X94+'[2]NOV 2022'!X94</f>
        <v>0</v>
      </c>
      <c r="Y94" s="90">
        <f>'[2]SEPT 2021'!X94+'[2]OCT 2021'!X94+'[2]NOV 2021'!X94+'[2]DEC 2021'!X94+'[2]JAN 2022'!X94+'[2]FEB 2022'!Y94+'[2]MAR 2022'!Y94+'[2]APR 2022'!Y94+'[2]MAY 2022'!Y94+'[2]JUN 2022'!Y94+'[2]JUL 2022'!Y94+'[2]AUG 2022'!Y94+'[2]NOV 2022'!Y94</f>
        <v>0</v>
      </c>
      <c r="Z94" s="90">
        <f>'[2]SEPT 2021'!Y94+'[2]OCT 2021'!Y94+'[2]NOV 2021'!Y94+'[2]DEC 2021'!Y94+'[2]JAN 2022'!Y94+'[2]FEB 2022'!Z94+'[2]MAR 2022'!Z94+'[2]APR 2022'!Z94+'[2]MAY 2022'!Z94+'[2]JUN 2022'!Z94+'[2]JUL 2022'!Z94+'[2]AUG 2022'!Z94+'[2]NOV 2022'!Z94</f>
        <v>0</v>
      </c>
      <c r="AA94" s="66">
        <f t="shared" si="1"/>
        <v>93169</v>
      </c>
    </row>
    <row r="95" spans="1:27" x14ac:dyDescent="0.25">
      <c r="A95" s="16" t="s">
        <v>225</v>
      </c>
      <c r="B95" s="17" t="s">
        <v>226</v>
      </c>
      <c r="C95" s="28" t="s">
        <v>45</v>
      </c>
      <c r="D95" s="86">
        <f>'[2]SEPT 2021'!D95+'[2]OCT 2021'!D95+'[2]NOV 2021'!D95+'[2]DEC 2021'!D95+'[2]JAN 2022'!D95+'[2]FEB 2022'!D95+'[2]MAR 2022'!D95+'[2]APR 2022'!D95+'[2]MAY 2022'!D95+'[2]JUN 2022'!D95+'[2]JUL 2022'!D95+'[2]AUG 2022'!D95+'[2]NOV 2022'!D95</f>
        <v>234200</v>
      </c>
      <c r="E95" s="86">
        <f>'[2]SEPT 2021'!E95+'[2]OCT 2021'!E95+'[2]NOV 2021'!E95+'[2]DEC 2021'!E95+'[2]JAN 2022'!E95+'[2]FEB 2022'!E95+'[2]MAR 2022'!E95+'[2]APR 2022'!E95+'[2]MAY 2022'!E95+'[2]JUN 2022'!E95+'[2]JUL 2022'!E95+'[2]AUG 2022'!E95+'[2]NOV 2022'!E95</f>
        <v>144064</v>
      </c>
      <c r="F95" s="86">
        <f>'[2]SEPT 2021'!F95+'[2]OCT 2021'!F95+'[2]NOV 2021'!F95+'[2]DEC 2021'!F95+'[2]JAN 2022'!F95+'[2]FEB 2022'!F95+'[2]MAR 2022'!F95+'[2]APR 2022'!F95+'[2]MAY 2022'!F95+'[2]JUN 2022'!F95+'[2]JUL 2022'!F95+'[2]AUG 2022'!F95+'[2]NOV 2022'!F95</f>
        <v>23419</v>
      </c>
      <c r="G95" s="86">
        <f>'[2]SEPT 2021'!G95+'[2]OCT 2021'!G95+'[2]NOV 2021'!G95+'[2]DEC 2021'!G95+'[2]JAN 2022'!G95+'[2]FEB 2022'!G95+'[2]MAR 2022'!G95+'[2]APR 2022'!G95+'[2]MAY 2022'!G95+'[2]JUN 2022'!G95+'[2]JUL 2022'!G95+'[2]AUG 2022'!G95+'[2]NOV 2022'!G95</f>
        <v>36972</v>
      </c>
      <c r="H95" s="86">
        <f>'[2]SEPT 2021'!H95+'[2]OCT 2021'!H95+'[2]NOV 2021'!H95+'[2]DEC 2021'!H95+'[2]JAN 2022'!H95+'[2]FEB 2022'!H95+'[2]MAR 2022'!H95+'[2]APR 2022'!H95+'[2]MAY 2022'!H95+'[2]JUN 2022'!H95+'[2]JUL 2022'!H95+'[2]AUG 2022'!H95+'[2]NOV 2022'!H95</f>
        <v>22349</v>
      </c>
      <c r="I95" s="87">
        <f>'[2]SEPT 2021'!I95+'[2]OCT 2021'!I95+'[2]NOV 2021'!I95+'[2]DEC 2021'!I95+'[2]JAN 2022'!I95+'[2]FEB 2022'!I95+'[2]MAR 2022'!I95+'[2]APR 2022'!I95+'[2]MAY 2022'!I95+'[2]JUN 2022'!I95+'[2]JUL 2022'!I95+'[2]AUG 2022'!I95+'[2]NOV 2022'!I95</f>
        <v>461004</v>
      </c>
      <c r="J95" s="88">
        <f>'[2]SEPT 2021'!J95+'[2]OCT 2021'!J95+'[2]NOV 2021'!J95+'[2]DEC 2021'!J95+'[2]JAN 2022'!J95+'[2]FEB 2022'!J95+'[2]MAR 2022'!J95+'[2]APR 2022'!J95+'[2]MAY 2022'!J95+'[2]JUN 2022'!J95+'[2]JUL 2022'!J95+'[2]AUG 2022'!J95+'[2]NOV 2022'!J95</f>
        <v>4348</v>
      </c>
      <c r="K95" s="89">
        <f>'[2]FEB 2022'!K95+'[2]MAR 2022'!K95+'[2]APR 2022'!K95+'[2]MAY 2022'!K95+'[2]JUN 2022'!K95+'[2]JUL 2022'!K95+'[2]AUG 2022'!K95+'[2]NOV 2022'!K95</f>
        <v>4440</v>
      </c>
      <c r="L95" s="90">
        <f>'[2]SEPT 2021'!K95+'[2]OCT 2021'!K95+'[2]NOV 2021'!K95+'[2]DEC 2021'!K95+'[2]JAN 2022'!K95+'[2]FEB 2022'!L95+'[2]MAR 2022'!L95+'[2]APR 2022'!L95+'[2]MAY 2022'!L95+'[2]JUN 2022'!L95+'[2]JUL 2022'!L95+'[2]AUG 2022'!L95+'[2]NOV 2022'!L95</f>
        <v>0</v>
      </c>
      <c r="M95" s="90">
        <f>'[2]SEPT 2021'!L95+'[2]OCT 2021'!L95+'[2]NOV 2021'!L95+'[2]DEC 2021'!L95+'[2]JAN 2022'!L95+'[2]FEB 2022'!M95+'[2]MAR 2022'!M95+'[2]APR 2022'!M95+'[2]MAY 2022'!M95+'[2]JUN 2022'!M95+'[2]JUL 2022'!M95+'[2]AUG 2022'!M95+'[2]NOV 2022'!M95</f>
        <v>0</v>
      </c>
      <c r="N95" s="90">
        <f>'[2]SEPT 2021'!M95+'[2]OCT 2021'!M95+'[2]NOV 2021'!M95+'[2]DEC 2021'!M95+'[2]JAN 2022'!M95+'[2]FEB 2022'!N95+'[2]MAR 2022'!N95+'[2]APR 2022'!N95+'[2]MAY 2022'!N95+'[2]JUN 2022'!N95+'[2]JUL 2022'!N95+'[2]AUG 2022'!N95+'[2]NOV 2022'!N95</f>
        <v>0</v>
      </c>
      <c r="O95" s="90">
        <f>'[2]SEPT 2021'!N95+'[2]OCT 2021'!N95+'[2]NOV 2021'!N95+'[2]DEC 2021'!N95+'[2]JAN 2022'!N95+'[2]FEB 2022'!O95+'[2]MAR 2022'!O95+'[2]APR 2022'!O95+'[2]MAY 2022'!O95+'[2]JUN 2022'!O95+'[2]JUL 2022'!O95+'[2]AUG 2022'!O95+'[2]NOV 2022'!O95</f>
        <v>0</v>
      </c>
      <c r="P95" s="90">
        <f>'[2]SEPT 2021'!O95+'[2]OCT 2021'!O95+'[2]NOV 2021'!O95+'[2]DEC 2021'!O95+'[2]JAN 2022'!O95+'[2]FEB 2022'!P95+'[2]MAR 2022'!P95+'[2]APR 2022'!P95+'[2]MAY 2022'!P95+'[2]JUN 2022'!P95+'[2]JUL 2022'!P95+'[2]AUG 2022'!P95+'[2]NOV 2022'!P95</f>
        <v>0</v>
      </c>
      <c r="Q95" s="90">
        <f>'[2]SEPT 2021'!P95+'[2]OCT 2021'!P95+'[2]NOV 2021'!P95+'[2]DEC 2021'!P95+'[2]JAN 2022'!P95+'[2]FEB 2022'!Q95+'[2]MAR 2022'!Q95+'[2]APR 2022'!Q95+'[2]MAY 2022'!Q95+'[2]JUN 2022'!Q95+'[2]JUL 2022'!Q95+'[2]AUG 2022'!Q95+'[2]NOV 2022'!Q95</f>
        <v>4023.18</v>
      </c>
      <c r="R95" s="90">
        <f>'[2]SEPT 2021'!Q95+'[2]OCT 2021'!Q95+'[2]NOV 2021'!Q95+'[2]DEC 2021'!Q95+'[2]JAN 2022'!Q95+'[2]FEB 2022'!R95+'[2]MAR 2022'!R95+'[2]APR 2022'!R95+'[2]MAY 2022'!R95+'[2]JUN 2022'!R95+'[2]JUL 2022'!R95+'[2]AUG 2022'!R95+'[2]NOV 2022'!R95</f>
        <v>0</v>
      </c>
      <c r="S95" s="90">
        <f>'[2]SEPT 2021'!R95+'[2]OCT 2021'!R95+'[2]NOV 2021'!R95+'[2]DEC 2021'!R95+'[2]JAN 2022'!R95+'[2]FEB 2022'!S95+'[2]MAR 2022'!S95+'[2]APR 2022'!S95+'[2]MAY 2022'!S95+'[2]JUN 2022'!S95+'[2]JUL 2022'!S95+'[2]AUG 2022'!S95+'[2]NOV 2022'!S95</f>
        <v>0</v>
      </c>
      <c r="T95" s="90">
        <f>'[2]SEPT 2021'!S95+'[2]OCT 2021'!S95+'[2]NOV 2021'!S95+'[2]DEC 2021'!S95+'[2]JAN 2022'!S95+'[2]FEB 2022'!T95+'[2]MAR 2022'!T95+'[2]APR 2022'!T95+'[2]MAY 2022'!T95+'[2]JUN 2022'!T95+'[2]JUL 2022'!T95+'[2]AUG 2022'!T95+'[2]NOV 2022'!T95</f>
        <v>0</v>
      </c>
      <c r="U95" s="90">
        <f>'[2]SEPT 2021'!T95+'[2]OCT 2021'!T95+'[2]NOV 2021'!T95+'[2]DEC 2021'!T95+'[2]JAN 2022'!T95+'[2]FEB 2022'!U95+'[2]MAR 2022'!U95+'[2]APR 2022'!U95+'[2]MAY 2022'!U95+'[2]JUN 2022'!U95+'[2]JUL 2022'!U95+'[2]AUG 2022'!U95+'[2]NOV 2022'!U95</f>
        <v>0</v>
      </c>
      <c r="V95" s="90">
        <f>'[2]SEPT 2021'!U95+'[2]OCT 2021'!U95+'[2]NOV 2021'!U95+'[2]DEC 2021'!U95+'[2]JAN 2022'!U95+'[2]FEB 2022'!V95+'[2]MAR 2022'!V95+'[2]APR 2022'!V95+'[2]MAY 2022'!V95+'[2]JUN 2022'!V95+'[2]JUL 2022'!V95+'[2]AUG 2022'!V95+'[2]NOV 2022'!V95</f>
        <v>0</v>
      </c>
      <c r="W95" s="90">
        <f>'[2]SEPT 2021'!V95+'[2]OCT 2021'!V95+'[2]NOV 2021'!V95+'[2]DEC 2021'!V95+'[2]JAN 2022'!V95+'[2]FEB 2022'!W95+'[2]MAR 2022'!W95+'[2]APR 2022'!W95+'[2]MAY 2022'!W95+'[2]JUN 2022'!W95+'[2]JUL 2022'!W95+'[2]AUG 2022'!W95+'[2]NOV 2022'!W95</f>
        <v>0</v>
      </c>
      <c r="X95" s="90">
        <f>'[2]SEPT 2021'!W95+'[2]OCT 2021'!W95+'[2]NOV 2021'!W95+'[2]DEC 2021'!W95+'[2]JAN 2022'!W95+'[2]FEB 2022'!X95+'[2]MAR 2022'!X95+'[2]APR 2022'!X95+'[2]MAY 2022'!X95+'[2]JUN 2022'!X95+'[2]JUL 2022'!X95+'[2]AUG 2022'!X95+'[2]NOV 2022'!X95</f>
        <v>0</v>
      </c>
      <c r="Y95" s="90">
        <f>'[2]SEPT 2021'!X95+'[2]OCT 2021'!X95+'[2]NOV 2021'!X95+'[2]DEC 2021'!X95+'[2]JAN 2022'!X95+'[2]FEB 2022'!Y95+'[2]MAR 2022'!Y95+'[2]APR 2022'!Y95+'[2]MAY 2022'!Y95+'[2]JUN 2022'!Y95+'[2]JUL 2022'!Y95+'[2]AUG 2022'!Y95+'[2]NOV 2022'!Y95</f>
        <v>0</v>
      </c>
      <c r="Z95" s="90">
        <f>'[2]SEPT 2021'!Y95+'[2]OCT 2021'!Y95+'[2]NOV 2021'!Y95+'[2]DEC 2021'!Y95+'[2]JAN 2022'!Y95+'[2]FEB 2022'!Z95+'[2]MAR 2022'!Z95+'[2]APR 2022'!Z95+'[2]MAY 2022'!Z95+'[2]JUN 2022'!Z95+'[2]JUL 2022'!Z95+'[2]AUG 2022'!Z95+'[2]NOV 2022'!Z95</f>
        <v>0</v>
      </c>
      <c r="AA95" s="66">
        <f t="shared" si="1"/>
        <v>473815.18</v>
      </c>
    </row>
    <row r="96" spans="1:27" x14ac:dyDescent="0.25">
      <c r="A96" s="16" t="s">
        <v>227</v>
      </c>
      <c r="B96" s="17" t="s">
        <v>228</v>
      </c>
      <c r="C96" s="26" t="s">
        <v>42</v>
      </c>
      <c r="D96" s="86">
        <f>'[2]SEPT 2021'!D96+'[2]OCT 2021'!D96+'[2]NOV 2021'!D96+'[2]DEC 2021'!D96+'[2]JAN 2022'!D96+'[2]FEB 2022'!D96+'[2]MAR 2022'!D96+'[2]APR 2022'!D96+'[2]MAY 2022'!D96+'[2]JUN 2022'!D96+'[2]JUL 2022'!D96+'[2]AUG 2022'!D96+'[2]NOV 2022'!D96</f>
        <v>49203</v>
      </c>
      <c r="E96" s="86">
        <f>'[2]SEPT 2021'!E96+'[2]OCT 2021'!E96+'[2]NOV 2021'!E96+'[2]DEC 2021'!E96+'[2]JAN 2022'!E96+'[2]FEB 2022'!E96+'[2]MAR 2022'!E96+'[2]APR 2022'!E96+'[2]MAY 2022'!E96+'[2]JUN 2022'!E96+'[2]JUL 2022'!E96+'[2]AUG 2022'!E96+'[2]NOV 2022'!E96</f>
        <v>4553</v>
      </c>
      <c r="F96" s="86">
        <f>'[2]SEPT 2021'!F96+'[2]OCT 2021'!F96+'[2]NOV 2021'!F96+'[2]DEC 2021'!F96+'[2]JAN 2022'!F96+'[2]FEB 2022'!F96+'[2]MAR 2022'!F96+'[2]APR 2022'!F96+'[2]MAY 2022'!F96+'[2]JUN 2022'!F96+'[2]JUL 2022'!F96+'[2]AUG 2022'!F96+'[2]NOV 2022'!F96</f>
        <v>8182</v>
      </c>
      <c r="G96" s="86">
        <f>'[2]SEPT 2021'!G96+'[2]OCT 2021'!G96+'[2]NOV 2021'!G96+'[2]DEC 2021'!G96+'[2]JAN 2022'!G96+'[2]FEB 2022'!G96+'[2]MAR 2022'!G96+'[2]APR 2022'!G96+'[2]MAY 2022'!G96+'[2]JUN 2022'!G96+'[2]JUL 2022'!G96+'[2]AUG 2022'!G96+'[2]NOV 2022'!G96</f>
        <v>30138</v>
      </c>
      <c r="H96" s="86">
        <f>'[2]SEPT 2021'!H96+'[2]OCT 2021'!H96+'[2]NOV 2021'!H96+'[2]DEC 2021'!H96+'[2]JAN 2022'!H96+'[2]FEB 2022'!H96+'[2]MAR 2022'!H96+'[2]APR 2022'!H96+'[2]MAY 2022'!H96+'[2]JUN 2022'!H96+'[2]JUL 2022'!H96+'[2]AUG 2022'!H96+'[2]NOV 2022'!H96</f>
        <v>1318</v>
      </c>
      <c r="I96" s="87">
        <f>'[2]SEPT 2021'!I96+'[2]OCT 2021'!I96+'[2]NOV 2021'!I96+'[2]DEC 2021'!I96+'[2]JAN 2022'!I96+'[2]FEB 2022'!I96+'[2]MAR 2022'!I96+'[2]APR 2022'!I96+'[2]MAY 2022'!I96+'[2]JUN 2022'!I96+'[2]JUL 2022'!I96+'[2]AUG 2022'!I96+'[2]NOV 2022'!I96</f>
        <v>93394</v>
      </c>
      <c r="J96" s="88">
        <f>'[2]SEPT 2021'!J96+'[2]OCT 2021'!J96+'[2]NOV 2021'!J96+'[2]DEC 2021'!J96+'[2]JAN 2022'!J96+'[2]FEB 2022'!J96+'[2]MAR 2022'!J96+'[2]APR 2022'!J96+'[2]MAY 2022'!J96+'[2]JUN 2022'!J96+'[2]JUL 2022'!J96+'[2]AUG 2022'!J96+'[2]NOV 2022'!J96</f>
        <v>16577.59</v>
      </c>
      <c r="K96" s="89">
        <f>'[2]FEB 2022'!K96+'[2]MAR 2022'!K96+'[2]APR 2022'!K96+'[2]MAY 2022'!K96+'[2]JUN 2022'!K96+'[2]JUL 2022'!K96+'[2]AUG 2022'!K96+'[2]NOV 2022'!K96</f>
        <v>0</v>
      </c>
      <c r="L96" s="90">
        <f>'[2]SEPT 2021'!K96+'[2]OCT 2021'!K96+'[2]NOV 2021'!K96+'[2]DEC 2021'!K96+'[2]JAN 2022'!K96+'[2]FEB 2022'!L96+'[2]MAR 2022'!L96+'[2]APR 2022'!L96+'[2]MAY 2022'!L96+'[2]JUN 2022'!L96+'[2]JUL 2022'!L96+'[2]AUG 2022'!L96+'[2]NOV 2022'!L96</f>
        <v>0</v>
      </c>
      <c r="M96" s="90">
        <f>'[2]SEPT 2021'!L96+'[2]OCT 2021'!L96+'[2]NOV 2021'!L96+'[2]DEC 2021'!L96+'[2]JAN 2022'!L96+'[2]FEB 2022'!M96+'[2]MAR 2022'!M96+'[2]APR 2022'!M96+'[2]MAY 2022'!M96+'[2]JUN 2022'!M96+'[2]JUL 2022'!M96+'[2]AUG 2022'!M96+'[2]NOV 2022'!M96</f>
        <v>0</v>
      </c>
      <c r="N96" s="90">
        <f>'[2]SEPT 2021'!M96+'[2]OCT 2021'!M96+'[2]NOV 2021'!M96+'[2]DEC 2021'!M96+'[2]JAN 2022'!M96+'[2]FEB 2022'!N96+'[2]MAR 2022'!N96+'[2]APR 2022'!N96+'[2]MAY 2022'!N96+'[2]JUN 2022'!N96+'[2]JUL 2022'!N96+'[2]AUG 2022'!N96+'[2]NOV 2022'!N96</f>
        <v>0</v>
      </c>
      <c r="O96" s="90">
        <f>'[2]SEPT 2021'!N96+'[2]OCT 2021'!N96+'[2]NOV 2021'!N96+'[2]DEC 2021'!N96+'[2]JAN 2022'!N96+'[2]FEB 2022'!O96+'[2]MAR 2022'!O96+'[2]APR 2022'!O96+'[2]MAY 2022'!O96+'[2]JUN 2022'!O96+'[2]JUL 2022'!O96+'[2]AUG 2022'!O96+'[2]NOV 2022'!O96</f>
        <v>0</v>
      </c>
      <c r="P96" s="90">
        <f>'[2]SEPT 2021'!O96+'[2]OCT 2021'!O96+'[2]NOV 2021'!O96+'[2]DEC 2021'!O96+'[2]JAN 2022'!O96+'[2]FEB 2022'!P96+'[2]MAR 2022'!P96+'[2]APR 2022'!P96+'[2]MAY 2022'!P96+'[2]JUN 2022'!P96+'[2]JUL 2022'!P96+'[2]AUG 2022'!P96+'[2]NOV 2022'!P96</f>
        <v>0</v>
      </c>
      <c r="Q96" s="90">
        <f>'[2]SEPT 2021'!P96+'[2]OCT 2021'!P96+'[2]NOV 2021'!P96+'[2]DEC 2021'!P96+'[2]JAN 2022'!P96+'[2]FEB 2022'!Q96+'[2]MAR 2022'!Q96+'[2]APR 2022'!Q96+'[2]MAY 2022'!Q96+'[2]JUN 2022'!Q96+'[2]JUL 2022'!Q96+'[2]AUG 2022'!Q96+'[2]NOV 2022'!Q96</f>
        <v>0</v>
      </c>
      <c r="R96" s="90">
        <f>'[2]SEPT 2021'!Q96+'[2]OCT 2021'!Q96+'[2]NOV 2021'!Q96+'[2]DEC 2021'!Q96+'[2]JAN 2022'!Q96+'[2]FEB 2022'!R96+'[2]MAR 2022'!R96+'[2]APR 2022'!R96+'[2]MAY 2022'!R96+'[2]JUN 2022'!R96+'[2]JUL 2022'!R96+'[2]AUG 2022'!R96+'[2]NOV 2022'!R96</f>
        <v>0</v>
      </c>
      <c r="S96" s="90">
        <f>'[2]SEPT 2021'!R96+'[2]OCT 2021'!R96+'[2]NOV 2021'!R96+'[2]DEC 2021'!R96+'[2]JAN 2022'!R96+'[2]FEB 2022'!S96+'[2]MAR 2022'!S96+'[2]APR 2022'!S96+'[2]MAY 2022'!S96+'[2]JUN 2022'!S96+'[2]JUL 2022'!S96+'[2]AUG 2022'!S96+'[2]NOV 2022'!S96</f>
        <v>0</v>
      </c>
      <c r="T96" s="90">
        <f>'[2]SEPT 2021'!S96+'[2]OCT 2021'!S96+'[2]NOV 2021'!S96+'[2]DEC 2021'!S96+'[2]JAN 2022'!S96+'[2]FEB 2022'!T96+'[2]MAR 2022'!T96+'[2]APR 2022'!T96+'[2]MAY 2022'!T96+'[2]JUN 2022'!T96+'[2]JUL 2022'!T96+'[2]AUG 2022'!T96+'[2]NOV 2022'!T96</f>
        <v>0</v>
      </c>
      <c r="U96" s="90">
        <f>'[2]SEPT 2021'!T96+'[2]OCT 2021'!T96+'[2]NOV 2021'!T96+'[2]DEC 2021'!T96+'[2]JAN 2022'!T96+'[2]FEB 2022'!U96+'[2]MAR 2022'!U96+'[2]APR 2022'!U96+'[2]MAY 2022'!U96+'[2]JUN 2022'!U96+'[2]JUL 2022'!U96+'[2]AUG 2022'!U96+'[2]NOV 2022'!U96</f>
        <v>0</v>
      </c>
      <c r="V96" s="90">
        <f>'[2]SEPT 2021'!U96+'[2]OCT 2021'!U96+'[2]NOV 2021'!U96+'[2]DEC 2021'!U96+'[2]JAN 2022'!U96+'[2]FEB 2022'!V96+'[2]MAR 2022'!V96+'[2]APR 2022'!V96+'[2]MAY 2022'!V96+'[2]JUN 2022'!V96+'[2]JUL 2022'!V96+'[2]AUG 2022'!V96+'[2]NOV 2022'!V96</f>
        <v>0</v>
      </c>
      <c r="W96" s="90">
        <f>'[2]SEPT 2021'!V96+'[2]OCT 2021'!V96+'[2]NOV 2021'!V96+'[2]DEC 2021'!V96+'[2]JAN 2022'!V96+'[2]FEB 2022'!W96+'[2]MAR 2022'!W96+'[2]APR 2022'!W96+'[2]MAY 2022'!W96+'[2]JUN 2022'!W96+'[2]JUL 2022'!W96+'[2]AUG 2022'!W96+'[2]NOV 2022'!W96</f>
        <v>0</v>
      </c>
      <c r="X96" s="90">
        <f>'[2]SEPT 2021'!W96+'[2]OCT 2021'!W96+'[2]NOV 2021'!W96+'[2]DEC 2021'!W96+'[2]JAN 2022'!W96+'[2]FEB 2022'!X96+'[2]MAR 2022'!X96+'[2]APR 2022'!X96+'[2]MAY 2022'!X96+'[2]JUN 2022'!X96+'[2]JUL 2022'!X96+'[2]AUG 2022'!X96+'[2]NOV 2022'!X96</f>
        <v>0</v>
      </c>
      <c r="Y96" s="90">
        <f>'[2]SEPT 2021'!X96+'[2]OCT 2021'!X96+'[2]NOV 2021'!X96+'[2]DEC 2021'!X96+'[2]JAN 2022'!X96+'[2]FEB 2022'!Y96+'[2]MAR 2022'!Y96+'[2]APR 2022'!Y96+'[2]MAY 2022'!Y96+'[2]JUN 2022'!Y96+'[2]JUL 2022'!Y96+'[2]AUG 2022'!Y96+'[2]NOV 2022'!Y96</f>
        <v>0</v>
      </c>
      <c r="Z96" s="90">
        <f>'[2]SEPT 2021'!Y96+'[2]OCT 2021'!Y96+'[2]NOV 2021'!Y96+'[2]DEC 2021'!Y96+'[2]JAN 2022'!Y96+'[2]FEB 2022'!Z96+'[2]MAR 2022'!Z96+'[2]APR 2022'!Z96+'[2]MAY 2022'!Z96+'[2]JUN 2022'!Z96+'[2]JUL 2022'!Z96+'[2]AUG 2022'!Z96+'[2]NOV 2022'!Z96</f>
        <v>0</v>
      </c>
      <c r="AA96" s="66">
        <f t="shared" si="1"/>
        <v>109971.59</v>
      </c>
    </row>
    <row r="97" spans="1:27" x14ac:dyDescent="0.25">
      <c r="A97" s="16" t="s">
        <v>229</v>
      </c>
      <c r="B97" s="17" t="s">
        <v>230</v>
      </c>
      <c r="C97" s="26" t="s">
        <v>42</v>
      </c>
      <c r="D97" s="86">
        <f>'[2]SEPT 2021'!D97+'[2]OCT 2021'!D97+'[2]NOV 2021'!D97+'[2]DEC 2021'!D97+'[2]JAN 2022'!D97+'[2]FEB 2022'!D97+'[2]MAR 2022'!D97+'[2]APR 2022'!D97+'[2]MAY 2022'!D97+'[2]JUN 2022'!D97+'[2]JUL 2022'!D97+'[2]AUG 2022'!D97+'[2]NOV 2022'!D97</f>
        <v>212803</v>
      </c>
      <c r="E97" s="86">
        <f>'[2]SEPT 2021'!E97+'[2]OCT 2021'!E97+'[2]NOV 2021'!E97+'[2]DEC 2021'!E97+'[2]JAN 2022'!E97+'[2]FEB 2022'!E97+'[2]MAR 2022'!E97+'[2]APR 2022'!E97+'[2]MAY 2022'!E97+'[2]JUN 2022'!E97+'[2]JUL 2022'!E97+'[2]AUG 2022'!E97+'[2]NOV 2022'!E97</f>
        <v>121813</v>
      </c>
      <c r="F97" s="86">
        <f>'[2]SEPT 2021'!F97+'[2]OCT 2021'!F97+'[2]NOV 2021'!F97+'[2]DEC 2021'!F97+'[2]JAN 2022'!F97+'[2]FEB 2022'!F97+'[2]MAR 2022'!F97+'[2]APR 2022'!F97+'[2]MAY 2022'!F97+'[2]JUN 2022'!F97+'[2]JUL 2022'!F97+'[2]AUG 2022'!F97+'[2]NOV 2022'!F97</f>
        <v>0</v>
      </c>
      <c r="G97" s="86">
        <f>'[2]SEPT 2021'!G97+'[2]OCT 2021'!G97+'[2]NOV 2021'!G97+'[2]DEC 2021'!G97+'[2]JAN 2022'!G97+'[2]FEB 2022'!G97+'[2]MAR 2022'!G97+'[2]APR 2022'!G97+'[2]MAY 2022'!G97+'[2]JUN 2022'!G97+'[2]JUL 2022'!G97+'[2]AUG 2022'!G97+'[2]NOV 2022'!G97</f>
        <v>46815</v>
      </c>
      <c r="H97" s="86">
        <f>'[2]SEPT 2021'!H97+'[2]OCT 2021'!H97+'[2]NOV 2021'!H97+'[2]DEC 2021'!H97+'[2]JAN 2022'!H97+'[2]FEB 2022'!H97+'[2]MAR 2022'!H97+'[2]APR 2022'!H97+'[2]MAY 2022'!H97+'[2]JUN 2022'!H97+'[2]JUL 2022'!H97+'[2]AUG 2022'!H97+'[2]NOV 2022'!H97</f>
        <v>17050</v>
      </c>
      <c r="I97" s="87">
        <f>'[2]SEPT 2021'!I97+'[2]OCT 2021'!I97+'[2]NOV 2021'!I97+'[2]DEC 2021'!I97+'[2]JAN 2022'!I97+'[2]FEB 2022'!I97+'[2]MAR 2022'!I97+'[2]APR 2022'!I97+'[2]MAY 2022'!I97+'[2]JUN 2022'!I97+'[2]JUL 2022'!I97+'[2]AUG 2022'!I97+'[2]NOV 2022'!I97</f>
        <v>398481</v>
      </c>
      <c r="J97" s="88">
        <f>'[2]SEPT 2021'!J97+'[2]OCT 2021'!J97+'[2]NOV 2021'!J97+'[2]DEC 2021'!J97+'[2]JAN 2022'!J97+'[2]FEB 2022'!J97+'[2]MAR 2022'!J97+'[2]APR 2022'!J97+'[2]MAY 2022'!J97+'[2]JUN 2022'!J97+'[2]JUL 2022'!J97+'[2]AUG 2022'!J97+'[2]NOV 2022'!J97</f>
        <v>0</v>
      </c>
      <c r="K97" s="89">
        <f>'[2]FEB 2022'!K97+'[2]MAR 2022'!K97+'[2]APR 2022'!K97+'[2]MAY 2022'!K97+'[2]JUN 2022'!K97+'[2]JUL 2022'!K97+'[2]AUG 2022'!K97+'[2]NOV 2022'!K97</f>
        <v>0</v>
      </c>
      <c r="L97" s="90">
        <f>'[2]SEPT 2021'!K97+'[2]OCT 2021'!K97+'[2]NOV 2021'!K97+'[2]DEC 2021'!K97+'[2]JAN 2022'!K97+'[2]FEB 2022'!L97+'[2]MAR 2022'!L97+'[2]APR 2022'!L97+'[2]MAY 2022'!L97+'[2]JUN 2022'!L97+'[2]JUL 2022'!L97+'[2]AUG 2022'!L97+'[2]NOV 2022'!L97</f>
        <v>0</v>
      </c>
      <c r="M97" s="90">
        <f>'[2]SEPT 2021'!L97+'[2]OCT 2021'!L97+'[2]NOV 2021'!L97+'[2]DEC 2021'!L97+'[2]JAN 2022'!L97+'[2]FEB 2022'!M97+'[2]MAR 2022'!M97+'[2]APR 2022'!M97+'[2]MAY 2022'!M97+'[2]JUN 2022'!M97+'[2]JUL 2022'!M97+'[2]AUG 2022'!M97+'[2]NOV 2022'!M97</f>
        <v>0</v>
      </c>
      <c r="N97" s="90">
        <f>'[2]SEPT 2021'!M97+'[2]OCT 2021'!M97+'[2]NOV 2021'!M97+'[2]DEC 2021'!M97+'[2]JAN 2022'!M97+'[2]FEB 2022'!N97+'[2]MAR 2022'!N97+'[2]APR 2022'!N97+'[2]MAY 2022'!N97+'[2]JUN 2022'!N97+'[2]JUL 2022'!N97+'[2]AUG 2022'!N97+'[2]NOV 2022'!N97</f>
        <v>0</v>
      </c>
      <c r="O97" s="90">
        <f>'[2]SEPT 2021'!N97+'[2]OCT 2021'!N97+'[2]NOV 2021'!N97+'[2]DEC 2021'!N97+'[2]JAN 2022'!N97+'[2]FEB 2022'!O97+'[2]MAR 2022'!O97+'[2]APR 2022'!O97+'[2]MAY 2022'!O97+'[2]JUN 2022'!O97+'[2]JUL 2022'!O97+'[2]AUG 2022'!O97+'[2]NOV 2022'!O97</f>
        <v>0</v>
      </c>
      <c r="P97" s="90">
        <f>'[2]SEPT 2021'!O97+'[2]OCT 2021'!O97+'[2]NOV 2021'!O97+'[2]DEC 2021'!O97+'[2]JAN 2022'!O97+'[2]FEB 2022'!P97+'[2]MAR 2022'!P97+'[2]APR 2022'!P97+'[2]MAY 2022'!P97+'[2]JUN 2022'!P97+'[2]JUL 2022'!P97+'[2]AUG 2022'!P97+'[2]NOV 2022'!P97</f>
        <v>0</v>
      </c>
      <c r="Q97" s="90">
        <f>'[2]SEPT 2021'!P97+'[2]OCT 2021'!P97+'[2]NOV 2021'!P97+'[2]DEC 2021'!P97+'[2]JAN 2022'!P97+'[2]FEB 2022'!Q97+'[2]MAR 2022'!Q97+'[2]APR 2022'!Q97+'[2]MAY 2022'!Q97+'[2]JUN 2022'!Q97+'[2]JUL 2022'!Q97+'[2]AUG 2022'!Q97+'[2]NOV 2022'!Q97</f>
        <v>0</v>
      </c>
      <c r="R97" s="90">
        <f>'[2]SEPT 2021'!Q97+'[2]OCT 2021'!Q97+'[2]NOV 2021'!Q97+'[2]DEC 2021'!Q97+'[2]JAN 2022'!Q97+'[2]FEB 2022'!R97+'[2]MAR 2022'!R97+'[2]APR 2022'!R97+'[2]MAY 2022'!R97+'[2]JUN 2022'!R97+'[2]JUL 2022'!R97+'[2]AUG 2022'!R97+'[2]NOV 2022'!R97</f>
        <v>0</v>
      </c>
      <c r="S97" s="90">
        <f>'[2]SEPT 2021'!R97+'[2]OCT 2021'!R97+'[2]NOV 2021'!R97+'[2]DEC 2021'!R97+'[2]JAN 2022'!R97+'[2]FEB 2022'!S97+'[2]MAR 2022'!S97+'[2]APR 2022'!S97+'[2]MAY 2022'!S97+'[2]JUN 2022'!S97+'[2]JUL 2022'!S97+'[2]AUG 2022'!S97+'[2]NOV 2022'!S97</f>
        <v>0</v>
      </c>
      <c r="T97" s="90">
        <f>'[2]SEPT 2021'!S97+'[2]OCT 2021'!S97+'[2]NOV 2021'!S97+'[2]DEC 2021'!S97+'[2]JAN 2022'!S97+'[2]FEB 2022'!T97+'[2]MAR 2022'!T97+'[2]APR 2022'!T97+'[2]MAY 2022'!T97+'[2]JUN 2022'!T97+'[2]JUL 2022'!T97+'[2]AUG 2022'!T97+'[2]NOV 2022'!T97</f>
        <v>0</v>
      </c>
      <c r="U97" s="90">
        <f>'[2]SEPT 2021'!T97+'[2]OCT 2021'!T97+'[2]NOV 2021'!T97+'[2]DEC 2021'!T97+'[2]JAN 2022'!T97+'[2]FEB 2022'!U97+'[2]MAR 2022'!U97+'[2]APR 2022'!U97+'[2]MAY 2022'!U97+'[2]JUN 2022'!U97+'[2]JUL 2022'!U97+'[2]AUG 2022'!U97+'[2]NOV 2022'!U97</f>
        <v>0</v>
      </c>
      <c r="V97" s="90">
        <f>'[2]SEPT 2021'!U97+'[2]OCT 2021'!U97+'[2]NOV 2021'!U97+'[2]DEC 2021'!U97+'[2]JAN 2022'!U97+'[2]FEB 2022'!V97+'[2]MAR 2022'!V97+'[2]APR 2022'!V97+'[2]MAY 2022'!V97+'[2]JUN 2022'!V97+'[2]JUL 2022'!V97+'[2]AUG 2022'!V97+'[2]NOV 2022'!V97</f>
        <v>0</v>
      </c>
      <c r="W97" s="90">
        <f>'[2]SEPT 2021'!V97+'[2]OCT 2021'!V97+'[2]NOV 2021'!V97+'[2]DEC 2021'!V97+'[2]JAN 2022'!V97+'[2]FEB 2022'!W97+'[2]MAR 2022'!W97+'[2]APR 2022'!W97+'[2]MAY 2022'!W97+'[2]JUN 2022'!W97+'[2]JUL 2022'!W97+'[2]AUG 2022'!W97+'[2]NOV 2022'!W97</f>
        <v>0</v>
      </c>
      <c r="X97" s="90">
        <f>'[2]SEPT 2021'!W97+'[2]OCT 2021'!W97+'[2]NOV 2021'!W97+'[2]DEC 2021'!W97+'[2]JAN 2022'!W97+'[2]FEB 2022'!X97+'[2]MAR 2022'!X97+'[2]APR 2022'!X97+'[2]MAY 2022'!X97+'[2]JUN 2022'!X97+'[2]JUL 2022'!X97+'[2]AUG 2022'!X97+'[2]NOV 2022'!X97</f>
        <v>0</v>
      </c>
      <c r="Y97" s="90">
        <f>'[2]SEPT 2021'!X97+'[2]OCT 2021'!X97+'[2]NOV 2021'!X97+'[2]DEC 2021'!X97+'[2]JAN 2022'!X97+'[2]FEB 2022'!Y97+'[2]MAR 2022'!Y97+'[2]APR 2022'!Y97+'[2]MAY 2022'!Y97+'[2]JUN 2022'!Y97+'[2]JUL 2022'!Y97+'[2]AUG 2022'!Y97+'[2]NOV 2022'!Y97</f>
        <v>0</v>
      </c>
      <c r="Z97" s="90">
        <f>'[2]SEPT 2021'!Y97+'[2]OCT 2021'!Y97+'[2]NOV 2021'!Y97+'[2]DEC 2021'!Y97+'[2]JAN 2022'!Y97+'[2]FEB 2022'!Z97+'[2]MAR 2022'!Z97+'[2]APR 2022'!Z97+'[2]MAY 2022'!Z97+'[2]JUN 2022'!Z97+'[2]JUL 2022'!Z97+'[2]AUG 2022'!Z97+'[2]NOV 2022'!Z97</f>
        <v>0</v>
      </c>
      <c r="AA97" s="66">
        <f t="shared" si="1"/>
        <v>398481</v>
      </c>
    </row>
    <row r="98" spans="1:27" x14ac:dyDescent="0.25">
      <c r="A98" s="16" t="s">
        <v>231</v>
      </c>
      <c r="B98" s="17" t="s">
        <v>232</v>
      </c>
      <c r="C98" s="18" t="s">
        <v>36</v>
      </c>
      <c r="D98" s="86">
        <f>'[2]SEPT 2021'!D98+'[2]OCT 2021'!D98+'[2]NOV 2021'!D98+'[2]DEC 2021'!D98+'[2]JAN 2022'!D98+'[2]FEB 2022'!D98+'[2]MAR 2022'!D98+'[2]APR 2022'!D98+'[2]MAY 2022'!D98+'[2]JUN 2022'!D98+'[2]JUL 2022'!D98+'[2]AUG 2022'!D98+'[2]NOV 2022'!D98</f>
        <v>140638</v>
      </c>
      <c r="E98" s="86">
        <f>'[2]SEPT 2021'!E98+'[2]OCT 2021'!E98+'[2]NOV 2021'!E98+'[2]DEC 2021'!E98+'[2]JAN 2022'!E98+'[2]FEB 2022'!E98+'[2]MAR 2022'!E98+'[2]APR 2022'!E98+'[2]MAY 2022'!E98+'[2]JUN 2022'!E98+'[2]JUL 2022'!E98+'[2]AUG 2022'!E98+'[2]NOV 2022'!E98</f>
        <v>54339</v>
      </c>
      <c r="F98" s="86">
        <f>'[2]SEPT 2021'!F98+'[2]OCT 2021'!F98+'[2]NOV 2021'!F98+'[2]DEC 2021'!F98+'[2]JAN 2022'!F98+'[2]FEB 2022'!F98+'[2]MAR 2022'!F98+'[2]APR 2022'!F98+'[2]MAY 2022'!F98+'[2]JUN 2022'!F98+'[2]JUL 2022'!F98+'[2]AUG 2022'!F98+'[2]NOV 2022'!F98</f>
        <v>151626</v>
      </c>
      <c r="G98" s="86">
        <f>'[2]SEPT 2021'!G98+'[2]OCT 2021'!G98+'[2]NOV 2021'!G98+'[2]DEC 2021'!G98+'[2]JAN 2022'!G98+'[2]FEB 2022'!G98+'[2]MAR 2022'!G98+'[2]APR 2022'!G98+'[2]MAY 2022'!G98+'[2]JUN 2022'!G98+'[2]JUL 2022'!G98+'[2]AUG 2022'!G98+'[2]NOV 2022'!G98</f>
        <v>11740</v>
      </c>
      <c r="H98" s="86">
        <f>'[2]SEPT 2021'!H98+'[2]OCT 2021'!H98+'[2]NOV 2021'!H98+'[2]DEC 2021'!H98+'[2]JAN 2022'!H98+'[2]FEB 2022'!H98+'[2]MAR 2022'!H98+'[2]APR 2022'!H98+'[2]MAY 2022'!H98+'[2]JUN 2022'!H98+'[2]JUL 2022'!H98+'[2]AUG 2022'!H98+'[2]NOV 2022'!H98</f>
        <v>14101</v>
      </c>
      <c r="I98" s="87">
        <f>'[2]SEPT 2021'!I98+'[2]OCT 2021'!I98+'[2]NOV 2021'!I98+'[2]DEC 2021'!I98+'[2]JAN 2022'!I98+'[2]FEB 2022'!I98+'[2]MAR 2022'!I98+'[2]APR 2022'!I98+'[2]MAY 2022'!I98+'[2]JUN 2022'!I98+'[2]JUL 2022'!I98+'[2]AUG 2022'!I98+'[2]NOV 2022'!I98</f>
        <v>372444</v>
      </c>
      <c r="J98" s="88">
        <f>'[2]SEPT 2021'!J98+'[2]OCT 2021'!J98+'[2]NOV 2021'!J98+'[2]DEC 2021'!J98+'[2]JAN 2022'!J98+'[2]FEB 2022'!J98+'[2]MAR 2022'!J98+'[2]APR 2022'!J98+'[2]MAY 2022'!J98+'[2]JUN 2022'!J98+'[2]JUL 2022'!J98+'[2]AUG 2022'!J98+'[2]NOV 2022'!J98</f>
        <v>0</v>
      </c>
      <c r="K98" s="89">
        <f>'[2]FEB 2022'!K98+'[2]MAR 2022'!K98+'[2]APR 2022'!K98+'[2]MAY 2022'!K98+'[2]JUN 2022'!K98+'[2]JUL 2022'!K98+'[2]AUG 2022'!K98+'[2]NOV 2022'!K98</f>
        <v>7590</v>
      </c>
      <c r="L98" s="90">
        <f>'[2]SEPT 2021'!K98+'[2]OCT 2021'!K98+'[2]NOV 2021'!K98+'[2]DEC 2021'!K98+'[2]JAN 2022'!K98+'[2]FEB 2022'!L98+'[2]MAR 2022'!L98+'[2]APR 2022'!L98+'[2]MAY 2022'!L98+'[2]JUN 2022'!L98+'[2]JUL 2022'!L98+'[2]AUG 2022'!L98+'[2]NOV 2022'!L98</f>
        <v>0</v>
      </c>
      <c r="M98" s="90">
        <f>'[2]SEPT 2021'!L98+'[2]OCT 2021'!L98+'[2]NOV 2021'!L98+'[2]DEC 2021'!L98+'[2]JAN 2022'!L98+'[2]FEB 2022'!M98+'[2]MAR 2022'!M98+'[2]APR 2022'!M98+'[2]MAY 2022'!M98+'[2]JUN 2022'!M98+'[2]JUL 2022'!M98+'[2]AUG 2022'!M98+'[2]NOV 2022'!M98</f>
        <v>0</v>
      </c>
      <c r="N98" s="90">
        <f>'[2]SEPT 2021'!M98+'[2]OCT 2021'!M98+'[2]NOV 2021'!M98+'[2]DEC 2021'!M98+'[2]JAN 2022'!M98+'[2]FEB 2022'!N98+'[2]MAR 2022'!N98+'[2]APR 2022'!N98+'[2]MAY 2022'!N98+'[2]JUN 2022'!N98+'[2]JUL 2022'!N98+'[2]AUG 2022'!N98+'[2]NOV 2022'!N98</f>
        <v>0</v>
      </c>
      <c r="O98" s="90">
        <f>'[2]SEPT 2021'!N98+'[2]OCT 2021'!N98+'[2]NOV 2021'!N98+'[2]DEC 2021'!N98+'[2]JAN 2022'!N98+'[2]FEB 2022'!O98+'[2]MAR 2022'!O98+'[2]APR 2022'!O98+'[2]MAY 2022'!O98+'[2]JUN 2022'!O98+'[2]JUL 2022'!O98+'[2]AUG 2022'!O98+'[2]NOV 2022'!O98</f>
        <v>0</v>
      </c>
      <c r="P98" s="90">
        <f>'[2]SEPT 2021'!O98+'[2]OCT 2021'!O98+'[2]NOV 2021'!O98+'[2]DEC 2021'!O98+'[2]JAN 2022'!O98+'[2]FEB 2022'!P98+'[2]MAR 2022'!P98+'[2]APR 2022'!P98+'[2]MAY 2022'!P98+'[2]JUN 2022'!P98+'[2]JUL 2022'!P98+'[2]AUG 2022'!P98+'[2]NOV 2022'!P98</f>
        <v>0</v>
      </c>
      <c r="Q98" s="90">
        <f>'[2]SEPT 2021'!P98+'[2]OCT 2021'!P98+'[2]NOV 2021'!P98+'[2]DEC 2021'!P98+'[2]JAN 2022'!P98+'[2]FEB 2022'!Q98+'[2]MAR 2022'!Q98+'[2]APR 2022'!Q98+'[2]MAY 2022'!Q98+'[2]JUN 2022'!Q98+'[2]JUL 2022'!Q98+'[2]AUG 2022'!Q98+'[2]NOV 2022'!Q98</f>
        <v>4023.18</v>
      </c>
      <c r="R98" s="90">
        <f>'[2]SEPT 2021'!Q98+'[2]OCT 2021'!Q98+'[2]NOV 2021'!Q98+'[2]DEC 2021'!Q98+'[2]JAN 2022'!Q98+'[2]FEB 2022'!R98+'[2]MAR 2022'!R98+'[2]APR 2022'!R98+'[2]MAY 2022'!R98+'[2]JUN 2022'!R98+'[2]JUL 2022'!R98+'[2]AUG 2022'!R98+'[2]NOV 2022'!R98</f>
        <v>0</v>
      </c>
      <c r="S98" s="90">
        <f>'[2]SEPT 2021'!R98+'[2]OCT 2021'!R98+'[2]NOV 2021'!R98+'[2]DEC 2021'!R98+'[2]JAN 2022'!R98+'[2]FEB 2022'!S98+'[2]MAR 2022'!S98+'[2]APR 2022'!S98+'[2]MAY 2022'!S98+'[2]JUN 2022'!S98+'[2]JUL 2022'!S98+'[2]AUG 2022'!S98+'[2]NOV 2022'!S98</f>
        <v>0</v>
      </c>
      <c r="T98" s="90">
        <f>'[2]SEPT 2021'!S98+'[2]OCT 2021'!S98+'[2]NOV 2021'!S98+'[2]DEC 2021'!S98+'[2]JAN 2022'!S98+'[2]FEB 2022'!T98+'[2]MAR 2022'!T98+'[2]APR 2022'!T98+'[2]MAY 2022'!T98+'[2]JUN 2022'!T98+'[2]JUL 2022'!T98+'[2]AUG 2022'!T98+'[2]NOV 2022'!T98</f>
        <v>0</v>
      </c>
      <c r="U98" s="90">
        <f>'[2]SEPT 2021'!T98+'[2]OCT 2021'!T98+'[2]NOV 2021'!T98+'[2]DEC 2021'!T98+'[2]JAN 2022'!T98+'[2]FEB 2022'!U98+'[2]MAR 2022'!U98+'[2]APR 2022'!U98+'[2]MAY 2022'!U98+'[2]JUN 2022'!U98+'[2]JUL 2022'!U98+'[2]AUG 2022'!U98+'[2]NOV 2022'!U98</f>
        <v>0</v>
      </c>
      <c r="V98" s="90">
        <f>'[2]SEPT 2021'!U98+'[2]OCT 2021'!U98+'[2]NOV 2021'!U98+'[2]DEC 2021'!U98+'[2]JAN 2022'!U98+'[2]FEB 2022'!V98+'[2]MAR 2022'!V98+'[2]APR 2022'!V98+'[2]MAY 2022'!V98+'[2]JUN 2022'!V98+'[2]JUL 2022'!V98+'[2]AUG 2022'!V98+'[2]NOV 2022'!V98</f>
        <v>0</v>
      </c>
      <c r="W98" s="90">
        <f>'[2]SEPT 2021'!V98+'[2]OCT 2021'!V98+'[2]NOV 2021'!V98+'[2]DEC 2021'!V98+'[2]JAN 2022'!V98+'[2]FEB 2022'!W98+'[2]MAR 2022'!W98+'[2]APR 2022'!W98+'[2]MAY 2022'!W98+'[2]JUN 2022'!W98+'[2]JUL 2022'!W98+'[2]AUG 2022'!W98+'[2]NOV 2022'!W98</f>
        <v>0</v>
      </c>
      <c r="X98" s="90">
        <f>'[2]SEPT 2021'!W98+'[2]OCT 2021'!W98+'[2]NOV 2021'!W98+'[2]DEC 2021'!W98+'[2]JAN 2022'!W98+'[2]FEB 2022'!X98+'[2]MAR 2022'!X98+'[2]APR 2022'!X98+'[2]MAY 2022'!X98+'[2]JUN 2022'!X98+'[2]JUL 2022'!X98+'[2]AUG 2022'!X98+'[2]NOV 2022'!X98</f>
        <v>0</v>
      </c>
      <c r="Y98" s="90">
        <f>'[2]SEPT 2021'!X98+'[2]OCT 2021'!X98+'[2]NOV 2021'!X98+'[2]DEC 2021'!X98+'[2]JAN 2022'!X98+'[2]FEB 2022'!Y98+'[2]MAR 2022'!Y98+'[2]APR 2022'!Y98+'[2]MAY 2022'!Y98+'[2]JUN 2022'!Y98+'[2]JUL 2022'!Y98+'[2]AUG 2022'!Y98+'[2]NOV 2022'!Y98</f>
        <v>0</v>
      </c>
      <c r="Z98" s="90">
        <f>'[2]SEPT 2021'!Y98+'[2]OCT 2021'!Y98+'[2]NOV 2021'!Y98+'[2]DEC 2021'!Y98+'[2]JAN 2022'!Y98+'[2]FEB 2022'!Z98+'[2]MAR 2022'!Z98+'[2]APR 2022'!Z98+'[2]MAY 2022'!Z98+'[2]JUN 2022'!Z98+'[2]JUL 2022'!Z98+'[2]AUG 2022'!Z98+'[2]NOV 2022'!Z98</f>
        <v>0</v>
      </c>
      <c r="AA98" s="66">
        <f t="shared" si="1"/>
        <v>384057.18</v>
      </c>
    </row>
    <row r="99" spans="1:27" x14ac:dyDescent="0.25">
      <c r="A99" s="16" t="s">
        <v>233</v>
      </c>
      <c r="B99" s="17" t="s">
        <v>234</v>
      </c>
      <c r="C99" s="29" t="s">
        <v>50</v>
      </c>
      <c r="D99" s="86">
        <f>'[2]SEPT 2021'!D99+'[2]OCT 2021'!D99+'[2]NOV 2021'!D99+'[2]DEC 2021'!D99+'[2]JAN 2022'!D99+'[2]FEB 2022'!D99+'[2]MAR 2022'!D99+'[2]APR 2022'!D99+'[2]MAY 2022'!D99+'[2]JUN 2022'!D99+'[2]JUL 2022'!D99+'[2]AUG 2022'!D99+'[2]NOV 2022'!D99</f>
        <v>94202</v>
      </c>
      <c r="E99" s="86">
        <f>'[2]SEPT 2021'!E99+'[2]OCT 2021'!E99+'[2]NOV 2021'!E99+'[2]DEC 2021'!E99+'[2]JAN 2022'!E99+'[2]FEB 2022'!E99+'[2]MAR 2022'!E99+'[2]APR 2022'!E99+'[2]MAY 2022'!E99+'[2]JUN 2022'!E99+'[2]JUL 2022'!E99+'[2]AUG 2022'!E99+'[2]NOV 2022'!E99</f>
        <v>359519</v>
      </c>
      <c r="F99" s="86">
        <f>'[2]SEPT 2021'!F99+'[2]OCT 2021'!F99+'[2]NOV 2021'!F99+'[2]DEC 2021'!F99+'[2]JAN 2022'!F99+'[2]FEB 2022'!F99+'[2]MAR 2022'!F99+'[2]APR 2022'!F99+'[2]MAY 2022'!F99+'[2]JUN 2022'!F99+'[2]JUL 2022'!F99+'[2]AUG 2022'!F99+'[2]NOV 2022'!F99</f>
        <v>599617</v>
      </c>
      <c r="G99" s="86">
        <f>'[2]SEPT 2021'!G99+'[2]OCT 2021'!G99+'[2]NOV 2021'!G99+'[2]DEC 2021'!G99+'[2]JAN 2022'!G99+'[2]FEB 2022'!G99+'[2]MAR 2022'!G99+'[2]APR 2022'!G99+'[2]MAY 2022'!G99+'[2]JUN 2022'!G99+'[2]JUL 2022'!G99+'[2]AUG 2022'!G99+'[2]NOV 2022'!G99</f>
        <v>337323</v>
      </c>
      <c r="H99" s="86">
        <f>'[2]SEPT 2021'!H99+'[2]OCT 2021'!H99+'[2]NOV 2021'!H99+'[2]DEC 2021'!H99+'[2]JAN 2022'!H99+'[2]FEB 2022'!H99+'[2]MAR 2022'!H99+'[2]APR 2022'!H99+'[2]MAY 2022'!H99+'[2]JUN 2022'!H99+'[2]JUL 2022'!H99+'[2]AUG 2022'!H99+'[2]NOV 2022'!H99</f>
        <v>249597</v>
      </c>
      <c r="I99" s="87">
        <f>'[2]SEPT 2021'!I99+'[2]OCT 2021'!I99+'[2]NOV 2021'!I99+'[2]DEC 2021'!I99+'[2]JAN 2022'!I99+'[2]FEB 2022'!I99+'[2]MAR 2022'!I99+'[2]APR 2022'!I99+'[2]MAY 2022'!I99+'[2]JUN 2022'!I99+'[2]JUL 2022'!I99+'[2]AUG 2022'!I99+'[2]NOV 2022'!I99</f>
        <v>1640258</v>
      </c>
      <c r="J99" s="88">
        <f>'[2]SEPT 2021'!J99+'[2]OCT 2021'!J99+'[2]NOV 2021'!J99+'[2]DEC 2021'!J99+'[2]JAN 2022'!J99+'[2]FEB 2022'!J99+'[2]MAR 2022'!J99+'[2]APR 2022'!J99+'[2]MAY 2022'!J99+'[2]JUN 2022'!J99+'[2]JUL 2022'!J99+'[2]AUG 2022'!J99+'[2]NOV 2022'!J99</f>
        <v>25000</v>
      </c>
      <c r="K99" s="89">
        <f>'[2]FEB 2022'!K99+'[2]MAR 2022'!K99+'[2]APR 2022'!K99+'[2]MAY 2022'!K99+'[2]JUN 2022'!K99+'[2]JUL 2022'!K99+'[2]AUG 2022'!K99+'[2]NOV 2022'!K99</f>
        <v>0</v>
      </c>
      <c r="L99" s="90">
        <f>'[2]SEPT 2021'!K99+'[2]OCT 2021'!K99+'[2]NOV 2021'!K99+'[2]DEC 2021'!K99+'[2]JAN 2022'!K99+'[2]FEB 2022'!L99+'[2]MAR 2022'!L99+'[2]APR 2022'!L99+'[2]MAY 2022'!L99+'[2]JUN 2022'!L99+'[2]JUL 2022'!L99+'[2]AUG 2022'!L99+'[2]NOV 2022'!L99</f>
        <v>0</v>
      </c>
      <c r="M99" s="90">
        <f>'[2]SEPT 2021'!L99+'[2]OCT 2021'!L99+'[2]NOV 2021'!L99+'[2]DEC 2021'!L99+'[2]JAN 2022'!L99+'[2]FEB 2022'!M99+'[2]MAR 2022'!M99+'[2]APR 2022'!M99+'[2]MAY 2022'!M99+'[2]JUN 2022'!M99+'[2]JUL 2022'!M99+'[2]AUG 2022'!M99+'[2]NOV 2022'!M99</f>
        <v>0</v>
      </c>
      <c r="N99" s="90">
        <f>'[2]SEPT 2021'!M99+'[2]OCT 2021'!M99+'[2]NOV 2021'!M99+'[2]DEC 2021'!M99+'[2]JAN 2022'!M99+'[2]FEB 2022'!N99+'[2]MAR 2022'!N99+'[2]APR 2022'!N99+'[2]MAY 2022'!N99+'[2]JUN 2022'!N99+'[2]JUL 2022'!N99+'[2]AUG 2022'!N99+'[2]NOV 2022'!N99</f>
        <v>0</v>
      </c>
      <c r="O99" s="90">
        <f>'[2]SEPT 2021'!N99+'[2]OCT 2021'!N99+'[2]NOV 2021'!N99+'[2]DEC 2021'!N99+'[2]JAN 2022'!N99+'[2]FEB 2022'!O99+'[2]MAR 2022'!O99+'[2]APR 2022'!O99+'[2]MAY 2022'!O99+'[2]JUN 2022'!O99+'[2]JUL 2022'!O99+'[2]AUG 2022'!O99+'[2]NOV 2022'!O99</f>
        <v>0</v>
      </c>
      <c r="P99" s="90">
        <f>'[2]SEPT 2021'!O99+'[2]OCT 2021'!O99+'[2]NOV 2021'!O99+'[2]DEC 2021'!O99+'[2]JAN 2022'!O99+'[2]FEB 2022'!P99+'[2]MAR 2022'!P99+'[2]APR 2022'!P99+'[2]MAY 2022'!P99+'[2]JUN 2022'!P99+'[2]JUL 2022'!P99+'[2]AUG 2022'!P99+'[2]NOV 2022'!P99</f>
        <v>0</v>
      </c>
      <c r="Q99" s="90">
        <f>'[2]SEPT 2021'!P99+'[2]OCT 2021'!P99+'[2]NOV 2021'!P99+'[2]DEC 2021'!P99+'[2]JAN 2022'!P99+'[2]FEB 2022'!Q99+'[2]MAR 2022'!Q99+'[2]APR 2022'!Q99+'[2]MAY 2022'!Q99+'[2]JUN 2022'!Q99+'[2]JUL 2022'!Q99+'[2]AUG 2022'!Q99+'[2]NOV 2022'!Q99</f>
        <v>12793.98</v>
      </c>
      <c r="R99" s="90">
        <f>'[2]SEPT 2021'!Q99+'[2]OCT 2021'!Q99+'[2]NOV 2021'!Q99+'[2]DEC 2021'!Q99+'[2]JAN 2022'!Q99+'[2]FEB 2022'!R99+'[2]MAR 2022'!R99+'[2]APR 2022'!R99+'[2]MAY 2022'!R99+'[2]JUN 2022'!R99+'[2]JUL 2022'!R99+'[2]AUG 2022'!R99+'[2]NOV 2022'!R99</f>
        <v>7000</v>
      </c>
      <c r="S99" s="90">
        <f>'[2]SEPT 2021'!R99+'[2]OCT 2021'!R99+'[2]NOV 2021'!R99+'[2]DEC 2021'!R99+'[2]JAN 2022'!R99+'[2]FEB 2022'!S99+'[2]MAR 2022'!S99+'[2]APR 2022'!S99+'[2]MAY 2022'!S99+'[2]JUN 2022'!S99+'[2]JUL 2022'!S99+'[2]AUG 2022'!S99+'[2]NOV 2022'!S99</f>
        <v>0</v>
      </c>
      <c r="T99" s="90">
        <f>'[2]SEPT 2021'!S99+'[2]OCT 2021'!S99+'[2]NOV 2021'!S99+'[2]DEC 2021'!S99+'[2]JAN 2022'!S99+'[2]FEB 2022'!T99+'[2]MAR 2022'!T99+'[2]APR 2022'!T99+'[2]MAY 2022'!T99+'[2]JUN 2022'!T99+'[2]JUL 2022'!T99+'[2]AUG 2022'!T99+'[2]NOV 2022'!T99</f>
        <v>0</v>
      </c>
      <c r="U99" s="90">
        <f>'[2]SEPT 2021'!T99+'[2]OCT 2021'!T99+'[2]NOV 2021'!T99+'[2]DEC 2021'!T99+'[2]JAN 2022'!T99+'[2]FEB 2022'!U99+'[2]MAR 2022'!U99+'[2]APR 2022'!U99+'[2]MAY 2022'!U99+'[2]JUN 2022'!U99+'[2]JUL 2022'!U99+'[2]AUG 2022'!U99+'[2]NOV 2022'!U99</f>
        <v>0</v>
      </c>
      <c r="V99" s="90">
        <f>'[2]SEPT 2021'!U99+'[2]OCT 2021'!U99+'[2]NOV 2021'!U99+'[2]DEC 2021'!U99+'[2]JAN 2022'!U99+'[2]FEB 2022'!V99+'[2]MAR 2022'!V99+'[2]APR 2022'!V99+'[2]MAY 2022'!V99+'[2]JUN 2022'!V99+'[2]JUL 2022'!V99+'[2]AUG 2022'!V99+'[2]NOV 2022'!V99</f>
        <v>0</v>
      </c>
      <c r="W99" s="90">
        <f>'[2]SEPT 2021'!V99+'[2]OCT 2021'!V99+'[2]NOV 2021'!V99+'[2]DEC 2021'!V99+'[2]JAN 2022'!V99+'[2]FEB 2022'!W99+'[2]MAR 2022'!W99+'[2]APR 2022'!W99+'[2]MAY 2022'!W99+'[2]JUN 2022'!W99+'[2]JUL 2022'!W99+'[2]AUG 2022'!W99+'[2]NOV 2022'!W99</f>
        <v>55000</v>
      </c>
      <c r="X99" s="90">
        <f>'[2]SEPT 2021'!W99+'[2]OCT 2021'!W99+'[2]NOV 2021'!W99+'[2]DEC 2021'!W99+'[2]JAN 2022'!W99+'[2]FEB 2022'!X99+'[2]MAR 2022'!X99+'[2]APR 2022'!X99+'[2]MAY 2022'!X99+'[2]JUN 2022'!X99+'[2]JUL 2022'!X99+'[2]AUG 2022'!X99+'[2]NOV 2022'!X99</f>
        <v>0</v>
      </c>
      <c r="Y99" s="90">
        <f>'[2]SEPT 2021'!X99+'[2]OCT 2021'!X99+'[2]NOV 2021'!X99+'[2]DEC 2021'!X99+'[2]JAN 2022'!X99+'[2]FEB 2022'!Y99+'[2]MAR 2022'!Y99+'[2]APR 2022'!Y99+'[2]MAY 2022'!Y99+'[2]JUN 2022'!Y99+'[2]JUL 2022'!Y99+'[2]AUG 2022'!Y99+'[2]NOV 2022'!Y99</f>
        <v>31476</v>
      </c>
      <c r="Z99" s="90">
        <f>'[2]SEPT 2021'!Y99+'[2]OCT 2021'!Y99+'[2]NOV 2021'!Y99+'[2]DEC 2021'!Y99+'[2]JAN 2022'!Y99+'[2]FEB 2022'!Z99+'[2]MAR 2022'!Z99+'[2]APR 2022'!Z99+'[2]MAY 2022'!Z99+'[2]JUN 2022'!Z99+'[2]JUL 2022'!Z99+'[2]AUG 2022'!Z99+'[2]NOV 2022'!Z99</f>
        <v>0</v>
      </c>
      <c r="AA99" s="66">
        <f t="shared" si="1"/>
        <v>1771527.98</v>
      </c>
    </row>
    <row r="100" spans="1:27" x14ac:dyDescent="0.25">
      <c r="A100" s="16" t="s">
        <v>235</v>
      </c>
      <c r="B100" s="17" t="s">
        <v>236</v>
      </c>
      <c r="C100" s="29" t="s">
        <v>50</v>
      </c>
      <c r="D100" s="86">
        <f>'[2]SEPT 2021'!D100+'[2]OCT 2021'!D100+'[2]NOV 2021'!D100+'[2]DEC 2021'!D100+'[2]JAN 2022'!D100+'[2]FEB 2022'!D100+'[2]MAR 2022'!D100+'[2]APR 2022'!D100+'[2]MAY 2022'!D100+'[2]JUN 2022'!D100+'[2]JUL 2022'!D100+'[2]AUG 2022'!D100+'[2]NOV 2022'!D100</f>
        <v>45682</v>
      </c>
      <c r="E100" s="86">
        <f>'[2]SEPT 2021'!E100+'[2]OCT 2021'!E100+'[2]NOV 2021'!E100+'[2]DEC 2021'!E100+'[2]JAN 2022'!E100+'[2]FEB 2022'!E100+'[2]MAR 2022'!E100+'[2]APR 2022'!E100+'[2]MAY 2022'!E100+'[2]JUN 2022'!E100+'[2]JUL 2022'!E100+'[2]AUG 2022'!E100+'[2]NOV 2022'!E100</f>
        <v>11997</v>
      </c>
      <c r="F100" s="86">
        <f>'[2]SEPT 2021'!F100+'[2]OCT 2021'!F100+'[2]NOV 2021'!F100+'[2]DEC 2021'!F100+'[2]JAN 2022'!F100+'[2]FEB 2022'!F100+'[2]MAR 2022'!F100+'[2]APR 2022'!F100+'[2]MAY 2022'!F100+'[2]JUN 2022'!F100+'[2]JUL 2022'!F100+'[2]AUG 2022'!F100+'[2]NOV 2022'!F100</f>
        <v>5507</v>
      </c>
      <c r="G100" s="86">
        <f>'[2]SEPT 2021'!G100+'[2]OCT 2021'!G100+'[2]NOV 2021'!G100+'[2]DEC 2021'!G100+'[2]JAN 2022'!G100+'[2]FEB 2022'!G100+'[2]MAR 2022'!G100+'[2]APR 2022'!G100+'[2]MAY 2022'!G100+'[2]JUN 2022'!G100+'[2]JUL 2022'!G100+'[2]AUG 2022'!G100+'[2]NOV 2022'!G100</f>
        <v>7532</v>
      </c>
      <c r="H100" s="86">
        <f>'[2]SEPT 2021'!H100+'[2]OCT 2021'!H100+'[2]NOV 2021'!H100+'[2]DEC 2021'!H100+'[2]JAN 2022'!H100+'[2]FEB 2022'!H100+'[2]MAR 2022'!H100+'[2]APR 2022'!H100+'[2]MAY 2022'!H100+'[2]JUN 2022'!H100+'[2]JUL 2022'!H100+'[2]AUG 2022'!H100+'[2]NOV 2022'!H100</f>
        <v>7666</v>
      </c>
      <c r="I100" s="87">
        <f>'[2]SEPT 2021'!I100+'[2]OCT 2021'!I100+'[2]NOV 2021'!I100+'[2]DEC 2021'!I100+'[2]JAN 2022'!I100+'[2]FEB 2022'!I100+'[2]MAR 2022'!I100+'[2]APR 2022'!I100+'[2]MAY 2022'!I100+'[2]JUN 2022'!I100+'[2]JUL 2022'!I100+'[2]AUG 2022'!I100+'[2]NOV 2022'!I100</f>
        <v>78384</v>
      </c>
      <c r="J100" s="88">
        <f>'[2]SEPT 2021'!J100+'[2]OCT 2021'!J100+'[2]NOV 2021'!J100+'[2]DEC 2021'!J100+'[2]JAN 2022'!J100+'[2]FEB 2022'!J100+'[2]MAR 2022'!J100+'[2]APR 2022'!J100+'[2]MAY 2022'!J100+'[2]JUN 2022'!J100+'[2]JUL 2022'!J100+'[2]AUG 2022'!J100+'[2]NOV 2022'!J100</f>
        <v>9725</v>
      </c>
      <c r="K100" s="89">
        <f>'[2]FEB 2022'!K100+'[2]MAR 2022'!K100+'[2]APR 2022'!K100+'[2]MAY 2022'!K100+'[2]JUN 2022'!K100+'[2]JUL 2022'!K100+'[2]AUG 2022'!K100+'[2]NOV 2022'!K100</f>
        <v>0</v>
      </c>
      <c r="L100" s="90">
        <f>'[2]SEPT 2021'!K100+'[2]OCT 2021'!K100+'[2]NOV 2021'!K100+'[2]DEC 2021'!K100+'[2]JAN 2022'!K100+'[2]FEB 2022'!L100+'[2]MAR 2022'!L100+'[2]APR 2022'!L100+'[2]MAY 2022'!L100+'[2]JUN 2022'!L100+'[2]JUL 2022'!L100+'[2]AUG 2022'!L100+'[2]NOV 2022'!L100</f>
        <v>0</v>
      </c>
      <c r="M100" s="90">
        <f>'[2]SEPT 2021'!L100+'[2]OCT 2021'!L100+'[2]NOV 2021'!L100+'[2]DEC 2021'!L100+'[2]JAN 2022'!L100+'[2]FEB 2022'!M100+'[2]MAR 2022'!M100+'[2]APR 2022'!M100+'[2]MAY 2022'!M100+'[2]JUN 2022'!M100+'[2]JUL 2022'!M100+'[2]AUG 2022'!M100+'[2]NOV 2022'!M100</f>
        <v>0</v>
      </c>
      <c r="N100" s="90">
        <f>'[2]SEPT 2021'!M100+'[2]OCT 2021'!M100+'[2]NOV 2021'!M100+'[2]DEC 2021'!M100+'[2]JAN 2022'!M100+'[2]FEB 2022'!N100+'[2]MAR 2022'!N100+'[2]APR 2022'!N100+'[2]MAY 2022'!N100+'[2]JUN 2022'!N100+'[2]JUL 2022'!N100+'[2]AUG 2022'!N100+'[2]NOV 2022'!N100</f>
        <v>0</v>
      </c>
      <c r="O100" s="90">
        <f>'[2]SEPT 2021'!N100+'[2]OCT 2021'!N100+'[2]NOV 2021'!N100+'[2]DEC 2021'!N100+'[2]JAN 2022'!N100+'[2]FEB 2022'!O100+'[2]MAR 2022'!O100+'[2]APR 2022'!O100+'[2]MAY 2022'!O100+'[2]JUN 2022'!O100+'[2]JUL 2022'!O100+'[2]AUG 2022'!O100+'[2]NOV 2022'!O100</f>
        <v>0</v>
      </c>
      <c r="P100" s="90">
        <f>'[2]SEPT 2021'!O100+'[2]OCT 2021'!O100+'[2]NOV 2021'!O100+'[2]DEC 2021'!O100+'[2]JAN 2022'!O100+'[2]FEB 2022'!P100+'[2]MAR 2022'!P100+'[2]APR 2022'!P100+'[2]MAY 2022'!P100+'[2]JUN 2022'!P100+'[2]JUL 2022'!P100+'[2]AUG 2022'!P100+'[2]NOV 2022'!P100</f>
        <v>0</v>
      </c>
      <c r="Q100" s="90">
        <f>'[2]SEPT 2021'!P100+'[2]OCT 2021'!P100+'[2]NOV 2021'!P100+'[2]DEC 2021'!P100+'[2]JAN 2022'!P100+'[2]FEB 2022'!Q100+'[2]MAR 2022'!Q100+'[2]APR 2022'!Q100+'[2]MAY 2022'!Q100+'[2]JUN 2022'!Q100+'[2]JUL 2022'!Q100+'[2]AUG 2022'!Q100+'[2]NOV 2022'!Q100</f>
        <v>852.93</v>
      </c>
      <c r="R100" s="90">
        <f>'[2]SEPT 2021'!Q100+'[2]OCT 2021'!Q100+'[2]NOV 2021'!Q100+'[2]DEC 2021'!Q100+'[2]JAN 2022'!Q100+'[2]FEB 2022'!R100+'[2]MAR 2022'!R100+'[2]APR 2022'!R100+'[2]MAY 2022'!R100+'[2]JUN 2022'!R100+'[2]JUL 2022'!R100+'[2]AUG 2022'!R100+'[2]NOV 2022'!R100</f>
        <v>0</v>
      </c>
      <c r="S100" s="90">
        <f>'[2]SEPT 2021'!R100+'[2]OCT 2021'!R100+'[2]NOV 2021'!R100+'[2]DEC 2021'!R100+'[2]JAN 2022'!R100+'[2]FEB 2022'!S100+'[2]MAR 2022'!S100+'[2]APR 2022'!S100+'[2]MAY 2022'!S100+'[2]JUN 2022'!S100+'[2]JUL 2022'!S100+'[2]AUG 2022'!S100+'[2]NOV 2022'!S100</f>
        <v>0</v>
      </c>
      <c r="T100" s="90">
        <f>'[2]SEPT 2021'!S100+'[2]OCT 2021'!S100+'[2]NOV 2021'!S100+'[2]DEC 2021'!S100+'[2]JAN 2022'!S100+'[2]FEB 2022'!T100+'[2]MAR 2022'!T100+'[2]APR 2022'!T100+'[2]MAY 2022'!T100+'[2]JUN 2022'!T100+'[2]JUL 2022'!T100+'[2]AUG 2022'!T100+'[2]NOV 2022'!T100</f>
        <v>0</v>
      </c>
      <c r="U100" s="90">
        <f>'[2]SEPT 2021'!T100+'[2]OCT 2021'!T100+'[2]NOV 2021'!T100+'[2]DEC 2021'!T100+'[2]JAN 2022'!T100+'[2]FEB 2022'!U100+'[2]MAR 2022'!U100+'[2]APR 2022'!U100+'[2]MAY 2022'!U100+'[2]JUN 2022'!U100+'[2]JUL 2022'!U100+'[2]AUG 2022'!U100+'[2]NOV 2022'!U100</f>
        <v>0</v>
      </c>
      <c r="V100" s="90">
        <f>'[2]SEPT 2021'!U100+'[2]OCT 2021'!U100+'[2]NOV 2021'!U100+'[2]DEC 2021'!U100+'[2]JAN 2022'!U100+'[2]FEB 2022'!V100+'[2]MAR 2022'!V100+'[2]APR 2022'!V100+'[2]MAY 2022'!V100+'[2]JUN 2022'!V100+'[2]JUL 2022'!V100+'[2]AUG 2022'!V100+'[2]NOV 2022'!V100</f>
        <v>0</v>
      </c>
      <c r="W100" s="90">
        <f>'[2]SEPT 2021'!V100+'[2]OCT 2021'!V100+'[2]NOV 2021'!V100+'[2]DEC 2021'!V100+'[2]JAN 2022'!V100+'[2]FEB 2022'!W100+'[2]MAR 2022'!W100+'[2]APR 2022'!W100+'[2]MAY 2022'!W100+'[2]JUN 2022'!W100+'[2]JUL 2022'!W100+'[2]AUG 2022'!W100+'[2]NOV 2022'!W100</f>
        <v>0</v>
      </c>
      <c r="X100" s="90">
        <f>'[2]SEPT 2021'!W100+'[2]OCT 2021'!W100+'[2]NOV 2021'!W100+'[2]DEC 2021'!W100+'[2]JAN 2022'!W100+'[2]FEB 2022'!X100+'[2]MAR 2022'!X100+'[2]APR 2022'!X100+'[2]MAY 2022'!X100+'[2]JUN 2022'!X100+'[2]JUL 2022'!X100+'[2]AUG 2022'!X100+'[2]NOV 2022'!X100</f>
        <v>0</v>
      </c>
      <c r="Y100" s="90">
        <f>'[2]SEPT 2021'!X100+'[2]OCT 2021'!X100+'[2]NOV 2021'!X100+'[2]DEC 2021'!X100+'[2]JAN 2022'!X100+'[2]FEB 2022'!Y100+'[2]MAR 2022'!Y100+'[2]APR 2022'!Y100+'[2]MAY 2022'!Y100+'[2]JUN 2022'!Y100+'[2]JUL 2022'!Y100+'[2]AUG 2022'!Y100+'[2]NOV 2022'!Y100</f>
        <v>0</v>
      </c>
      <c r="Z100" s="90">
        <f>'[2]SEPT 2021'!Y100+'[2]OCT 2021'!Y100+'[2]NOV 2021'!Y100+'[2]DEC 2021'!Y100+'[2]JAN 2022'!Y100+'[2]FEB 2022'!Z100+'[2]MAR 2022'!Z100+'[2]APR 2022'!Z100+'[2]MAY 2022'!Z100+'[2]JUN 2022'!Z100+'[2]JUL 2022'!Z100+'[2]AUG 2022'!Z100+'[2]NOV 2022'!Z100</f>
        <v>0</v>
      </c>
      <c r="AA100" s="66">
        <f t="shared" si="1"/>
        <v>88961.93</v>
      </c>
    </row>
    <row r="101" spans="1:27" x14ac:dyDescent="0.25">
      <c r="A101" s="16" t="s">
        <v>237</v>
      </c>
      <c r="B101" s="17" t="s">
        <v>238</v>
      </c>
      <c r="C101" s="25" t="s">
        <v>39</v>
      </c>
      <c r="D101" s="86">
        <f>'[2]SEPT 2021'!D101+'[2]OCT 2021'!D101+'[2]NOV 2021'!D101+'[2]DEC 2021'!D101+'[2]JAN 2022'!D101+'[2]FEB 2022'!D101+'[2]MAR 2022'!D101+'[2]APR 2022'!D101+'[2]MAY 2022'!D101+'[2]JUN 2022'!D101+'[2]JUL 2022'!D101+'[2]AUG 2022'!D101+'[2]NOV 2022'!D101</f>
        <v>26824</v>
      </c>
      <c r="E101" s="86">
        <f>'[2]SEPT 2021'!E101+'[2]OCT 2021'!E101+'[2]NOV 2021'!E101+'[2]DEC 2021'!E101+'[2]JAN 2022'!E101+'[2]FEB 2022'!E101+'[2]MAR 2022'!E101+'[2]APR 2022'!E101+'[2]MAY 2022'!E101+'[2]JUN 2022'!E101+'[2]JUL 2022'!E101+'[2]AUG 2022'!E101+'[2]NOV 2022'!E101</f>
        <v>106350</v>
      </c>
      <c r="F101" s="86">
        <f>'[2]SEPT 2021'!F101+'[2]OCT 2021'!F101+'[2]NOV 2021'!F101+'[2]DEC 2021'!F101+'[2]JAN 2022'!F101+'[2]FEB 2022'!F101+'[2]MAR 2022'!F101+'[2]APR 2022'!F101+'[2]MAY 2022'!F101+'[2]JUN 2022'!F101+'[2]JUL 2022'!F101+'[2]AUG 2022'!F101+'[2]NOV 2022'!F101</f>
        <v>41185</v>
      </c>
      <c r="G101" s="86">
        <f>'[2]SEPT 2021'!G101+'[2]OCT 2021'!G101+'[2]NOV 2021'!G101+'[2]DEC 2021'!G101+'[2]JAN 2022'!G101+'[2]FEB 2022'!G101+'[2]MAR 2022'!G101+'[2]APR 2022'!G101+'[2]MAY 2022'!G101+'[2]JUN 2022'!G101+'[2]JUL 2022'!G101+'[2]AUG 2022'!G101+'[2]NOV 2022'!G101</f>
        <v>33130</v>
      </c>
      <c r="H101" s="86">
        <f>'[2]SEPT 2021'!H101+'[2]OCT 2021'!H101+'[2]NOV 2021'!H101+'[2]DEC 2021'!H101+'[2]JAN 2022'!H101+'[2]FEB 2022'!H101+'[2]MAR 2022'!H101+'[2]APR 2022'!H101+'[2]MAY 2022'!H101+'[2]JUN 2022'!H101+'[2]JUL 2022'!H101+'[2]AUG 2022'!H101+'[2]NOV 2022'!H101</f>
        <v>2511</v>
      </c>
      <c r="I101" s="87">
        <f>'[2]SEPT 2021'!I101+'[2]OCT 2021'!I101+'[2]NOV 2021'!I101+'[2]DEC 2021'!I101+'[2]JAN 2022'!I101+'[2]FEB 2022'!I101+'[2]MAR 2022'!I101+'[2]APR 2022'!I101+'[2]MAY 2022'!I101+'[2]JUN 2022'!I101+'[2]JUL 2022'!I101+'[2]AUG 2022'!I101+'[2]NOV 2022'!I101</f>
        <v>210000</v>
      </c>
      <c r="J101" s="88">
        <f>'[2]SEPT 2021'!J101+'[2]OCT 2021'!J101+'[2]NOV 2021'!J101+'[2]DEC 2021'!J101+'[2]JAN 2022'!J101+'[2]FEB 2022'!J101+'[2]MAR 2022'!J101+'[2]APR 2022'!J101+'[2]MAY 2022'!J101+'[2]JUN 2022'!J101+'[2]JUL 2022'!J101+'[2]AUG 2022'!J101+'[2]NOV 2022'!J101</f>
        <v>0</v>
      </c>
      <c r="K101" s="89">
        <f>'[2]FEB 2022'!K101+'[2]MAR 2022'!K101+'[2]APR 2022'!K101+'[2]MAY 2022'!K101+'[2]JUN 2022'!K101+'[2]JUL 2022'!K101+'[2]AUG 2022'!K101+'[2]NOV 2022'!K101</f>
        <v>0</v>
      </c>
      <c r="L101" s="90">
        <f>'[2]SEPT 2021'!K101+'[2]OCT 2021'!K101+'[2]NOV 2021'!K101+'[2]DEC 2021'!K101+'[2]JAN 2022'!K101+'[2]FEB 2022'!L101+'[2]MAR 2022'!L101+'[2]APR 2022'!L101+'[2]MAY 2022'!L101+'[2]JUN 2022'!L101+'[2]JUL 2022'!L101+'[2]AUG 2022'!L101+'[2]NOV 2022'!L101</f>
        <v>0</v>
      </c>
      <c r="M101" s="90">
        <f>'[2]SEPT 2021'!L101+'[2]OCT 2021'!L101+'[2]NOV 2021'!L101+'[2]DEC 2021'!L101+'[2]JAN 2022'!L101+'[2]FEB 2022'!M101+'[2]MAR 2022'!M101+'[2]APR 2022'!M101+'[2]MAY 2022'!M101+'[2]JUN 2022'!M101+'[2]JUL 2022'!M101+'[2]AUG 2022'!M101+'[2]NOV 2022'!M101</f>
        <v>0</v>
      </c>
      <c r="N101" s="90">
        <f>'[2]SEPT 2021'!M101+'[2]OCT 2021'!M101+'[2]NOV 2021'!M101+'[2]DEC 2021'!M101+'[2]JAN 2022'!M101+'[2]FEB 2022'!N101+'[2]MAR 2022'!N101+'[2]APR 2022'!N101+'[2]MAY 2022'!N101+'[2]JUN 2022'!N101+'[2]JUL 2022'!N101+'[2]AUG 2022'!N101+'[2]NOV 2022'!N101</f>
        <v>0</v>
      </c>
      <c r="O101" s="90">
        <f>'[2]SEPT 2021'!N101+'[2]OCT 2021'!N101+'[2]NOV 2021'!N101+'[2]DEC 2021'!N101+'[2]JAN 2022'!N101+'[2]FEB 2022'!O101+'[2]MAR 2022'!O101+'[2]APR 2022'!O101+'[2]MAY 2022'!O101+'[2]JUN 2022'!O101+'[2]JUL 2022'!O101+'[2]AUG 2022'!O101+'[2]NOV 2022'!O101</f>
        <v>0</v>
      </c>
      <c r="P101" s="90">
        <f>'[2]SEPT 2021'!O101+'[2]OCT 2021'!O101+'[2]NOV 2021'!O101+'[2]DEC 2021'!O101+'[2]JAN 2022'!O101+'[2]FEB 2022'!P101+'[2]MAR 2022'!P101+'[2]APR 2022'!P101+'[2]MAY 2022'!P101+'[2]JUN 2022'!P101+'[2]JUL 2022'!P101+'[2]AUG 2022'!P101+'[2]NOV 2022'!P101</f>
        <v>0</v>
      </c>
      <c r="Q101" s="90">
        <f>'[2]SEPT 2021'!P101+'[2]OCT 2021'!P101+'[2]NOV 2021'!P101+'[2]DEC 2021'!P101+'[2]JAN 2022'!P101+'[2]FEB 2022'!Q101+'[2]MAR 2022'!Q101+'[2]APR 2022'!Q101+'[2]MAY 2022'!Q101+'[2]JUN 2022'!Q101+'[2]JUL 2022'!Q101+'[2]AUG 2022'!Q101+'[2]NOV 2022'!Q101</f>
        <v>853.93</v>
      </c>
      <c r="R101" s="90">
        <f>'[2]SEPT 2021'!Q101+'[2]OCT 2021'!Q101+'[2]NOV 2021'!Q101+'[2]DEC 2021'!Q101+'[2]JAN 2022'!Q101+'[2]FEB 2022'!R101+'[2]MAR 2022'!R101+'[2]APR 2022'!R101+'[2]MAY 2022'!R101+'[2]JUN 2022'!R101+'[2]JUL 2022'!R101+'[2]AUG 2022'!R101+'[2]NOV 2022'!R101</f>
        <v>0</v>
      </c>
      <c r="S101" s="90">
        <f>'[2]SEPT 2021'!R101+'[2]OCT 2021'!R101+'[2]NOV 2021'!R101+'[2]DEC 2021'!R101+'[2]JAN 2022'!R101+'[2]FEB 2022'!S101+'[2]MAR 2022'!S101+'[2]APR 2022'!S101+'[2]MAY 2022'!S101+'[2]JUN 2022'!S101+'[2]JUL 2022'!S101+'[2]AUG 2022'!S101+'[2]NOV 2022'!S101</f>
        <v>0</v>
      </c>
      <c r="T101" s="90">
        <f>'[2]SEPT 2021'!S101+'[2]OCT 2021'!S101+'[2]NOV 2021'!S101+'[2]DEC 2021'!S101+'[2]JAN 2022'!S101+'[2]FEB 2022'!T101+'[2]MAR 2022'!T101+'[2]APR 2022'!T101+'[2]MAY 2022'!T101+'[2]JUN 2022'!T101+'[2]JUL 2022'!T101+'[2]AUG 2022'!T101+'[2]NOV 2022'!T101</f>
        <v>0</v>
      </c>
      <c r="U101" s="90">
        <f>'[2]SEPT 2021'!T101+'[2]OCT 2021'!T101+'[2]NOV 2021'!T101+'[2]DEC 2021'!T101+'[2]JAN 2022'!T101+'[2]FEB 2022'!U101+'[2]MAR 2022'!U101+'[2]APR 2022'!U101+'[2]MAY 2022'!U101+'[2]JUN 2022'!U101+'[2]JUL 2022'!U101+'[2]AUG 2022'!U101+'[2]NOV 2022'!U101</f>
        <v>0</v>
      </c>
      <c r="V101" s="90">
        <f>'[2]SEPT 2021'!U101+'[2]OCT 2021'!U101+'[2]NOV 2021'!U101+'[2]DEC 2021'!U101+'[2]JAN 2022'!U101+'[2]FEB 2022'!V101+'[2]MAR 2022'!V101+'[2]APR 2022'!V101+'[2]MAY 2022'!V101+'[2]JUN 2022'!V101+'[2]JUL 2022'!V101+'[2]AUG 2022'!V101+'[2]NOV 2022'!V101</f>
        <v>0</v>
      </c>
      <c r="W101" s="90">
        <f>'[2]SEPT 2021'!V101+'[2]OCT 2021'!V101+'[2]NOV 2021'!V101+'[2]DEC 2021'!V101+'[2]JAN 2022'!V101+'[2]FEB 2022'!W101+'[2]MAR 2022'!W101+'[2]APR 2022'!W101+'[2]MAY 2022'!W101+'[2]JUN 2022'!W101+'[2]JUL 2022'!W101+'[2]AUG 2022'!W101+'[2]NOV 2022'!W101</f>
        <v>0</v>
      </c>
      <c r="X101" s="90">
        <f>'[2]SEPT 2021'!W101+'[2]OCT 2021'!W101+'[2]NOV 2021'!W101+'[2]DEC 2021'!W101+'[2]JAN 2022'!W101+'[2]FEB 2022'!X101+'[2]MAR 2022'!X101+'[2]APR 2022'!X101+'[2]MAY 2022'!X101+'[2]JUN 2022'!X101+'[2]JUL 2022'!X101+'[2]AUG 2022'!X101+'[2]NOV 2022'!X101</f>
        <v>0</v>
      </c>
      <c r="Y101" s="90">
        <f>'[2]SEPT 2021'!X101+'[2]OCT 2021'!X101+'[2]NOV 2021'!X101+'[2]DEC 2021'!X101+'[2]JAN 2022'!X101+'[2]FEB 2022'!Y101+'[2]MAR 2022'!Y101+'[2]APR 2022'!Y101+'[2]MAY 2022'!Y101+'[2]JUN 2022'!Y101+'[2]JUL 2022'!Y101+'[2]AUG 2022'!Y101+'[2]NOV 2022'!Y101</f>
        <v>0</v>
      </c>
      <c r="Z101" s="90">
        <f>'[2]SEPT 2021'!Y101+'[2]OCT 2021'!Y101+'[2]NOV 2021'!Y101+'[2]DEC 2021'!Y101+'[2]JAN 2022'!Y101+'[2]FEB 2022'!Z101+'[2]MAR 2022'!Z101+'[2]APR 2022'!Z101+'[2]MAY 2022'!Z101+'[2]JUN 2022'!Z101+'[2]JUL 2022'!Z101+'[2]AUG 2022'!Z101+'[2]NOV 2022'!Z101</f>
        <v>0</v>
      </c>
      <c r="AA101" s="66">
        <f t="shared" si="1"/>
        <v>210853.93</v>
      </c>
    </row>
    <row r="102" spans="1:27" x14ac:dyDescent="0.25">
      <c r="A102" s="16" t="s">
        <v>239</v>
      </c>
      <c r="B102" s="17" t="s">
        <v>240</v>
      </c>
      <c r="C102" s="28" t="s">
        <v>45</v>
      </c>
      <c r="D102" s="86">
        <f>'[2]SEPT 2021'!D102+'[2]OCT 2021'!D102+'[2]NOV 2021'!D102+'[2]DEC 2021'!D102+'[2]JAN 2022'!D102+'[2]FEB 2022'!D102+'[2]MAR 2022'!D102+'[2]APR 2022'!D102+'[2]MAY 2022'!D102+'[2]JUN 2022'!D102+'[2]JUL 2022'!D102+'[2]AUG 2022'!D102+'[2]NOV 2022'!D102</f>
        <v>307750</v>
      </c>
      <c r="E102" s="86">
        <f>'[2]SEPT 2021'!E102+'[2]OCT 2021'!E102+'[2]NOV 2021'!E102+'[2]DEC 2021'!E102+'[2]JAN 2022'!E102+'[2]FEB 2022'!E102+'[2]MAR 2022'!E102+'[2]APR 2022'!E102+'[2]MAY 2022'!E102+'[2]JUN 2022'!E102+'[2]JUL 2022'!E102+'[2]AUG 2022'!E102+'[2]NOV 2022'!E102</f>
        <v>94200</v>
      </c>
      <c r="F102" s="86">
        <f>'[2]SEPT 2021'!F102+'[2]OCT 2021'!F102+'[2]NOV 2021'!F102+'[2]DEC 2021'!F102+'[2]JAN 2022'!F102+'[2]FEB 2022'!F102+'[2]MAR 2022'!F102+'[2]APR 2022'!F102+'[2]MAY 2022'!F102+'[2]JUN 2022'!F102+'[2]JUL 2022'!F102+'[2]AUG 2022'!F102+'[2]NOV 2022'!F102</f>
        <v>418462</v>
      </c>
      <c r="G102" s="86">
        <f>'[2]SEPT 2021'!G102+'[2]OCT 2021'!G102+'[2]NOV 2021'!G102+'[2]DEC 2021'!G102+'[2]JAN 2022'!G102+'[2]FEB 2022'!G102+'[2]MAR 2022'!G102+'[2]APR 2022'!G102+'[2]MAY 2022'!G102+'[2]JUN 2022'!G102+'[2]JUL 2022'!G102+'[2]AUG 2022'!G102+'[2]NOV 2022'!G102</f>
        <v>433779</v>
      </c>
      <c r="H102" s="86">
        <f>'[2]SEPT 2021'!H102+'[2]OCT 2021'!H102+'[2]NOV 2021'!H102+'[2]DEC 2021'!H102+'[2]JAN 2022'!H102+'[2]FEB 2022'!H102+'[2]MAR 2022'!H102+'[2]APR 2022'!H102+'[2]MAY 2022'!H102+'[2]JUN 2022'!H102+'[2]JUL 2022'!H102+'[2]AUG 2022'!H102+'[2]NOV 2022'!H102</f>
        <v>158600</v>
      </c>
      <c r="I102" s="87">
        <f>'[2]SEPT 2021'!I102+'[2]OCT 2021'!I102+'[2]NOV 2021'!I102+'[2]DEC 2021'!I102+'[2]JAN 2022'!I102+'[2]FEB 2022'!I102+'[2]MAR 2022'!I102+'[2]APR 2022'!I102+'[2]MAY 2022'!I102+'[2]JUN 2022'!I102+'[2]JUL 2022'!I102+'[2]AUG 2022'!I102+'[2]NOV 2022'!I102</f>
        <v>1412791</v>
      </c>
      <c r="J102" s="88">
        <f>'[2]SEPT 2021'!J102+'[2]OCT 2021'!J102+'[2]NOV 2021'!J102+'[2]DEC 2021'!J102+'[2]JAN 2022'!J102+'[2]FEB 2022'!J102+'[2]MAR 2022'!J102+'[2]APR 2022'!J102+'[2]MAY 2022'!J102+'[2]JUN 2022'!J102+'[2]JUL 2022'!J102+'[2]AUG 2022'!J102+'[2]NOV 2022'!J102</f>
        <v>4348</v>
      </c>
      <c r="K102" s="89">
        <f>'[2]FEB 2022'!K102+'[2]MAR 2022'!K102+'[2]APR 2022'!K102+'[2]MAY 2022'!K102+'[2]JUN 2022'!K102+'[2]JUL 2022'!K102+'[2]AUG 2022'!K102+'[2]NOV 2022'!K102</f>
        <v>0</v>
      </c>
      <c r="L102" s="90">
        <f>'[2]SEPT 2021'!K102+'[2]OCT 2021'!K102+'[2]NOV 2021'!K102+'[2]DEC 2021'!K102+'[2]JAN 2022'!K102+'[2]FEB 2022'!L102+'[2]MAR 2022'!L102+'[2]APR 2022'!L102+'[2]MAY 2022'!L102+'[2]JUN 2022'!L102+'[2]JUL 2022'!L102+'[2]AUG 2022'!L102+'[2]NOV 2022'!L102</f>
        <v>0</v>
      </c>
      <c r="M102" s="90">
        <f>'[2]SEPT 2021'!L102+'[2]OCT 2021'!L102+'[2]NOV 2021'!L102+'[2]DEC 2021'!L102+'[2]JAN 2022'!L102+'[2]FEB 2022'!M102+'[2]MAR 2022'!M102+'[2]APR 2022'!M102+'[2]MAY 2022'!M102+'[2]JUN 2022'!M102+'[2]JUL 2022'!M102+'[2]AUG 2022'!M102+'[2]NOV 2022'!M102</f>
        <v>46008</v>
      </c>
      <c r="N102" s="90">
        <f>'[2]SEPT 2021'!M102+'[2]OCT 2021'!M102+'[2]NOV 2021'!M102+'[2]DEC 2021'!M102+'[2]JAN 2022'!M102+'[2]FEB 2022'!N102+'[2]MAR 2022'!N102+'[2]APR 2022'!N102+'[2]MAY 2022'!N102+'[2]JUN 2022'!N102+'[2]JUL 2022'!N102+'[2]AUG 2022'!N102+'[2]NOV 2022'!N102</f>
        <v>0</v>
      </c>
      <c r="O102" s="90">
        <f>'[2]SEPT 2021'!N102+'[2]OCT 2021'!N102+'[2]NOV 2021'!N102+'[2]DEC 2021'!N102+'[2]JAN 2022'!N102+'[2]FEB 2022'!O102+'[2]MAR 2022'!O102+'[2]APR 2022'!O102+'[2]MAY 2022'!O102+'[2]JUN 2022'!O102+'[2]JUL 2022'!O102+'[2]AUG 2022'!O102+'[2]NOV 2022'!O102</f>
        <v>0</v>
      </c>
      <c r="P102" s="90">
        <f>'[2]SEPT 2021'!O102+'[2]OCT 2021'!O102+'[2]NOV 2021'!O102+'[2]DEC 2021'!O102+'[2]JAN 2022'!O102+'[2]FEB 2022'!P102+'[2]MAR 2022'!P102+'[2]APR 2022'!P102+'[2]MAY 2022'!P102+'[2]JUN 2022'!P102+'[2]JUL 2022'!P102+'[2]AUG 2022'!P102+'[2]NOV 2022'!P102</f>
        <v>0</v>
      </c>
      <c r="Q102" s="90">
        <f>'[2]SEPT 2021'!P102+'[2]OCT 2021'!P102+'[2]NOV 2021'!P102+'[2]DEC 2021'!P102+'[2]JAN 2022'!P102+'[2]FEB 2022'!Q102+'[2]MAR 2022'!Q102+'[2]APR 2022'!Q102+'[2]MAY 2022'!Q102+'[2]JUN 2022'!Q102+'[2]JUL 2022'!Q102+'[2]AUG 2022'!Q102+'[2]NOV 2022'!Q102</f>
        <v>19210.68</v>
      </c>
      <c r="R102" s="90">
        <f>'[2]SEPT 2021'!Q102+'[2]OCT 2021'!Q102+'[2]NOV 2021'!Q102+'[2]DEC 2021'!Q102+'[2]JAN 2022'!Q102+'[2]FEB 2022'!R102+'[2]MAR 2022'!R102+'[2]APR 2022'!R102+'[2]MAY 2022'!R102+'[2]JUN 2022'!R102+'[2]JUL 2022'!R102+'[2]AUG 2022'!R102+'[2]NOV 2022'!R102</f>
        <v>4200</v>
      </c>
      <c r="S102" s="90">
        <f>'[2]SEPT 2021'!R102+'[2]OCT 2021'!R102+'[2]NOV 2021'!R102+'[2]DEC 2021'!R102+'[2]JAN 2022'!R102+'[2]FEB 2022'!S102+'[2]MAR 2022'!S102+'[2]APR 2022'!S102+'[2]MAY 2022'!S102+'[2]JUN 2022'!S102+'[2]JUL 2022'!S102+'[2]AUG 2022'!S102+'[2]NOV 2022'!S102</f>
        <v>0</v>
      </c>
      <c r="T102" s="90">
        <f>'[2]SEPT 2021'!S102+'[2]OCT 2021'!S102+'[2]NOV 2021'!S102+'[2]DEC 2021'!S102+'[2]JAN 2022'!S102+'[2]FEB 2022'!T102+'[2]MAR 2022'!T102+'[2]APR 2022'!T102+'[2]MAY 2022'!T102+'[2]JUN 2022'!T102+'[2]JUL 2022'!T102+'[2]AUG 2022'!T102+'[2]NOV 2022'!T102</f>
        <v>0</v>
      </c>
      <c r="U102" s="90">
        <f>'[2]SEPT 2021'!T102+'[2]OCT 2021'!T102+'[2]NOV 2021'!T102+'[2]DEC 2021'!T102+'[2]JAN 2022'!T102+'[2]FEB 2022'!U102+'[2]MAR 2022'!U102+'[2]APR 2022'!U102+'[2]MAY 2022'!U102+'[2]JUN 2022'!U102+'[2]JUL 2022'!U102+'[2]AUG 2022'!U102+'[2]NOV 2022'!U102</f>
        <v>0</v>
      </c>
      <c r="V102" s="90">
        <f>'[2]SEPT 2021'!U102+'[2]OCT 2021'!U102+'[2]NOV 2021'!U102+'[2]DEC 2021'!U102+'[2]JAN 2022'!U102+'[2]FEB 2022'!V102+'[2]MAR 2022'!V102+'[2]APR 2022'!V102+'[2]MAY 2022'!V102+'[2]JUN 2022'!V102+'[2]JUL 2022'!V102+'[2]AUG 2022'!V102+'[2]NOV 2022'!V102</f>
        <v>0</v>
      </c>
      <c r="W102" s="90">
        <f>'[2]SEPT 2021'!V102+'[2]OCT 2021'!V102+'[2]NOV 2021'!V102+'[2]DEC 2021'!V102+'[2]JAN 2022'!V102+'[2]FEB 2022'!W102+'[2]MAR 2022'!W102+'[2]APR 2022'!W102+'[2]MAY 2022'!W102+'[2]JUN 2022'!W102+'[2]JUL 2022'!W102+'[2]AUG 2022'!W102+'[2]NOV 2022'!W102</f>
        <v>0</v>
      </c>
      <c r="X102" s="90">
        <f>'[2]SEPT 2021'!W102+'[2]OCT 2021'!W102+'[2]NOV 2021'!W102+'[2]DEC 2021'!W102+'[2]JAN 2022'!W102+'[2]FEB 2022'!X102+'[2]MAR 2022'!X102+'[2]APR 2022'!X102+'[2]MAY 2022'!X102+'[2]JUN 2022'!X102+'[2]JUL 2022'!X102+'[2]AUG 2022'!X102+'[2]NOV 2022'!X102</f>
        <v>0</v>
      </c>
      <c r="Y102" s="90">
        <f>'[2]SEPT 2021'!X102+'[2]OCT 2021'!X102+'[2]NOV 2021'!X102+'[2]DEC 2021'!X102+'[2]JAN 2022'!X102+'[2]FEB 2022'!Y102+'[2]MAR 2022'!Y102+'[2]APR 2022'!Y102+'[2]MAY 2022'!Y102+'[2]JUN 2022'!Y102+'[2]JUL 2022'!Y102+'[2]AUG 2022'!Y102+'[2]NOV 2022'!Y102</f>
        <v>81184</v>
      </c>
      <c r="Z102" s="90">
        <f>'[2]SEPT 2021'!Y102+'[2]OCT 2021'!Y102+'[2]NOV 2021'!Y102+'[2]DEC 2021'!Y102+'[2]JAN 2022'!Y102+'[2]FEB 2022'!Z102+'[2]MAR 2022'!Z102+'[2]APR 2022'!Z102+'[2]MAY 2022'!Z102+'[2]JUN 2022'!Z102+'[2]JUL 2022'!Z102+'[2]AUG 2022'!Z102+'[2]NOV 2022'!Z102</f>
        <v>0</v>
      </c>
      <c r="AA102" s="66">
        <f t="shared" si="1"/>
        <v>1567741.68</v>
      </c>
    </row>
    <row r="103" spans="1:27" x14ac:dyDescent="0.25">
      <c r="A103" s="16" t="s">
        <v>241</v>
      </c>
      <c r="B103" s="17" t="s">
        <v>242</v>
      </c>
      <c r="C103" s="26" t="s">
        <v>42</v>
      </c>
      <c r="D103" s="86">
        <f>'[2]SEPT 2021'!D103+'[2]OCT 2021'!D103+'[2]NOV 2021'!D103+'[2]DEC 2021'!D103+'[2]JAN 2022'!D103+'[2]FEB 2022'!D103+'[2]MAR 2022'!D103+'[2]APR 2022'!D103+'[2]MAY 2022'!D103+'[2]JUN 2022'!D103+'[2]JUL 2022'!D103+'[2]AUG 2022'!D103+'[2]NOV 2022'!D103</f>
        <v>25876</v>
      </c>
      <c r="E103" s="86">
        <f>'[2]SEPT 2021'!E103+'[2]OCT 2021'!E103+'[2]NOV 2021'!E103+'[2]DEC 2021'!E103+'[2]JAN 2022'!E103+'[2]FEB 2022'!E103+'[2]MAR 2022'!E103+'[2]APR 2022'!E103+'[2]MAY 2022'!E103+'[2]JUN 2022'!E103+'[2]JUL 2022'!E103+'[2]AUG 2022'!E103+'[2]NOV 2022'!E103</f>
        <v>11362</v>
      </c>
      <c r="F103" s="86">
        <f>'[2]SEPT 2021'!F103+'[2]OCT 2021'!F103+'[2]NOV 2021'!F103+'[2]DEC 2021'!F103+'[2]JAN 2022'!F103+'[2]FEB 2022'!F103+'[2]MAR 2022'!F103+'[2]APR 2022'!F103+'[2]MAY 2022'!F103+'[2]JUN 2022'!F103+'[2]JUL 2022'!F103+'[2]AUG 2022'!F103+'[2]NOV 2022'!F103</f>
        <v>4171</v>
      </c>
      <c r="G103" s="86">
        <f>'[2]SEPT 2021'!G103+'[2]OCT 2021'!G103+'[2]NOV 2021'!G103+'[2]DEC 2021'!G103+'[2]JAN 2022'!G103+'[2]FEB 2022'!G103+'[2]MAR 2022'!G103+'[2]APR 2022'!G103+'[2]MAY 2022'!G103+'[2]JUN 2022'!G103+'[2]JUL 2022'!G103+'[2]AUG 2022'!G103+'[2]NOV 2022'!G103</f>
        <v>18000</v>
      </c>
      <c r="H103" s="86">
        <f>'[2]SEPT 2021'!H103+'[2]OCT 2021'!H103+'[2]NOV 2021'!H103+'[2]DEC 2021'!H103+'[2]JAN 2022'!H103+'[2]FEB 2022'!H103+'[2]MAR 2022'!H103+'[2]APR 2022'!H103+'[2]MAY 2022'!H103+'[2]JUN 2022'!H103+'[2]JUL 2022'!H103+'[2]AUG 2022'!H103+'[2]NOV 2022'!H103</f>
        <v>1256</v>
      </c>
      <c r="I103" s="87">
        <f>'[2]SEPT 2021'!I103+'[2]OCT 2021'!I103+'[2]NOV 2021'!I103+'[2]DEC 2021'!I103+'[2]JAN 2022'!I103+'[2]FEB 2022'!I103+'[2]MAR 2022'!I103+'[2]APR 2022'!I103+'[2]MAY 2022'!I103+'[2]JUN 2022'!I103+'[2]JUL 2022'!I103+'[2]AUG 2022'!I103+'[2]NOV 2022'!I103</f>
        <v>60665</v>
      </c>
      <c r="J103" s="88">
        <f>'[2]SEPT 2021'!J103+'[2]OCT 2021'!J103+'[2]NOV 2021'!J103+'[2]DEC 2021'!J103+'[2]JAN 2022'!J103+'[2]FEB 2022'!J103+'[2]MAR 2022'!J103+'[2]APR 2022'!J103+'[2]MAY 2022'!J103+'[2]JUN 2022'!J103+'[2]JUL 2022'!J103+'[2]AUG 2022'!J103+'[2]NOV 2022'!J103</f>
        <v>0</v>
      </c>
      <c r="K103" s="89">
        <f>'[2]FEB 2022'!K103+'[2]MAR 2022'!K103+'[2]APR 2022'!K103+'[2]MAY 2022'!K103+'[2]JUN 2022'!K103+'[2]JUL 2022'!K103+'[2]AUG 2022'!K103+'[2]NOV 2022'!K103</f>
        <v>0</v>
      </c>
      <c r="L103" s="90">
        <f>'[2]SEPT 2021'!K103+'[2]OCT 2021'!K103+'[2]NOV 2021'!K103+'[2]DEC 2021'!K103+'[2]JAN 2022'!K103+'[2]FEB 2022'!L103+'[2]MAR 2022'!L103+'[2]APR 2022'!L103+'[2]MAY 2022'!L103+'[2]JUN 2022'!L103+'[2]JUL 2022'!L103+'[2]AUG 2022'!L103+'[2]NOV 2022'!L103</f>
        <v>0</v>
      </c>
      <c r="M103" s="90">
        <f>'[2]SEPT 2021'!L103+'[2]OCT 2021'!L103+'[2]NOV 2021'!L103+'[2]DEC 2021'!L103+'[2]JAN 2022'!L103+'[2]FEB 2022'!M103+'[2]MAR 2022'!M103+'[2]APR 2022'!M103+'[2]MAY 2022'!M103+'[2]JUN 2022'!M103+'[2]JUL 2022'!M103+'[2]AUG 2022'!M103+'[2]NOV 2022'!M103</f>
        <v>0</v>
      </c>
      <c r="N103" s="90">
        <f>'[2]SEPT 2021'!M103+'[2]OCT 2021'!M103+'[2]NOV 2021'!M103+'[2]DEC 2021'!M103+'[2]JAN 2022'!M103+'[2]FEB 2022'!N103+'[2]MAR 2022'!N103+'[2]APR 2022'!N103+'[2]MAY 2022'!N103+'[2]JUN 2022'!N103+'[2]JUL 2022'!N103+'[2]AUG 2022'!N103+'[2]NOV 2022'!N103</f>
        <v>0</v>
      </c>
      <c r="O103" s="90">
        <f>'[2]SEPT 2021'!N103+'[2]OCT 2021'!N103+'[2]NOV 2021'!N103+'[2]DEC 2021'!N103+'[2]JAN 2022'!N103+'[2]FEB 2022'!O103+'[2]MAR 2022'!O103+'[2]APR 2022'!O103+'[2]MAY 2022'!O103+'[2]JUN 2022'!O103+'[2]JUL 2022'!O103+'[2]AUG 2022'!O103+'[2]NOV 2022'!O103</f>
        <v>0</v>
      </c>
      <c r="P103" s="90">
        <f>'[2]SEPT 2021'!O103+'[2]OCT 2021'!O103+'[2]NOV 2021'!O103+'[2]DEC 2021'!O103+'[2]JAN 2022'!O103+'[2]FEB 2022'!P103+'[2]MAR 2022'!P103+'[2]APR 2022'!P103+'[2]MAY 2022'!P103+'[2]JUN 2022'!P103+'[2]JUL 2022'!P103+'[2]AUG 2022'!P103+'[2]NOV 2022'!P103</f>
        <v>0</v>
      </c>
      <c r="Q103" s="90">
        <f>'[2]SEPT 2021'!P103+'[2]OCT 2021'!P103+'[2]NOV 2021'!P103+'[2]DEC 2021'!P103+'[2]JAN 2022'!P103+'[2]FEB 2022'!Q103+'[2]MAR 2022'!Q103+'[2]APR 2022'!Q103+'[2]MAY 2022'!Q103+'[2]JUN 2022'!Q103+'[2]JUL 2022'!Q103+'[2]AUG 2022'!Q103+'[2]NOV 2022'!Q103</f>
        <v>0</v>
      </c>
      <c r="R103" s="90">
        <f>'[2]SEPT 2021'!Q103+'[2]OCT 2021'!Q103+'[2]NOV 2021'!Q103+'[2]DEC 2021'!Q103+'[2]JAN 2022'!Q103+'[2]FEB 2022'!R103+'[2]MAR 2022'!R103+'[2]APR 2022'!R103+'[2]MAY 2022'!R103+'[2]JUN 2022'!R103+'[2]JUL 2022'!R103+'[2]AUG 2022'!R103+'[2]NOV 2022'!R103</f>
        <v>0</v>
      </c>
      <c r="S103" s="90">
        <f>'[2]SEPT 2021'!R103+'[2]OCT 2021'!R103+'[2]NOV 2021'!R103+'[2]DEC 2021'!R103+'[2]JAN 2022'!R103+'[2]FEB 2022'!S103+'[2]MAR 2022'!S103+'[2]APR 2022'!S103+'[2]MAY 2022'!S103+'[2]JUN 2022'!S103+'[2]JUL 2022'!S103+'[2]AUG 2022'!S103+'[2]NOV 2022'!S103</f>
        <v>0</v>
      </c>
      <c r="T103" s="90">
        <f>'[2]SEPT 2021'!S103+'[2]OCT 2021'!S103+'[2]NOV 2021'!S103+'[2]DEC 2021'!S103+'[2]JAN 2022'!S103+'[2]FEB 2022'!T103+'[2]MAR 2022'!T103+'[2]APR 2022'!T103+'[2]MAY 2022'!T103+'[2]JUN 2022'!T103+'[2]JUL 2022'!T103+'[2]AUG 2022'!T103+'[2]NOV 2022'!T103</f>
        <v>0</v>
      </c>
      <c r="U103" s="90">
        <f>'[2]SEPT 2021'!T103+'[2]OCT 2021'!T103+'[2]NOV 2021'!T103+'[2]DEC 2021'!T103+'[2]JAN 2022'!T103+'[2]FEB 2022'!U103+'[2]MAR 2022'!U103+'[2]APR 2022'!U103+'[2]MAY 2022'!U103+'[2]JUN 2022'!U103+'[2]JUL 2022'!U103+'[2]AUG 2022'!U103+'[2]NOV 2022'!U103</f>
        <v>0</v>
      </c>
      <c r="V103" s="90">
        <f>'[2]SEPT 2021'!U103+'[2]OCT 2021'!U103+'[2]NOV 2021'!U103+'[2]DEC 2021'!U103+'[2]JAN 2022'!U103+'[2]FEB 2022'!V103+'[2]MAR 2022'!V103+'[2]APR 2022'!V103+'[2]MAY 2022'!V103+'[2]JUN 2022'!V103+'[2]JUL 2022'!V103+'[2]AUG 2022'!V103+'[2]NOV 2022'!V103</f>
        <v>0</v>
      </c>
      <c r="W103" s="90">
        <f>'[2]SEPT 2021'!V103+'[2]OCT 2021'!V103+'[2]NOV 2021'!V103+'[2]DEC 2021'!V103+'[2]JAN 2022'!V103+'[2]FEB 2022'!W103+'[2]MAR 2022'!W103+'[2]APR 2022'!W103+'[2]MAY 2022'!W103+'[2]JUN 2022'!W103+'[2]JUL 2022'!W103+'[2]AUG 2022'!W103+'[2]NOV 2022'!W103</f>
        <v>0</v>
      </c>
      <c r="X103" s="90">
        <f>'[2]SEPT 2021'!W103+'[2]OCT 2021'!W103+'[2]NOV 2021'!W103+'[2]DEC 2021'!W103+'[2]JAN 2022'!W103+'[2]FEB 2022'!X103+'[2]MAR 2022'!X103+'[2]APR 2022'!X103+'[2]MAY 2022'!X103+'[2]JUN 2022'!X103+'[2]JUL 2022'!X103+'[2]AUG 2022'!X103+'[2]NOV 2022'!X103</f>
        <v>0</v>
      </c>
      <c r="Y103" s="90">
        <f>'[2]SEPT 2021'!X103+'[2]OCT 2021'!X103+'[2]NOV 2021'!X103+'[2]DEC 2021'!X103+'[2]JAN 2022'!X103+'[2]FEB 2022'!Y103+'[2]MAR 2022'!Y103+'[2]APR 2022'!Y103+'[2]MAY 2022'!Y103+'[2]JUN 2022'!Y103+'[2]JUL 2022'!Y103+'[2]AUG 2022'!Y103+'[2]NOV 2022'!Y103</f>
        <v>0</v>
      </c>
      <c r="Z103" s="90">
        <f>'[2]SEPT 2021'!Y103+'[2]OCT 2021'!Y103+'[2]NOV 2021'!Y103+'[2]DEC 2021'!Y103+'[2]JAN 2022'!Y103+'[2]FEB 2022'!Z103+'[2]MAR 2022'!Z103+'[2]APR 2022'!Z103+'[2]MAY 2022'!Z103+'[2]JUN 2022'!Z103+'[2]JUL 2022'!Z103+'[2]AUG 2022'!Z103+'[2]NOV 2022'!Z103</f>
        <v>0</v>
      </c>
      <c r="AA103" s="66">
        <f t="shared" si="1"/>
        <v>60665</v>
      </c>
    </row>
    <row r="104" spans="1:27" x14ac:dyDescent="0.25">
      <c r="A104" s="16" t="s">
        <v>243</v>
      </c>
      <c r="B104" s="17" t="s">
        <v>244</v>
      </c>
      <c r="C104" s="26" t="s">
        <v>42</v>
      </c>
      <c r="D104" s="86">
        <f>'[2]SEPT 2021'!D104+'[2]OCT 2021'!D104+'[2]NOV 2021'!D104+'[2]DEC 2021'!D104+'[2]JAN 2022'!D104+'[2]FEB 2022'!D104+'[2]MAR 2022'!D104+'[2]APR 2022'!D104+'[2]MAY 2022'!D104+'[2]JUN 2022'!D104+'[2]JUL 2022'!D104+'[2]AUG 2022'!D104+'[2]NOV 2022'!D104</f>
        <v>157117</v>
      </c>
      <c r="E104" s="86">
        <f>'[2]SEPT 2021'!E104+'[2]OCT 2021'!E104+'[2]NOV 2021'!E104+'[2]DEC 2021'!E104+'[2]JAN 2022'!E104+'[2]FEB 2022'!E104+'[2]MAR 2022'!E104+'[2]APR 2022'!E104+'[2]MAY 2022'!E104+'[2]JUN 2022'!E104+'[2]JUL 2022'!E104+'[2]AUG 2022'!E104+'[2]NOV 2022'!E104</f>
        <v>165283</v>
      </c>
      <c r="F104" s="86">
        <f>'[2]SEPT 2021'!F104+'[2]OCT 2021'!F104+'[2]NOV 2021'!F104+'[2]DEC 2021'!F104+'[2]JAN 2022'!F104+'[2]FEB 2022'!F104+'[2]MAR 2022'!F104+'[2]APR 2022'!F104+'[2]MAY 2022'!F104+'[2]JUN 2022'!F104+'[2]JUL 2022'!F104+'[2]AUG 2022'!F104+'[2]NOV 2022'!F104</f>
        <v>23064</v>
      </c>
      <c r="G104" s="86">
        <f>'[2]SEPT 2021'!G104+'[2]OCT 2021'!G104+'[2]NOV 2021'!G104+'[2]DEC 2021'!G104+'[2]JAN 2022'!G104+'[2]FEB 2022'!G104+'[2]MAR 2022'!G104+'[2]APR 2022'!G104+'[2]MAY 2022'!G104+'[2]JUN 2022'!G104+'[2]JUL 2022'!G104+'[2]AUG 2022'!G104+'[2]NOV 2022'!G104</f>
        <v>34177</v>
      </c>
      <c r="H104" s="86">
        <f>'[2]SEPT 2021'!H104+'[2]OCT 2021'!H104+'[2]NOV 2021'!H104+'[2]DEC 2021'!H104+'[2]JAN 2022'!H104+'[2]FEB 2022'!H104+'[2]MAR 2022'!H104+'[2]APR 2022'!H104+'[2]MAY 2022'!H104+'[2]JUN 2022'!H104+'[2]JUL 2022'!H104+'[2]AUG 2022'!H104+'[2]NOV 2022'!H104</f>
        <v>19357</v>
      </c>
      <c r="I104" s="87">
        <f>'[2]SEPT 2021'!I104+'[2]OCT 2021'!I104+'[2]NOV 2021'!I104+'[2]DEC 2021'!I104+'[2]JAN 2022'!I104+'[2]FEB 2022'!I104+'[2]MAR 2022'!I104+'[2]APR 2022'!I104+'[2]MAY 2022'!I104+'[2]JUN 2022'!I104+'[2]JUL 2022'!I104+'[2]AUG 2022'!I104+'[2]NOV 2022'!I104</f>
        <v>398998</v>
      </c>
      <c r="J104" s="88">
        <f>'[2]SEPT 2021'!J104+'[2]OCT 2021'!J104+'[2]NOV 2021'!J104+'[2]DEC 2021'!J104+'[2]JAN 2022'!J104+'[2]FEB 2022'!J104+'[2]MAR 2022'!J104+'[2]APR 2022'!J104+'[2]MAY 2022'!J104+'[2]JUN 2022'!J104+'[2]JUL 2022'!J104+'[2]AUG 2022'!J104+'[2]NOV 2022'!J104</f>
        <v>0</v>
      </c>
      <c r="K104" s="89">
        <f>'[2]FEB 2022'!K104+'[2]MAR 2022'!K104+'[2]APR 2022'!K104+'[2]MAY 2022'!K104+'[2]JUN 2022'!K104+'[2]JUL 2022'!K104+'[2]AUG 2022'!K104+'[2]NOV 2022'!K104</f>
        <v>0</v>
      </c>
      <c r="L104" s="90">
        <f>'[2]SEPT 2021'!K104+'[2]OCT 2021'!K104+'[2]NOV 2021'!K104+'[2]DEC 2021'!K104+'[2]JAN 2022'!K104+'[2]FEB 2022'!L104+'[2]MAR 2022'!L104+'[2]APR 2022'!L104+'[2]MAY 2022'!L104+'[2]JUN 2022'!L104+'[2]JUL 2022'!L104+'[2]AUG 2022'!L104+'[2]NOV 2022'!L104</f>
        <v>0</v>
      </c>
      <c r="M104" s="90">
        <f>'[2]SEPT 2021'!L104+'[2]OCT 2021'!L104+'[2]NOV 2021'!L104+'[2]DEC 2021'!L104+'[2]JAN 2022'!L104+'[2]FEB 2022'!M104+'[2]MAR 2022'!M104+'[2]APR 2022'!M104+'[2]MAY 2022'!M104+'[2]JUN 2022'!M104+'[2]JUL 2022'!M104+'[2]AUG 2022'!M104+'[2]NOV 2022'!M104</f>
        <v>0</v>
      </c>
      <c r="N104" s="90">
        <f>'[2]SEPT 2021'!M104+'[2]OCT 2021'!M104+'[2]NOV 2021'!M104+'[2]DEC 2021'!M104+'[2]JAN 2022'!M104+'[2]FEB 2022'!N104+'[2]MAR 2022'!N104+'[2]APR 2022'!N104+'[2]MAY 2022'!N104+'[2]JUN 2022'!N104+'[2]JUL 2022'!N104+'[2]AUG 2022'!N104+'[2]NOV 2022'!N104</f>
        <v>0</v>
      </c>
      <c r="O104" s="90">
        <f>'[2]SEPT 2021'!N104+'[2]OCT 2021'!N104+'[2]NOV 2021'!N104+'[2]DEC 2021'!N104+'[2]JAN 2022'!N104+'[2]FEB 2022'!O104+'[2]MAR 2022'!O104+'[2]APR 2022'!O104+'[2]MAY 2022'!O104+'[2]JUN 2022'!O104+'[2]JUL 2022'!O104+'[2]AUG 2022'!O104+'[2]NOV 2022'!O104</f>
        <v>0</v>
      </c>
      <c r="P104" s="90">
        <f>'[2]SEPT 2021'!O104+'[2]OCT 2021'!O104+'[2]NOV 2021'!O104+'[2]DEC 2021'!O104+'[2]JAN 2022'!O104+'[2]FEB 2022'!P104+'[2]MAR 2022'!P104+'[2]APR 2022'!P104+'[2]MAY 2022'!P104+'[2]JUN 2022'!P104+'[2]JUL 2022'!P104+'[2]AUG 2022'!P104+'[2]NOV 2022'!P104</f>
        <v>0</v>
      </c>
      <c r="Q104" s="90">
        <f>'[2]SEPT 2021'!P104+'[2]OCT 2021'!P104+'[2]NOV 2021'!P104+'[2]DEC 2021'!P104+'[2]JAN 2022'!P104+'[2]FEB 2022'!Q104+'[2]MAR 2022'!Q104+'[2]APR 2022'!Q104+'[2]MAY 2022'!Q104+'[2]JUN 2022'!Q104+'[2]JUL 2022'!Q104+'[2]AUG 2022'!Q104+'[2]NOV 2022'!Q104</f>
        <v>0</v>
      </c>
      <c r="R104" s="90">
        <f>'[2]SEPT 2021'!Q104+'[2]OCT 2021'!Q104+'[2]NOV 2021'!Q104+'[2]DEC 2021'!Q104+'[2]JAN 2022'!Q104+'[2]FEB 2022'!R104+'[2]MAR 2022'!R104+'[2]APR 2022'!R104+'[2]MAY 2022'!R104+'[2]JUN 2022'!R104+'[2]JUL 2022'!R104+'[2]AUG 2022'!R104+'[2]NOV 2022'!R104</f>
        <v>0</v>
      </c>
      <c r="S104" s="90">
        <f>'[2]SEPT 2021'!R104+'[2]OCT 2021'!R104+'[2]NOV 2021'!R104+'[2]DEC 2021'!R104+'[2]JAN 2022'!R104+'[2]FEB 2022'!S104+'[2]MAR 2022'!S104+'[2]APR 2022'!S104+'[2]MAY 2022'!S104+'[2]JUN 2022'!S104+'[2]JUL 2022'!S104+'[2]AUG 2022'!S104+'[2]NOV 2022'!S104</f>
        <v>0</v>
      </c>
      <c r="T104" s="90">
        <f>'[2]SEPT 2021'!S104+'[2]OCT 2021'!S104+'[2]NOV 2021'!S104+'[2]DEC 2021'!S104+'[2]JAN 2022'!S104+'[2]FEB 2022'!T104+'[2]MAR 2022'!T104+'[2]APR 2022'!T104+'[2]MAY 2022'!T104+'[2]JUN 2022'!T104+'[2]JUL 2022'!T104+'[2]AUG 2022'!T104+'[2]NOV 2022'!T104</f>
        <v>0</v>
      </c>
      <c r="U104" s="90">
        <f>'[2]SEPT 2021'!T104+'[2]OCT 2021'!T104+'[2]NOV 2021'!T104+'[2]DEC 2021'!T104+'[2]JAN 2022'!T104+'[2]FEB 2022'!U104+'[2]MAR 2022'!U104+'[2]APR 2022'!U104+'[2]MAY 2022'!U104+'[2]JUN 2022'!U104+'[2]JUL 2022'!U104+'[2]AUG 2022'!U104+'[2]NOV 2022'!U104</f>
        <v>0</v>
      </c>
      <c r="V104" s="90">
        <f>'[2]SEPT 2021'!U104+'[2]OCT 2021'!U104+'[2]NOV 2021'!U104+'[2]DEC 2021'!U104+'[2]JAN 2022'!U104+'[2]FEB 2022'!V104+'[2]MAR 2022'!V104+'[2]APR 2022'!V104+'[2]MAY 2022'!V104+'[2]JUN 2022'!V104+'[2]JUL 2022'!V104+'[2]AUG 2022'!V104+'[2]NOV 2022'!V104</f>
        <v>0</v>
      </c>
      <c r="W104" s="90">
        <f>'[2]SEPT 2021'!V104+'[2]OCT 2021'!V104+'[2]NOV 2021'!V104+'[2]DEC 2021'!V104+'[2]JAN 2022'!V104+'[2]FEB 2022'!W104+'[2]MAR 2022'!W104+'[2]APR 2022'!W104+'[2]MAY 2022'!W104+'[2]JUN 2022'!W104+'[2]JUL 2022'!W104+'[2]AUG 2022'!W104+'[2]NOV 2022'!W104</f>
        <v>0</v>
      </c>
      <c r="X104" s="90">
        <f>'[2]SEPT 2021'!W104+'[2]OCT 2021'!W104+'[2]NOV 2021'!W104+'[2]DEC 2021'!W104+'[2]JAN 2022'!W104+'[2]FEB 2022'!X104+'[2]MAR 2022'!X104+'[2]APR 2022'!X104+'[2]MAY 2022'!X104+'[2]JUN 2022'!X104+'[2]JUL 2022'!X104+'[2]AUG 2022'!X104+'[2]NOV 2022'!X104</f>
        <v>0</v>
      </c>
      <c r="Y104" s="90">
        <f>'[2]SEPT 2021'!X104+'[2]OCT 2021'!X104+'[2]NOV 2021'!X104+'[2]DEC 2021'!X104+'[2]JAN 2022'!X104+'[2]FEB 2022'!Y104+'[2]MAR 2022'!Y104+'[2]APR 2022'!Y104+'[2]MAY 2022'!Y104+'[2]JUN 2022'!Y104+'[2]JUL 2022'!Y104+'[2]AUG 2022'!Y104+'[2]NOV 2022'!Y104</f>
        <v>0</v>
      </c>
      <c r="Z104" s="90">
        <f>'[2]SEPT 2021'!Y104+'[2]OCT 2021'!Y104+'[2]NOV 2021'!Y104+'[2]DEC 2021'!Y104+'[2]JAN 2022'!Y104+'[2]FEB 2022'!Z104+'[2]MAR 2022'!Z104+'[2]APR 2022'!Z104+'[2]MAY 2022'!Z104+'[2]JUN 2022'!Z104+'[2]JUL 2022'!Z104+'[2]AUG 2022'!Z104+'[2]NOV 2022'!Z104</f>
        <v>0</v>
      </c>
      <c r="AA104" s="66">
        <f t="shared" si="1"/>
        <v>398998</v>
      </c>
    </row>
    <row r="105" spans="1:27" x14ac:dyDescent="0.25">
      <c r="A105" s="16" t="s">
        <v>245</v>
      </c>
      <c r="B105" s="17" t="s">
        <v>246</v>
      </c>
      <c r="C105" s="30" t="s">
        <v>71</v>
      </c>
      <c r="D105" s="86">
        <f>'[2]SEPT 2021'!D105+'[2]OCT 2021'!D105+'[2]NOV 2021'!D105+'[2]DEC 2021'!D105+'[2]JAN 2022'!D105+'[2]FEB 2022'!D105+'[2]MAR 2022'!D105+'[2]APR 2022'!D105+'[2]MAY 2022'!D105+'[2]JUN 2022'!D105+'[2]JUL 2022'!D105+'[2]AUG 2022'!D105+'[2]NOV 2022'!D105</f>
        <v>345293</v>
      </c>
      <c r="E105" s="86">
        <f>'[2]SEPT 2021'!E105+'[2]OCT 2021'!E105+'[2]NOV 2021'!E105+'[2]DEC 2021'!E105+'[2]JAN 2022'!E105+'[2]FEB 2022'!E105+'[2]MAR 2022'!E105+'[2]APR 2022'!E105+'[2]MAY 2022'!E105+'[2]JUN 2022'!E105+'[2]JUL 2022'!E105+'[2]AUG 2022'!E105+'[2]NOV 2022'!E105</f>
        <v>415518</v>
      </c>
      <c r="F105" s="86">
        <f>'[2]SEPT 2021'!F105+'[2]OCT 2021'!F105+'[2]NOV 2021'!F105+'[2]DEC 2021'!F105+'[2]JAN 2022'!F105+'[2]FEB 2022'!F105+'[2]MAR 2022'!F105+'[2]APR 2022'!F105+'[2]MAY 2022'!F105+'[2]JUN 2022'!F105+'[2]JUL 2022'!F105+'[2]AUG 2022'!F105+'[2]NOV 2022'!F105</f>
        <v>0</v>
      </c>
      <c r="G105" s="86">
        <f>'[2]SEPT 2021'!G105+'[2]OCT 2021'!G105+'[2]NOV 2021'!G105+'[2]DEC 2021'!G105+'[2]JAN 2022'!G105+'[2]FEB 2022'!G105+'[2]MAR 2022'!G105+'[2]APR 2022'!G105+'[2]MAY 2022'!G105+'[2]JUN 2022'!G105+'[2]JUL 2022'!G105+'[2]AUG 2022'!G105+'[2]NOV 2022'!G105</f>
        <v>55861</v>
      </c>
      <c r="H105" s="86">
        <f>'[2]SEPT 2021'!H105+'[2]OCT 2021'!H105+'[2]NOV 2021'!H105+'[2]DEC 2021'!H105+'[2]JAN 2022'!H105+'[2]FEB 2022'!H105+'[2]MAR 2022'!H105+'[2]APR 2022'!H105+'[2]MAY 2022'!H105+'[2]JUN 2022'!H105+'[2]JUL 2022'!H105+'[2]AUG 2022'!H105+'[2]NOV 2022'!H105</f>
        <v>25112</v>
      </c>
      <c r="I105" s="87">
        <f>'[2]SEPT 2021'!I105+'[2]OCT 2021'!I105+'[2]NOV 2021'!I105+'[2]DEC 2021'!I105+'[2]JAN 2022'!I105+'[2]FEB 2022'!I105+'[2]MAR 2022'!I105+'[2]APR 2022'!I105+'[2]MAY 2022'!I105+'[2]JUN 2022'!I105+'[2]JUL 2022'!I105+'[2]AUG 2022'!I105+'[2]NOV 2022'!I105</f>
        <v>841784</v>
      </c>
      <c r="J105" s="88">
        <f>'[2]SEPT 2021'!J105+'[2]OCT 2021'!J105+'[2]NOV 2021'!J105+'[2]DEC 2021'!J105+'[2]JAN 2022'!J105+'[2]FEB 2022'!J105+'[2]MAR 2022'!J105+'[2]APR 2022'!J105+'[2]MAY 2022'!J105+'[2]JUN 2022'!J105+'[2]JUL 2022'!J105+'[2]AUG 2022'!J105+'[2]NOV 2022'!J105</f>
        <v>25000</v>
      </c>
      <c r="K105" s="89">
        <f>'[2]FEB 2022'!K105+'[2]MAR 2022'!K105+'[2]APR 2022'!K105+'[2]MAY 2022'!K105+'[2]JUN 2022'!K105+'[2]JUL 2022'!K105+'[2]AUG 2022'!K105+'[2]NOV 2022'!K105</f>
        <v>0</v>
      </c>
      <c r="L105" s="90">
        <f>'[2]SEPT 2021'!K105+'[2]OCT 2021'!K105+'[2]NOV 2021'!K105+'[2]DEC 2021'!K105+'[2]JAN 2022'!K105+'[2]FEB 2022'!L105+'[2]MAR 2022'!L105+'[2]APR 2022'!L105+'[2]MAY 2022'!L105+'[2]JUN 2022'!L105+'[2]JUL 2022'!L105+'[2]AUG 2022'!L105+'[2]NOV 2022'!L105</f>
        <v>0</v>
      </c>
      <c r="M105" s="90">
        <f>'[2]SEPT 2021'!L105+'[2]OCT 2021'!L105+'[2]NOV 2021'!L105+'[2]DEC 2021'!L105+'[2]JAN 2022'!L105+'[2]FEB 2022'!M105+'[2]MAR 2022'!M105+'[2]APR 2022'!M105+'[2]MAY 2022'!M105+'[2]JUN 2022'!M105+'[2]JUL 2022'!M105+'[2]AUG 2022'!M105+'[2]NOV 2022'!M105</f>
        <v>0</v>
      </c>
      <c r="N105" s="90">
        <f>'[2]SEPT 2021'!M105+'[2]OCT 2021'!M105+'[2]NOV 2021'!M105+'[2]DEC 2021'!M105+'[2]JAN 2022'!M105+'[2]FEB 2022'!N105+'[2]MAR 2022'!N105+'[2]APR 2022'!N105+'[2]MAY 2022'!N105+'[2]JUN 2022'!N105+'[2]JUL 2022'!N105+'[2]AUG 2022'!N105+'[2]NOV 2022'!N105</f>
        <v>0</v>
      </c>
      <c r="O105" s="90">
        <f>'[2]SEPT 2021'!N105+'[2]OCT 2021'!N105+'[2]NOV 2021'!N105+'[2]DEC 2021'!N105+'[2]JAN 2022'!N105+'[2]FEB 2022'!O105+'[2]MAR 2022'!O105+'[2]APR 2022'!O105+'[2]MAY 2022'!O105+'[2]JUN 2022'!O105+'[2]JUL 2022'!O105+'[2]AUG 2022'!O105+'[2]NOV 2022'!O105</f>
        <v>0</v>
      </c>
      <c r="P105" s="90">
        <f>'[2]SEPT 2021'!O105+'[2]OCT 2021'!O105+'[2]NOV 2021'!O105+'[2]DEC 2021'!O105+'[2]JAN 2022'!O105+'[2]FEB 2022'!P105+'[2]MAR 2022'!P105+'[2]APR 2022'!P105+'[2]MAY 2022'!P105+'[2]JUN 2022'!P105+'[2]JUL 2022'!P105+'[2]AUG 2022'!P105+'[2]NOV 2022'!P105</f>
        <v>0</v>
      </c>
      <c r="Q105" s="90">
        <f>'[2]SEPT 2021'!P105+'[2]OCT 2021'!P105+'[2]NOV 2021'!P105+'[2]DEC 2021'!P105+'[2]JAN 2022'!P105+'[2]FEB 2022'!Q105+'[2]MAR 2022'!Q105+'[2]APR 2022'!Q105+'[2]MAY 2022'!Q105+'[2]JUN 2022'!Q105+'[2]JUL 2022'!Q105+'[2]AUG 2022'!Q105+'[2]NOV 2022'!Q105</f>
        <v>4537.6499999999996</v>
      </c>
      <c r="R105" s="90">
        <f>'[2]SEPT 2021'!Q105+'[2]OCT 2021'!Q105+'[2]NOV 2021'!Q105+'[2]DEC 2021'!Q105+'[2]JAN 2022'!Q105+'[2]FEB 2022'!R105+'[2]MAR 2022'!R105+'[2]APR 2022'!R105+'[2]MAY 2022'!R105+'[2]JUN 2022'!R105+'[2]JUL 2022'!R105+'[2]AUG 2022'!R105+'[2]NOV 2022'!R105</f>
        <v>0</v>
      </c>
      <c r="S105" s="90">
        <f>'[2]SEPT 2021'!R105+'[2]OCT 2021'!R105+'[2]NOV 2021'!R105+'[2]DEC 2021'!R105+'[2]JAN 2022'!R105+'[2]FEB 2022'!S105+'[2]MAR 2022'!S105+'[2]APR 2022'!S105+'[2]MAY 2022'!S105+'[2]JUN 2022'!S105+'[2]JUL 2022'!S105+'[2]AUG 2022'!S105+'[2]NOV 2022'!S105</f>
        <v>0</v>
      </c>
      <c r="T105" s="90">
        <f>'[2]SEPT 2021'!S105+'[2]OCT 2021'!S105+'[2]NOV 2021'!S105+'[2]DEC 2021'!S105+'[2]JAN 2022'!S105+'[2]FEB 2022'!T105+'[2]MAR 2022'!T105+'[2]APR 2022'!T105+'[2]MAY 2022'!T105+'[2]JUN 2022'!T105+'[2]JUL 2022'!T105+'[2]AUG 2022'!T105+'[2]NOV 2022'!T105</f>
        <v>0</v>
      </c>
      <c r="U105" s="90">
        <f>'[2]SEPT 2021'!T105+'[2]OCT 2021'!T105+'[2]NOV 2021'!T105+'[2]DEC 2021'!T105+'[2]JAN 2022'!T105+'[2]FEB 2022'!U105+'[2]MAR 2022'!U105+'[2]APR 2022'!U105+'[2]MAY 2022'!U105+'[2]JUN 2022'!U105+'[2]JUL 2022'!U105+'[2]AUG 2022'!U105+'[2]NOV 2022'!U105</f>
        <v>0</v>
      </c>
      <c r="V105" s="90">
        <f>'[2]SEPT 2021'!U105+'[2]OCT 2021'!U105+'[2]NOV 2021'!U105+'[2]DEC 2021'!U105+'[2]JAN 2022'!U105+'[2]FEB 2022'!V105+'[2]MAR 2022'!V105+'[2]APR 2022'!V105+'[2]MAY 2022'!V105+'[2]JUN 2022'!V105+'[2]JUL 2022'!V105+'[2]AUG 2022'!V105+'[2]NOV 2022'!V105</f>
        <v>0</v>
      </c>
      <c r="W105" s="90">
        <f>'[2]SEPT 2021'!V105+'[2]OCT 2021'!V105+'[2]NOV 2021'!V105+'[2]DEC 2021'!V105+'[2]JAN 2022'!V105+'[2]FEB 2022'!W105+'[2]MAR 2022'!W105+'[2]APR 2022'!W105+'[2]MAY 2022'!W105+'[2]JUN 2022'!W105+'[2]JUL 2022'!W105+'[2]AUG 2022'!W105+'[2]NOV 2022'!W105</f>
        <v>0</v>
      </c>
      <c r="X105" s="90">
        <f>'[2]SEPT 2021'!W105+'[2]OCT 2021'!W105+'[2]NOV 2021'!W105+'[2]DEC 2021'!W105+'[2]JAN 2022'!W105+'[2]FEB 2022'!X105+'[2]MAR 2022'!X105+'[2]APR 2022'!X105+'[2]MAY 2022'!X105+'[2]JUN 2022'!X105+'[2]JUL 2022'!X105+'[2]AUG 2022'!X105+'[2]NOV 2022'!X105</f>
        <v>0</v>
      </c>
      <c r="Y105" s="90">
        <f>'[2]SEPT 2021'!X105+'[2]OCT 2021'!X105+'[2]NOV 2021'!X105+'[2]DEC 2021'!X105+'[2]JAN 2022'!X105+'[2]FEB 2022'!Y105+'[2]MAR 2022'!Y105+'[2]APR 2022'!Y105+'[2]MAY 2022'!Y105+'[2]JUN 2022'!Y105+'[2]JUL 2022'!Y105+'[2]AUG 2022'!Y105+'[2]NOV 2022'!Y105</f>
        <v>0</v>
      </c>
      <c r="Z105" s="90">
        <f>'[2]SEPT 2021'!Y105+'[2]OCT 2021'!Y105+'[2]NOV 2021'!Y105+'[2]DEC 2021'!Y105+'[2]JAN 2022'!Y105+'[2]FEB 2022'!Z105+'[2]MAR 2022'!Z105+'[2]APR 2022'!Z105+'[2]MAY 2022'!Z105+'[2]JUN 2022'!Z105+'[2]JUL 2022'!Z105+'[2]AUG 2022'!Z105+'[2]NOV 2022'!Z105</f>
        <v>0</v>
      </c>
      <c r="AA105" s="66">
        <f t="shared" si="1"/>
        <v>871321.65</v>
      </c>
    </row>
    <row r="106" spans="1:27" x14ac:dyDescent="0.25">
      <c r="A106" s="16" t="s">
        <v>247</v>
      </c>
      <c r="B106" s="17" t="s">
        <v>248</v>
      </c>
      <c r="C106" s="28" t="s">
        <v>45</v>
      </c>
      <c r="D106" s="86">
        <f>'[2]SEPT 2021'!D106+'[2]OCT 2021'!D106+'[2]NOV 2021'!D106+'[2]DEC 2021'!D106+'[2]JAN 2022'!D106+'[2]FEB 2022'!D106+'[2]MAR 2022'!D106+'[2]APR 2022'!D106+'[2]MAY 2022'!D106+'[2]JUN 2022'!D106+'[2]JUL 2022'!D106+'[2]AUG 2022'!D106+'[2]NOV 2022'!D106</f>
        <v>174769</v>
      </c>
      <c r="E106" s="86">
        <f>'[2]SEPT 2021'!E106+'[2]OCT 2021'!E106+'[2]NOV 2021'!E106+'[2]DEC 2021'!E106+'[2]JAN 2022'!E106+'[2]FEB 2022'!E106+'[2]MAR 2022'!E106+'[2]APR 2022'!E106+'[2]MAY 2022'!E106+'[2]JUN 2022'!E106+'[2]JUL 2022'!E106+'[2]AUG 2022'!E106+'[2]NOV 2022'!E106</f>
        <v>85000</v>
      </c>
      <c r="F106" s="86">
        <f>'[2]SEPT 2021'!F106+'[2]OCT 2021'!F106+'[2]NOV 2021'!F106+'[2]DEC 2021'!F106+'[2]JAN 2022'!F106+'[2]FEB 2022'!F106+'[2]MAR 2022'!F106+'[2]APR 2022'!F106+'[2]MAY 2022'!F106+'[2]JUN 2022'!F106+'[2]JUL 2022'!F106+'[2]AUG 2022'!F106+'[2]NOV 2022'!F106</f>
        <v>85523</v>
      </c>
      <c r="G106" s="86">
        <f>'[2]SEPT 2021'!G106+'[2]OCT 2021'!G106+'[2]NOV 2021'!G106+'[2]DEC 2021'!G106+'[2]JAN 2022'!G106+'[2]FEB 2022'!G106+'[2]MAR 2022'!G106+'[2]APR 2022'!G106+'[2]MAY 2022'!G106+'[2]JUN 2022'!G106+'[2]JUL 2022'!G106+'[2]AUG 2022'!G106+'[2]NOV 2022'!G106</f>
        <v>8500</v>
      </c>
      <c r="H106" s="86">
        <f>'[2]SEPT 2021'!H106+'[2]OCT 2021'!H106+'[2]NOV 2021'!H106+'[2]DEC 2021'!H106+'[2]JAN 2022'!H106+'[2]FEB 2022'!H106+'[2]MAR 2022'!H106+'[2]APR 2022'!H106+'[2]MAY 2022'!H106+'[2]JUN 2022'!H106+'[2]JUL 2022'!H106+'[2]AUG 2022'!H106+'[2]NOV 2022'!H106</f>
        <v>6000</v>
      </c>
      <c r="I106" s="87">
        <f>'[2]SEPT 2021'!I106+'[2]OCT 2021'!I106+'[2]NOV 2021'!I106+'[2]DEC 2021'!I106+'[2]JAN 2022'!I106+'[2]FEB 2022'!I106+'[2]MAR 2022'!I106+'[2]APR 2022'!I106+'[2]MAY 2022'!I106+'[2]JUN 2022'!I106+'[2]JUL 2022'!I106+'[2]AUG 2022'!I106+'[2]NOV 2022'!I106</f>
        <v>359792</v>
      </c>
      <c r="J106" s="88">
        <f>'[2]SEPT 2021'!J106+'[2]OCT 2021'!J106+'[2]NOV 2021'!J106+'[2]DEC 2021'!J106+'[2]JAN 2022'!J106+'[2]FEB 2022'!J106+'[2]MAR 2022'!J106+'[2]APR 2022'!J106+'[2]MAY 2022'!J106+'[2]JUN 2022'!J106+'[2]JUL 2022'!J106+'[2]AUG 2022'!J106+'[2]NOV 2022'!J106</f>
        <v>4348</v>
      </c>
      <c r="K106" s="89">
        <f>'[2]FEB 2022'!K106+'[2]MAR 2022'!K106+'[2]APR 2022'!K106+'[2]MAY 2022'!K106+'[2]JUN 2022'!K106+'[2]JUL 2022'!K106+'[2]AUG 2022'!K106+'[2]NOV 2022'!K106</f>
        <v>0</v>
      </c>
      <c r="L106" s="90">
        <f>'[2]SEPT 2021'!K106+'[2]OCT 2021'!K106+'[2]NOV 2021'!K106+'[2]DEC 2021'!K106+'[2]JAN 2022'!K106+'[2]FEB 2022'!L106+'[2]MAR 2022'!L106+'[2]APR 2022'!L106+'[2]MAY 2022'!L106+'[2]JUN 2022'!L106+'[2]JUL 2022'!L106+'[2]AUG 2022'!L106+'[2]NOV 2022'!L106</f>
        <v>0</v>
      </c>
      <c r="M106" s="90">
        <f>'[2]SEPT 2021'!L106+'[2]OCT 2021'!L106+'[2]NOV 2021'!L106+'[2]DEC 2021'!L106+'[2]JAN 2022'!L106+'[2]FEB 2022'!M106+'[2]MAR 2022'!M106+'[2]APR 2022'!M106+'[2]MAY 2022'!M106+'[2]JUN 2022'!M106+'[2]JUL 2022'!M106+'[2]AUG 2022'!M106+'[2]NOV 2022'!M106</f>
        <v>0</v>
      </c>
      <c r="N106" s="90">
        <f>'[2]SEPT 2021'!M106+'[2]OCT 2021'!M106+'[2]NOV 2021'!M106+'[2]DEC 2021'!M106+'[2]JAN 2022'!M106+'[2]FEB 2022'!N106+'[2]MAR 2022'!N106+'[2]APR 2022'!N106+'[2]MAY 2022'!N106+'[2]JUN 2022'!N106+'[2]JUL 2022'!N106+'[2]AUG 2022'!N106+'[2]NOV 2022'!N106</f>
        <v>0</v>
      </c>
      <c r="O106" s="90">
        <f>'[2]SEPT 2021'!N106+'[2]OCT 2021'!N106+'[2]NOV 2021'!N106+'[2]DEC 2021'!N106+'[2]JAN 2022'!N106+'[2]FEB 2022'!O106+'[2]MAR 2022'!O106+'[2]APR 2022'!O106+'[2]MAY 2022'!O106+'[2]JUN 2022'!O106+'[2]JUL 2022'!O106+'[2]AUG 2022'!O106+'[2]NOV 2022'!O106</f>
        <v>0</v>
      </c>
      <c r="P106" s="90">
        <f>'[2]SEPT 2021'!O106+'[2]OCT 2021'!O106+'[2]NOV 2021'!O106+'[2]DEC 2021'!O106+'[2]JAN 2022'!O106+'[2]FEB 2022'!P106+'[2]MAR 2022'!P106+'[2]APR 2022'!P106+'[2]MAY 2022'!P106+'[2]JUN 2022'!P106+'[2]JUL 2022'!P106+'[2]AUG 2022'!P106+'[2]NOV 2022'!P106</f>
        <v>0</v>
      </c>
      <c r="Q106" s="90">
        <f>'[2]SEPT 2021'!P106+'[2]OCT 2021'!P106+'[2]NOV 2021'!P106+'[2]DEC 2021'!P106+'[2]JAN 2022'!P106+'[2]FEB 2022'!Q106+'[2]MAR 2022'!Q106+'[2]APR 2022'!Q106+'[2]MAY 2022'!Q106+'[2]JUN 2022'!Q106+'[2]JUL 2022'!Q106+'[2]AUG 2022'!Q106+'[2]NOV 2022'!Q106</f>
        <v>3244.5</v>
      </c>
      <c r="R106" s="90">
        <f>'[2]SEPT 2021'!Q106+'[2]OCT 2021'!Q106+'[2]NOV 2021'!Q106+'[2]DEC 2021'!Q106+'[2]JAN 2022'!Q106+'[2]FEB 2022'!R106+'[2]MAR 2022'!R106+'[2]APR 2022'!R106+'[2]MAY 2022'!R106+'[2]JUN 2022'!R106+'[2]JUL 2022'!R106+'[2]AUG 2022'!R106+'[2]NOV 2022'!R106</f>
        <v>0</v>
      </c>
      <c r="S106" s="90">
        <f>'[2]SEPT 2021'!R106+'[2]OCT 2021'!R106+'[2]NOV 2021'!R106+'[2]DEC 2021'!R106+'[2]JAN 2022'!R106+'[2]FEB 2022'!S106+'[2]MAR 2022'!S106+'[2]APR 2022'!S106+'[2]MAY 2022'!S106+'[2]JUN 2022'!S106+'[2]JUL 2022'!S106+'[2]AUG 2022'!S106+'[2]NOV 2022'!S106</f>
        <v>0</v>
      </c>
      <c r="T106" s="90">
        <f>'[2]SEPT 2021'!S106+'[2]OCT 2021'!S106+'[2]NOV 2021'!S106+'[2]DEC 2021'!S106+'[2]JAN 2022'!S106+'[2]FEB 2022'!T106+'[2]MAR 2022'!T106+'[2]APR 2022'!T106+'[2]MAY 2022'!T106+'[2]JUN 2022'!T106+'[2]JUL 2022'!T106+'[2]AUG 2022'!T106+'[2]NOV 2022'!T106</f>
        <v>0</v>
      </c>
      <c r="U106" s="90">
        <f>'[2]SEPT 2021'!T106+'[2]OCT 2021'!T106+'[2]NOV 2021'!T106+'[2]DEC 2021'!T106+'[2]JAN 2022'!T106+'[2]FEB 2022'!U106+'[2]MAR 2022'!U106+'[2]APR 2022'!U106+'[2]MAY 2022'!U106+'[2]JUN 2022'!U106+'[2]JUL 2022'!U106+'[2]AUG 2022'!U106+'[2]NOV 2022'!U106</f>
        <v>0</v>
      </c>
      <c r="V106" s="90">
        <f>'[2]SEPT 2021'!U106+'[2]OCT 2021'!U106+'[2]NOV 2021'!U106+'[2]DEC 2021'!U106+'[2]JAN 2022'!U106+'[2]FEB 2022'!V106+'[2]MAR 2022'!V106+'[2]APR 2022'!V106+'[2]MAY 2022'!V106+'[2]JUN 2022'!V106+'[2]JUL 2022'!V106+'[2]AUG 2022'!V106+'[2]NOV 2022'!V106</f>
        <v>0</v>
      </c>
      <c r="W106" s="90">
        <f>'[2]SEPT 2021'!V106+'[2]OCT 2021'!V106+'[2]NOV 2021'!V106+'[2]DEC 2021'!V106+'[2]JAN 2022'!V106+'[2]FEB 2022'!W106+'[2]MAR 2022'!W106+'[2]APR 2022'!W106+'[2]MAY 2022'!W106+'[2]JUN 2022'!W106+'[2]JUL 2022'!W106+'[2]AUG 2022'!W106+'[2]NOV 2022'!W106</f>
        <v>0</v>
      </c>
      <c r="X106" s="90">
        <f>'[2]SEPT 2021'!W106+'[2]OCT 2021'!W106+'[2]NOV 2021'!W106+'[2]DEC 2021'!W106+'[2]JAN 2022'!W106+'[2]FEB 2022'!X106+'[2]MAR 2022'!X106+'[2]APR 2022'!X106+'[2]MAY 2022'!X106+'[2]JUN 2022'!X106+'[2]JUL 2022'!X106+'[2]AUG 2022'!X106+'[2]NOV 2022'!X106</f>
        <v>0</v>
      </c>
      <c r="Y106" s="90">
        <f>'[2]SEPT 2021'!X106+'[2]OCT 2021'!X106+'[2]NOV 2021'!X106+'[2]DEC 2021'!X106+'[2]JAN 2022'!X106+'[2]FEB 2022'!Y106+'[2]MAR 2022'!Y106+'[2]APR 2022'!Y106+'[2]MAY 2022'!Y106+'[2]JUN 2022'!Y106+'[2]JUL 2022'!Y106+'[2]AUG 2022'!Y106+'[2]NOV 2022'!Y106</f>
        <v>0</v>
      </c>
      <c r="Z106" s="90">
        <f>'[2]SEPT 2021'!Y106+'[2]OCT 2021'!Y106+'[2]NOV 2021'!Y106+'[2]DEC 2021'!Y106+'[2]JAN 2022'!Y106+'[2]FEB 2022'!Z106+'[2]MAR 2022'!Z106+'[2]APR 2022'!Z106+'[2]MAY 2022'!Z106+'[2]JUN 2022'!Z106+'[2]JUL 2022'!Z106+'[2]AUG 2022'!Z106+'[2]NOV 2022'!Z106</f>
        <v>0</v>
      </c>
      <c r="AA106" s="66">
        <f t="shared" si="1"/>
        <v>367384.5</v>
      </c>
    </row>
    <row r="107" spans="1:27" x14ac:dyDescent="0.25">
      <c r="A107" s="16" t="s">
        <v>249</v>
      </c>
      <c r="B107" s="17" t="s">
        <v>250</v>
      </c>
      <c r="C107" s="25" t="s">
        <v>39</v>
      </c>
      <c r="D107" s="86">
        <f>'[2]SEPT 2021'!D107+'[2]OCT 2021'!D107+'[2]NOV 2021'!D107+'[2]DEC 2021'!D107+'[2]JAN 2022'!D107+'[2]FEB 2022'!D107+'[2]MAR 2022'!D107+'[2]APR 2022'!D107+'[2]MAY 2022'!D107+'[2]JUN 2022'!D107+'[2]JUL 2022'!D107+'[2]AUG 2022'!D107+'[2]NOV 2022'!D107</f>
        <v>159508</v>
      </c>
      <c r="E107" s="86">
        <f>'[2]SEPT 2021'!E107+'[2]OCT 2021'!E107+'[2]NOV 2021'!E107+'[2]DEC 2021'!E107+'[2]JAN 2022'!E107+'[2]FEB 2022'!E107+'[2]MAR 2022'!E107+'[2]APR 2022'!E107+'[2]MAY 2022'!E107+'[2]JUN 2022'!E107+'[2]JUL 2022'!E107+'[2]AUG 2022'!E107+'[2]NOV 2022'!E107</f>
        <v>257474</v>
      </c>
      <c r="F107" s="86">
        <f>'[2]SEPT 2021'!F107+'[2]OCT 2021'!F107+'[2]NOV 2021'!F107+'[2]DEC 2021'!F107+'[2]JAN 2022'!F107+'[2]FEB 2022'!F107+'[2]MAR 2022'!F107+'[2]APR 2022'!F107+'[2]MAY 2022'!F107+'[2]JUN 2022'!F107+'[2]JUL 2022'!F107+'[2]AUG 2022'!F107+'[2]NOV 2022'!F107</f>
        <v>233150</v>
      </c>
      <c r="G107" s="86">
        <f>'[2]SEPT 2021'!G107+'[2]OCT 2021'!G107+'[2]NOV 2021'!G107+'[2]DEC 2021'!G107+'[2]JAN 2022'!G107+'[2]FEB 2022'!G107+'[2]MAR 2022'!G107+'[2]APR 2022'!G107+'[2]MAY 2022'!G107+'[2]JUN 2022'!G107+'[2]JUL 2022'!G107+'[2]AUG 2022'!G107+'[2]NOV 2022'!G107</f>
        <v>223090</v>
      </c>
      <c r="H107" s="86">
        <f>'[2]SEPT 2021'!H107+'[2]OCT 2021'!H107+'[2]NOV 2021'!H107+'[2]DEC 2021'!H107+'[2]JAN 2022'!H107+'[2]FEB 2022'!H107+'[2]MAR 2022'!H107+'[2]APR 2022'!H107+'[2]MAY 2022'!H107+'[2]JUN 2022'!H107+'[2]JUL 2022'!H107+'[2]AUG 2022'!H107+'[2]NOV 2022'!H107</f>
        <v>105472</v>
      </c>
      <c r="I107" s="87">
        <f>'[2]SEPT 2021'!I107+'[2]OCT 2021'!I107+'[2]NOV 2021'!I107+'[2]DEC 2021'!I107+'[2]JAN 2022'!I107+'[2]FEB 2022'!I107+'[2]MAR 2022'!I107+'[2]APR 2022'!I107+'[2]MAY 2022'!I107+'[2]JUN 2022'!I107+'[2]JUL 2022'!I107+'[2]AUG 2022'!I107+'[2]NOV 2022'!I107</f>
        <v>978694</v>
      </c>
      <c r="J107" s="88">
        <f>'[2]SEPT 2021'!J107+'[2]OCT 2021'!J107+'[2]NOV 2021'!J107+'[2]DEC 2021'!J107+'[2]JAN 2022'!J107+'[2]FEB 2022'!J107+'[2]MAR 2022'!J107+'[2]APR 2022'!J107+'[2]MAY 2022'!J107+'[2]JUN 2022'!J107+'[2]JUL 2022'!J107+'[2]AUG 2022'!J107+'[2]NOV 2022'!J107</f>
        <v>0</v>
      </c>
      <c r="K107" s="89">
        <f>'[2]FEB 2022'!K107+'[2]MAR 2022'!K107+'[2]APR 2022'!K107+'[2]MAY 2022'!K107+'[2]JUN 2022'!K107+'[2]JUL 2022'!K107+'[2]AUG 2022'!K107+'[2]NOV 2022'!K107</f>
        <v>0</v>
      </c>
      <c r="L107" s="90">
        <f>'[2]SEPT 2021'!K107+'[2]OCT 2021'!K107+'[2]NOV 2021'!K107+'[2]DEC 2021'!K107+'[2]JAN 2022'!K107+'[2]FEB 2022'!L107+'[2]MAR 2022'!L107+'[2]APR 2022'!L107+'[2]MAY 2022'!L107+'[2]JUN 2022'!L107+'[2]JUL 2022'!L107+'[2]AUG 2022'!L107+'[2]NOV 2022'!L107</f>
        <v>0</v>
      </c>
      <c r="M107" s="90">
        <f>'[2]SEPT 2021'!L107+'[2]OCT 2021'!L107+'[2]NOV 2021'!L107+'[2]DEC 2021'!L107+'[2]JAN 2022'!L107+'[2]FEB 2022'!M107+'[2]MAR 2022'!M107+'[2]APR 2022'!M107+'[2]MAY 2022'!M107+'[2]JUN 2022'!M107+'[2]JUL 2022'!M107+'[2]AUG 2022'!M107+'[2]NOV 2022'!M107</f>
        <v>0</v>
      </c>
      <c r="N107" s="90">
        <f>'[2]SEPT 2021'!M107+'[2]OCT 2021'!M107+'[2]NOV 2021'!M107+'[2]DEC 2021'!M107+'[2]JAN 2022'!M107+'[2]FEB 2022'!N107+'[2]MAR 2022'!N107+'[2]APR 2022'!N107+'[2]MAY 2022'!N107+'[2]JUN 2022'!N107+'[2]JUL 2022'!N107+'[2]AUG 2022'!N107+'[2]NOV 2022'!N107</f>
        <v>0</v>
      </c>
      <c r="O107" s="90">
        <f>'[2]SEPT 2021'!N107+'[2]OCT 2021'!N107+'[2]NOV 2021'!N107+'[2]DEC 2021'!N107+'[2]JAN 2022'!N107+'[2]FEB 2022'!O107+'[2]MAR 2022'!O107+'[2]APR 2022'!O107+'[2]MAY 2022'!O107+'[2]JUN 2022'!O107+'[2]JUL 2022'!O107+'[2]AUG 2022'!O107+'[2]NOV 2022'!O107</f>
        <v>0</v>
      </c>
      <c r="P107" s="90">
        <f>'[2]SEPT 2021'!O107+'[2]OCT 2021'!O107+'[2]NOV 2021'!O107+'[2]DEC 2021'!O107+'[2]JAN 2022'!O107+'[2]FEB 2022'!P107+'[2]MAR 2022'!P107+'[2]APR 2022'!P107+'[2]MAY 2022'!P107+'[2]JUN 2022'!P107+'[2]JUL 2022'!P107+'[2]AUG 2022'!P107+'[2]NOV 2022'!P107</f>
        <v>0</v>
      </c>
      <c r="Q107" s="90">
        <f>'[2]SEPT 2021'!P107+'[2]OCT 2021'!P107+'[2]NOV 2021'!P107+'[2]DEC 2021'!P107+'[2]JAN 2022'!P107+'[2]FEB 2022'!Q107+'[2]MAR 2022'!Q107+'[2]APR 2022'!Q107+'[2]MAY 2022'!Q107+'[2]JUN 2022'!Q107+'[2]JUL 2022'!Q107+'[2]AUG 2022'!Q107+'[2]NOV 2022'!Q107</f>
        <v>4264.66</v>
      </c>
      <c r="R107" s="90">
        <f>'[2]SEPT 2021'!Q107+'[2]OCT 2021'!Q107+'[2]NOV 2021'!Q107+'[2]DEC 2021'!Q107+'[2]JAN 2022'!Q107+'[2]FEB 2022'!R107+'[2]MAR 2022'!R107+'[2]APR 2022'!R107+'[2]MAY 2022'!R107+'[2]JUN 2022'!R107+'[2]JUL 2022'!R107+'[2]AUG 2022'!R107+'[2]NOV 2022'!R107</f>
        <v>0</v>
      </c>
      <c r="S107" s="90">
        <f>'[2]SEPT 2021'!R107+'[2]OCT 2021'!R107+'[2]NOV 2021'!R107+'[2]DEC 2021'!R107+'[2]JAN 2022'!R107+'[2]FEB 2022'!S107+'[2]MAR 2022'!S107+'[2]APR 2022'!S107+'[2]MAY 2022'!S107+'[2]JUN 2022'!S107+'[2]JUL 2022'!S107+'[2]AUG 2022'!S107+'[2]NOV 2022'!S107</f>
        <v>0</v>
      </c>
      <c r="T107" s="90">
        <f>'[2]SEPT 2021'!S107+'[2]OCT 2021'!S107+'[2]NOV 2021'!S107+'[2]DEC 2021'!S107+'[2]JAN 2022'!S107+'[2]FEB 2022'!T107+'[2]MAR 2022'!T107+'[2]APR 2022'!T107+'[2]MAY 2022'!T107+'[2]JUN 2022'!T107+'[2]JUL 2022'!T107+'[2]AUG 2022'!T107+'[2]NOV 2022'!T107</f>
        <v>0</v>
      </c>
      <c r="U107" s="90">
        <f>'[2]SEPT 2021'!T107+'[2]OCT 2021'!T107+'[2]NOV 2021'!T107+'[2]DEC 2021'!T107+'[2]JAN 2022'!T107+'[2]FEB 2022'!U107+'[2]MAR 2022'!U107+'[2]APR 2022'!U107+'[2]MAY 2022'!U107+'[2]JUN 2022'!U107+'[2]JUL 2022'!U107+'[2]AUG 2022'!U107+'[2]NOV 2022'!U107</f>
        <v>0</v>
      </c>
      <c r="V107" s="90">
        <f>'[2]SEPT 2021'!U107+'[2]OCT 2021'!U107+'[2]NOV 2021'!U107+'[2]DEC 2021'!U107+'[2]JAN 2022'!U107+'[2]FEB 2022'!V107+'[2]MAR 2022'!V107+'[2]APR 2022'!V107+'[2]MAY 2022'!V107+'[2]JUN 2022'!V107+'[2]JUL 2022'!V107+'[2]AUG 2022'!V107+'[2]NOV 2022'!V107</f>
        <v>0</v>
      </c>
      <c r="W107" s="90">
        <f>'[2]SEPT 2021'!V107+'[2]OCT 2021'!V107+'[2]NOV 2021'!V107+'[2]DEC 2021'!V107+'[2]JAN 2022'!V107+'[2]FEB 2022'!W107+'[2]MAR 2022'!W107+'[2]APR 2022'!W107+'[2]MAY 2022'!W107+'[2]JUN 2022'!W107+'[2]JUL 2022'!W107+'[2]AUG 2022'!W107+'[2]NOV 2022'!W107</f>
        <v>0</v>
      </c>
      <c r="X107" s="90">
        <f>'[2]SEPT 2021'!W107+'[2]OCT 2021'!W107+'[2]NOV 2021'!W107+'[2]DEC 2021'!W107+'[2]JAN 2022'!W107+'[2]FEB 2022'!X107+'[2]MAR 2022'!X107+'[2]APR 2022'!X107+'[2]MAY 2022'!X107+'[2]JUN 2022'!X107+'[2]JUL 2022'!X107+'[2]AUG 2022'!X107+'[2]NOV 2022'!X107</f>
        <v>0</v>
      </c>
      <c r="Y107" s="90">
        <f>'[2]SEPT 2021'!X107+'[2]OCT 2021'!X107+'[2]NOV 2021'!X107+'[2]DEC 2021'!X107+'[2]JAN 2022'!X107+'[2]FEB 2022'!Y107+'[2]MAR 2022'!Y107+'[2]APR 2022'!Y107+'[2]MAY 2022'!Y107+'[2]JUN 2022'!Y107+'[2]JUL 2022'!Y107+'[2]AUG 2022'!Y107+'[2]NOV 2022'!Y107</f>
        <v>0</v>
      </c>
      <c r="Z107" s="90">
        <f>'[2]SEPT 2021'!Y107+'[2]OCT 2021'!Y107+'[2]NOV 2021'!Y107+'[2]DEC 2021'!Y107+'[2]JAN 2022'!Y107+'[2]FEB 2022'!Z107+'[2]MAR 2022'!Z107+'[2]APR 2022'!Z107+'[2]MAY 2022'!Z107+'[2]JUN 2022'!Z107+'[2]JUL 2022'!Z107+'[2]AUG 2022'!Z107+'[2]NOV 2022'!Z107</f>
        <v>0</v>
      </c>
      <c r="AA107" s="66">
        <f t="shared" si="1"/>
        <v>982958.66</v>
      </c>
    </row>
    <row r="108" spans="1:27" x14ac:dyDescent="0.25">
      <c r="A108" s="16" t="s">
        <v>251</v>
      </c>
      <c r="B108" s="17" t="s">
        <v>252</v>
      </c>
      <c r="C108" s="28" t="s">
        <v>45</v>
      </c>
      <c r="D108" s="86">
        <f>'[2]SEPT 2021'!D108+'[2]OCT 2021'!D108+'[2]NOV 2021'!D108+'[2]DEC 2021'!D108+'[2]JAN 2022'!D108+'[2]FEB 2022'!D108+'[2]MAR 2022'!D108+'[2]APR 2022'!D108+'[2]MAY 2022'!D108+'[2]JUN 2022'!D108+'[2]JUL 2022'!D108+'[2]AUG 2022'!D108+'[2]NOV 2022'!D108</f>
        <v>177580</v>
      </c>
      <c r="E108" s="86">
        <f>'[2]SEPT 2021'!E108+'[2]OCT 2021'!E108+'[2]NOV 2021'!E108+'[2]DEC 2021'!E108+'[2]JAN 2022'!E108+'[2]FEB 2022'!E108+'[2]MAR 2022'!E108+'[2]APR 2022'!E108+'[2]MAY 2022'!E108+'[2]JUN 2022'!E108+'[2]JUL 2022'!E108+'[2]AUG 2022'!E108+'[2]NOV 2022'!E108</f>
        <v>117540</v>
      </c>
      <c r="F108" s="86">
        <f>'[2]SEPT 2021'!F108+'[2]OCT 2021'!F108+'[2]NOV 2021'!F108+'[2]DEC 2021'!F108+'[2]JAN 2022'!F108+'[2]FEB 2022'!F108+'[2]MAR 2022'!F108+'[2]APR 2022'!F108+'[2]MAY 2022'!F108+'[2]JUN 2022'!F108+'[2]JUL 2022'!F108+'[2]AUG 2022'!F108+'[2]NOV 2022'!F108</f>
        <v>141948</v>
      </c>
      <c r="G108" s="86">
        <f>'[2]SEPT 2021'!G108+'[2]OCT 2021'!G108+'[2]NOV 2021'!G108+'[2]DEC 2021'!G108+'[2]JAN 2022'!G108+'[2]FEB 2022'!G108+'[2]MAR 2022'!G108+'[2]APR 2022'!G108+'[2]MAY 2022'!G108+'[2]JUN 2022'!G108+'[2]JUL 2022'!G108+'[2]AUG 2022'!G108+'[2]NOV 2022'!G108</f>
        <v>115280</v>
      </c>
      <c r="H108" s="86">
        <f>'[2]SEPT 2021'!H108+'[2]OCT 2021'!H108+'[2]NOV 2021'!H108+'[2]DEC 2021'!H108+'[2]JAN 2022'!H108+'[2]FEB 2022'!H108+'[2]MAR 2022'!H108+'[2]APR 2022'!H108+'[2]MAY 2022'!H108+'[2]JUN 2022'!H108+'[2]JUL 2022'!H108+'[2]AUG 2022'!H108+'[2]NOV 2022'!H108</f>
        <v>39470</v>
      </c>
      <c r="I108" s="87">
        <f>'[2]SEPT 2021'!I108+'[2]OCT 2021'!I108+'[2]NOV 2021'!I108+'[2]DEC 2021'!I108+'[2]JAN 2022'!I108+'[2]FEB 2022'!I108+'[2]MAR 2022'!I108+'[2]APR 2022'!I108+'[2]MAY 2022'!I108+'[2]JUN 2022'!I108+'[2]JUL 2022'!I108+'[2]AUG 2022'!I108+'[2]NOV 2022'!I108</f>
        <v>591818</v>
      </c>
      <c r="J108" s="88">
        <f>'[2]SEPT 2021'!J108+'[2]OCT 2021'!J108+'[2]NOV 2021'!J108+'[2]DEC 2021'!J108+'[2]JAN 2022'!J108+'[2]FEB 2022'!J108+'[2]MAR 2022'!J108+'[2]APR 2022'!J108+'[2]MAY 2022'!J108+'[2]JUN 2022'!J108+'[2]JUL 2022'!J108+'[2]AUG 2022'!J108+'[2]NOV 2022'!J108</f>
        <v>4348</v>
      </c>
      <c r="K108" s="89">
        <f>'[2]FEB 2022'!K108+'[2]MAR 2022'!K108+'[2]APR 2022'!K108+'[2]MAY 2022'!K108+'[2]JUN 2022'!K108+'[2]JUL 2022'!K108+'[2]AUG 2022'!K108+'[2]NOV 2022'!K108</f>
        <v>44153</v>
      </c>
      <c r="L108" s="90">
        <f>'[2]SEPT 2021'!K108+'[2]OCT 2021'!K108+'[2]NOV 2021'!K108+'[2]DEC 2021'!K108+'[2]JAN 2022'!K108+'[2]FEB 2022'!L108+'[2]MAR 2022'!L108+'[2]APR 2022'!L108+'[2]MAY 2022'!L108+'[2]JUN 2022'!L108+'[2]JUL 2022'!L108+'[2]AUG 2022'!L108+'[2]NOV 2022'!L108</f>
        <v>0</v>
      </c>
      <c r="M108" s="90">
        <f>'[2]SEPT 2021'!L108+'[2]OCT 2021'!L108+'[2]NOV 2021'!L108+'[2]DEC 2021'!L108+'[2]JAN 2022'!L108+'[2]FEB 2022'!M108+'[2]MAR 2022'!M108+'[2]APR 2022'!M108+'[2]MAY 2022'!M108+'[2]JUN 2022'!M108+'[2]JUL 2022'!M108+'[2]AUG 2022'!M108+'[2]NOV 2022'!M108</f>
        <v>0</v>
      </c>
      <c r="N108" s="90">
        <f>'[2]SEPT 2021'!M108+'[2]OCT 2021'!M108+'[2]NOV 2021'!M108+'[2]DEC 2021'!M108+'[2]JAN 2022'!M108+'[2]FEB 2022'!N108+'[2]MAR 2022'!N108+'[2]APR 2022'!N108+'[2]MAY 2022'!N108+'[2]JUN 2022'!N108+'[2]JUL 2022'!N108+'[2]AUG 2022'!N108+'[2]NOV 2022'!N108</f>
        <v>0</v>
      </c>
      <c r="O108" s="90">
        <f>'[2]SEPT 2021'!N108+'[2]OCT 2021'!N108+'[2]NOV 2021'!N108+'[2]DEC 2021'!N108+'[2]JAN 2022'!N108+'[2]FEB 2022'!O108+'[2]MAR 2022'!O108+'[2]APR 2022'!O108+'[2]MAY 2022'!O108+'[2]JUN 2022'!O108+'[2]JUL 2022'!O108+'[2]AUG 2022'!O108+'[2]NOV 2022'!O108</f>
        <v>0</v>
      </c>
      <c r="P108" s="90">
        <f>'[2]SEPT 2021'!O108+'[2]OCT 2021'!O108+'[2]NOV 2021'!O108+'[2]DEC 2021'!O108+'[2]JAN 2022'!O108+'[2]FEB 2022'!P108+'[2]MAR 2022'!P108+'[2]APR 2022'!P108+'[2]MAY 2022'!P108+'[2]JUN 2022'!P108+'[2]JUL 2022'!P108+'[2]AUG 2022'!P108+'[2]NOV 2022'!P108</f>
        <v>0</v>
      </c>
      <c r="Q108" s="90">
        <f>'[2]SEPT 2021'!P108+'[2]OCT 2021'!P108+'[2]NOV 2021'!P108+'[2]DEC 2021'!P108+'[2]JAN 2022'!P108+'[2]FEB 2022'!Q108+'[2]MAR 2022'!Q108+'[2]APR 2022'!Q108+'[2]MAY 2022'!Q108+'[2]JUN 2022'!Q108+'[2]JUL 2022'!Q108+'[2]AUG 2022'!Q108+'[2]NOV 2022'!Q108</f>
        <v>4693.5</v>
      </c>
      <c r="R108" s="90">
        <f>'[2]SEPT 2021'!Q108+'[2]OCT 2021'!Q108+'[2]NOV 2021'!Q108+'[2]DEC 2021'!Q108+'[2]JAN 2022'!Q108+'[2]FEB 2022'!R108+'[2]MAR 2022'!R108+'[2]APR 2022'!R108+'[2]MAY 2022'!R108+'[2]JUN 2022'!R108+'[2]JUL 2022'!R108+'[2]AUG 2022'!R108+'[2]NOV 2022'!R108</f>
        <v>0</v>
      </c>
      <c r="S108" s="90">
        <f>'[2]SEPT 2021'!R108+'[2]OCT 2021'!R108+'[2]NOV 2021'!R108+'[2]DEC 2021'!R108+'[2]JAN 2022'!R108+'[2]FEB 2022'!S108+'[2]MAR 2022'!S108+'[2]APR 2022'!S108+'[2]MAY 2022'!S108+'[2]JUN 2022'!S108+'[2]JUL 2022'!S108+'[2]AUG 2022'!S108+'[2]NOV 2022'!S108</f>
        <v>0</v>
      </c>
      <c r="T108" s="90">
        <f>'[2]SEPT 2021'!S108+'[2]OCT 2021'!S108+'[2]NOV 2021'!S108+'[2]DEC 2021'!S108+'[2]JAN 2022'!S108+'[2]FEB 2022'!T108+'[2]MAR 2022'!T108+'[2]APR 2022'!T108+'[2]MAY 2022'!T108+'[2]JUN 2022'!T108+'[2]JUL 2022'!T108+'[2]AUG 2022'!T108+'[2]NOV 2022'!T108</f>
        <v>0</v>
      </c>
      <c r="U108" s="90">
        <f>'[2]SEPT 2021'!T108+'[2]OCT 2021'!T108+'[2]NOV 2021'!T108+'[2]DEC 2021'!T108+'[2]JAN 2022'!T108+'[2]FEB 2022'!U108+'[2]MAR 2022'!U108+'[2]APR 2022'!U108+'[2]MAY 2022'!U108+'[2]JUN 2022'!U108+'[2]JUL 2022'!U108+'[2]AUG 2022'!U108+'[2]NOV 2022'!U108</f>
        <v>0</v>
      </c>
      <c r="V108" s="90">
        <f>'[2]SEPT 2021'!U108+'[2]OCT 2021'!U108+'[2]NOV 2021'!U108+'[2]DEC 2021'!U108+'[2]JAN 2022'!U108+'[2]FEB 2022'!V108+'[2]MAR 2022'!V108+'[2]APR 2022'!V108+'[2]MAY 2022'!V108+'[2]JUN 2022'!V108+'[2]JUL 2022'!V108+'[2]AUG 2022'!V108+'[2]NOV 2022'!V108</f>
        <v>0</v>
      </c>
      <c r="W108" s="90">
        <f>'[2]SEPT 2021'!V108+'[2]OCT 2021'!V108+'[2]NOV 2021'!V108+'[2]DEC 2021'!V108+'[2]JAN 2022'!V108+'[2]FEB 2022'!W108+'[2]MAR 2022'!W108+'[2]APR 2022'!W108+'[2]MAY 2022'!W108+'[2]JUN 2022'!W108+'[2]JUL 2022'!W108+'[2]AUG 2022'!W108+'[2]NOV 2022'!W108</f>
        <v>15600</v>
      </c>
      <c r="X108" s="90">
        <f>'[2]SEPT 2021'!W108+'[2]OCT 2021'!W108+'[2]NOV 2021'!W108+'[2]DEC 2021'!W108+'[2]JAN 2022'!W108+'[2]FEB 2022'!X108+'[2]MAR 2022'!X108+'[2]APR 2022'!X108+'[2]MAY 2022'!X108+'[2]JUN 2022'!X108+'[2]JUL 2022'!X108+'[2]AUG 2022'!X108+'[2]NOV 2022'!X108</f>
        <v>0</v>
      </c>
      <c r="Y108" s="90">
        <f>'[2]SEPT 2021'!X108+'[2]OCT 2021'!X108+'[2]NOV 2021'!X108+'[2]DEC 2021'!X108+'[2]JAN 2022'!X108+'[2]FEB 2022'!Y108+'[2]MAR 2022'!Y108+'[2]APR 2022'!Y108+'[2]MAY 2022'!Y108+'[2]JUN 2022'!Y108+'[2]JUL 2022'!Y108+'[2]AUG 2022'!Y108+'[2]NOV 2022'!Y108</f>
        <v>0</v>
      </c>
      <c r="Z108" s="90">
        <f>'[2]SEPT 2021'!Y108+'[2]OCT 2021'!Y108+'[2]NOV 2021'!Y108+'[2]DEC 2021'!Y108+'[2]JAN 2022'!Y108+'[2]FEB 2022'!Z108+'[2]MAR 2022'!Z108+'[2]APR 2022'!Z108+'[2]MAY 2022'!Z108+'[2]JUN 2022'!Z108+'[2]JUL 2022'!Z108+'[2]AUG 2022'!Z108+'[2]NOV 2022'!Z108</f>
        <v>0</v>
      </c>
      <c r="AA108" s="66">
        <f t="shared" si="1"/>
        <v>660612.5</v>
      </c>
    </row>
    <row r="109" spans="1:27" x14ac:dyDescent="0.25">
      <c r="A109" s="16" t="s">
        <v>253</v>
      </c>
      <c r="B109" s="17" t="s">
        <v>254</v>
      </c>
      <c r="C109" s="31" t="s">
        <v>100</v>
      </c>
      <c r="D109" s="86">
        <f>'[2]SEPT 2021'!D109+'[2]OCT 2021'!D109+'[2]NOV 2021'!D109+'[2]DEC 2021'!D109+'[2]JAN 2022'!D109+'[2]FEB 2022'!D109+'[2]MAR 2022'!D109+'[2]APR 2022'!D109+'[2]MAY 2022'!D109+'[2]JUN 2022'!D109+'[2]JUL 2022'!D109+'[2]AUG 2022'!D109+'[2]NOV 2022'!D109</f>
        <v>122293</v>
      </c>
      <c r="E109" s="86">
        <f>'[2]SEPT 2021'!E109+'[2]OCT 2021'!E109+'[2]NOV 2021'!E109+'[2]DEC 2021'!E109+'[2]JAN 2022'!E109+'[2]FEB 2022'!E109+'[2]MAR 2022'!E109+'[2]APR 2022'!E109+'[2]MAY 2022'!E109+'[2]JUN 2022'!E109+'[2]JUL 2022'!E109+'[2]AUG 2022'!E109+'[2]NOV 2022'!E109</f>
        <v>36200</v>
      </c>
      <c r="F109" s="86">
        <f>'[2]SEPT 2021'!F109+'[2]OCT 2021'!F109+'[2]NOV 2021'!F109+'[2]DEC 2021'!F109+'[2]JAN 2022'!F109+'[2]FEB 2022'!F109+'[2]MAR 2022'!F109+'[2]APR 2022'!F109+'[2]MAY 2022'!F109+'[2]JUN 2022'!F109+'[2]JUL 2022'!F109+'[2]AUG 2022'!F109+'[2]NOV 2022'!F109</f>
        <v>84741</v>
      </c>
      <c r="G109" s="86">
        <f>'[2]SEPT 2021'!G109+'[2]OCT 2021'!G109+'[2]NOV 2021'!G109+'[2]DEC 2021'!G109+'[2]JAN 2022'!G109+'[2]FEB 2022'!G109+'[2]MAR 2022'!G109+'[2]APR 2022'!G109+'[2]MAY 2022'!G109+'[2]JUN 2022'!G109+'[2]JUL 2022'!G109+'[2]AUG 2022'!G109+'[2]NOV 2022'!G109</f>
        <v>8926</v>
      </c>
      <c r="H109" s="86">
        <f>'[2]SEPT 2021'!H109+'[2]OCT 2021'!H109+'[2]NOV 2021'!H109+'[2]DEC 2021'!H109+'[2]JAN 2022'!H109+'[2]FEB 2022'!H109+'[2]MAR 2022'!H109+'[2]APR 2022'!H109+'[2]MAY 2022'!H109+'[2]JUN 2022'!H109+'[2]JUL 2022'!H109+'[2]AUG 2022'!H109+'[2]NOV 2022'!H109</f>
        <v>11276</v>
      </c>
      <c r="I109" s="87">
        <f>'[2]SEPT 2021'!I109+'[2]OCT 2021'!I109+'[2]NOV 2021'!I109+'[2]DEC 2021'!I109+'[2]JAN 2022'!I109+'[2]FEB 2022'!I109+'[2]MAR 2022'!I109+'[2]APR 2022'!I109+'[2]MAY 2022'!I109+'[2]JUN 2022'!I109+'[2]JUL 2022'!I109+'[2]AUG 2022'!I109+'[2]NOV 2022'!I109</f>
        <v>263436</v>
      </c>
      <c r="J109" s="88">
        <f>'[2]SEPT 2021'!J109+'[2]OCT 2021'!J109+'[2]NOV 2021'!J109+'[2]DEC 2021'!J109+'[2]JAN 2022'!J109+'[2]FEB 2022'!J109+'[2]MAR 2022'!J109+'[2]APR 2022'!J109+'[2]MAY 2022'!J109+'[2]JUN 2022'!J109+'[2]JUL 2022'!J109+'[2]AUG 2022'!J109+'[2]NOV 2022'!J109</f>
        <v>0</v>
      </c>
      <c r="K109" s="89">
        <f>'[2]FEB 2022'!K109+'[2]MAR 2022'!K109+'[2]APR 2022'!K109+'[2]MAY 2022'!K109+'[2]JUN 2022'!K109+'[2]JUL 2022'!K109+'[2]AUG 2022'!K109+'[2]NOV 2022'!K109</f>
        <v>0</v>
      </c>
      <c r="L109" s="90">
        <f>'[2]SEPT 2021'!K109+'[2]OCT 2021'!K109+'[2]NOV 2021'!K109+'[2]DEC 2021'!K109+'[2]JAN 2022'!K109+'[2]FEB 2022'!L109+'[2]MAR 2022'!L109+'[2]APR 2022'!L109+'[2]MAY 2022'!L109+'[2]JUN 2022'!L109+'[2]JUL 2022'!L109+'[2]AUG 2022'!L109+'[2]NOV 2022'!L109</f>
        <v>0</v>
      </c>
      <c r="M109" s="90">
        <f>'[2]SEPT 2021'!L109+'[2]OCT 2021'!L109+'[2]NOV 2021'!L109+'[2]DEC 2021'!L109+'[2]JAN 2022'!L109+'[2]FEB 2022'!M109+'[2]MAR 2022'!M109+'[2]APR 2022'!M109+'[2]MAY 2022'!M109+'[2]JUN 2022'!M109+'[2]JUL 2022'!M109+'[2]AUG 2022'!M109+'[2]NOV 2022'!M109</f>
        <v>0</v>
      </c>
      <c r="N109" s="90">
        <f>'[2]SEPT 2021'!M109+'[2]OCT 2021'!M109+'[2]NOV 2021'!M109+'[2]DEC 2021'!M109+'[2]JAN 2022'!M109+'[2]FEB 2022'!N109+'[2]MAR 2022'!N109+'[2]APR 2022'!N109+'[2]MAY 2022'!N109+'[2]JUN 2022'!N109+'[2]JUL 2022'!N109+'[2]AUG 2022'!N109+'[2]NOV 2022'!N109</f>
        <v>0</v>
      </c>
      <c r="O109" s="90">
        <f>'[2]SEPT 2021'!N109+'[2]OCT 2021'!N109+'[2]NOV 2021'!N109+'[2]DEC 2021'!N109+'[2]JAN 2022'!N109+'[2]FEB 2022'!O109+'[2]MAR 2022'!O109+'[2]APR 2022'!O109+'[2]MAY 2022'!O109+'[2]JUN 2022'!O109+'[2]JUL 2022'!O109+'[2]AUG 2022'!O109+'[2]NOV 2022'!O109</f>
        <v>0</v>
      </c>
      <c r="P109" s="90">
        <f>'[2]SEPT 2021'!O109+'[2]OCT 2021'!O109+'[2]NOV 2021'!O109+'[2]DEC 2021'!O109+'[2]JAN 2022'!O109+'[2]FEB 2022'!P109+'[2]MAR 2022'!P109+'[2]APR 2022'!P109+'[2]MAY 2022'!P109+'[2]JUN 2022'!P109+'[2]JUL 2022'!P109+'[2]AUG 2022'!P109+'[2]NOV 2022'!P109</f>
        <v>0</v>
      </c>
      <c r="Q109" s="90">
        <f>'[2]SEPT 2021'!P109+'[2]OCT 2021'!P109+'[2]NOV 2021'!P109+'[2]DEC 2021'!P109+'[2]JAN 2022'!P109+'[2]FEB 2022'!Q109+'[2]MAR 2022'!Q109+'[2]APR 2022'!Q109+'[2]MAY 2022'!Q109+'[2]JUN 2022'!Q109+'[2]JUL 2022'!Q109+'[2]AUG 2022'!Q109+'[2]NOV 2022'!Q109</f>
        <v>1341.06</v>
      </c>
      <c r="R109" s="90">
        <f>'[2]SEPT 2021'!Q109+'[2]OCT 2021'!Q109+'[2]NOV 2021'!Q109+'[2]DEC 2021'!Q109+'[2]JAN 2022'!Q109+'[2]FEB 2022'!R109+'[2]MAR 2022'!R109+'[2]APR 2022'!R109+'[2]MAY 2022'!R109+'[2]JUN 2022'!R109+'[2]JUL 2022'!R109+'[2]AUG 2022'!R109+'[2]NOV 2022'!R109</f>
        <v>0</v>
      </c>
      <c r="S109" s="90">
        <f>'[2]SEPT 2021'!R109+'[2]OCT 2021'!R109+'[2]NOV 2021'!R109+'[2]DEC 2021'!R109+'[2]JAN 2022'!R109+'[2]FEB 2022'!S109+'[2]MAR 2022'!S109+'[2]APR 2022'!S109+'[2]MAY 2022'!S109+'[2]JUN 2022'!S109+'[2]JUL 2022'!S109+'[2]AUG 2022'!S109+'[2]NOV 2022'!S109</f>
        <v>0</v>
      </c>
      <c r="T109" s="90">
        <f>'[2]SEPT 2021'!S109+'[2]OCT 2021'!S109+'[2]NOV 2021'!S109+'[2]DEC 2021'!S109+'[2]JAN 2022'!S109+'[2]FEB 2022'!T109+'[2]MAR 2022'!T109+'[2]APR 2022'!T109+'[2]MAY 2022'!T109+'[2]JUN 2022'!T109+'[2]JUL 2022'!T109+'[2]AUG 2022'!T109+'[2]NOV 2022'!T109</f>
        <v>0</v>
      </c>
      <c r="U109" s="90">
        <f>'[2]SEPT 2021'!T109+'[2]OCT 2021'!T109+'[2]NOV 2021'!T109+'[2]DEC 2021'!T109+'[2]JAN 2022'!T109+'[2]FEB 2022'!U109+'[2]MAR 2022'!U109+'[2]APR 2022'!U109+'[2]MAY 2022'!U109+'[2]JUN 2022'!U109+'[2]JUL 2022'!U109+'[2]AUG 2022'!U109+'[2]NOV 2022'!U109</f>
        <v>0</v>
      </c>
      <c r="V109" s="90">
        <f>'[2]SEPT 2021'!U109+'[2]OCT 2021'!U109+'[2]NOV 2021'!U109+'[2]DEC 2021'!U109+'[2]JAN 2022'!U109+'[2]FEB 2022'!V109+'[2]MAR 2022'!V109+'[2]APR 2022'!V109+'[2]MAY 2022'!V109+'[2]JUN 2022'!V109+'[2]JUL 2022'!V109+'[2]AUG 2022'!V109+'[2]NOV 2022'!V109</f>
        <v>0</v>
      </c>
      <c r="W109" s="90">
        <f>'[2]SEPT 2021'!V109+'[2]OCT 2021'!V109+'[2]NOV 2021'!V109+'[2]DEC 2021'!V109+'[2]JAN 2022'!V109+'[2]FEB 2022'!W109+'[2]MAR 2022'!W109+'[2]APR 2022'!W109+'[2]MAY 2022'!W109+'[2]JUN 2022'!W109+'[2]JUL 2022'!W109+'[2]AUG 2022'!W109+'[2]NOV 2022'!W109</f>
        <v>0</v>
      </c>
      <c r="X109" s="90">
        <f>'[2]SEPT 2021'!W109+'[2]OCT 2021'!W109+'[2]NOV 2021'!W109+'[2]DEC 2021'!W109+'[2]JAN 2022'!W109+'[2]FEB 2022'!X109+'[2]MAR 2022'!X109+'[2]APR 2022'!X109+'[2]MAY 2022'!X109+'[2]JUN 2022'!X109+'[2]JUL 2022'!X109+'[2]AUG 2022'!X109+'[2]NOV 2022'!X109</f>
        <v>0</v>
      </c>
      <c r="Y109" s="90">
        <f>'[2]SEPT 2021'!X109+'[2]OCT 2021'!X109+'[2]NOV 2021'!X109+'[2]DEC 2021'!X109+'[2]JAN 2022'!X109+'[2]FEB 2022'!Y109+'[2]MAR 2022'!Y109+'[2]APR 2022'!Y109+'[2]MAY 2022'!Y109+'[2]JUN 2022'!Y109+'[2]JUL 2022'!Y109+'[2]AUG 2022'!Y109+'[2]NOV 2022'!Y109</f>
        <v>0</v>
      </c>
      <c r="Z109" s="90">
        <f>'[2]SEPT 2021'!Y109+'[2]OCT 2021'!Y109+'[2]NOV 2021'!Y109+'[2]DEC 2021'!Y109+'[2]JAN 2022'!Y109+'[2]FEB 2022'!Z109+'[2]MAR 2022'!Z109+'[2]APR 2022'!Z109+'[2]MAY 2022'!Z109+'[2]JUN 2022'!Z109+'[2]JUL 2022'!Z109+'[2]AUG 2022'!Z109+'[2]NOV 2022'!Z109</f>
        <v>0</v>
      </c>
      <c r="AA109" s="66">
        <f t="shared" si="1"/>
        <v>264777.06</v>
      </c>
    </row>
    <row r="110" spans="1:27" x14ac:dyDescent="0.25">
      <c r="A110" s="16" t="s">
        <v>255</v>
      </c>
      <c r="B110" s="17" t="s">
        <v>256</v>
      </c>
      <c r="C110" s="26" t="s">
        <v>42</v>
      </c>
      <c r="D110" s="86">
        <f>'[2]SEPT 2021'!D110+'[2]OCT 2021'!D110+'[2]NOV 2021'!D110+'[2]DEC 2021'!D110+'[2]JAN 2022'!D110+'[2]FEB 2022'!D110+'[2]MAR 2022'!D110+'[2]APR 2022'!D110+'[2]MAY 2022'!D110+'[2]JUN 2022'!D110+'[2]JUL 2022'!D110+'[2]AUG 2022'!D110+'[2]NOV 2022'!D110</f>
        <v>561889</v>
      </c>
      <c r="E110" s="86">
        <f>'[2]SEPT 2021'!E110+'[2]OCT 2021'!E110+'[2]NOV 2021'!E110+'[2]DEC 2021'!E110+'[2]JAN 2022'!E110+'[2]FEB 2022'!E110+'[2]MAR 2022'!E110+'[2]APR 2022'!E110+'[2]MAY 2022'!E110+'[2]JUN 2022'!E110+'[2]JUL 2022'!E110+'[2]AUG 2022'!E110+'[2]NOV 2022'!E110</f>
        <v>723162</v>
      </c>
      <c r="F110" s="86">
        <f>'[2]SEPT 2021'!F110+'[2]OCT 2021'!F110+'[2]NOV 2021'!F110+'[2]DEC 2021'!F110+'[2]JAN 2022'!F110+'[2]FEB 2022'!F110+'[2]MAR 2022'!F110+'[2]APR 2022'!F110+'[2]MAY 2022'!F110+'[2]JUN 2022'!F110+'[2]JUL 2022'!F110+'[2]AUG 2022'!F110+'[2]NOV 2022'!F110</f>
        <v>203253</v>
      </c>
      <c r="G110" s="86">
        <f>'[2]SEPT 2021'!G110+'[2]OCT 2021'!G110+'[2]NOV 2021'!G110+'[2]DEC 2021'!G110+'[2]JAN 2022'!G110+'[2]FEB 2022'!G110+'[2]MAR 2022'!G110+'[2]APR 2022'!G110+'[2]MAY 2022'!G110+'[2]JUN 2022'!G110+'[2]JUL 2022'!G110+'[2]AUG 2022'!G110+'[2]NOV 2022'!G110</f>
        <v>209480</v>
      </c>
      <c r="H110" s="86">
        <f>'[2]SEPT 2021'!H110+'[2]OCT 2021'!H110+'[2]NOV 2021'!H110+'[2]DEC 2021'!H110+'[2]JAN 2022'!H110+'[2]FEB 2022'!H110+'[2]MAR 2022'!H110+'[2]APR 2022'!H110+'[2]MAY 2022'!H110+'[2]JUN 2022'!H110+'[2]JUL 2022'!H110+'[2]AUG 2022'!H110+'[2]NOV 2022'!H110</f>
        <v>237041</v>
      </c>
      <c r="I110" s="87">
        <f>'[2]SEPT 2021'!I110+'[2]OCT 2021'!I110+'[2]NOV 2021'!I110+'[2]DEC 2021'!I110+'[2]JAN 2022'!I110+'[2]FEB 2022'!I110+'[2]MAR 2022'!I110+'[2]APR 2022'!I110+'[2]MAY 2022'!I110+'[2]JUN 2022'!I110+'[2]JUL 2022'!I110+'[2]AUG 2022'!I110+'[2]NOV 2022'!I110</f>
        <v>1934825</v>
      </c>
      <c r="J110" s="88">
        <f>'[2]SEPT 2021'!J110+'[2]OCT 2021'!J110+'[2]NOV 2021'!J110+'[2]DEC 2021'!J110+'[2]JAN 2022'!J110+'[2]FEB 2022'!J110+'[2]MAR 2022'!J110+'[2]APR 2022'!J110+'[2]MAY 2022'!J110+'[2]JUN 2022'!J110+'[2]JUL 2022'!J110+'[2]AUG 2022'!J110+'[2]NOV 2022'!J110</f>
        <v>2808</v>
      </c>
      <c r="K110" s="89">
        <f>'[2]FEB 2022'!K110+'[2]MAR 2022'!K110+'[2]APR 2022'!K110+'[2]MAY 2022'!K110+'[2]JUN 2022'!K110+'[2]JUL 2022'!K110+'[2]AUG 2022'!K110+'[2]NOV 2022'!K110</f>
        <v>0</v>
      </c>
      <c r="L110" s="90">
        <f>'[2]SEPT 2021'!K110+'[2]OCT 2021'!K110+'[2]NOV 2021'!K110+'[2]DEC 2021'!K110+'[2]JAN 2022'!K110+'[2]FEB 2022'!L110+'[2]MAR 2022'!L110+'[2]APR 2022'!L110+'[2]MAY 2022'!L110+'[2]JUN 2022'!L110+'[2]JUL 2022'!L110+'[2]AUG 2022'!L110+'[2]NOV 2022'!L110</f>
        <v>0</v>
      </c>
      <c r="M110" s="90">
        <f>'[2]SEPT 2021'!L110+'[2]OCT 2021'!L110+'[2]NOV 2021'!L110+'[2]DEC 2021'!L110+'[2]JAN 2022'!L110+'[2]FEB 2022'!M110+'[2]MAR 2022'!M110+'[2]APR 2022'!M110+'[2]MAY 2022'!M110+'[2]JUN 2022'!M110+'[2]JUL 2022'!M110+'[2]AUG 2022'!M110+'[2]NOV 2022'!M110</f>
        <v>0</v>
      </c>
      <c r="N110" s="90">
        <f>'[2]SEPT 2021'!M110+'[2]OCT 2021'!M110+'[2]NOV 2021'!M110+'[2]DEC 2021'!M110+'[2]JAN 2022'!M110+'[2]FEB 2022'!N110+'[2]MAR 2022'!N110+'[2]APR 2022'!N110+'[2]MAY 2022'!N110+'[2]JUN 2022'!N110+'[2]JUL 2022'!N110+'[2]AUG 2022'!N110+'[2]NOV 2022'!N110</f>
        <v>0</v>
      </c>
      <c r="O110" s="90">
        <f>'[2]SEPT 2021'!N110+'[2]OCT 2021'!N110+'[2]NOV 2021'!N110+'[2]DEC 2021'!N110+'[2]JAN 2022'!N110+'[2]FEB 2022'!O110+'[2]MAR 2022'!O110+'[2]APR 2022'!O110+'[2]MAY 2022'!O110+'[2]JUN 2022'!O110+'[2]JUL 2022'!O110+'[2]AUG 2022'!O110+'[2]NOV 2022'!O110</f>
        <v>0</v>
      </c>
      <c r="P110" s="90">
        <f>'[2]SEPT 2021'!O110+'[2]OCT 2021'!O110+'[2]NOV 2021'!O110+'[2]DEC 2021'!O110+'[2]JAN 2022'!O110+'[2]FEB 2022'!P110+'[2]MAR 2022'!P110+'[2]APR 2022'!P110+'[2]MAY 2022'!P110+'[2]JUN 2022'!P110+'[2]JUL 2022'!P110+'[2]AUG 2022'!P110+'[2]NOV 2022'!P110</f>
        <v>0</v>
      </c>
      <c r="Q110" s="90">
        <f>'[2]SEPT 2021'!P110+'[2]OCT 2021'!P110+'[2]NOV 2021'!P110+'[2]DEC 2021'!P110+'[2]JAN 2022'!P110+'[2]FEB 2022'!Q110+'[2]MAR 2022'!Q110+'[2]APR 2022'!Q110+'[2]MAY 2022'!Q110+'[2]JUN 2022'!Q110+'[2]JUL 2022'!Q110+'[2]AUG 2022'!Q110+'[2]NOV 2022'!Q110</f>
        <v>0</v>
      </c>
      <c r="R110" s="90">
        <f>'[2]SEPT 2021'!Q110+'[2]OCT 2021'!Q110+'[2]NOV 2021'!Q110+'[2]DEC 2021'!Q110+'[2]JAN 2022'!Q110+'[2]FEB 2022'!R110+'[2]MAR 2022'!R110+'[2]APR 2022'!R110+'[2]MAY 2022'!R110+'[2]JUN 2022'!R110+'[2]JUL 2022'!R110+'[2]AUG 2022'!R110+'[2]NOV 2022'!R110</f>
        <v>0</v>
      </c>
      <c r="S110" s="90">
        <f>'[2]SEPT 2021'!R110+'[2]OCT 2021'!R110+'[2]NOV 2021'!R110+'[2]DEC 2021'!R110+'[2]JAN 2022'!R110+'[2]FEB 2022'!S110+'[2]MAR 2022'!S110+'[2]APR 2022'!S110+'[2]MAY 2022'!S110+'[2]JUN 2022'!S110+'[2]JUL 2022'!S110+'[2]AUG 2022'!S110+'[2]NOV 2022'!S110</f>
        <v>0</v>
      </c>
      <c r="T110" s="90">
        <f>'[2]SEPT 2021'!S110+'[2]OCT 2021'!S110+'[2]NOV 2021'!S110+'[2]DEC 2021'!S110+'[2]JAN 2022'!S110+'[2]FEB 2022'!T110+'[2]MAR 2022'!T110+'[2]APR 2022'!T110+'[2]MAY 2022'!T110+'[2]JUN 2022'!T110+'[2]JUL 2022'!T110+'[2]AUG 2022'!T110+'[2]NOV 2022'!T110</f>
        <v>0</v>
      </c>
      <c r="U110" s="90">
        <f>'[2]SEPT 2021'!T110+'[2]OCT 2021'!T110+'[2]NOV 2021'!T110+'[2]DEC 2021'!T110+'[2]JAN 2022'!T110+'[2]FEB 2022'!U110+'[2]MAR 2022'!U110+'[2]APR 2022'!U110+'[2]MAY 2022'!U110+'[2]JUN 2022'!U110+'[2]JUL 2022'!U110+'[2]AUG 2022'!U110+'[2]NOV 2022'!U110</f>
        <v>0</v>
      </c>
      <c r="V110" s="90">
        <f>'[2]SEPT 2021'!U110+'[2]OCT 2021'!U110+'[2]NOV 2021'!U110+'[2]DEC 2021'!U110+'[2]JAN 2022'!U110+'[2]FEB 2022'!V110+'[2]MAR 2022'!V110+'[2]APR 2022'!V110+'[2]MAY 2022'!V110+'[2]JUN 2022'!V110+'[2]JUL 2022'!V110+'[2]AUG 2022'!V110+'[2]NOV 2022'!V110</f>
        <v>0</v>
      </c>
      <c r="W110" s="90">
        <f>'[2]SEPT 2021'!V110+'[2]OCT 2021'!V110+'[2]NOV 2021'!V110+'[2]DEC 2021'!V110+'[2]JAN 2022'!V110+'[2]FEB 2022'!W110+'[2]MAR 2022'!W110+'[2]APR 2022'!W110+'[2]MAY 2022'!W110+'[2]JUN 2022'!W110+'[2]JUL 2022'!W110+'[2]AUG 2022'!W110+'[2]NOV 2022'!W110</f>
        <v>0</v>
      </c>
      <c r="X110" s="90">
        <f>'[2]SEPT 2021'!W110+'[2]OCT 2021'!W110+'[2]NOV 2021'!W110+'[2]DEC 2021'!W110+'[2]JAN 2022'!W110+'[2]FEB 2022'!X110+'[2]MAR 2022'!X110+'[2]APR 2022'!X110+'[2]MAY 2022'!X110+'[2]JUN 2022'!X110+'[2]JUL 2022'!X110+'[2]AUG 2022'!X110+'[2]NOV 2022'!X110</f>
        <v>0</v>
      </c>
      <c r="Y110" s="90">
        <f>'[2]SEPT 2021'!X110+'[2]OCT 2021'!X110+'[2]NOV 2021'!X110+'[2]DEC 2021'!X110+'[2]JAN 2022'!X110+'[2]FEB 2022'!Y110+'[2]MAR 2022'!Y110+'[2]APR 2022'!Y110+'[2]MAY 2022'!Y110+'[2]JUN 2022'!Y110+'[2]JUL 2022'!Y110+'[2]AUG 2022'!Y110+'[2]NOV 2022'!Y110</f>
        <v>839016</v>
      </c>
      <c r="Z110" s="90">
        <f>'[2]SEPT 2021'!Y110+'[2]OCT 2021'!Y110+'[2]NOV 2021'!Y110+'[2]DEC 2021'!Y110+'[2]JAN 2022'!Y110+'[2]FEB 2022'!Z110+'[2]MAR 2022'!Z110+'[2]APR 2022'!Z110+'[2]MAY 2022'!Z110+'[2]JUN 2022'!Z110+'[2]JUL 2022'!Z110+'[2]AUG 2022'!Z110+'[2]NOV 2022'!Z110</f>
        <v>0</v>
      </c>
      <c r="AA110" s="66">
        <f t="shared" si="1"/>
        <v>2776649</v>
      </c>
    </row>
    <row r="111" spans="1:27" x14ac:dyDescent="0.25">
      <c r="A111" s="16" t="s">
        <v>257</v>
      </c>
      <c r="B111" s="17" t="s">
        <v>258</v>
      </c>
      <c r="C111" s="29" t="s">
        <v>50</v>
      </c>
      <c r="D111" s="86">
        <f>'[2]SEPT 2021'!D111+'[2]OCT 2021'!D111+'[2]NOV 2021'!D111+'[2]DEC 2021'!D111+'[2]JAN 2022'!D111+'[2]FEB 2022'!D111+'[2]MAR 2022'!D111+'[2]APR 2022'!D111+'[2]MAY 2022'!D111+'[2]JUN 2022'!D111+'[2]JUL 2022'!D111+'[2]AUG 2022'!D111+'[2]NOV 2022'!D111</f>
        <v>61662</v>
      </c>
      <c r="E111" s="86">
        <f>'[2]SEPT 2021'!E111+'[2]OCT 2021'!E111+'[2]NOV 2021'!E111+'[2]DEC 2021'!E111+'[2]JAN 2022'!E111+'[2]FEB 2022'!E111+'[2]MAR 2022'!E111+'[2]APR 2022'!E111+'[2]MAY 2022'!E111+'[2]JUN 2022'!E111+'[2]JUL 2022'!E111+'[2]AUG 2022'!E111+'[2]NOV 2022'!E111</f>
        <v>11613</v>
      </c>
      <c r="F111" s="86">
        <f>'[2]SEPT 2021'!F111+'[2]OCT 2021'!F111+'[2]NOV 2021'!F111+'[2]DEC 2021'!F111+'[2]JAN 2022'!F111+'[2]FEB 2022'!F111+'[2]MAR 2022'!F111+'[2]APR 2022'!F111+'[2]MAY 2022'!F111+'[2]JUN 2022'!F111+'[2]JUL 2022'!F111+'[2]AUG 2022'!F111+'[2]NOV 2022'!F111</f>
        <v>35058</v>
      </c>
      <c r="G111" s="86">
        <f>'[2]SEPT 2021'!G111+'[2]OCT 2021'!G111+'[2]NOV 2021'!G111+'[2]DEC 2021'!G111+'[2]JAN 2022'!G111+'[2]FEB 2022'!G111+'[2]MAR 2022'!G111+'[2]APR 2022'!G111+'[2]MAY 2022'!G111+'[2]JUN 2022'!G111+'[2]JUL 2022'!G111+'[2]AUG 2022'!G111+'[2]NOV 2022'!G111</f>
        <v>19924</v>
      </c>
      <c r="H111" s="86">
        <f>'[2]SEPT 2021'!H111+'[2]OCT 2021'!H111+'[2]NOV 2021'!H111+'[2]DEC 2021'!H111+'[2]JAN 2022'!H111+'[2]FEB 2022'!H111+'[2]MAR 2022'!H111+'[2]APR 2022'!H111+'[2]MAY 2022'!H111+'[2]JUN 2022'!H111+'[2]JUL 2022'!H111+'[2]AUG 2022'!H111+'[2]NOV 2022'!H111</f>
        <v>76784</v>
      </c>
      <c r="I111" s="87">
        <f>'[2]SEPT 2021'!I111+'[2]OCT 2021'!I111+'[2]NOV 2021'!I111+'[2]DEC 2021'!I111+'[2]JAN 2022'!I111+'[2]FEB 2022'!I111+'[2]MAR 2022'!I111+'[2]APR 2022'!I111+'[2]MAY 2022'!I111+'[2]JUN 2022'!I111+'[2]JUL 2022'!I111+'[2]AUG 2022'!I111+'[2]NOV 2022'!I111</f>
        <v>205041</v>
      </c>
      <c r="J111" s="88">
        <f>'[2]SEPT 2021'!J111+'[2]OCT 2021'!J111+'[2]NOV 2021'!J111+'[2]DEC 2021'!J111+'[2]JAN 2022'!J111+'[2]FEB 2022'!J111+'[2]MAR 2022'!J111+'[2]APR 2022'!J111+'[2]MAY 2022'!J111+'[2]JUN 2022'!J111+'[2]JUL 2022'!J111+'[2]AUG 2022'!J111+'[2]NOV 2022'!J111</f>
        <v>0</v>
      </c>
      <c r="K111" s="89">
        <f>'[2]FEB 2022'!K111+'[2]MAR 2022'!K111+'[2]APR 2022'!K111+'[2]MAY 2022'!K111+'[2]JUN 2022'!K111+'[2]JUL 2022'!K111+'[2]AUG 2022'!K111+'[2]NOV 2022'!K111</f>
        <v>0</v>
      </c>
      <c r="L111" s="90">
        <f>'[2]SEPT 2021'!K111+'[2]OCT 2021'!K111+'[2]NOV 2021'!K111+'[2]DEC 2021'!K111+'[2]JAN 2022'!K111+'[2]FEB 2022'!L111+'[2]MAR 2022'!L111+'[2]APR 2022'!L111+'[2]MAY 2022'!L111+'[2]JUN 2022'!L111+'[2]JUL 2022'!L111+'[2]AUG 2022'!L111+'[2]NOV 2022'!L111</f>
        <v>0</v>
      </c>
      <c r="M111" s="90">
        <f>'[2]SEPT 2021'!L111+'[2]OCT 2021'!L111+'[2]NOV 2021'!L111+'[2]DEC 2021'!L111+'[2]JAN 2022'!L111+'[2]FEB 2022'!M111+'[2]MAR 2022'!M111+'[2]APR 2022'!M111+'[2]MAY 2022'!M111+'[2]JUN 2022'!M111+'[2]JUL 2022'!M111+'[2]AUG 2022'!M111+'[2]NOV 2022'!M111</f>
        <v>0</v>
      </c>
      <c r="N111" s="90">
        <f>'[2]SEPT 2021'!M111+'[2]OCT 2021'!M111+'[2]NOV 2021'!M111+'[2]DEC 2021'!M111+'[2]JAN 2022'!M111+'[2]FEB 2022'!N111+'[2]MAR 2022'!N111+'[2]APR 2022'!N111+'[2]MAY 2022'!N111+'[2]JUN 2022'!N111+'[2]JUL 2022'!N111+'[2]AUG 2022'!N111+'[2]NOV 2022'!N111</f>
        <v>0</v>
      </c>
      <c r="O111" s="90">
        <f>'[2]SEPT 2021'!N111+'[2]OCT 2021'!N111+'[2]NOV 2021'!N111+'[2]DEC 2021'!N111+'[2]JAN 2022'!N111+'[2]FEB 2022'!O111+'[2]MAR 2022'!O111+'[2]APR 2022'!O111+'[2]MAY 2022'!O111+'[2]JUN 2022'!O111+'[2]JUL 2022'!O111+'[2]AUG 2022'!O111+'[2]NOV 2022'!O111</f>
        <v>0</v>
      </c>
      <c r="P111" s="90">
        <f>'[2]SEPT 2021'!O111+'[2]OCT 2021'!O111+'[2]NOV 2021'!O111+'[2]DEC 2021'!O111+'[2]JAN 2022'!O111+'[2]FEB 2022'!P111+'[2]MAR 2022'!P111+'[2]APR 2022'!P111+'[2]MAY 2022'!P111+'[2]JUN 2022'!P111+'[2]JUL 2022'!P111+'[2]AUG 2022'!P111+'[2]NOV 2022'!P111</f>
        <v>0</v>
      </c>
      <c r="Q111" s="90">
        <f>'[2]SEPT 2021'!P111+'[2]OCT 2021'!P111+'[2]NOV 2021'!P111+'[2]DEC 2021'!P111+'[2]JAN 2022'!P111+'[2]FEB 2022'!Q111+'[2]MAR 2022'!Q111+'[2]APR 2022'!Q111+'[2]MAY 2022'!Q111+'[2]JUN 2022'!Q111+'[2]JUL 2022'!Q111+'[2]AUG 2022'!Q111+'[2]NOV 2022'!Q111</f>
        <v>2132.33</v>
      </c>
      <c r="R111" s="90">
        <f>'[2]SEPT 2021'!Q111+'[2]OCT 2021'!Q111+'[2]NOV 2021'!Q111+'[2]DEC 2021'!Q111+'[2]JAN 2022'!Q111+'[2]FEB 2022'!R111+'[2]MAR 2022'!R111+'[2]APR 2022'!R111+'[2]MAY 2022'!R111+'[2]JUN 2022'!R111+'[2]JUL 2022'!R111+'[2]AUG 2022'!R111+'[2]NOV 2022'!R111</f>
        <v>0</v>
      </c>
      <c r="S111" s="90">
        <f>'[2]SEPT 2021'!R111+'[2]OCT 2021'!R111+'[2]NOV 2021'!R111+'[2]DEC 2021'!R111+'[2]JAN 2022'!R111+'[2]FEB 2022'!S111+'[2]MAR 2022'!S111+'[2]APR 2022'!S111+'[2]MAY 2022'!S111+'[2]JUN 2022'!S111+'[2]JUL 2022'!S111+'[2]AUG 2022'!S111+'[2]NOV 2022'!S111</f>
        <v>0</v>
      </c>
      <c r="T111" s="90">
        <f>'[2]SEPT 2021'!S111+'[2]OCT 2021'!S111+'[2]NOV 2021'!S111+'[2]DEC 2021'!S111+'[2]JAN 2022'!S111+'[2]FEB 2022'!T111+'[2]MAR 2022'!T111+'[2]APR 2022'!T111+'[2]MAY 2022'!T111+'[2]JUN 2022'!T111+'[2]JUL 2022'!T111+'[2]AUG 2022'!T111+'[2]NOV 2022'!T111</f>
        <v>0</v>
      </c>
      <c r="U111" s="90">
        <f>'[2]SEPT 2021'!T111+'[2]OCT 2021'!T111+'[2]NOV 2021'!T111+'[2]DEC 2021'!T111+'[2]JAN 2022'!T111+'[2]FEB 2022'!U111+'[2]MAR 2022'!U111+'[2]APR 2022'!U111+'[2]MAY 2022'!U111+'[2]JUN 2022'!U111+'[2]JUL 2022'!U111+'[2]AUG 2022'!U111+'[2]NOV 2022'!U111</f>
        <v>0</v>
      </c>
      <c r="V111" s="90">
        <f>'[2]SEPT 2021'!U111+'[2]OCT 2021'!U111+'[2]NOV 2021'!U111+'[2]DEC 2021'!U111+'[2]JAN 2022'!U111+'[2]FEB 2022'!V111+'[2]MAR 2022'!V111+'[2]APR 2022'!V111+'[2]MAY 2022'!V111+'[2]JUN 2022'!V111+'[2]JUL 2022'!V111+'[2]AUG 2022'!V111+'[2]NOV 2022'!V111</f>
        <v>0</v>
      </c>
      <c r="W111" s="90">
        <f>'[2]SEPT 2021'!V111+'[2]OCT 2021'!V111+'[2]NOV 2021'!V111+'[2]DEC 2021'!V111+'[2]JAN 2022'!V111+'[2]FEB 2022'!W111+'[2]MAR 2022'!W111+'[2]APR 2022'!W111+'[2]MAY 2022'!W111+'[2]JUN 2022'!W111+'[2]JUL 2022'!W111+'[2]AUG 2022'!W111+'[2]NOV 2022'!W111</f>
        <v>0</v>
      </c>
      <c r="X111" s="90">
        <f>'[2]SEPT 2021'!W111+'[2]OCT 2021'!W111+'[2]NOV 2021'!W111+'[2]DEC 2021'!W111+'[2]JAN 2022'!W111+'[2]FEB 2022'!X111+'[2]MAR 2022'!X111+'[2]APR 2022'!X111+'[2]MAY 2022'!X111+'[2]JUN 2022'!X111+'[2]JUL 2022'!X111+'[2]AUG 2022'!X111+'[2]NOV 2022'!X111</f>
        <v>0</v>
      </c>
      <c r="Y111" s="90">
        <f>'[2]SEPT 2021'!X111+'[2]OCT 2021'!X111+'[2]NOV 2021'!X111+'[2]DEC 2021'!X111+'[2]JAN 2022'!X111+'[2]FEB 2022'!Y111+'[2]MAR 2022'!Y111+'[2]APR 2022'!Y111+'[2]MAY 2022'!Y111+'[2]JUN 2022'!Y111+'[2]JUL 2022'!Y111+'[2]AUG 2022'!Y111+'[2]NOV 2022'!Y111</f>
        <v>0</v>
      </c>
      <c r="Z111" s="90">
        <f>'[2]SEPT 2021'!Y111+'[2]OCT 2021'!Y111+'[2]NOV 2021'!Y111+'[2]DEC 2021'!Y111+'[2]JAN 2022'!Y111+'[2]FEB 2022'!Z111+'[2]MAR 2022'!Z111+'[2]APR 2022'!Z111+'[2]MAY 2022'!Z111+'[2]JUN 2022'!Z111+'[2]JUL 2022'!Z111+'[2]AUG 2022'!Z111+'[2]NOV 2022'!Z111</f>
        <v>0</v>
      </c>
      <c r="AA111" s="66">
        <f t="shared" si="1"/>
        <v>207173.33</v>
      </c>
    </row>
    <row r="112" spans="1:27" x14ac:dyDescent="0.25">
      <c r="A112" s="16" t="s">
        <v>259</v>
      </c>
      <c r="B112" s="17" t="s">
        <v>260</v>
      </c>
      <c r="C112" s="18" t="s">
        <v>36</v>
      </c>
      <c r="D112" s="86">
        <f>'[2]SEPT 2021'!D112+'[2]OCT 2021'!D112+'[2]NOV 2021'!D112+'[2]DEC 2021'!D112+'[2]JAN 2022'!D112+'[2]FEB 2022'!D112+'[2]MAR 2022'!D112+'[2]APR 2022'!D112+'[2]MAY 2022'!D112+'[2]JUN 2022'!D112+'[2]JUL 2022'!D112+'[2]AUG 2022'!D112+'[2]NOV 2022'!D112</f>
        <v>137409</v>
      </c>
      <c r="E112" s="86">
        <f>'[2]SEPT 2021'!E112+'[2]OCT 2021'!E112+'[2]NOV 2021'!E112+'[2]DEC 2021'!E112+'[2]JAN 2022'!E112+'[2]FEB 2022'!E112+'[2]MAR 2022'!E112+'[2]APR 2022'!E112+'[2]MAY 2022'!E112+'[2]JUN 2022'!E112+'[2]JUL 2022'!E112+'[2]AUG 2022'!E112+'[2]NOV 2022'!E112</f>
        <v>4176</v>
      </c>
      <c r="F112" s="86">
        <f>'[2]SEPT 2021'!F112+'[2]OCT 2021'!F112+'[2]NOV 2021'!F112+'[2]DEC 2021'!F112+'[2]JAN 2022'!F112+'[2]FEB 2022'!F112+'[2]MAR 2022'!F112+'[2]APR 2022'!F112+'[2]MAY 2022'!F112+'[2]JUN 2022'!F112+'[2]JUL 2022'!F112+'[2]AUG 2022'!F112+'[2]NOV 2022'!F112</f>
        <v>140067</v>
      </c>
      <c r="G112" s="86">
        <f>'[2]SEPT 2021'!G112+'[2]OCT 2021'!G112+'[2]NOV 2021'!G112+'[2]DEC 2021'!G112+'[2]JAN 2022'!G112+'[2]FEB 2022'!G112+'[2]MAR 2022'!G112+'[2]APR 2022'!G112+'[2]MAY 2022'!G112+'[2]JUN 2022'!G112+'[2]JUL 2022'!G112+'[2]AUG 2022'!G112+'[2]NOV 2022'!G112</f>
        <v>128920</v>
      </c>
      <c r="H112" s="86">
        <f>'[2]SEPT 2021'!H112+'[2]OCT 2021'!H112+'[2]NOV 2021'!H112+'[2]DEC 2021'!H112+'[2]JAN 2022'!H112+'[2]FEB 2022'!H112+'[2]MAR 2022'!H112+'[2]APR 2022'!H112+'[2]MAY 2022'!H112+'[2]JUN 2022'!H112+'[2]JUL 2022'!H112+'[2]AUG 2022'!H112+'[2]NOV 2022'!H112</f>
        <v>50645</v>
      </c>
      <c r="I112" s="87">
        <f>'[2]SEPT 2021'!I112+'[2]OCT 2021'!I112+'[2]NOV 2021'!I112+'[2]DEC 2021'!I112+'[2]JAN 2022'!I112+'[2]FEB 2022'!I112+'[2]MAR 2022'!I112+'[2]APR 2022'!I112+'[2]MAY 2022'!I112+'[2]JUN 2022'!I112+'[2]JUL 2022'!I112+'[2]AUG 2022'!I112+'[2]NOV 2022'!I112</f>
        <v>461217</v>
      </c>
      <c r="J112" s="88">
        <f>'[2]SEPT 2021'!J112+'[2]OCT 2021'!J112+'[2]NOV 2021'!J112+'[2]DEC 2021'!J112+'[2]JAN 2022'!J112+'[2]FEB 2022'!J112+'[2]MAR 2022'!J112+'[2]APR 2022'!J112+'[2]MAY 2022'!J112+'[2]JUN 2022'!J112+'[2]JUL 2022'!J112+'[2]AUG 2022'!J112+'[2]NOV 2022'!J112</f>
        <v>15000</v>
      </c>
      <c r="K112" s="89">
        <f>'[2]FEB 2022'!K112+'[2]MAR 2022'!K112+'[2]APR 2022'!K112+'[2]MAY 2022'!K112+'[2]JUN 2022'!K112+'[2]JUL 2022'!K112+'[2]AUG 2022'!K112+'[2]NOV 2022'!K112</f>
        <v>0</v>
      </c>
      <c r="L112" s="90">
        <f>'[2]SEPT 2021'!K112+'[2]OCT 2021'!K112+'[2]NOV 2021'!K112+'[2]DEC 2021'!K112+'[2]JAN 2022'!K112+'[2]FEB 2022'!L112+'[2]MAR 2022'!L112+'[2]APR 2022'!L112+'[2]MAY 2022'!L112+'[2]JUN 2022'!L112+'[2]JUL 2022'!L112+'[2]AUG 2022'!L112+'[2]NOV 2022'!L112</f>
        <v>0</v>
      </c>
      <c r="M112" s="90">
        <f>'[2]SEPT 2021'!L112+'[2]OCT 2021'!L112+'[2]NOV 2021'!L112+'[2]DEC 2021'!L112+'[2]JAN 2022'!L112+'[2]FEB 2022'!M112+'[2]MAR 2022'!M112+'[2]APR 2022'!M112+'[2]MAY 2022'!M112+'[2]JUN 2022'!M112+'[2]JUL 2022'!M112+'[2]AUG 2022'!M112+'[2]NOV 2022'!M112</f>
        <v>0</v>
      </c>
      <c r="N112" s="90">
        <f>'[2]SEPT 2021'!M112+'[2]OCT 2021'!M112+'[2]NOV 2021'!M112+'[2]DEC 2021'!M112+'[2]JAN 2022'!M112+'[2]FEB 2022'!N112+'[2]MAR 2022'!N112+'[2]APR 2022'!N112+'[2]MAY 2022'!N112+'[2]JUN 2022'!N112+'[2]JUL 2022'!N112+'[2]AUG 2022'!N112+'[2]NOV 2022'!N112</f>
        <v>0</v>
      </c>
      <c r="O112" s="90">
        <f>'[2]SEPT 2021'!N112+'[2]OCT 2021'!N112+'[2]NOV 2021'!N112+'[2]DEC 2021'!N112+'[2]JAN 2022'!N112+'[2]FEB 2022'!O112+'[2]MAR 2022'!O112+'[2]APR 2022'!O112+'[2]MAY 2022'!O112+'[2]JUN 2022'!O112+'[2]JUL 2022'!O112+'[2]AUG 2022'!O112+'[2]NOV 2022'!O112</f>
        <v>0</v>
      </c>
      <c r="P112" s="90">
        <f>'[2]SEPT 2021'!O112+'[2]OCT 2021'!O112+'[2]NOV 2021'!O112+'[2]DEC 2021'!O112+'[2]JAN 2022'!O112+'[2]FEB 2022'!P112+'[2]MAR 2022'!P112+'[2]APR 2022'!P112+'[2]MAY 2022'!P112+'[2]JUN 2022'!P112+'[2]JUL 2022'!P112+'[2]AUG 2022'!P112+'[2]NOV 2022'!P112</f>
        <v>0</v>
      </c>
      <c r="Q112" s="90">
        <f>'[2]SEPT 2021'!P112+'[2]OCT 2021'!P112+'[2]NOV 2021'!P112+'[2]DEC 2021'!P112+'[2]JAN 2022'!P112+'[2]FEB 2022'!Q112+'[2]MAR 2022'!Q112+'[2]APR 2022'!Q112+'[2]MAY 2022'!Q112+'[2]JUN 2022'!Q112+'[2]JUL 2022'!Q112+'[2]AUG 2022'!Q112+'[2]NOV 2022'!Q112</f>
        <v>3352.65</v>
      </c>
      <c r="R112" s="90">
        <f>'[2]SEPT 2021'!Q112+'[2]OCT 2021'!Q112+'[2]NOV 2021'!Q112+'[2]DEC 2021'!Q112+'[2]JAN 2022'!Q112+'[2]FEB 2022'!R112+'[2]MAR 2022'!R112+'[2]APR 2022'!R112+'[2]MAY 2022'!R112+'[2]JUN 2022'!R112+'[2]JUL 2022'!R112+'[2]AUG 2022'!R112+'[2]NOV 2022'!R112</f>
        <v>0</v>
      </c>
      <c r="S112" s="90">
        <f>'[2]SEPT 2021'!R112+'[2]OCT 2021'!R112+'[2]NOV 2021'!R112+'[2]DEC 2021'!R112+'[2]JAN 2022'!R112+'[2]FEB 2022'!S112+'[2]MAR 2022'!S112+'[2]APR 2022'!S112+'[2]MAY 2022'!S112+'[2]JUN 2022'!S112+'[2]JUL 2022'!S112+'[2]AUG 2022'!S112+'[2]NOV 2022'!S112</f>
        <v>0</v>
      </c>
      <c r="T112" s="90">
        <f>'[2]SEPT 2021'!S112+'[2]OCT 2021'!S112+'[2]NOV 2021'!S112+'[2]DEC 2021'!S112+'[2]JAN 2022'!S112+'[2]FEB 2022'!T112+'[2]MAR 2022'!T112+'[2]APR 2022'!T112+'[2]MAY 2022'!T112+'[2]JUN 2022'!T112+'[2]JUL 2022'!T112+'[2]AUG 2022'!T112+'[2]NOV 2022'!T112</f>
        <v>0</v>
      </c>
      <c r="U112" s="90">
        <f>'[2]SEPT 2021'!T112+'[2]OCT 2021'!T112+'[2]NOV 2021'!T112+'[2]DEC 2021'!T112+'[2]JAN 2022'!T112+'[2]FEB 2022'!U112+'[2]MAR 2022'!U112+'[2]APR 2022'!U112+'[2]MAY 2022'!U112+'[2]JUN 2022'!U112+'[2]JUL 2022'!U112+'[2]AUG 2022'!U112+'[2]NOV 2022'!U112</f>
        <v>0</v>
      </c>
      <c r="V112" s="90">
        <f>'[2]SEPT 2021'!U112+'[2]OCT 2021'!U112+'[2]NOV 2021'!U112+'[2]DEC 2021'!U112+'[2]JAN 2022'!U112+'[2]FEB 2022'!V112+'[2]MAR 2022'!V112+'[2]APR 2022'!V112+'[2]MAY 2022'!V112+'[2]JUN 2022'!V112+'[2]JUL 2022'!V112+'[2]AUG 2022'!V112+'[2]NOV 2022'!V112</f>
        <v>0</v>
      </c>
      <c r="W112" s="90">
        <f>'[2]SEPT 2021'!V112+'[2]OCT 2021'!V112+'[2]NOV 2021'!V112+'[2]DEC 2021'!V112+'[2]JAN 2022'!V112+'[2]FEB 2022'!W112+'[2]MAR 2022'!W112+'[2]APR 2022'!W112+'[2]MAY 2022'!W112+'[2]JUN 2022'!W112+'[2]JUL 2022'!W112+'[2]AUG 2022'!W112+'[2]NOV 2022'!W112</f>
        <v>0</v>
      </c>
      <c r="X112" s="90">
        <f>'[2]SEPT 2021'!W112+'[2]OCT 2021'!W112+'[2]NOV 2021'!W112+'[2]DEC 2021'!W112+'[2]JAN 2022'!W112+'[2]FEB 2022'!X112+'[2]MAR 2022'!X112+'[2]APR 2022'!X112+'[2]MAY 2022'!X112+'[2]JUN 2022'!X112+'[2]JUL 2022'!X112+'[2]AUG 2022'!X112+'[2]NOV 2022'!X112</f>
        <v>0</v>
      </c>
      <c r="Y112" s="90">
        <f>'[2]SEPT 2021'!X112+'[2]OCT 2021'!X112+'[2]NOV 2021'!X112+'[2]DEC 2021'!X112+'[2]JAN 2022'!X112+'[2]FEB 2022'!Y112+'[2]MAR 2022'!Y112+'[2]APR 2022'!Y112+'[2]MAY 2022'!Y112+'[2]JUN 2022'!Y112+'[2]JUL 2022'!Y112+'[2]AUG 2022'!Y112+'[2]NOV 2022'!Y112</f>
        <v>0</v>
      </c>
      <c r="Z112" s="90">
        <f>'[2]SEPT 2021'!Y112+'[2]OCT 2021'!Y112+'[2]NOV 2021'!Y112+'[2]DEC 2021'!Y112+'[2]JAN 2022'!Y112+'[2]FEB 2022'!Z112+'[2]MAR 2022'!Z112+'[2]APR 2022'!Z112+'[2]MAY 2022'!Z112+'[2]JUN 2022'!Z112+'[2]JUL 2022'!Z112+'[2]AUG 2022'!Z112+'[2]NOV 2022'!Z112</f>
        <v>0</v>
      </c>
      <c r="AA112" s="66">
        <f t="shared" si="1"/>
        <v>479569.65</v>
      </c>
    </row>
    <row r="113" spans="1:27" x14ac:dyDescent="0.25">
      <c r="A113" s="16" t="s">
        <v>261</v>
      </c>
      <c r="B113" s="17" t="s">
        <v>262</v>
      </c>
      <c r="C113" s="18" t="s">
        <v>36</v>
      </c>
      <c r="D113" s="86">
        <f>'[2]SEPT 2021'!D113+'[2]OCT 2021'!D113+'[2]NOV 2021'!D113+'[2]DEC 2021'!D113+'[2]JAN 2022'!D113+'[2]FEB 2022'!D113+'[2]MAR 2022'!D113+'[2]APR 2022'!D113+'[2]MAY 2022'!D113+'[2]JUN 2022'!D113+'[2]JUL 2022'!D113+'[2]AUG 2022'!D113+'[2]NOV 2022'!D113</f>
        <v>112457</v>
      </c>
      <c r="E113" s="86">
        <f>'[2]SEPT 2021'!E113+'[2]OCT 2021'!E113+'[2]NOV 2021'!E113+'[2]DEC 2021'!E113+'[2]JAN 2022'!E113+'[2]FEB 2022'!E113+'[2]MAR 2022'!E113+'[2]APR 2022'!E113+'[2]MAY 2022'!E113+'[2]JUN 2022'!E113+'[2]JUL 2022'!E113+'[2]AUG 2022'!E113+'[2]NOV 2022'!E113</f>
        <v>88742</v>
      </c>
      <c r="F113" s="86">
        <f>'[2]SEPT 2021'!F113+'[2]OCT 2021'!F113+'[2]NOV 2021'!F113+'[2]DEC 2021'!F113+'[2]JAN 2022'!F113+'[2]FEB 2022'!F113+'[2]MAR 2022'!F113+'[2]APR 2022'!F113+'[2]MAY 2022'!F113+'[2]JUN 2022'!F113+'[2]JUL 2022'!F113+'[2]AUG 2022'!F113+'[2]NOV 2022'!F113</f>
        <v>105573</v>
      </c>
      <c r="G113" s="86">
        <f>'[2]SEPT 2021'!G113+'[2]OCT 2021'!G113+'[2]NOV 2021'!G113+'[2]DEC 2021'!G113+'[2]JAN 2022'!G113+'[2]FEB 2022'!G113+'[2]MAR 2022'!G113+'[2]APR 2022'!G113+'[2]MAY 2022'!G113+'[2]JUN 2022'!G113+'[2]JUL 2022'!G113+'[2]AUG 2022'!G113+'[2]NOV 2022'!G113</f>
        <v>27116</v>
      </c>
      <c r="H113" s="86">
        <f>'[2]SEPT 2021'!H113+'[2]OCT 2021'!H113+'[2]NOV 2021'!H113+'[2]DEC 2021'!H113+'[2]JAN 2022'!H113+'[2]FEB 2022'!H113+'[2]MAR 2022'!H113+'[2]APR 2022'!H113+'[2]MAY 2022'!H113+'[2]JUN 2022'!H113+'[2]JUL 2022'!H113+'[2]AUG 2022'!H113+'[2]NOV 2022'!H113</f>
        <v>15000</v>
      </c>
      <c r="I113" s="87">
        <f>'[2]SEPT 2021'!I113+'[2]OCT 2021'!I113+'[2]NOV 2021'!I113+'[2]DEC 2021'!I113+'[2]JAN 2022'!I113+'[2]FEB 2022'!I113+'[2]MAR 2022'!I113+'[2]APR 2022'!I113+'[2]MAY 2022'!I113+'[2]JUN 2022'!I113+'[2]JUL 2022'!I113+'[2]AUG 2022'!I113+'[2]NOV 2022'!I113</f>
        <v>348888</v>
      </c>
      <c r="J113" s="88">
        <f>'[2]SEPT 2021'!J113+'[2]OCT 2021'!J113+'[2]NOV 2021'!J113+'[2]DEC 2021'!J113+'[2]JAN 2022'!J113+'[2]FEB 2022'!J113+'[2]MAR 2022'!J113+'[2]APR 2022'!J113+'[2]MAY 2022'!J113+'[2]JUN 2022'!J113+'[2]JUL 2022'!J113+'[2]AUG 2022'!J113+'[2]NOV 2022'!J113</f>
        <v>0</v>
      </c>
      <c r="K113" s="89">
        <f>'[2]FEB 2022'!K113+'[2]MAR 2022'!K113+'[2]APR 2022'!K113+'[2]MAY 2022'!K113+'[2]JUN 2022'!K113+'[2]JUL 2022'!K113+'[2]AUG 2022'!K113+'[2]NOV 2022'!K113</f>
        <v>8040</v>
      </c>
      <c r="L113" s="90">
        <f>'[2]SEPT 2021'!K113+'[2]OCT 2021'!K113+'[2]NOV 2021'!K113+'[2]DEC 2021'!K113+'[2]JAN 2022'!K113+'[2]FEB 2022'!L113+'[2]MAR 2022'!L113+'[2]APR 2022'!L113+'[2]MAY 2022'!L113+'[2]JUN 2022'!L113+'[2]JUL 2022'!L113+'[2]AUG 2022'!L113+'[2]NOV 2022'!L113</f>
        <v>0</v>
      </c>
      <c r="M113" s="90">
        <f>'[2]SEPT 2021'!L113+'[2]OCT 2021'!L113+'[2]NOV 2021'!L113+'[2]DEC 2021'!L113+'[2]JAN 2022'!L113+'[2]FEB 2022'!M113+'[2]MAR 2022'!M113+'[2]APR 2022'!M113+'[2]MAY 2022'!M113+'[2]JUN 2022'!M113+'[2]JUL 2022'!M113+'[2]AUG 2022'!M113+'[2]NOV 2022'!M113</f>
        <v>0</v>
      </c>
      <c r="N113" s="90">
        <f>'[2]SEPT 2021'!M113+'[2]OCT 2021'!M113+'[2]NOV 2021'!M113+'[2]DEC 2021'!M113+'[2]JAN 2022'!M113+'[2]FEB 2022'!N113+'[2]MAR 2022'!N113+'[2]APR 2022'!N113+'[2]MAY 2022'!N113+'[2]JUN 2022'!N113+'[2]JUL 2022'!N113+'[2]AUG 2022'!N113+'[2]NOV 2022'!N113</f>
        <v>0</v>
      </c>
      <c r="O113" s="90">
        <f>'[2]SEPT 2021'!N113+'[2]OCT 2021'!N113+'[2]NOV 2021'!N113+'[2]DEC 2021'!N113+'[2]JAN 2022'!N113+'[2]FEB 2022'!O113+'[2]MAR 2022'!O113+'[2]APR 2022'!O113+'[2]MAY 2022'!O113+'[2]JUN 2022'!O113+'[2]JUL 2022'!O113+'[2]AUG 2022'!O113+'[2]NOV 2022'!O113</f>
        <v>0</v>
      </c>
      <c r="P113" s="90">
        <f>'[2]SEPT 2021'!O113+'[2]OCT 2021'!O113+'[2]NOV 2021'!O113+'[2]DEC 2021'!O113+'[2]JAN 2022'!O113+'[2]FEB 2022'!P113+'[2]MAR 2022'!P113+'[2]APR 2022'!P113+'[2]MAY 2022'!P113+'[2]JUN 2022'!P113+'[2]JUL 2022'!P113+'[2]AUG 2022'!P113+'[2]NOV 2022'!P113</f>
        <v>0</v>
      </c>
      <c r="Q113" s="90">
        <f>'[2]SEPT 2021'!P113+'[2]OCT 2021'!P113+'[2]NOV 2021'!P113+'[2]DEC 2021'!P113+'[2]JAN 2022'!P113+'[2]FEB 2022'!Q113+'[2]MAR 2022'!Q113+'[2]APR 2022'!Q113+'[2]MAY 2022'!Q113+'[2]JUN 2022'!Q113+'[2]JUL 2022'!Q113+'[2]AUG 2022'!Q113+'[2]NOV 2022'!Q113</f>
        <v>2011.59</v>
      </c>
      <c r="R113" s="90">
        <f>'[2]SEPT 2021'!Q113+'[2]OCT 2021'!Q113+'[2]NOV 2021'!Q113+'[2]DEC 2021'!Q113+'[2]JAN 2022'!Q113+'[2]FEB 2022'!R113+'[2]MAR 2022'!R113+'[2]APR 2022'!R113+'[2]MAY 2022'!R113+'[2]JUN 2022'!R113+'[2]JUL 2022'!R113+'[2]AUG 2022'!R113+'[2]NOV 2022'!R113</f>
        <v>0</v>
      </c>
      <c r="S113" s="90">
        <f>'[2]SEPT 2021'!R113+'[2]OCT 2021'!R113+'[2]NOV 2021'!R113+'[2]DEC 2021'!R113+'[2]JAN 2022'!R113+'[2]FEB 2022'!S113+'[2]MAR 2022'!S113+'[2]APR 2022'!S113+'[2]MAY 2022'!S113+'[2]JUN 2022'!S113+'[2]JUL 2022'!S113+'[2]AUG 2022'!S113+'[2]NOV 2022'!S113</f>
        <v>0</v>
      </c>
      <c r="T113" s="90">
        <f>'[2]SEPT 2021'!S113+'[2]OCT 2021'!S113+'[2]NOV 2021'!S113+'[2]DEC 2021'!S113+'[2]JAN 2022'!S113+'[2]FEB 2022'!T113+'[2]MAR 2022'!T113+'[2]APR 2022'!T113+'[2]MAY 2022'!T113+'[2]JUN 2022'!T113+'[2]JUL 2022'!T113+'[2]AUG 2022'!T113+'[2]NOV 2022'!T113</f>
        <v>0</v>
      </c>
      <c r="U113" s="90">
        <f>'[2]SEPT 2021'!T113+'[2]OCT 2021'!T113+'[2]NOV 2021'!T113+'[2]DEC 2021'!T113+'[2]JAN 2022'!T113+'[2]FEB 2022'!U113+'[2]MAR 2022'!U113+'[2]APR 2022'!U113+'[2]MAY 2022'!U113+'[2]JUN 2022'!U113+'[2]JUL 2022'!U113+'[2]AUG 2022'!U113+'[2]NOV 2022'!U113</f>
        <v>0</v>
      </c>
      <c r="V113" s="90">
        <f>'[2]SEPT 2021'!U113+'[2]OCT 2021'!U113+'[2]NOV 2021'!U113+'[2]DEC 2021'!U113+'[2]JAN 2022'!U113+'[2]FEB 2022'!V113+'[2]MAR 2022'!V113+'[2]APR 2022'!V113+'[2]MAY 2022'!V113+'[2]JUN 2022'!V113+'[2]JUL 2022'!V113+'[2]AUG 2022'!V113+'[2]NOV 2022'!V113</f>
        <v>0</v>
      </c>
      <c r="W113" s="90">
        <f>'[2]SEPT 2021'!V113+'[2]OCT 2021'!V113+'[2]NOV 2021'!V113+'[2]DEC 2021'!V113+'[2]JAN 2022'!V113+'[2]FEB 2022'!W113+'[2]MAR 2022'!W113+'[2]APR 2022'!W113+'[2]MAY 2022'!W113+'[2]JUN 2022'!W113+'[2]JUL 2022'!W113+'[2]AUG 2022'!W113+'[2]NOV 2022'!W113</f>
        <v>0</v>
      </c>
      <c r="X113" s="90">
        <f>'[2]SEPT 2021'!W113+'[2]OCT 2021'!W113+'[2]NOV 2021'!W113+'[2]DEC 2021'!W113+'[2]JAN 2022'!W113+'[2]FEB 2022'!X113+'[2]MAR 2022'!X113+'[2]APR 2022'!X113+'[2]MAY 2022'!X113+'[2]JUN 2022'!X113+'[2]JUL 2022'!X113+'[2]AUG 2022'!X113+'[2]NOV 2022'!X113</f>
        <v>0</v>
      </c>
      <c r="Y113" s="90">
        <f>'[2]SEPT 2021'!X113+'[2]OCT 2021'!X113+'[2]NOV 2021'!X113+'[2]DEC 2021'!X113+'[2]JAN 2022'!X113+'[2]FEB 2022'!Y113+'[2]MAR 2022'!Y113+'[2]APR 2022'!Y113+'[2]MAY 2022'!Y113+'[2]JUN 2022'!Y113+'[2]JUL 2022'!Y113+'[2]AUG 2022'!Y113+'[2]NOV 2022'!Y113</f>
        <v>0</v>
      </c>
      <c r="Z113" s="90">
        <f>'[2]SEPT 2021'!Y113+'[2]OCT 2021'!Y113+'[2]NOV 2021'!Y113+'[2]DEC 2021'!Y113+'[2]JAN 2022'!Y113+'[2]FEB 2022'!Z113+'[2]MAR 2022'!Z113+'[2]APR 2022'!Z113+'[2]MAY 2022'!Z113+'[2]JUN 2022'!Z113+'[2]JUL 2022'!Z113+'[2]AUG 2022'!Z113+'[2]NOV 2022'!Z113</f>
        <v>0</v>
      </c>
      <c r="AA113" s="66">
        <f t="shared" si="1"/>
        <v>358939.59</v>
      </c>
    </row>
    <row r="114" spans="1:27" x14ac:dyDescent="0.25">
      <c r="A114" s="16" t="s">
        <v>263</v>
      </c>
      <c r="B114" s="17" t="s">
        <v>264</v>
      </c>
      <c r="C114" s="25" t="s">
        <v>39</v>
      </c>
      <c r="D114" s="86">
        <f>'[2]SEPT 2021'!D114+'[2]OCT 2021'!D114+'[2]NOV 2021'!D114+'[2]DEC 2021'!D114+'[2]JAN 2022'!D114+'[2]FEB 2022'!D114+'[2]MAR 2022'!D114+'[2]APR 2022'!D114+'[2]MAY 2022'!D114+'[2]JUN 2022'!D114+'[2]JUL 2022'!D114+'[2]AUG 2022'!D114+'[2]NOV 2022'!D114</f>
        <v>74591</v>
      </c>
      <c r="E114" s="86">
        <f>'[2]SEPT 2021'!E114+'[2]OCT 2021'!E114+'[2]NOV 2021'!E114+'[2]DEC 2021'!E114+'[2]JAN 2022'!E114+'[2]FEB 2022'!E114+'[2]MAR 2022'!E114+'[2]APR 2022'!E114+'[2]MAY 2022'!E114+'[2]JUN 2022'!E114+'[2]JUL 2022'!E114+'[2]AUG 2022'!E114+'[2]NOV 2022'!E114</f>
        <v>43773</v>
      </c>
      <c r="F114" s="86">
        <f>'[2]SEPT 2021'!F114+'[2]OCT 2021'!F114+'[2]NOV 2021'!F114+'[2]DEC 2021'!F114+'[2]JAN 2022'!F114+'[2]FEB 2022'!F114+'[2]MAR 2022'!F114+'[2]APR 2022'!F114+'[2]MAY 2022'!F114+'[2]JUN 2022'!F114+'[2]JUL 2022'!F114+'[2]AUG 2022'!F114+'[2]NOV 2022'!F114</f>
        <v>95857</v>
      </c>
      <c r="G114" s="86">
        <f>'[2]SEPT 2021'!G114+'[2]OCT 2021'!G114+'[2]NOV 2021'!G114+'[2]DEC 2021'!G114+'[2]JAN 2022'!G114+'[2]FEB 2022'!G114+'[2]MAR 2022'!G114+'[2]APR 2022'!G114+'[2]MAY 2022'!G114+'[2]JUN 2022'!G114+'[2]JUL 2022'!G114+'[2]AUG 2022'!G114+'[2]NOV 2022'!G114</f>
        <v>22000</v>
      </c>
      <c r="H114" s="86">
        <f>'[2]SEPT 2021'!H114+'[2]OCT 2021'!H114+'[2]NOV 2021'!H114+'[2]DEC 2021'!H114+'[2]JAN 2022'!H114+'[2]FEB 2022'!H114+'[2]MAR 2022'!H114+'[2]APR 2022'!H114+'[2]MAY 2022'!H114+'[2]JUN 2022'!H114+'[2]JUL 2022'!H114+'[2]AUG 2022'!H114+'[2]NOV 2022'!H114</f>
        <v>10045</v>
      </c>
      <c r="I114" s="87">
        <f>'[2]SEPT 2021'!I114+'[2]OCT 2021'!I114+'[2]NOV 2021'!I114+'[2]DEC 2021'!I114+'[2]JAN 2022'!I114+'[2]FEB 2022'!I114+'[2]MAR 2022'!I114+'[2]APR 2022'!I114+'[2]MAY 2022'!I114+'[2]JUN 2022'!I114+'[2]JUL 2022'!I114+'[2]AUG 2022'!I114+'[2]NOV 2022'!I114</f>
        <v>246266</v>
      </c>
      <c r="J114" s="88">
        <f>'[2]SEPT 2021'!J114+'[2]OCT 2021'!J114+'[2]NOV 2021'!J114+'[2]DEC 2021'!J114+'[2]JAN 2022'!J114+'[2]FEB 2022'!J114+'[2]MAR 2022'!J114+'[2]APR 2022'!J114+'[2]MAY 2022'!J114+'[2]JUN 2022'!J114+'[2]JUL 2022'!J114+'[2]AUG 2022'!J114+'[2]NOV 2022'!J114</f>
        <v>0</v>
      </c>
      <c r="K114" s="89">
        <f>'[2]FEB 2022'!K114+'[2]MAR 2022'!K114+'[2]APR 2022'!K114+'[2]MAY 2022'!K114+'[2]JUN 2022'!K114+'[2]JUL 2022'!K114+'[2]AUG 2022'!K114+'[2]NOV 2022'!K114</f>
        <v>0</v>
      </c>
      <c r="L114" s="90">
        <f>'[2]SEPT 2021'!K114+'[2]OCT 2021'!K114+'[2]NOV 2021'!K114+'[2]DEC 2021'!K114+'[2]JAN 2022'!K114+'[2]FEB 2022'!L114+'[2]MAR 2022'!L114+'[2]APR 2022'!L114+'[2]MAY 2022'!L114+'[2]JUN 2022'!L114+'[2]JUL 2022'!L114+'[2]AUG 2022'!L114+'[2]NOV 2022'!L114</f>
        <v>0</v>
      </c>
      <c r="M114" s="90">
        <f>'[2]SEPT 2021'!L114+'[2]OCT 2021'!L114+'[2]NOV 2021'!L114+'[2]DEC 2021'!L114+'[2]JAN 2022'!L114+'[2]FEB 2022'!M114+'[2]MAR 2022'!M114+'[2]APR 2022'!M114+'[2]MAY 2022'!M114+'[2]JUN 2022'!M114+'[2]JUL 2022'!M114+'[2]AUG 2022'!M114+'[2]NOV 2022'!M114</f>
        <v>0</v>
      </c>
      <c r="N114" s="90">
        <f>'[2]SEPT 2021'!M114+'[2]OCT 2021'!M114+'[2]NOV 2021'!M114+'[2]DEC 2021'!M114+'[2]JAN 2022'!M114+'[2]FEB 2022'!N114+'[2]MAR 2022'!N114+'[2]APR 2022'!N114+'[2]MAY 2022'!N114+'[2]JUN 2022'!N114+'[2]JUL 2022'!N114+'[2]AUG 2022'!N114+'[2]NOV 2022'!N114</f>
        <v>0</v>
      </c>
      <c r="O114" s="90">
        <f>'[2]SEPT 2021'!N114+'[2]OCT 2021'!N114+'[2]NOV 2021'!N114+'[2]DEC 2021'!N114+'[2]JAN 2022'!N114+'[2]FEB 2022'!O114+'[2]MAR 2022'!O114+'[2]APR 2022'!O114+'[2]MAY 2022'!O114+'[2]JUN 2022'!O114+'[2]JUL 2022'!O114+'[2]AUG 2022'!O114+'[2]NOV 2022'!O114</f>
        <v>0</v>
      </c>
      <c r="P114" s="90">
        <f>'[2]SEPT 2021'!O114+'[2]OCT 2021'!O114+'[2]NOV 2021'!O114+'[2]DEC 2021'!O114+'[2]JAN 2022'!O114+'[2]FEB 2022'!P114+'[2]MAR 2022'!P114+'[2]APR 2022'!P114+'[2]MAY 2022'!P114+'[2]JUN 2022'!P114+'[2]JUL 2022'!P114+'[2]AUG 2022'!P114+'[2]NOV 2022'!P114</f>
        <v>0</v>
      </c>
      <c r="Q114" s="90">
        <f>'[2]SEPT 2021'!P114+'[2]OCT 2021'!P114+'[2]NOV 2021'!P114+'[2]DEC 2021'!P114+'[2]JAN 2022'!P114+'[2]FEB 2022'!Q114+'[2]MAR 2022'!Q114+'[2]APR 2022'!Q114+'[2]MAY 2022'!Q114+'[2]JUN 2022'!Q114+'[2]JUL 2022'!Q114+'[2]AUG 2022'!Q114+'[2]NOV 2022'!Q114</f>
        <v>1279.3900000000001</v>
      </c>
      <c r="R114" s="90">
        <f>'[2]SEPT 2021'!Q114+'[2]OCT 2021'!Q114+'[2]NOV 2021'!Q114+'[2]DEC 2021'!Q114+'[2]JAN 2022'!Q114+'[2]FEB 2022'!R114+'[2]MAR 2022'!R114+'[2]APR 2022'!R114+'[2]MAY 2022'!R114+'[2]JUN 2022'!R114+'[2]JUL 2022'!R114+'[2]AUG 2022'!R114+'[2]NOV 2022'!R114</f>
        <v>0</v>
      </c>
      <c r="S114" s="90">
        <f>'[2]SEPT 2021'!R114+'[2]OCT 2021'!R114+'[2]NOV 2021'!R114+'[2]DEC 2021'!R114+'[2]JAN 2022'!R114+'[2]FEB 2022'!S114+'[2]MAR 2022'!S114+'[2]APR 2022'!S114+'[2]MAY 2022'!S114+'[2]JUN 2022'!S114+'[2]JUL 2022'!S114+'[2]AUG 2022'!S114+'[2]NOV 2022'!S114</f>
        <v>0</v>
      </c>
      <c r="T114" s="90">
        <f>'[2]SEPT 2021'!S114+'[2]OCT 2021'!S114+'[2]NOV 2021'!S114+'[2]DEC 2021'!S114+'[2]JAN 2022'!S114+'[2]FEB 2022'!T114+'[2]MAR 2022'!T114+'[2]APR 2022'!T114+'[2]MAY 2022'!T114+'[2]JUN 2022'!T114+'[2]JUL 2022'!T114+'[2]AUG 2022'!T114+'[2]NOV 2022'!T114</f>
        <v>0</v>
      </c>
      <c r="U114" s="90">
        <f>'[2]SEPT 2021'!T114+'[2]OCT 2021'!T114+'[2]NOV 2021'!T114+'[2]DEC 2021'!T114+'[2]JAN 2022'!T114+'[2]FEB 2022'!U114+'[2]MAR 2022'!U114+'[2]APR 2022'!U114+'[2]MAY 2022'!U114+'[2]JUN 2022'!U114+'[2]JUL 2022'!U114+'[2]AUG 2022'!U114+'[2]NOV 2022'!U114</f>
        <v>0</v>
      </c>
      <c r="V114" s="90">
        <f>'[2]SEPT 2021'!U114+'[2]OCT 2021'!U114+'[2]NOV 2021'!U114+'[2]DEC 2021'!U114+'[2]JAN 2022'!U114+'[2]FEB 2022'!V114+'[2]MAR 2022'!V114+'[2]APR 2022'!V114+'[2]MAY 2022'!V114+'[2]JUN 2022'!V114+'[2]JUL 2022'!V114+'[2]AUG 2022'!V114+'[2]NOV 2022'!V114</f>
        <v>0</v>
      </c>
      <c r="W114" s="90">
        <f>'[2]SEPT 2021'!V114+'[2]OCT 2021'!V114+'[2]NOV 2021'!V114+'[2]DEC 2021'!V114+'[2]JAN 2022'!V114+'[2]FEB 2022'!W114+'[2]MAR 2022'!W114+'[2]APR 2022'!W114+'[2]MAY 2022'!W114+'[2]JUN 2022'!W114+'[2]JUL 2022'!W114+'[2]AUG 2022'!W114+'[2]NOV 2022'!W114</f>
        <v>0</v>
      </c>
      <c r="X114" s="90">
        <f>'[2]SEPT 2021'!W114+'[2]OCT 2021'!W114+'[2]NOV 2021'!W114+'[2]DEC 2021'!W114+'[2]JAN 2022'!W114+'[2]FEB 2022'!X114+'[2]MAR 2022'!X114+'[2]APR 2022'!X114+'[2]MAY 2022'!X114+'[2]JUN 2022'!X114+'[2]JUL 2022'!X114+'[2]AUG 2022'!X114+'[2]NOV 2022'!X114</f>
        <v>0</v>
      </c>
      <c r="Y114" s="90">
        <f>'[2]SEPT 2021'!X114+'[2]OCT 2021'!X114+'[2]NOV 2021'!X114+'[2]DEC 2021'!X114+'[2]JAN 2022'!X114+'[2]FEB 2022'!Y114+'[2]MAR 2022'!Y114+'[2]APR 2022'!Y114+'[2]MAY 2022'!Y114+'[2]JUN 2022'!Y114+'[2]JUL 2022'!Y114+'[2]AUG 2022'!Y114+'[2]NOV 2022'!Y114</f>
        <v>0</v>
      </c>
      <c r="Z114" s="90">
        <f>'[2]SEPT 2021'!Y114+'[2]OCT 2021'!Y114+'[2]NOV 2021'!Y114+'[2]DEC 2021'!Y114+'[2]JAN 2022'!Y114+'[2]FEB 2022'!Z114+'[2]MAR 2022'!Z114+'[2]APR 2022'!Z114+'[2]MAY 2022'!Z114+'[2]JUN 2022'!Z114+'[2]JUL 2022'!Z114+'[2]AUG 2022'!Z114+'[2]NOV 2022'!Z114</f>
        <v>0</v>
      </c>
      <c r="AA114" s="66">
        <f t="shared" si="1"/>
        <v>247545.39</v>
      </c>
    </row>
    <row r="115" spans="1:27" x14ac:dyDescent="0.25">
      <c r="A115" s="16" t="s">
        <v>265</v>
      </c>
      <c r="B115" s="17" t="s">
        <v>266</v>
      </c>
      <c r="C115" s="30" t="s">
        <v>71</v>
      </c>
      <c r="D115" s="86">
        <f>'[2]SEPT 2021'!D115+'[2]OCT 2021'!D115+'[2]NOV 2021'!D115+'[2]DEC 2021'!D115+'[2]JAN 2022'!D115+'[2]FEB 2022'!D115+'[2]MAR 2022'!D115+'[2]APR 2022'!D115+'[2]MAY 2022'!D115+'[2]JUN 2022'!D115+'[2]JUL 2022'!D115+'[2]AUG 2022'!D115+'[2]NOV 2022'!D115</f>
        <v>631549</v>
      </c>
      <c r="E115" s="86">
        <f>'[2]SEPT 2021'!E115+'[2]OCT 2021'!E115+'[2]NOV 2021'!E115+'[2]DEC 2021'!E115+'[2]JAN 2022'!E115+'[2]FEB 2022'!E115+'[2]MAR 2022'!E115+'[2]APR 2022'!E115+'[2]MAY 2022'!E115+'[2]JUN 2022'!E115+'[2]JUL 2022'!E115+'[2]AUG 2022'!E115+'[2]NOV 2022'!E115</f>
        <v>693143</v>
      </c>
      <c r="F115" s="86">
        <f>'[2]SEPT 2021'!F115+'[2]OCT 2021'!F115+'[2]NOV 2021'!F115+'[2]DEC 2021'!F115+'[2]JAN 2022'!F115+'[2]FEB 2022'!F115+'[2]MAR 2022'!F115+'[2]APR 2022'!F115+'[2]MAY 2022'!F115+'[2]JUN 2022'!F115+'[2]JUL 2022'!F115+'[2]AUG 2022'!F115+'[2]NOV 2022'!F115</f>
        <v>475729</v>
      </c>
      <c r="G115" s="86">
        <f>'[2]SEPT 2021'!G115+'[2]OCT 2021'!G115+'[2]NOV 2021'!G115+'[2]DEC 2021'!G115+'[2]JAN 2022'!G115+'[2]FEB 2022'!G115+'[2]MAR 2022'!G115+'[2]APR 2022'!G115+'[2]MAY 2022'!G115+'[2]JUN 2022'!G115+'[2]JUL 2022'!G115+'[2]AUG 2022'!G115+'[2]NOV 2022'!G115</f>
        <v>289673</v>
      </c>
      <c r="H115" s="86">
        <f>'[2]SEPT 2021'!H115+'[2]OCT 2021'!H115+'[2]NOV 2021'!H115+'[2]DEC 2021'!H115+'[2]JAN 2022'!H115+'[2]FEB 2022'!H115+'[2]MAR 2022'!H115+'[2]APR 2022'!H115+'[2]MAY 2022'!H115+'[2]JUN 2022'!H115+'[2]JUL 2022'!H115+'[2]AUG 2022'!H115+'[2]NOV 2022'!H115</f>
        <v>253887</v>
      </c>
      <c r="I115" s="87">
        <f>'[2]SEPT 2021'!I115+'[2]OCT 2021'!I115+'[2]NOV 2021'!I115+'[2]DEC 2021'!I115+'[2]JAN 2022'!I115+'[2]FEB 2022'!I115+'[2]MAR 2022'!I115+'[2]APR 2022'!I115+'[2]MAY 2022'!I115+'[2]JUN 2022'!I115+'[2]JUL 2022'!I115+'[2]AUG 2022'!I115+'[2]NOV 2022'!I115</f>
        <v>2343981</v>
      </c>
      <c r="J115" s="88">
        <f>'[2]SEPT 2021'!J115+'[2]OCT 2021'!J115+'[2]NOV 2021'!J115+'[2]DEC 2021'!J115+'[2]JAN 2022'!J115+'[2]FEB 2022'!J115+'[2]MAR 2022'!J115+'[2]APR 2022'!J115+'[2]MAY 2022'!J115+'[2]JUN 2022'!J115+'[2]JUL 2022'!J115+'[2]AUG 2022'!J115+'[2]NOV 2022'!J115</f>
        <v>6630.72</v>
      </c>
      <c r="K115" s="89">
        <f>'[2]FEB 2022'!K115+'[2]MAR 2022'!K115+'[2]APR 2022'!K115+'[2]MAY 2022'!K115+'[2]JUN 2022'!K115+'[2]JUL 2022'!K115+'[2]AUG 2022'!K115+'[2]NOV 2022'!K115</f>
        <v>0</v>
      </c>
      <c r="L115" s="90">
        <f>'[2]SEPT 2021'!K115+'[2]OCT 2021'!K115+'[2]NOV 2021'!K115+'[2]DEC 2021'!K115+'[2]JAN 2022'!K115+'[2]FEB 2022'!L115+'[2]MAR 2022'!L115+'[2]APR 2022'!L115+'[2]MAY 2022'!L115+'[2]JUN 2022'!L115+'[2]JUL 2022'!L115+'[2]AUG 2022'!L115+'[2]NOV 2022'!L115</f>
        <v>0</v>
      </c>
      <c r="M115" s="90">
        <f>'[2]SEPT 2021'!L115+'[2]OCT 2021'!L115+'[2]NOV 2021'!L115+'[2]DEC 2021'!L115+'[2]JAN 2022'!L115+'[2]FEB 2022'!M115+'[2]MAR 2022'!M115+'[2]APR 2022'!M115+'[2]MAY 2022'!M115+'[2]JUN 2022'!M115+'[2]JUL 2022'!M115+'[2]AUG 2022'!M115+'[2]NOV 2022'!M115</f>
        <v>0</v>
      </c>
      <c r="N115" s="90">
        <f>'[2]SEPT 2021'!M115+'[2]OCT 2021'!M115+'[2]NOV 2021'!M115+'[2]DEC 2021'!M115+'[2]JAN 2022'!M115+'[2]FEB 2022'!N115+'[2]MAR 2022'!N115+'[2]APR 2022'!N115+'[2]MAY 2022'!N115+'[2]JUN 2022'!N115+'[2]JUL 2022'!N115+'[2]AUG 2022'!N115+'[2]NOV 2022'!N115</f>
        <v>0</v>
      </c>
      <c r="O115" s="90">
        <f>'[2]SEPT 2021'!N115+'[2]OCT 2021'!N115+'[2]NOV 2021'!N115+'[2]DEC 2021'!N115+'[2]JAN 2022'!N115+'[2]FEB 2022'!O115+'[2]MAR 2022'!O115+'[2]APR 2022'!O115+'[2]MAY 2022'!O115+'[2]JUN 2022'!O115+'[2]JUL 2022'!O115+'[2]AUG 2022'!O115+'[2]NOV 2022'!O115</f>
        <v>0</v>
      </c>
      <c r="P115" s="90">
        <f>'[2]SEPT 2021'!O115+'[2]OCT 2021'!O115+'[2]NOV 2021'!O115+'[2]DEC 2021'!O115+'[2]JAN 2022'!O115+'[2]FEB 2022'!P115+'[2]MAR 2022'!P115+'[2]APR 2022'!P115+'[2]MAY 2022'!P115+'[2]JUN 2022'!P115+'[2]JUL 2022'!P115+'[2]AUG 2022'!P115+'[2]NOV 2022'!P115</f>
        <v>0</v>
      </c>
      <c r="Q115" s="90">
        <f>'[2]SEPT 2021'!P115+'[2]OCT 2021'!P115+'[2]NOV 2021'!P115+'[2]DEC 2021'!P115+'[2]JAN 2022'!P115+'[2]FEB 2022'!Q115+'[2]MAR 2022'!Q115+'[2]APR 2022'!Q115+'[2]MAY 2022'!Q115+'[2]JUN 2022'!Q115+'[2]JUL 2022'!Q115+'[2]AUG 2022'!Q115+'[2]NOV 2022'!Q115</f>
        <v>13612.97</v>
      </c>
      <c r="R115" s="90">
        <f>'[2]SEPT 2021'!Q115+'[2]OCT 2021'!Q115+'[2]NOV 2021'!Q115+'[2]DEC 2021'!Q115+'[2]JAN 2022'!Q115+'[2]FEB 2022'!R115+'[2]MAR 2022'!R115+'[2]APR 2022'!R115+'[2]MAY 2022'!R115+'[2]JUN 2022'!R115+'[2]JUL 2022'!R115+'[2]AUG 2022'!R115+'[2]NOV 2022'!R115</f>
        <v>0</v>
      </c>
      <c r="S115" s="90">
        <f>'[2]SEPT 2021'!R115+'[2]OCT 2021'!R115+'[2]NOV 2021'!R115+'[2]DEC 2021'!R115+'[2]JAN 2022'!R115+'[2]FEB 2022'!S115+'[2]MAR 2022'!S115+'[2]APR 2022'!S115+'[2]MAY 2022'!S115+'[2]JUN 2022'!S115+'[2]JUL 2022'!S115+'[2]AUG 2022'!S115+'[2]NOV 2022'!S115</f>
        <v>0</v>
      </c>
      <c r="T115" s="90">
        <f>'[2]SEPT 2021'!S115+'[2]OCT 2021'!S115+'[2]NOV 2021'!S115+'[2]DEC 2021'!S115+'[2]JAN 2022'!S115+'[2]FEB 2022'!T115+'[2]MAR 2022'!T115+'[2]APR 2022'!T115+'[2]MAY 2022'!T115+'[2]JUN 2022'!T115+'[2]JUL 2022'!T115+'[2]AUG 2022'!T115+'[2]NOV 2022'!T115</f>
        <v>0</v>
      </c>
      <c r="U115" s="90">
        <f>'[2]SEPT 2021'!T115+'[2]OCT 2021'!T115+'[2]NOV 2021'!T115+'[2]DEC 2021'!T115+'[2]JAN 2022'!T115+'[2]FEB 2022'!U115+'[2]MAR 2022'!U115+'[2]APR 2022'!U115+'[2]MAY 2022'!U115+'[2]JUN 2022'!U115+'[2]JUL 2022'!U115+'[2]AUG 2022'!U115+'[2]NOV 2022'!U115</f>
        <v>0</v>
      </c>
      <c r="V115" s="90">
        <f>'[2]SEPT 2021'!U115+'[2]OCT 2021'!U115+'[2]NOV 2021'!U115+'[2]DEC 2021'!U115+'[2]JAN 2022'!U115+'[2]FEB 2022'!V115+'[2]MAR 2022'!V115+'[2]APR 2022'!V115+'[2]MAY 2022'!V115+'[2]JUN 2022'!V115+'[2]JUL 2022'!V115+'[2]AUG 2022'!V115+'[2]NOV 2022'!V115</f>
        <v>0</v>
      </c>
      <c r="W115" s="90">
        <f>'[2]SEPT 2021'!V115+'[2]OCT 2021'!V115+'[2]NOV 2021'!V115+'[2]DEC 2021'!V115+'[2]JAN 2022'!V115+'[2]FEB 2022'!W115+'[2]MAR 2022'!W115+'[2]APR 2022'!W115+'[2]MAY 2022'!W115+'[2]JUN 2022'!W115+'[2]JUL 2022'!W115+'[2]AUG 2022'!W115+'[2]NOV 2022'!W115</f>
        <v>0</v>
      </c>
      <c r="X115" s="90">
        <f>'[2]SEPT 2021'!W115+'[2]OCT 2021'!W115+'[2]NOV 2021'!W115+'[2]DEC 2021'!W115+'[2]JAN 2022'!W115+'[2]FEB 2022'!X115+'[2]MAR 2022'!X115+'[2]APR 2022'!X115+'[2]MAY 2022'!X115+'[2]JUN 2022'!X115+'[2]JUL 2022'!X115+'[2]AUG 2022'!X115+'[2]NOV 2022'!X115</f>
        <v>0</v>
      </c>
      <c r="Y115" s="90">
        <f>'[2]SEPT 2021'!X115+'[2]OCT 2021'!X115+'[2]NOV 2021'!X115+'[2]DEC 2021'!X115+'[2]JAN 2022'!X115+'[2]FEB 2022'!Y115+'[2]MAR 2022'!Y115+'[2]APR 2022'!Y115+'[2]MAY 2022'!Y115+'[2]JUN 2022'!Y115+'[2]JUL 2022'!Y115+'[2]AUG 2022'!Y115+'[2]NOV 2022'!Y115</f>
        <v>39216</v>
      </c>
      <c r="Z115" s="90">
        <f>'[2]SEPT 2021'!Y115+'[2]OCT 2021'!Y115+'[2]NOV 2021'!Y115+'[2]DEC 2021'!Y115+'[2]JAN 2022'!Y115+'[2]FEB 2022'!Z115+'[2]MAR 2022'!Z115+'[2]APR 2022'!Z115+'[2]MAY 2022'!Z115+'[2]JUN 2022'!Z115+'[2]JUL 2022'!Z115+'[2]AUG 2022'!Z115+'[2]NOV 2022'!Z115</f>
        <v>0</v>
      </c>
      <c r="AA115" s="66">
        <f t="shared" si="1"/>
        <v>2403440.6900000004</v>
      </c>
    </row>
    <row r="116" spans="1:27" x14ac:dyDescent="0.25">
      <c r="A116" s="16" t="s">
        <v>267</v>
      </c>
      <c r="B116" s="17" t="s">
        <v>268</v>
      </c>
      <c r="C116" s="29" t="s">
        <v>50</v>
      </c>
      <c r="D116" s="86">
        <f>'[2]SEPT 2021'!D116+'[2]OCT 2021'!D116+'[2]NOV 2021'!D116+'[2]DEC 2021'!D116+'[2]JAN 2022'!D116+'[2]FEB 2022'!D116+'[2]MAR 2022'!D116+'[2]APR 2022'!D116+'[2]MAY 2022'!D116+'[2]JUN 2022'!D116+'[2]JUL 2022'!D116+'[2]AUG 2022'!D116+'[2]NOV 2022'!D116</f>
        <v>63386</v>
      </c>
      <c r="E116" s="86">
        <f>'[2]SEPT 2021'!E116+'[2]OCT 2021'!E116+'[2]NOV 2021'!E116+'[2]DEC 2021'!E116+'[2]JAN 2022'!E116+'[2]FEB 2022'!E116+'[2]MAR 2022'!E116+'[2]APR 2022'!E116+'[2]MAY 2022'!E116+'[2]JUN 2022'!E116+'[2]JUL 2022'!E116+'[2]AUG 2022'!E116+'[2]NOV 2022'!E116</f>
        <v>26445</v>
      </c>
      <c r="F116" s="86">
        <f>'[2]SEPT 2021'!F116+'[2]OCT 2021'!F116+'[2]NOV 2021'!F116+'[2]DEC 2021'!F116+'[2]JAN 2022'!F116+'[2]FEB 2022'!F116+'[2]MAR 2022'!F116+'[2]APR 2022'!F116+'[2]MAY 2022'!F116+'[2]JUN 2022'!F116+'[2]JUL 2022'!F116+'[2]AUG 2022'!F116+'[2]NOV 2022'!F116</f>
        <v>28462</v>
      </c>
      <c r="G116" s="86">
        <f>'[2]SEPT 2021'!G116+'[2]OCT 2021'!G116+'[2]NOV 2021'!G116+'[2]DEC 2021'!G116+'[2]JAN 2022'!G116+'[2]FEB 2022'!G116+'[2]MAR 2022'!G116+'[2]APR 2022'!G116+'[2]MAY 2022'!G116+'[2]JUN 2022'!G116+'[2]JUL 2022'!G116+'[2]AUG 2022'!G116+'[2]NOV 2022'!G116</f>
        <v>5947</v>
      </c>
      <c r="H116" s="86">
        <f>'[2]SEPT 2021'!H116+'[2]OCT 2021'!H116+'[2]NOV 2021'!H116+'[2]DEC 2021'!H116+'[2]JAN 2022'!H116+'[2]FEB 2022'!H116+'[2]MAR 2022'!H116+'[2]APR 2022'!H116+'[2]MAY 2022'!H116+'[2]JUN 2022'!H116+'[2]JUL 2022'!H116+'[2]AUG 2022'!H116+'[2]NOV 2022'!H116</f>
        <v>1401</v>
      </c>
      <c r="I116" s="87">
        <f>'[2]SEPT 2021'!I116+'[2]OCT 2021'!I116+'[2]NOV 2021'!I116+'[2]DEC 2021'!I116+'[2]JAN 2022'!I116+'[2]FEB 2022'!I116+'[2]MAR 2022'!I116+'[2]APR 2022'!I116+'[2]MAY 2022'!I116+'[2]JUN 2022'!I116+'[2]JUL 2022'!I116+'[2]AUG 2022'!I116+'[2]NOV 2022'!I116</f>
        <v>125641</v>
      </c>
      <c r="J116" s="88">
        <f>'[2]SEPT 2021'!J116+'[2]OCT 2021'!J116+'[2]NOV 2021'!J116+'[2]DEC 2021'!J116+'[2]JAN 2022'!J116+'[2]FEB 2022'!J116+'[2]MAR 2022'!J116+'[2]APR 2022'!J116+'[2]MAY 2022'!J116+'[2]JUN 2022'!J116+'[2]JUL 2022'!J116+'[2]AUG 2022'!J116+'[2]NOV 2022'!J116</f>
        <v>0</v>
      </c>
      <c r="K116" s="89">
        <f>'[2]FEB 2022'!K116+'[2]MAR 2022'!K116+'[2]APR 2022'!K116+'[2]MAY 2022'!K116+'[2]JUN 2022'!K116+'[2]JUL 2022'!K116+'[2]AUG 2022'!K116+'[2]NOV 2022'!K116</f>
        <v>0</v>
      </c>
      <c r="L116" s="90">
        <f>'[2]SEPT 2021'!K116+'[2]OCT 2021'!K116+'[2]NOV 2021'!K116+'[2]DEC 2021'!K116+'[2]JAN 2022'!K116+'[2]FEB 2022'!L116+'[2]MAR 2022'!L116+'[2]APR 2022'!L116+'[2]MAY 2022'!L116+'[2]JUN 2022'!L116+'[2]JUL 2022'!L116+'[2]AUG 2022'!L116+'[2]NOV 2022'!L116</f>
        <v>0</v>
      </c>
      <c r="M116" s="90">
        <f>'[2]SEPT 2021'!L116+'[2]OCT 2021'!L116+'[2]NOV 2021'!L116+'[2]DEC 2021'!L116+'[2]JAN 2022'!L116+'[2]FEB 2022'!M116+'[2]MAR 2022'!M116+'[2]APR 2022'!M116+'[2]MAY 2022'!M116+'[2]JUN 2022'!M116+'[2]JUL 2022'!M116+'[2]AUG 2022'!M116+'[2]NOV 2022'!M116</f>
        <v>0</v>
      </c>
      <c r="N116" s="90">
        <f>'[2]SEPT 2021'!M116+'[2]OCT 2021'!M116+'[2]NOV 2021'!M116+'[2]DEC 2021'!M116+'[2]JAN 2022'!M116+'[2]FEB 2022'!N116+'[2]MAR 2022'!N116+'[2]APR 2022'!N116+'[2]MAY 2022'!N116+'[2]JUN 2022'!N116+'[2]JUL 2022'!N116+'[2]AUG 2022'!N116+'[2]NOV 2022'!N116</f>
        <v>0</v>
      </c>
      <c r="O116" s="90">
        <f>'[2]SEPT 2021'!N116+'[2]OCT 2021'!N116+'[2]NOV 2021'!N116+'[2]DEC 2021'!N116+'[2]JAN 2022'!N116+'[2]FEB 2022'!O116+'[2]MAR 2022'!O116+'[2]APR 2022'!O116+'[2]MAY 2022'!O116+'[2]JUN 2022'!O116+'[2]JUL 2022'!O116+'[2]AUG 2022'!O116+'[2]NOV 2022'!O116</f>
        <v>0</v>
      </c>
      <c r="P116" s="90">
        <f>'[2]SEPT 2021'!O116+'[2]OCT 2021'!O116+'[2]NOV 2021'!O116+'[2]DEC 2021'!O116+'[2]JAN 2022'!O116+'[2]FEB 2022'!P116+'[2]MAR 2022'!P116+'[2]APR 2022'!P116+'[2]MAY 2022'!P116+'[2]JUN 2022'!P116+'[2]JUL 2022'!P116+'[2]AUG 2022'!P116+'[2]NOV 2022'!P116</f>
        <v>0</v>
      </c>
      <c r="Q116" s="90">
        <f>'[2]SEPT 2021'!P116+'[2]OCT 2021'!P116+'[2]NOV 2021'!P116+'[2]DEC 2021'!P116+'[2]JAN 2022'!P116+'[2]FEB 2022'!Q116+'[2]MAR 2022'!Q116+'[2]APR 2022'!Q116+'[2]MAY 2022'!Q116+'[2]JUN 2022'!Q116+'[2]JUL 2022'!Q116+'[2]AUG 2022'!Q116+'[2]NOV 2022'!Q116</f>
        <v>426.46</v>
      </c>
      <c r="R116" s="90">
        <f>'[2]SEPT 2021'!Q116+'[2]OCT 2021'!Q116+'[2]NOV 2021'!Q116+'[2]DEC 2021'!Q116+'[2]JAN 2022'!Q116+'[2]FEB 2022'!R116+'[2]MAR 2022'!R116+'[2]APR 2022'!R116+'[2]MAY 2022'!R116+'[2]JUN 2022'!R116+'[2]JUL 2022'!R116+'[2]AUG 2022'!R116+'[2]NOV 2022'!R116</f>
        <v>0</v>
      </c>
      <c r="S116" s="90">
        <f>'[2]SEPT 2021'!R116+'[2]OCT 2021'!R116+'[2]NOV 2021'!R116+'[2]DEC 2021'!R116+'[2]JAN 2022'!R116+'[2]FEB 2022'!S116+'[2]MAR 2022'!S116+'[2]APR 2022'!S116+'[2]MAY 2022'!S116+'[2]JUN 2022'!S116+'[2]JUL 2022'!S116+'[2]AUG 2022'!S116+'[2]NOV 2022'!S116</f>
        <v>0</v>
      </c>
      <c r="T116" s="90">
        <f>'[2]SEPT 2021'!S116+'[2]OCT 2021'!S116+'[2]NOV 2021'!S116+'[2]DEC 2021'!S116+'[2]JAN 2022'!S116+'[2]FEB 2022'!T116+'[2]MAR 2022'!T116+'[2]APR 2022'!T116+'[2]MAY 2022'!T116+'[2]JUN 2022'!T116+'[2]JUL 2022'!T116+'[2]AUG 2022'!T116+'[2]NOV 2022'!T116</f>
        <v>0</v>
      </c>
      <c r="U116" s="90">
        <f>'[2]SEPT 2021'!T116+'[2]OCT 2021'!T116+'[2]NOV 2021'!T116+'[2]DEC 2021'!T116+'[2]JAN 2022'!T116+'[2]FEB 2022'!U116+'[2]MAR 2022'!U116+'[2]APR 2022'!U116+'[2]MAY 2022'!U116+'[2]JUN 2022'!U116+'[2]JUL 2022'!U116+'[2]AUG 2022'!U116+'[2]NOV 2022'!U116</f>
        <v>0</v>
      </c>
      <c r="V116" s="90">
        <f>'[2]SEPT 2021'!U116+'[2]OCT 2021'!U116+'[2]NOV 2021'!U116+'[2]DEC 2021'!U116+'[2]JAN 2022'!U116+'[2]FEB 2022'!V116+'[2]MAR 2022'!V116+'[2]APR 2022'!V116+'[2]MAY 2022'!V116+'[2]JUN 2022'!V116+'[2]JUL 2022'!V116+'[2]AUG 2022'!V116+'[2]NOV 2022'!V116</f>
        <v>0</v>
      </c>
      <c r="W116" s="90">
        <f>'[2]SEPT 2021'!V116+'[2]OCT 2021'!V116+'[2]NOV 2021'!V116+'[2]DEC 2021'!V116+'[2]JAN 2022'!V116+'[2]FEB 2022'!W116+'[2]MAR 2022'!W116+'[2]APR 2022'!W116+'[2]MAY 2022'!W116+'[2]JUN 2022'!W116+'[2]JUL 2022'!W116+'[2]AUG 2022'!W116+'[2]NOV 2022'!W116</f>
        <v>0</v>
      </c>
      <c r="X116" s="90">
        <f>'[2]SEPT 2021'!W116+'[2]OCT 2021'!W116+'[2]NOV 2021'!W116+'[2]DEC 2021'!W116+'[2]JAN 2022'!W116+'[2]FEB 2022'!X116+'[2]MAR 2022'!X116+'[2]APR 2022'!X116+'[2]MAY 2022'!X116+'[2]JUN 2022'!X116+'[2]JUL 2022'!X116+'[2]AUG 2022'!X116+'[2]NOV 2022'!X116</f>
        <v>0</v>
      </c>
      <c r="Y116" s="90">
        <f>'[2]SEPT 2021'!X116+'[2]OCT 2021'!X116+'[2]NOV 2021'!X116+'[2]DEC 2021'!X116+'[2]JAN 2022'!X116+'[2]FEB 2022'!Y116+'[2]MAR 2022'!Y116+'[2]APR 2022'!Y116+'[2]MAY 2022'!Y116+'[2]JUN 2022'!Y116+'[2]JUL 2022'!Y116+'[2]AUG 2022'!Y116+'[2]NOV 2022'!Y116</f>
        <v>0</v>
      </c>
      <c r="Z116" s="90">
        <f>'[2]SEPT 2021'!Y116+'[2]OCT 2021'!Y116+'[2]NOV 2021'!Y116+'[2]DEC 2021'!Y116+'[2]JAN 2022'!Y116+'[2]FEB 2022'!Z116+'[2]MAR 2022'!Z116+'[2]APR 2022'!Z116+'[2]MAY 2022'!Z116+'[2]JUN 2022'!Z116+'[2]JUL 2022'!Z116+'[2]AUG 2022'!Z116+'[2]NOV 2022'!Z116</f>
        <v>0</v>
      </c>
      <c r="AA116" s="66">
        <f t="shared" si="1"/>
        <v>126067.46</v>
      </c>
    </row>
    <row r="117" spans="1:27" x14ac:dyDescent="0.25">
      <c r="A117" s="16" t="s">
        <v>269</v>
      </c>
      <c r="B117" s="17" t="s">
        <v>270</v>
      </c>
      <c r="C117" s="26" t="s">
        <v>42</v>
      </c>
      <c r="D117" s="86">
        <f>'[2]SEPT 2021'!D117+'[2]OCT 2021'!D117+'[2]NOV 2021'!D117+'[2]DEC 2021'!D117+'[2]JAN 2022'!D117+'[2]FEB 2022'!D117+'[2]MAR 2022'!D117+'[2]APR 2022'!D117+'[2]MAY 2022'!D117+'[2]JUN 2022'!D117+'[2]JUL 2022'!D117+'[2]AUG 2022'!D117+'[2]NOV 2022'!D117</f>
        <v>107312</v>
      </c>
      <c r="E117" s="86">
        <f>'[2]SEPT 2021'!E117+'[2]OCT 2021'!E117+'[2]NOV 2021'!E117+'[2]DEC 2021'!E117+'[2]JAN 2022'!E117+'[2]FEB 2022'!E117+'[2]MAR 2022'!E117+'[2]APR 2022'!E117+'[2]MAY 2022'!E117+'[2]JUN 2022'!E117+'[2]JUL 2022'!E117+'[2]AUG 2022'!E117+'[2]NOV 2022'!E117</f>
        <v>103380</v>
      </c>
      <c r="F117" s="86">
        <f>'[2]SEPT 2021'!F117+'[2]OCT 2021'!F117+'[2]NOV 2021'!F117+'[2]DEC 2021'!F117+'[2]JAN 2022'!F117+'[2]FEB 2022'!F117+'[2]MAR 2022'!F117+'[2]APR 2022'!F117+'[2]MAY 2022'!F117+'[2]JUN 2022'!F117+'[2]JUL 2022'!F117+'[2]AUG 2022'!F117+'[2]NOV 2022'!F117</f>
        <v>157116</v>
      </c>
      <c r="G117" s="86">
        <f>'[2]SEPT 2021'!G117+'[2]OCT 2021'!G117+'[2]NOV 2021'!G117+'[2]DEC 2021'!G117+'[2]JAN 2022'!G117+'[2]FEB 2022'!G117+'[2]MAR 2022'!G117+'[2]APR 2022'!G117+'[2]MAY 2022'!G117+'[2]JUN 2022'!G117+'[2]JUL 2022'!G117+'[2]AUG 2022'!G117+'[2]NOV 2022'!G117</f>
        <v>136698</v>
      </c>
      <c r="H117" s="86">
        <f>'[2]SEPT 2021'!H117+'[2]OCT 2021'!H117+'[2]NOV 2021'!H117+'[2]DEC 2021'!H117+'[2]JAN 2022'!H117+'[2]FEB 2022'!H117+'[2]MAR 2022'!H117+'[2]APR 2022'!H117+'[2]MAY 2022'!H117+'[2]JUN 2022'!H117+'[2]JUL 2022'!H117+'[2]AUG 2022'!H117+'[2]NOV 2022'!H117</f>
        <v>33800</v>
      </c>
      <c r="I117" s="87">
        <f>'[2]SEPT 2021'!I117+'[2]OCT 2021'!I117+'[2]NOV 2021'!I117+'[2]DEC 2021'!I117+'[2]JAN 2022'!I117+'[2]FEB 2022'!I117+'[2]MAR 2022'!I117+'[2]APR 2022'!I117+'[2]MAY 2022'!I117+'[2]JUN 2022'!I117+'[2]JUL 2022'!I117+'[2]AUG 2022'!I117+'[2]NOV 2022'!I117</f>
        <v>538306</v>
      </c>
      <c r="J117" s="88">
        <f>'[2]SEPT 2021'!J117+'[2]OCT 2021'!J117+'[2]NOV 2021'!J117+'[2]DEC 2021'!J117+'[2]JAN 2022'!J117+'[2]FEB 2022'!J117+'[2]MAR 2022'!J117+'[2]APR 2022'!J117+'[2]MAY 2022'!J117+'[2]JUN 2022'!J117+'[2]JUL 2022'!J117+'[2]AUG 2022'!J117+'[2]NOV 2022'!J117</f>
        <v>0</v>
      </c>
      <c r="K117" s="89">
        <f>'[2]FEB 2022'!K117+'[2]MAR 2022'!K117+'[2]APR 2022'!K117+'[2]MAY 2022'!K117+'[2]JUN 2022'!K117+'[2]JUL 2022'!K117+'[2]AUG 2022'!K117+'[2]NOV 2022'!K117</f>
        <v>0</v>
      </c>
      <c r="L117" s="90">
        <f>'[2]SEPT 2021'!K117+'[2]OCT 2021'!K117+'[2]NOV 2021'!K117+'[2]DEC 2021'!K117+'[2]JAN 2022'!K117+'[2]FEB 2022'!L117+'[2]MAR 2022'!L117+'[2]APR 2022'!L117+'[2]MAY 2022'!L117+'[2]JUN 2022'!L117+'[2]JUL 2022'!L117+'[2]AUG 2022'!L117+'[2]NOV 2022'!L117</f>
        <v>0</v>
      </c>
      <c r="M117" s="90">
        <f>'[2]SEPT 2021'!L117+'[2]OCT 2021'!L117+'[2]NOV 2021'!L117+'[2]DEC 2021'!L117+'[2]JAN 2022'!L117+'[2]FEB 2022'!M117+'[2]MAR 2022'!M117+'[2]APR 2022'!M117+'[2]MAY 2022'!M117+'[2]JUN 2022'!M117+'[2]JUL 2022'!M117+'[2]AUG 2022'!M117+'[2]NOV 2022'!M117</f>
        <v>0</v>
      </c>
      <c r="N117" s="90">
        <f>'[2]SEPT 2021'!M117+'[2]OCT 2021'!M117+'[2]NOV 2021'!M117+'[2]DEC 2021'!M117+'[2]JAN 2022'!M117+'[2]FEB 2022'!N117+'[2]MAR 2022'!N117+'[2]APR 2022'!N117+'[2]MAY 2022'!N117+'[2]JUN 2022'!N117+'[2]JUL 2022'!N117+'[2]AUG 2022'!N117+'[2]NOV 2022'!N117</f>
        <v>0</v>
      </c>
      <c r="O117" s="90">
        <f>'[2]SEPT 2021'!N117+'[2]OCT 2021'!N117+'[2]NOV 2021'!N117+'[2]DEC 2021'!N117+'[2]JAN 2022'!N117+'[2]FEB 2022'!O117+'[2]MAR 2022'!O117+'[2]APR 2022'!O117+'[2]MAY 2022'!O117+'[2]JUN 2022'!O117+'[2]JUL 2022'!O117+'[2]AUG 2022'!O117+'[2]NOV 2022'!O117</f>
        <v>0</v>
      </c>
      <c r="P117" s="90">
        <f>'[2]SEPT 2021'!O117+'[2]OCT 2021'!O117+'[2]NOV 2021'!O117+'[2]DEC 2021'!O117+'[2]JAN 2022'!O117+'[2]FEB 2022'!P117+'[2]MAR 2022'!P117+'[2]APR 2022'!P117+'[2]MAY 2022'!P117+'[2]JUN 2022'!P117+'[2]JUL 2022'!P117+'[2]AUG 2022'!P117+'[2]NOV 2022'!P117</f>
        <v>0</v>
      </c>
      <c r="Q117" s="90">
        <f>'[2]SEPT 2021'!P117+'[2]OCT 2021'!P117+'[2]NOV 2021'!P117+'[2]DEC 2021'!P117+'[2]JAN 2022'!P117+'[2]FEB 2022'!Q117+'[2]MAR 2022'!Q117+'[2]APR 2022'!Q117+'[2]MAY 2022'!Q117+'[2]JUN 2022'!Q117+'[2]JUL 2022'!Q117+'[2]AUG 2022'!Q117+'[2]NOV 2022'!Q117</f>
        <v>0</v>
      </c>
      <c r="R117" s="90">
        <f>'[2]SEPT 2021'!Q117+'[2]OCT 2021'!Q117+'[2]NOV 2021'!Q117+'[2]DEC 2021'!Q117+'[2]JAN 2022'!Q117+'[2]FEB 2022'!R117+'[2]MAR 2022'!R117+'[2]APR 2022'!R117+'[2]MAY 2022'!R117+'[2]JUN 2022'!R117+'[2]JUL 2022'!R117+'[2]AUG 2022'!R117+'[2]NOV 2022'!R117</f>
        <v>0</v>
      </c>
      <c r="S117" s="90">
        <f>'[2]SEPT 2021'!R117+'[2]OCT 2021'!R117+'[2]NOV 2021'!R117+'[2]DEC 2021'!R117+'[2]JAN 2022'!R117+'[2]FEB 2022'!S117+'[2]MAR 2022'!S117+'[2]APR 2022'!S117+'[2]MAY 2022'!S117+'[2]JUN 2022'!S117+'[2]JUL 2022'!S117+'[2]AUG 2022'!S117+'[2]NOV 2022'!S117</f>
        <v>0</v>
      </c>
      <c r="T117" s="90">
        <f>'[2]SEPT 2021'!S117+'[2]OCT 2021'!S117+'[2]NOV 2021'!S117+'[2]DEC 2021'!S117+'[2]JAN 2022'!S117+'[2]FEB 2022'!T117+'[2]MAR 2022'!T117+'[2]APR 2022'!T117+'[2]MAY 2022'!T117+'[2]JUN 2022'!T117+'[2]JUL 2022'!T117+'[2]AUG 2022'!T117+'[2]NOV 2022'!T117</f>
        <v>0</v>
      </c>
      <c r="U117" s="90">
        <f>'[2]SEPT 2021'!T117+'[2]OCT 2021'!T117+'[2]NOV 2021'!T117+'[2]DEC 2021'!T117+'[2]JAN 2022'!T117+'[2]FEB 2022'!U117+'[2]MAR 2022'!U117+'[2]APR 2022'!U117+'[2]MAY 2022'!U117+'[2]JUN 2022'!U117+'[2]JUL 2022'!U117+'[2]AUG 2022'!U117+'[2]NOV 2022'!U117</f>
        <v>0</v>
      </c>
      <c r="V117" s="90">
        <f>'[2]SEPT 2021'!U117+'[2]OCT 2021'!U117+'[2]NOV 2021'!U117+'[2]DEC 2021'!U117+'[2]JAN 2022'!U117+'[2]FEB 2022'!V117+'[2]MAR 2022'!V117+'[2]APR 2022'!V117+'[2]MAY 2022'!V117+'[2]JUN 2022'!V117+'[2]JUL 2022'!V117+'[2]AUG 2022'!V117+'[2]NOV 2022'!V117</f>
        <v>0</v>
      </c>
      <c r="W117" s="90">
        <f>'[2]SEPT 2021'!V117+'[2]OCT 2021'!V117+'[2]NOV 2021'!V117+'[2]DEC 2021'!V117+'[2]JAN 2022'!V117+'[2]FEB 2022'!W117+'[2]MAR 2022'!W117+'[2]APR 2022'!W117+'[2]MAY 2022'!W117+'[2]JUN 2022'!W117+'[2]JUL 2022'!W117+'[2]AUG 2022'!W117+'[2]NOV 2022'!W117</f>
        <v>0</v>
      </c>
      <c r="X117" s="90">
        <f>'[2]SEPT 2021'!W117+'[2]OCT 2021'!W117+'[2]NOV 2021'!W117+'[2]DEC 2021'!W117+'[2]JAN 2022'!W117+'[2]FEB 2022'!X117+'[2]MAR 2022'!X117+'[2]APR 2022'!X117+'[2]MAY 2022'!X117+'[2]JUN 2022'!X117+'[2]JUL 2022'!X117+'[2]AUG 2022'!X117+'[2]NOV 2022'!X117</f>
        <v>0</v>
      </c>
      <c r="Y117" s="90">
        <f>'[2]SEPT 2021'!X117+'[2]OCT 2021'!X117+'[2]NOV 2021'!X117+'[2]DEC 2021'!X117+'[2]JAN 2022'!X117+'[2]FEB 2022'!Y117+'[2]MAR 2022'!Y117+'[2]APR 2022'!Y117+'[2]MAY 2022'!Y117+'[2]JUN 2022'!Y117+'[2]JUL 2022'!Y117+'[2]AUG 2022'!Y117+'[2]NOV 2022'!Y117</f>
        <v>0</v>
      </c>
      <c r="Z117" s="90">
        <f>'[2]SEPT 2021'!Y117+'[2]OCT 2021'!Y117+'[2]NOV 2021'!Y117+'[2]DEC 2021'!Y117+'[2]JAN 2022'!Y117+'[2]FEB 2022'!Z117+'[2]MAR 2022'!Z117+'[2]APR 2022'!Z117+'[2]MAY 2022'!Z117+'[2]JUN 2022'!Z117+'[2]JUL 2022'!Z117+'[2]AUG 2022'!Z117+'[2]NOV 2022'!Z117</f>
        <v>0</v>
      </c>
      <c r="AA117" s="66">
        <f t="shared" si="1"/>
        <v>538306</v>
      </c>
    </row>
    <row r="118" spans="1:27" x14ac:dyDescent="0.25">
      <c r="A118" s="16" t="s">
        <v>271</v>
      </c>
      <c r="B118" s="17" t="s">
        <v>272</v>
      </c>
      <c r="C118" s="31" t="s">
        <v>100</v>
      </c>
      <c r="D118" s="86">
        <f>'[2]SEPT 2021'!D118+'[2]OCT 2021'!D118+'[2]NOV 2021'!D118+'[2]DEC 2021'!D118+'[2]JAN 2022'!D118+'[2]FEB 2022'!D118+'[2]MAR 2022'!D118+'[2]APR 2022'!D118+'[2]MAY 2022'!D118+'[2]JUN 2022'!D118+'[2]JUL 2022'!D118+'[2]AUG 2022'!D118+'[2]NOV 2022'!D118</f>
        <v>92696</v>
      </c>
      <c r="E118" s="86">
        <f>'[2]SEPT 2021'!E118+'[2]OCT 2021'!E118+'[2]NOV 2021'!E118+'[2]DEC 2021'!E118+'[2]JAN 2022'!E118+'[2]FEB 2022'!E118+'[2]MAR 2022'!E118+'[2]APR 2022'!E118+'[2]MAY 2022'!E118+'[2]JUN 2022'!E118+'[2]JUL 2022'!E118+'[2]AUG 2022'!E118+'[2]NOV 2022'!E118</f>
        <v>36500</v>
      </c>
      <c r="F118" s="86">
        <f>'[2]SEPT 2021'!F118+'[2]OCT 2021'!F118+'[2]NOV 2021'!F118+'[2]DEC 2021'!F118+'[2]JAN 2022'!F118+'[2]FEB 2022'!F118+'[2]MAR 2022'!F118+'[2]APR 2022'!F118+'[2]MAY 2022'!F118+'[2]JUN 2022'!F118+'[2]JUL 2022'!F118+'[2]AUG 2022'!F118+'[2]NOV 2022'!F118</f>
        <v>52759</v>
      </c>
      <c r="G118" s="86">
        <f>'[2]SEPT 2021'!G118+'[2]OCT 2021'!G118+'[2]NOV 2021'!G118+'[2]DEC 2021'!G118+'[2]JAN 2022'!G118+'[2]FEB 2022'!G118+'[2]MAR 2022'!G118+'[2]APR 2022'!G118+'[2]MAY 2022'!G118+'[2]JUN 2022'!G118+'[2]JUL 2022'!G118+'[2]AUG 2022'!G118+'[2]NOV 2022'!G118</f>
        <v>31500</v>
      </c>
      <c r="H118" s="86">
        <f>'[2]SEPT 2021'!H118+'[2]OCT 2021'!H118+'[2]NOV 2021'!H118+'[2]DEC 2021'!H118+'[2]JAN 2022'!H118+'[2]FEB 2022'!H118+'[2]MAR 2022'!H118+'[2]APR 2022'!H118+'[2]MAY 2022'!H118+'[2]JUN 2022'!H118+'[2]JUL 2022'!H118+'[2]AUG 2022'!H118+'[2]NOV 2022'!H118</f>
        <v>4900</v>
      </c>
      <c r="I118" s="87">
        <f>'[2]SEPT 2021'!I118+'[2]OCT 2021'!I118+'[2]NOV 2021'!I118+'[2]DEC 2021'!I118+'[2]JAN 2022'!I118+'[2]FEB 2022'!I118+'[2]MAR 2022'!I118+'[2]APR 2022'!I118+'[2]MAY 2022'!I118+'[2]JUN 2022'!I118+'[2]JUL 2022'!I118+'[2]AUG 2022'!I118+'[2]NOV 2022'!I118</f>
        <v>218355</v>
      </c>
      <c r="J118" s="88">
        <f>'[2]SEPT 2021'!J118+'[2]OCT 2021'!J118+'[2]NOV 2021'!J118+'[2]DEC 2021'!J118+'[2]JAN 2022'!J118+'[2]FEB 2022'!J118+'[2]MAR 2022'!J118+'[2]APR 2022'!J118+'[2]MAY 2022'!J118+'[2]JUN 2022'!J118+'[2]JUL 2022'!J118+'[2]AUG 2022'!J118+'[2]NOV 2022'!J118</f>
        <v>0</v>
      </c>
      <c r="K118" s="89">
        <f>'[2]FEB 2022'!K118+'[2]MAR 2022'!K118+'[2]APR 2022'!K118+'[2]MAY 2022'!K118+'[2]JUN 2022'!K118+'[2]JUL 2022'!K118+'[2]AUG 2022'!K118+'[2]NOV 2022'!K118</f>
        <v>2040</v>
      </c>
      <c r="L118" s="90">
        <f>'[2]SEPT 2021'!K118+'[2]OCT 2021'!K118+'[2]NOV 2021'!K118+'[2]DEC 2021'!K118+'[2]JAN 2022'!K118+'[2]FEB 2022'!L118+'[2]MAR 2022'!L118+'[2]APR 2022'!L118+'[2]MAY 2022'!L118+'[2]JUN 2022'!L118+'[2]JUL 2022'!L118+'[2]AUG 2022'!L118+'[2]NOV 2022'!L118</f>
        <v>0</v>
      </c>
      <c r="M118" s="90">
        <f>'[2]SEPT 2021'!L118+'[2]OCT 2021'!L118+'[2]NOV 2021'!L118+'[2]DEC 2021'!L118+'[2]JAN 2022'!L118+'[2]FEB 2022'!M118+'[2]MAR 2022'!M118+'[2]APR 2022'!M118+'[2]MAY 2022'!M118+'[2]JUN 2022'!M118+'[2]JUL 2022'!M118+'[2]AUG 2022'!M118+'[2]NOV 2022'!M118</f>
        <v>0</v>
      </c>
      <c r="N118" s="90">
        <f>'[2]SEPT 2021'!M118+'[2]OCT 2021'!M118+'[2]NOV 2021'!M118+'[2]DEC 2021'!M118+'[2]JAN 2022'!M118+'[2]FEB 2022'!N118+'[2]MAR 2022'!N118+'[2]APR 2022'!N118+'[2]MAY 2022'!N118+'[2]JUN 2022'!N118+'[2]JUL 2022'!N118+'[2]AUG 2022'!N118+'[2]NOV 2022'!N118</f>
        <v>0</v>
      </c>
      <c r="O118" s="90">
        <f>'[2]SEPT 2021'!N118+'[2]OCT 2021'!N118+'[2]NOV 2021'!N118+'[2]DEC 2021'!N118+'[2]JAN 2022'!N118+'[2]FEB 2022'!O118+'[2]MAR 2022'!O118+'[2]APR 2022'!O118+'[2]MAY 2022'!O118+'[2]JUN 2022'!O118+'[2]JUL 2022'!O118+'[2]AUG 2022'!O118+'[2]NOV 2022'!O118</f>
        <v>0</v>
      </c>
      <c r="P118" s="90">
        <f>'[2]SEPT 2021'!O118+'[2]OCT 2021'!O118+'[2]NOV 2021'!O118+'[2]DEC 2021'!O118+'[2]JAN 2022'!O118+'[2]FEB 2022'!P118+'[2]MAR 2022'!P118+'[2]APR 2022'!P118+'[2]MAY 2022'!P118+'[2]JUN 2022'!P118+'[2]JUL 2022'!P118+'[2]AUG 2022'!P118+'[2]NOV 2022'!P118</f>
        <v>0</v>
      </c>
      <c r="Q118" s="90">
        <f>'[2]SEPT 2021'!P118+'[2]OCT 2021'!P118+'[2]NOV 2021'!P118+'[2]DEC 2021'!P118+'[2]JAN 2022'!P118+'[2]FEB 2022'!Q118+'[2]MAR 2022'!Q118+'[2]APR 2022'!Q118+'[2]MAY 2022'!Q118+'[2]JUN 2022'!Q118+'[2]JUL 2022'!Q118+'[2]AUG 2022'!Q118+'[2]NOV 2022'!Q118</f>
        <v>3090</v>
      </c>
      <c r="R118" s="90">
        <f>'[2]SEPT 2021'!Q118+'[2]OCT 2021'!Q118+'[2]NOV 2021'!Q118+'[2]DEC 2021'!Q118+'[2]JAN 2022'!Q118+'[2]FEB 2022'!R118+'[2]MAR 2022'!R118+'[2]APR 2022'!R118+'[2]MAY 2022'!R118+'[2]JUN 2022'!R118+'[2]JUL 2022'!R118+'[2]AUG 2022'!R118+'[2]NOV 2022'!R118</f>
        <v>0</v>
      </c>
      <c r="S118" s="90">
        <f>'[2]SEPT 2021'!R118+'[2]OCT 2021'!R118+'[2]NOV 2021'!R118+'[2]DEC 2021'!R118+'[2]JAN 2022'!R118+'[2]FEB 2022'!S118+'[2]MAR 2022'!S118+'[2]APR 2022'!S118+'[2]MAY 2022'!S118+'[2]JUN 2022'!S118+'[2]JUL 2022'!S118+'[2]AUG 2022'!S118+'[2]NOV 2022'!S118</f>
        <v>0</v>
      </c>
      <c r="T118" s="90">
        <f>'[2]SEPT 2021'!S118+'[2]OCT 2021'!S118+'[2]NOV 2021'!S118+'[2]DEC 2021'!S118+'[2]JAN 2022'!S118+'[2]FEB 2022'!T118+'[2]MAR 2022'!T118+'[2]APR 2022'!T118+'[2]MAY 2022'!T118+'[2]JUN 2022'!T118+'[2]JUL 2022'!T118+'[2]AUG 2022'!T118+'[2]NOV 2022'!T118</f>
        <v>0</v>
      </c>
      <c r="U118" s="90">
        <f>'[2]SEPT 2021'!T118+'[2]OCT 2021'!T118+'[2]NOV 2021'!T118+'[2]DEC 2021'!T118+'[2]JAN 2022'!T118+'[2]FEB 2022'!U118+'[2]MAR 2022'!U118+'[2]APR 2022'!U118+'[2]MAY 2022'!U118+'[2]JUN 2022'!U118+'[2]JUL 2022'!U118+'[2]AUG 2022'!U118+'[2]NOV 2022'!U118</f>
        <v>0</v>
      </c>
      <c r="V118" s="90">
        <f>'[2]SEPT 2021'!U118+'[2]OCT 2021'!U118+'[2]NOV 2021'!U118+'[2]DEC 2021'!U118+'[2]JAN 2022'!U118+'[2]FEB 2022'!V118+'[2]MAR 2022'!V118+'[2]APR 2022'!V118+'[2]MAY 2022'!V118+'[2]JUN 2022'!V118+'[2]JUL 2022'!V118+'[2]AUG 2022'!V118+'[2]NOV 2022'!V118</f>
        <v>0</v>
      </c>
      <c r="W118" s="90">
        <f>'[2]SEPT 2021'!V118+'[2]OCT 2021'!V118+'[2]NOV 2021'!V118+'[2]DEC 2021'!V118+'[2]JAN 2022'!V118+'[2]FEB 2022'!W118+'[2]MAR 2022'!W118+'[2]APR 2022'!W118+'[2]MAY 2022'!W118+'[2]JUN 2022'!W118+'[2]JUL 2022'!W118+'[2]AUG 2022'!W118+'[2]NOV 2022'!W118</f>
        <v>0</v>
      </c>
      <c r="X118" s="90">
        <f>'[2]SEPT 2021'!W118+'[2]OCT 2021'!W118+'[2]NOV 2021'!W118+'[2]DEC 2021'!W118+'[2]JAN 2022'!W118+'[2]FEB 2022'!X118+'[2]MAR 2022'!X118+'[2]APR 2022'!X118+'[2]MAY 2022'!X118+'[2]JUN 2022'!X118+'[2]JUL 2022'!X118+'[2]AUG 2022'!X118+'[2]NOV 2022'!X118</f>
        <v>0</v>
      </c>
      <c r="Y118" s="90">
        <f>'[2]SEPT 2021'!X118+'[2]OCT 2021'!X118+'[2]NOV 2021'!X118+'[2]DEC 2021'!X118+'[2]JAN 2022'!X118+'[2]FEB 2022'!Y118+'[2]MAR 2022'!Y118+'[2]APR 2022'!Y118+'[2]MAY 2022'!Y118+'[2]JUN 2022'!Y118+'[2]JUL 2022'!Y118+'[2]AUG 2022'!Y118+'[2]NOV 2022'!Y118</f>
        <v>0</v>
      </c>
      <c r="Z118" s="90">
        <f>'[2]SEPT 2021'!Y118+'[2]OCT 2021'!Y118+'[2]NOV 2021'!Y118+'[2]DEC 2021'!Y118+'[2]JAN 2022'!Y118+'[2]FEB 2022'!Z118+'[2]MAR 2022'!Z118+'[2]APR 2022'!Z118+'[2]MAY 2022'!Z118+'[2]JUN 2022'!Z118+'[2]JUL 2022'!Z118+'[2]AUG 2022'!Z118+'[2]NOV 2022'!Z118</f>
        <v>0</v>
      </c>
      <c r="AA118" s="66">
        <f t="shared" si="1"/>
        <v>223485</v>
      </c>
    </row>
    <row r="119" spans="1:27" x14ac:dyDescent="0.25">
      <c r="A119" s="16" t="s">
        <v>273</v>
      </c>
      <c r="B119" s="17" t="s">
        <v>274</v>
      </c>
      <c r="C119" s="18" t="s">
        <v>36</v>
      </c>
      <c r="D119" s="86">
        <f>'[2]SEPT 2021'!D119+'[2]OCT 2021'!D119+'[2]NOV 2021'!D119+'[2]DEC 2021'!D119+'[2]JAN 2022'!D119+'[2]FEB 2022'!D119+'[2]MAR 2022'!D119+'[2]APR 2022'!D119+'[2]MAY 2022'!D119+'[2]JUN 2022'!D119+'[2]JUL 2022'!D119+'[2]AUG 2022'!D119+'[2]NOV 2022'!D119</f>
        <v>47643</v>
      </c>
      <c r="E119" s="86">
        <f>'[2]SEPT 2021'!E119+'[2]OCT 2021'!E119+'[2]NOV 2021'!E119+'[2]DEC 2021'!E119+'[2]JAN 2022'!E119+'[2]FEB 2022'!E119+'[2]MAR 2022'!E119+'[2]APR 2022'!E119+'[2]MAY 2022'!E119+'[2]JUN 2022'!E119+'[2]JUL 2022'!E119+'[2]AUG 2022'!E119+'[2]NOV 2022'!E119</f>
        <v>54932</v>
      </c>
      <c r="F119" s="86">
        <f>'[2]SEPT 2021'!F119+'[2]OCT 2021'!F119+'[2]NOV 2021'!F119+'[2]DEC 2021'!F119+'[2]JAN 2022'!F119+'[2]FEB 2022'!F119+'[2]MAR 2022'!F119+'[2]APR 2022'!F119+'[2]MAY 2022'!F119+'[2]JUN 2022'!F119+'[2]JUL 2022'!F119+'[2]AUG 2022'!F119+'[2]NOV 2022'!F119</f>
        <v>68917</v>
      </c>
      <c r="G119" s="86">
        <f>'[2]SEPT 2021'!G119+'[2]OCT 2021'!G119+'[2]NOV 2021'!G119+'[2]DEC 2021'!G119+'[2]JAN 2022'!G119+'[2]FEB 2022'!G119+'[2]MAR 2022'!G119+'[2]APR 2022'!G119+'[2]MAY 2022'!G119+'[2]JUN 2022'!G119+'[2]JUL 2022'!G119+'[2]AUG 2022'!G119+'[2]NOV 2022'!G119</f>
        <v>7000</v>
      </c>
      <c r="H119" s="86">
        <f>'[2]SEPT 2021'!H119+'[2]OCT 2021'!H119+'[2]NOV 2021'!H119+'[2]DEC 2021'!H119+'[2]JAN 2022'!H119+'[2]FEB 2022'!H119+'[2]MAR 2022'!H119+'[2]APR 2022'!H119+'[2]MAY 2022'!H119+'[2]JUN 2022'!H119+'[2]JUL 2022'!H119+'[2]AUG 2022'!H119+'[2]NOV 2022'!H119</f>
        <v>7101</v>
      </c>
      <c r="I119" s="87">
        <f>'[2]SEPT 2021'!I119+'[2]OCT 2021'!I119+'[2]NOV 2021'!I119+'[2]DEC 2021'!I119+'[2]JAN 2022'!I119+'[2]FEB 2022'!I119+'[2]MAR 2022'!I119+'[2]APR 2022'!I119+'[2]MAY 2022'!I119+'[2]JUN 2022'!I119+'[2]JUL 2022'!I119+'[2]AUG 2022'!I119+'[2]NOV 2022'!I119</f>
        <v>185593</v>
      </c>
      <c r="J119" s="88">
        <f>'[2]SEPT 2021'!J119+'[2]OCT 2021'!J119+'[2]NOV 2021'!J119+'[2]DEC 2021'!J119+'[2]JAN 2022'!J119+'[2]FEB 2022'!J119+'[2]MAR 2022'!J119+'[2]APR 2022'!J119+'[2]MAY 2022'!J119+'[2]JUN 2022'!J119+'[2]JUL 2022'!J119+'[2]AUG 2022'!J119+'[2]NOV 2022'!J119</f>
        <v>0</v>
      </c>
      <c r="K119" s="89">
        <f>'[2]FEB 2022'!K119+'[2]MAR 2022'!K119+'[2]APR 2022'!K119+'[2]MAY 2022'!K119+'[2]JUN 2022'!K119+'[2]JUL 2022'!K119+'[2]AUG 2022'!K119+'[2]NOV 2022'!K119</f>
        <v>0</v>
      </c>
      <c r="L119" s="90">
        <f>'[2]SEPT 2021'!K119+'[2]OCT 2021'!K119+'[2]NOV 2021'!K119+'[2]DEC 2021'!K119+'[2]JAN 2022'!K119+'[2]FEB 2022'!L119+'[2]MAR 2022'!L119+'[2]APR 2022'!L119+'[2]MAY 2022'!L119+'[2]JUN 2022'!L119+'[2]JUL 2022'!L119+'[2]AUG 2022'!L119+'[2]NOV 2022'!L119</f>
        <v>0</v>
      </c>
      <c r="M119" s="90">
        <f>'[2]SEPT 2021'!L119+'[2]OCT 2021'!L119+'[2]NOV 2021'!L119+'[2]DEC 2021'!L119+'[2]JAN 2022'!L119+'[2]FEB 2022'!M119+'[2]MAR 2022'!M119+'[2]APR 2022'!M119+'[2]MAY 2022'!M119+'[2]JUN 2022'!M119+'[2]JUL 2022'!M119+'[2]AUG 2022'!M119+'[2]NOV 2022'!M119</f>
        <v>0</v>
      </c>
      <c r="N119" s="90">
        <f>'[2]SEPT 2021'!M119+'[2]OCT 2021'!M119+'[2]NOV 2021'!M119+'[2]DEC 2021'!M119+'[2]JAN 2022'!M119+'[2]FEB 2022'!N119+'[2]MAR 2022'!N119+'[2]APR 2022'!N119+'[2]MAY 2022'!N119+'[2]JUN 2022'!N119+'[2]JUL 2022'!N119+'[2]AUG 2022'!N119+'[2]NOV 2022'!N119</f>
        <v>0</v>
      </c>
      <c r="O119" s="90">
        <f>'[2]SEPT 2021'!N119+'[2]OCT 2021'!N119+'[2]NOV 2021'!N119+'[2]DEC 2021'!N119+'[2]JAN 2022'!N119+'[2]FEB 2022'!O119+'[2]MAR 2022'!O119+'[2]APR 2022'!O119+'[2]MAY 2022'!O119+'[2]JUN 2022'!O119+'[2]JUL 2022'!O119+'[2]AUG 2022'!O119+'[2]NOV 2022'!O119</f>
        <v>0</v>
      </c>
      <c r="P119" s="90">
        <f>'[2]SEPT 2021'!O119+'[2]OCT 2021'!O119+'[2]NOV 2021'!O119+'[2]DEC 2021'!O119+'[2]JAN 2022'!O119+'[2]FEB 2022'!P119+'[2]MAR 2022'!P119+'[2]APR 2022'!P119+'[2]MAY 2022'!P119+'[2]JUN 2022'!P119+'[2]JUL 2022'!P119+'[2]AUG 2022'!P119+'[2]NOV 2022'!P119</f>
        <v>0</v>
      </c>
      <c r="Q119" s="90">
        <f>'[2]SEPT 2021'!P119+'[2]OCT 2021'!P119+'[2]NOV 2021'!P119+'[2]DEC 2021'!P119+'[2]JAN 2022'!P119+'[2]FEB 2022'!Q119+'[2]MAR 2022'!Q119+'[2]APR 2022'!Q119+'[2]MAY 2022'!Q119+'[2]JUN 2022'!Q119+'[2]JUL 2022'!Q119+'[2]AUG 2022'!Q119+'[2]NOV 2022'!Q119</f>
        <v>1341.06</v>
      </c>
      <c r="R119" s="90">
        <f>'[2]SEPT 2021'!Q119+'[2]OCT 2021'!Q119+'[2]NOV 2021'!Q119+'[2]DEC 2021'!Q119+'[2]JAN 2022'!Q119+'[2]FEB 2022'!R119+'[2]MAR 2022'!R119+'[2]APR 2022'!R119+'[2]MAY 2022'!R119+'[2]JUN 2022'!R119+'[2]JUL 2022'!R119+'[2]AUG 2022'!R119+'[2]NOV 2022'!R119</f>
        <v>0</v>
      </c>
      <c r="S119" s="90">
        <f>'[2]SEPT 2021'!R119+'[2]OCT 2021'!R119+'[2]NOV 2021'!R119+'[2]DEC 2021'!R119+'[2]JAN 2022'!R119+'[2]FEB 2022'!S119+'[2]MAR 2022'!S119+'[2]APR 2022'!S119+'[2]MAY 2022'!S119+'[2]JUN 2022'!S119+'[2]JUL 2022'!S119+'[2]AUG 2022'!S119+'[2]NOV 2022'!S119</f>
        <v>0</v>
      </c>
      <c r="T119" s="90">
        <f>'[2]SEPT 2021'!S119+'[2]OCT 2021'!S119+'[2]NOV 2021'!S119+'[2]DEC 2021'!S119+'[2]JAN 2022'!S119+'[2]FEB 2022'!T119+'[2]MAR 2022'!T119+'[2]APR 2022'!T119+'[2]MAY 2022'!T119+'[2]JUN 2022'!T119+'[2]JUL 2022'!T119+'[2]AUG 2022'!T119+'[2]NOV 2022'!T119</f>
        <v>0</v>
      </c>
      <c r="U119" s="90">
        <f>'[2]SEPT 2021'!T119+'[2]OCT 2021'!T119+'[2]NOV 2021'!T119+'[2]DEC 2021'!T119+'[2]JAN 2022'!T119+'[2]FEB 2022'!U119+'[2]MAR 2022'!U119+'[2]APR 2022'!U119+'[2]MAY 2022'!U119+'[2]JUN 2022'!U119+'[2]JUL 2022'!U119+'[2]AUG 2022'!U119+'[2]NOV 2022'!U119</f>
        <v>0</v>
      </c>
      <c r="V119" s="90">
        <f>'[2]SEPT 2021'!U119+'[2]OCT 2021'!U119+'[2]NOV 2021'!U119+'[2]DEC 2021'!U119+'[2]JAN 2022'!U119+'[2]FEB 2022'!V119+'[2]MAR 2022'!V119+'[2]APR 2022'!V119+'[2]MAY 2022'!V119+'[2]JUN 2022'!V119+'[2]JUL 2022'!V119+'[2]AUG 2022'!V119+'[2]NOV 2022'!V119</f>
        <v>0</v>
      </c>
      <c r="W119" s="90">
        <f>'[2]SEPT 2021'!V119+'[2]OCT 2021'!V119+'[2]NOV 2021'!V119+'[2]DEC 2021'!V119+'[2]JAN 2022'!V119+'[2]FEB 2022'!W119+'[2]MAR 2022'!W119+'[2]APR 2022'!W119+'[2]MAY 2022'!W119+'[2]JUN 2022'!W119+'[2]JUL 2022'!W119+'[2]AUG 2022'!W119+'[2]NOV 2022'!W119</f>
        <v>0</v>
      </c>
      <c r="X119" s="90">
        <f>'[2]SEPT 2021'!W119+'[2]OCT 2021'!W119+'[2]NOV 2021'!W119+'[2]DEC 2021'!W119+'[2]JAN 2022'!W119+'[2]FEB 2022'!X119+'[2]MAR 2022'!X119+'[2]APR 2022'!X119+'[2]MAY 2022'!X119+'[2]JUN 2022'!X119+'[2]JUL 2022'!X119+'[2]AUG 2022'!X119+'[2]NOV 2022'!X119</f>
        <v>0</v>
      </c>
      <c r="Y119" s="90">
        <f>'[2]SEPT 2021'!X119+'[2]OCT 2021'!X119+'[2]NOV 2021'!X119+'[2]DEC 2021'!X119+'[2]JAN 2022'!X119+'[2]FEB 2022'!Y119+'[2]MAR 2022'!Y119+'[2]APR 2022'!Y119+'[2]MAY 2022'!Y119+'[2]JUN 2022'!Y119+'[2]JUL 2022'!Y119+'[2]AUG 2022'!Y119+'[2]NOV 2022'!Y119</f>
        <v>0</v>
      </c>
      <c r="Z119" s="90">
        <f>'[2]SEPT 2021'!Y119+'[2]OCT 2021'!Y119+'[2]NOV 2021'!Y119+'[2]DEC 2021'!Y119+'[2]JAN 2022'!Y119+'[2]FEB 2022'!Z119+'[2]MAR 2022'!Z119+'[2]APR 2022'!Z119+'[2]MAY 2022'!Z119+'[2]JUN 2022'!Z119+'[2]JUL 2022'!Z119+'[2]AUG 2022'!Z119+'[2]NOV 2022'!Z119</f>
        <v>0</v>
      </c>
      <c r="AA119" s="66">
        <f t="shared" si="1"/>
        <v>186934.06</v>
      </c>
    </row>
    <row r="120" spans="1:27" x14ac:dyDescent="0.25">
      <c r="A120" s="16" t="s">
        <v>275</v>
      </c>
      <c r="B120" s="17" t="s">
        <v>276</v>
      </c>
      <c r="C120" s="31" t="s">
        <v>100</v>
      </c>
      <c r="D120" s="86">
        <f>'[2]SEPT 2021'!D120+'[2]OCT 2021'!D120+'[2]NOV 2021'!D120+'[2]DEC 2021'!D120+'[2]JAN 2022'!D120+'[2]FEB 2022'!D120+'[2]MAR 2022'!D120+'[2]APR 2022'!D120+'[2]MAY 2022'!D120+'[2]JUN 2022'!D120+'[2]JUL 2022'!D120+'[2]AUG 2022'!D120+'[2]NOV 2022'!D120</f>
        <v>328538</v>
      </c>
      <c r="E120" s="86">
        <f>'[2]SEPT 2021'!E120+'[2]OCT 2021'!E120+'[2]NOV 2021'!E120+'[2]DEC 2021'!E120+'[2]JAN 2022'!E120+'[2]FEB 2022'!E120+'[2]MAR 2022'!E120+'[2]APR 2022'!E120+'[2]MAY 2022'!E120+'[2]JUN 2022'!E120+'[2]JUL 2022'!E120+'[2]AUG 2022'!E120+'[2]NOV 2022'!E120</f>
        <v>206589</v>
      </c>
      <c r="F120" s="86">
        <f>'[2]SEPT 2021'!F120+'[2]OCT 2021'!F120+'[2]NOV 2021'!F120+'[2]DEC 2021'!F120+'[2]JAN 2022'!F120+'[2]FEB 2022'!F120+'[2]MAR 2022'!F120+'[2]APR 2022'!F120+'[2]MAY 2022'!F120+'[2]JUN 2022'!F120+'[2]JUL 2022'!F120+'[2]AUG 2022'!F120+'[2]NOV 2022'!F120</f>
        <v>0</v>
      </c>
      <c r="G120" s="86">
        <f>'[2]SEPT 2021'!G120+'[2]OCT 2021'!G120+'[2]NOV 2021'!G120+'[2]DEC 2021'!G120+'[2]JAN 2022'!G120+'[2]FEB 2022'!G120+'[2]MAR 2022'!G120+'[2]APR 2022'!G120+'[2]MAY 2022'!G120+'[2]JUN 2022'!G120+'[2]JUL 2022'!G120+'[2]AUG 2022'!G120+'[2]NOV 2022'!G120</f>
        <v>26441</v>
      </c>
      <c r="H120" s="86">
        <f>'[2]SEPT 2021'!H120+'[2]OCT 2021'!H120+'[2]NOV 2021'!H120+'[2]DEC 2021'!H120+'[2]JAN 2022'!H120+'[2]FEB 2022'!H120+'[2]MAR 2022'!H120+'[2]APR 2022'!H120+'[2]MAY 2022'!H120+'[2]JUN 2022'!H120+'[2]JUL 2022'!H120+'[2]AUG 2022'!H120+'[2]NOV 2022'!H120</f>
        <v>30976</v>
      </c>
      <c r="I120" s="87">
        <f>'[2]SEPT 2021'!I120+'[2]OCT 2021'!I120+'[2]NOV 2021'!I120+'[2]DEC 2021'!I120+'[2]JAN 2022'!I120+'[2]FEB 2022'!I120+'[2]MAR 2022'!I120+'[2]APR 2022'!I120+'[2]MAY 2022'!I120+'[2]JUN 2022'!I120+'[2]JUL 2022'!I120+'[2]AUG 2022'!I120+'[2]NOV 2022'!I120</f>
        <v>592544</v>
      </c>
      <c r="J120" s="88">
        <f>'[2]SEPT 2021'!J120+'[2]OCT 2021'!J120+'[2]NOV 2021'!J120+'[2]DEC 2021'!J120+'[2]JAN 2022'!J120+'[2]FEB 2022'!J120+'[2]MAR 2022'!J120+'[2]APR 2022'!J120+'[2]MAY 2022'!J120+'[2]JUN 2022'!J120+'[2]JUL 2022'!J120+'[2]AUG 2022'!J120+'[2]NOV 2022'!J120</f>
        <v>0</v>
      </c>
      <c r="K120" s="89">
        <f>'[2]FEB 2022'!K120+'[2]MAR 2022'!K120+'[2]APR 2022'!K120+'[2]MAY 2022'!K120+'[2]JUN 2022'!K120+'[2]JUL 2022'!K120+'[2]AUG 2022'!K120+'[2]NOV 2022'!K120</f>
        <v>3720</v>
      </c>
      <c r="L120" s="90">
        <f>'[2]SEPT 2021'!K120+'[2]OCT 2021'!K120+'[2]NOV 2021'!K120+'[2]DEC 2021'!K120+'[2]JAN 2022'!K120+'[2]FEB 2022'!L120+'[2]MAR 2022'!L120+'[2]APR 2022'!L120+'[2]MAY 2022'!L120+'[2]JUN 2022'!L120+'[2]JUL 2022'!L120+'[2]AUG 2022'!L120+'[2]NOV 2022'!L120</f>
        <v>0</v>
      </c>
      <c r="M120" s="90">
        <f>'[2]SEPT 2021'!L120+'[2]OCT 2021'!L120+'[2]NOV 2021'!L120+'[2]DEC 2021'!L120+'[2]JAN 2022'!L120+'[2]FEB 2022'!M120+'[2]MAR 2022'!M120+'[2]APR 2022'!M120+'[2]MAY 2022'!M120+'[2]JUN 2022'!M120+'[2]JUL 2022'!M120+'[2]AUG 2022'!M120+'[2]NOV 2022'!M120</f>
        <v>0</v>
      </c>
      <c r="N120" s="90">
        <f>'[2]SEPT 2021'!M120+'[2]OCT 2021'!M120+'[2]NOV 2021'!M120+'[2]DEC 2021'!M120+'[2]JAN 2022'!M120+'[2]FEB 2022'!N120+'[2]MAR 2022'!N120+'[2]APR 2022'!N120+'[2]MAY 2022'!N120+'[2]JUN 2022'!N120+'[2]JUL 2022'!N120+'[2]AUG 2022'!N120+'[2]NOV 2022'!N120</f>
        <v>0</v>
      </c>
      <c r="O120" s="90">
        <f>'[2]SEPT 2021'!N120+'[2]OCT 2021'!N120+'[2]NOV 2021'!N120+'[2]DEC 2021'!N120+'[2]JAN 2022'!N120+'[2]FEB 2022'!O120+'[2]MAR 2022'!O120+'[2]APR 2022'!O120+'[2]MAY 2022'!O120+'[2]JUN 2022'!O120+'[2]JUL 2022'!O120+'[2]AUG 2022'!O120+'[2]NOV 2022'!O120</f>
        <v>0</v>
      </c>
      <c r="P120" s="90">
        <f>'[2]SEPT 2021'!O120+'[2]OCT 2021'!O120+'[2]NOV 2021'!O120+'[2]DEC 2021'!O120+'[2]JAN 2022'!O120+'[2]FEB 2022'!P120+'[2]MAR 2022'!P120+'[2]APR 2022'!P120+'[2]MAY 2022'!P120+'[2]JUN 2022'!P120+'[2]JUL 2022'!P120+'[2]AUG 2022'!P120+'[2]NOV 2022'!P120</f>
        <v>0</v>
      </c>
      <c r="Q120" s="90">
        <f>'[2]SEPT 2021'!P120+'[2]OCT 2021'!P120+'[2]NOV 2021'!P120+'[2]DEC 2021'!P120+'[2]JAN 2022'!P120+'[2]FEB 2022'!Q120+'[2]MAR 2022'!Q120+'[2]APR 2022'!Q120+'[2]MAY 2022'!Q120+'[2]JUN 2022'!Q120+'[2]JUL 2022'!Q120+'[2]AUG 2022'!Q120+'[2]NOV 2022'!Q120</f>
        <v>4023.18</v>
      </c>
      <c r="R120" s="90">
        <f>'[2]SEPT 2021'!Q120+'[2]OCT 2021'!Q120+'[2]NOV 2021'!Q120+'[2]DEC 2021'!Q120+'[2]JAN 2022'!Q120+'[2]FEB 2022'!R120+'[2]MAR 2022'!R120+'[2]APR 2022'!R120+'[2]MAY 2022'!R120+'[2]JUN 2022'!R120+'[2]JUL 2022'!R120+'[2]AUG 2022'!R120+'[2]NOV 2022'!R120</f>
        <v>0</v>
      </c>
      <c r="S120" s="90">
        <f>'[2]SEPT 2021'!R120+'[2]OCT 2021'!R120+'[2]NOV 2021'!R120+'[2]DEC 2021'!R120+'[2]JAN 2022'!R120+'[2]FEB 2022'!S120+'[2]MAR 2022'!S120+'[2]APR 2022'!S120+'[2]MAY 2022'!S120+'[2]JUN 2022'!S120+'[2]JUL 2022'!S120+'[2]AUG 2022'!S120+'[2]NOV 2022'!S120</f>
        <v>0</v>
      </c>
      <c r="T120" s="90">
        <f>'[2]SEPT 2021'!S120+'[2]OCT 2021'!S120+'[2]NOV 2021'!S120+'[2]DEC 2021'!S120+'[2]JAN 2022'!S120+'[2]FEB 2022'!T120+'[2]MAR 2022'!T120+'[2]APR 2022'!T120+'[2]MAY 2022'!T120+'[2]JUN 2022'!T120+'[2]JUL 2022'!T120+'[2]AUG 2022'!T120+'[2]NOV 2022'!T120</f>
        <v>160250</v>
      </c>
      <c r="U120" s="90">
        <f>'[2]SEPT 2021'!T120+'[2]OCT 2021'!T120+'[2]NOV 2021'!T120+'[2]DEC 2021'!T120+'[2]JAN 2022'!T120+'[2]FEB 2022'!U120+'[2]MAR 2022'!U120+'[2]APR 2022'!U120+'[2]MAY 2022'!U120+'[2]JUN 2022'!U120+'[2]JUL 2022'!U120+'[2]AUG 2022'!U120+'[2]NOV 2022'!U120</f>
        <v>0</v>
      </c>
      <c r="V120" s="90">
        <f>'[2]SEPT 2021'!U120+'[2]OCT 2021'!U120+'[2]NOV 2021'!U120+'[2]DEC 2021'!U120+'[2]JAN 2022'!U120+'[2]FEB 2022'!V120+'[2]MAR 2022'!V120+'[2]APR 2022'!V120+'[2]MAY 2022'!V120+'[2]JUN 2022'!V120+'[2]JUL 2022'!V120+'[2]AUG 2022'!V120+'[2]NOV 2022'!V120</f>
        <v>0</v>
      </c>
      <c r="W120" s="90">
        <f>'[2]SEPT 2021'!V120+'[2]OCT 2021'!V120+'[2]NOV 2021'!V120+'[2]DEC 2021'!V120+'[2]JAN 2022'!V120+'[2]FEB 2022'!W120+'[2]MAR 2022'!W120+'[2]APR 2022'!W120+'[2]MAY 2022'!W120+'[2]JUN 2022'!W120+'[2]JUL 2022'!W120+'[2]AUG 2022'!W120+'[2]NOV 2022'!W120</f>
        <v>0</v>
      </c>
      <c r="X120" s="90">
        <f>'[2]SEPT 2021'!W120+'[2]OCT 2021'!W120+'[2]NOV 2021'!W120+'[2]DEC 2021'!W120+'[2]JAN 2022'!W120+'[2]FEB 2022'!X120+'[2]MAR 2022'!X120+'[2]APR 2022'!X120+'[2]MAY 2022'!X120+'[2]JUN 2022'!X120+'[2]JUL 2022'!X120+'[2]AUG 2022'!X120+'[2]NOV 2022'!X120</f>
        <v>0</v>
      </c>
      <c r="Y120" s="90">
        <f>'[2]SEPT 2021'!X120+'[2]OCT 2021'!X120+'[2]NOV 2021'!X120+'[2]DEC 2021'!X120+'[2]JAN 2022'!X120+'[2]FEB 2022'!Y120+'[2]MAR 2022'!Y120+'[2]APR 2022'!Y120+'[2]MAY 2022'!Y120+'[2]JUN 2022'!Y120+'[2]JUL 2022'!Y120+'[2]AUG 2022'!Y120+'[2]NOV 2022'!Y120</f>
        <v>0</v>
      </c>
      <c r="Z120" s="90">
        <f>'[2]SEPT 2021'!Y120+'[2]OCT 2021'!Y120+'[2]NOV 2021'!Y120+'[2]DEC 2021'!Y120+'[2]JAN 2022'!Y120+'[2]FEB 2022'!Z120+'[2]MAR 2022'!Z120+'[2]APR 2022'!Z120+'[2]MAY 2022'!Z120+'[2]JUN 2022'!Z120+'[2]JUL 2022'!Z120+'[2]AUG 2022'!Z120+'[2]NOV 2022'!Z120</f>
        <v>0</v>
      </c>
      <c r="AA120" s="66">
        <f t="shared" si="1"/>
        <v>760537.18</v>
      </c>
    </row>
    <row r="121" spans="1:27" x14ac:dyDescent="0.25">
      <c r="A121" s="16" t="s">
        <v>277</v>
      </c>
      <c r="B121" s="17" t="s">
        <v>278</v>
      </c>
      <c r="C121" s="25" t="s">
        <v>39</v>
      </c>
      <c r="D121" s="86">
        <f>'[2]SEPT 2021'!D121+'[2]OCT 2021'!D121+'[2]NOV 2021'!D121+'[2]DEC 2021'!D121+'[2]JAN 2022'!D121+'[2]FEB 2022'!D121+'[2]MAR 2022'!D121+'[2]APR 2022'!D121+'[2]MAY 2022'!D121+'[2]JUN 2022'!D121+'[2]JUL 2022'!D121+'[2]AUG 2022'!D121+'[2]NOV 2022'!D121</f>
        <v>45780</v>
      </c>
      <c r="E121" s="86">
        <f>'[2]SEPT 2021'!E121+'[2]OCT 2021'!E121+'[2]NOV 2021'!E121+'[2]DEC 2021'!E121+'[2]JAN 2022'!E121+'[2]FEB 2022'!E121+'[2]MAR 2022'!E121+'[2]APR 2022'!E121+'[2]MAY 2022'!E121+'[2]JUN 2022'!E121+'[2]JUL 2022'!E121+'[2]AUG 2022'!E121+'[2]NOV 2022'!E121</f>
        <v>25792</v>
      </c>
      <c r="F121" s="86">
        <f>'[2]SEPT 2021'!F121+'[2]OCT 2021'!F121+'[2]NOV 2021'!F121+'[2]DEC 2021'!F121+'[2]JAN 2022'!F121+'[2]FEB 2022'!F121+'[2]MAR 2022'!F121+'[2]APR 2022'!F121+'[2]MAY 2022'!F121+'[2]JUN 2022'!F121+'[2]JUL 2022'!F121+'[2]AUG 2022'!F121+'[2]NOV 2022'!F121</f>
        <v>45388</v>
      </c>
      <c r="G121" s="86">
        <f>'[2]SEPT 2021'!G121+'[2]OCT 2021'!G121+'[2]NOV 2021'!G121+'[2]DEC 2021'!G121+'[2]JAN 2022'!G121+'[2]FEB 2022'!G121+'[2]MAR 2022'!G121+'[2]APR 2022'!G121+'[2]MAY 2022'!G121+'[2]JUN 2022'!G121+'[2]JUL 2022'!G121+'[2]AUG 2022'!G121+'[2]NOV 2022'!G121</f>
        <v>8750</v>
      </c>
      <c r="H121" s="86">
        <f>'[2]SEPT 2021'!H121+'[2]OCT 2021'!H121+'[2]NOV 2021'!H121+'[2]DEC 2021'!H121+'[2]JAN 2022'!H121+'[2]FEB 2022'!H121+'[2]MAR 2022'!H121+'[2]APR 2022'!H121+'[2]MAY 2022'!H121+'[2]JUN 2022'!H121+'[2]JUL 2022'!H121+'[2]AUG 2022'!H121+'[2]NOV 2022'!H121</f>
        <v>12200</v>
      </c>
      <c r="I121" s="87">
        <f>'[2]SEPT 2021'!I121+'[2]OCT 2021'!I121+'[2]NOV 2021'!I121+'[2]DEC 2021'!I121+'[2]JAN 2022'!I121+'[2]FEB 2022'!I121+'[2]MAR 2022'!I121+'[2]APR 2022'!I121+'[2]MAY 2022'!I121+'[2]JUN 2022'!I121+'[2]JUL 2022'!I121+'[2]AUG 2022'!I121+'[2]NOV 2022'!I121</f>
        <v>137910</v>
      </c>
      <c r="J121" s="88">
        <f>'[2]SEPT 2021'!J121+'[2]OCT 2021'!J121+'[2]NOV 2021'!J121+'[2]DEC 2021'!J121+'[2]JAN 2022'!J121+'[2]FEB 2022'!J121+'[2]MAR 2022'!J121+'[2]APR 2022'!J121+'[2]MAY 2022'!J121+'[2]JUN 2022'!J121+'[2]JUL 2022'!J121+'[2]AUG 2022'!J121+'[2]NOV 2022'!J121</f>
        <v>0</v>
      </c>
      <c r="K121" s="89">
        <f>'[2]FEB 2022'!K121+'[2]MAR 2022'!K121+'[2]APR 2022'!K121+'[2]MAY 2022'!K121+'[2]JUN 2022'!K121+'[2]JUL 2022'!K121+'[2]AUG 2022'!K121+'[2]NOV 2022'!K121</f>
        <v>0</v>
      </c>
      <c r="L121" s="90">
        <f>'[2]SEPT 2021'!K121+'[2]OCT 2021'!K121+'[2]NOV 2021'!K121+'[2]DEC 2021'!K121+'[2]JAN 2022'!K121+'[2]FEB 2022'!L121+'[2]MAR 2022'!L121+'[2]APR 2022'!L121+'[2]MAY 2022'!L121+'[2]JUN 2022'!L121+'[2]JUL 2022'!L121+'[2]AUG 2022'!L121+'[2]NOV 2022'!L121</f>
        <v>0</v>
      </c>
      <c r="M121" s="90">
        <f>'[2]SEPT 2021'!L121+'[2]OCT 2021'!L121+'[2]NOV 2021'!L121+'[2]DEC 2021'!L121+'[2]JAN 2022'!L121+'[2]FEB 2022'!M121+'[2]MAR 2022'!M121+'[2]APR 2022'!M121+'[2]MAY 2022'!M121+'[2]JUN 2022'!M121+'[2]JUL 2022'!M121+'[2]AUG 2022'!M121+'[2]NOV 2022'!M121</f>
        <v>0</v>
      </c>
      <c r="N121" s="90">
        <f>'[2]SEPT 2021'!M121+'[2]OCT 2021'!M121+'[2]NOV 2021'!M121+'[2]DEC 2021'!M121+'[2]JAN 2022'!M121+'[2]FEB 2022'!N121+'[2]MAR 2022'!N121+'[2]APR 2022'!N121+'[2]MAY 2022'!N121+'[2]JUN 2022'!N121+'[2]JUL 2022'!N121+'[2]AUG 2022'!N121+'[2]NOV 2022'!N121</f>
        <v>0</v>
      </c>
      <c r="O121" s="90">
        <f>'[2]SEPT 2021'!N121+'[2]OCT 2021'!N121+'[2]NOV 2021'!N121+'[2]DEC 2021'!N121+'[2]JAN 2022'!N121+'[2]FEB 2022'!O121+'[2]MAR 2022'!O121+'[2]APR 2022'!O121+'[2]MAY 2022'!O121+'[2]JUN 2022'!O121+'[2]JUL 2022'!O121+'[2]AUG 2022'!O121+'[2]NOV 2022'!O121</f>
        <v>0</v>
      </c>
      <c r="P121" s="90">
        <f>'[2]SEPT 2021'!O121+'[2]OCT 2021'!O121+'[2]NOV 2021'!O121+'[2]DEC 2021'!O121+'[2]JAN 2022'!O121+'[2]FEB 2022'!P121+'[2]MAR 2022'!P121+'[2]APR 2022'!P121+'[2]MAY 2022'!P121+'[2]JUN 2022'!P121+'[2]JUL 2022'!P121+'[2]AUG 2022'!P121+'[2]NOV 2022'!P121</f>
        <v>0</v>
      </c>
      <c r="Q121" s="90">
        <f>'[2]SEPT 2021'!P121+'[2]OCT 2021'!P121+'[2]NOV 2021'!P121+'[2]DEC 2021'!P121+'[2]JAN 2022'!P121+'[2]FEB 2022'!Q121+'[2]MAR 2022'!Q121+'[2]APR 2022'!Q121+'[2]MAY 2022'!Q121+'[2]JUN 2022'!Q121+'[2]JUL 2022'!Q121+'[2]AUG 2022'!Q121+'[2]NOV 2022'!Q121</f>
        <v>2011.59</v>
      </c>
      <c r="R121" s="90">
        <f>'[2]SEPT 2021'!Q121+'[2]OCT 2021'!Q121+'[2]NOV 2021'!Q121+'[2]DEC 2021'!Q121+'[2]JAN 2022'!Q121+'[2]FEB 2022'!R121+'[2]MAR 2022'!R121+'[2]APR 2022'!R121+'[2]MAY 2022'!R121+'[2]JUN 2022'!R121+'[2]JUL 2022'!R121+'[2]AUG 2022'!R121+'[2]NOV 2022'!R121</f>
        <v>0</v>
      </c>
      <c r="S121" s="90">
        <f>'[2]SEPT 2021'!R121+'[2]OCT 2021'!R121+'[2]NOV 2021'!R121+'[2]DEC 2021'!R121+'[2]JAN 2022'!R121+'[2]FEB 2022'!S121+'[2]MAR 2022'!S121+'[2]APR 2022'!S121+'[2]MAY 2022'!S121+'[2]JUN 2022'!S121+'[2]JUL 2022'!S121+'[2]AUG 2022'!S121+'[2]NOV 2022'!S121</f>
        <v>0</v>
      </c>
      <c r="T121" s="90">
        <f>'[2]SEPT 2021'!S121+'[2]OCT 2021'!S121+'[2]NOV 2021'!S121+'[2]DEC 2021'!S121+'[2]JAN 2022'!S121+'[2]FEB 2022'!T121+'[2]MAR 2022'!T121+'[2]APR 2022'!T121+'[2]MAY 2022'!T121+'[2]JUN 2022'!T121+'[2]JUL 2022'!T121+'[2]AUG 2022'!T121+'[2]NOV 2022'!T121</f>
        <v>0</v>
      </c>
      <c r="U121" s="90">
        <f>'[2]SEPT 2021'!T121+'[2]OCT 2021'!T121+'[2]NOV 2021'!T121+'[2]DEC 2021'!T121+'[2]JAN 2022'!T121+'[2]FEB 2022'!U121+'[2]MAR 2022'!U121+'[2]APR 2022'!U121+'[2]MAY 2022'!U121+'[2]JUN 2022'!U121+'[2]JUL 2022'!U121+'[2]AUG 2022'!U121+'[2]NOV 2022'!U121</f>
        <v>0</v>
      </c>
      <c r="V121" s="90">
        <f>'[2]SEPT 2021'!U121+'[2]OCT 2021'!U121+'[2]NOV 2021'!U121+'[2]DEC 2021'!U121+'[2]JAN 2022'!U121+'[2]FEB 2022'!V121+'[2]MAR 2022'!V121+'[2]APR 2022'!V121+'[2]MAY 2022'!V121+'[2]JUN 2022'!V121+'[2]JUL 2022'!V121+'[2]AUG 2022'!V121+'[2]NOV 2022'!V121</f>
        <v>0</v>
      </c>
      <c r="W121" s="90">
        <f>'[2]SEPT 2021'!V121+'[2]OCT 2021'!V121+'[2]NOV 2021'!V121+'[2]DEC 2021'!V121+'[2]JAN 2022'!V121+'[2]FEB 2022'!W121+'[2]MAR 2022'!W121+'[2]APR 2022'!W121+'[2]MAY 2022'!W121+'[2]JUN 2022'!W121+'[2]JUL 2022'!W121+'[2]AUG 2022'!W121+'[2]NOV 2022'!W121</f>
        <v>0</v>
      </c>
      <c r="X121" s="90">
        <f>'[2]SEPT 2021'!W121+'[2]OCT 2021'!W121+'[2]NOV 2021'!W121+'[2]DEC 2021'!W121+'[2]JAN 2022'!W121+'[2]FEB 2022'!X121+'[2]MAR 2022'!X121+'[2]APR 2022'!X121+'[2]MAY 2022'!X121+'[2]JUN 2022'!X121+'[2]JUL 2022'!X121+'[2]AUG 2022'!X121+'[2]NOV 2022'!X121</f>
        <v>0</v>
      </c>
      <c r="Y121" s="90">
        <f>'[2]SEPT 2021'!X121+'[2]OCT 2021'!X121+'[2]NOV 2021'!X121+'[2]DEC 2021'!X121+'[2]JAN 2022'!X121+'[2]FEB 2022'!Y121+'[2]MAR 2022'!Y121+'[2]APR 2022'!Y121+'[2]MAY 2022'!Y121+'[2]JUN 2022'!Y121+'[2]JUL 2022'!Y121+'[2]AUG 2022'!Y121+'[2]NOV 2022'!Y121</f>
        <v>0</v>
      </c>
      <c r="Z121" s="90">
        <f>'[2]SEPT 2021'!Y121+'[2]OCT 2021'!Y121+'[2]NOV 2021'!Y121+'[2]DEC 2021'!Y121+'[2]JAN 2022'!Y121+'[2]FEB 2022'!Z121+'[2]MAR 2022'!Z121+'[2]APR 2022'!Z121+'[2]MAY 2022'!Z121+'[2]JUN 2022'!Z121+'[2]JUL 2022'!Z121+'[2]AUG 2022'!Z121+'[2]NOV 2022'!Z121</f>
        <v>0</v>
      </c>
      <c r="AA121" s="66">
        <f t="shared" si="1"/>
        <v>139921.59</v>
      </c>
    </row>
    <row r="122" spans="1:27" x14ac:dyDescent="0.25">
      <c r="A122" s="16" t="s">
        <v>279</v>
      </c>
      <c r="B122" s="17" t="s">
        <v>280</v>
      </c>
      <c r="C122" s="26" t="s">
        <v>42</v>
      </c>
      <c r="D122" s="86">
        <f>'[2]SEPT 2021'!D122+'[2]OCT 2021'!D122+'[2]NOV 2021'!D122+'[2]DEC 2021'!D122+'[2]JAN 2022'!D122+'[2]FEB 2022'!D122+'[2]MAR 2022'!D122+'[2]APR 2022'!D122+'[2]MAY 2022'!D122+'[2]JUN 2022'!D122+'[2]JUL 2022'!D122+'[2]AUG 2022'!D122+'[2]NOV 2022'!D122</f>
        <v>330438</v>
      </c>
      <c r="E122" s="86">
        <f>'[2]SEPT 2021'!E122+'[2]OCT 2021'!E122+'[2]NOV 2021'!E122+'[2]DEC 2021'!E122+'[2]JAN 2022'!E122+'[2]FEB 2022'!E122+'[2]MAR 2022'!E122+'[2]APR 2022'!E122+'[2]MAY 2022'!E122+'[2]JUN 2022'!E122+'[2]JUL 2022'!E122+'[2]AUG 2022'!E122+'[2]NOV 2022'!E122</f>
        <v>101401</v>
      </c>
      <c r="F122" s="86">
        <f>'[2]SEPT 2021'!F122+'[2]OCT 2021'!F122+'[2]NOV 2021'!F122+'[2]DEC 2021'!F122+'[2]JAN 2022'!F122+'[2]FEB 2022'!F122+'[2]MAR 2022'!F122+'[2]APR 2022'!F122+'[2]MAY 2022'!F122+'[2]JUN 2022'!F122+'[2]JUL 2022'!F122+'[2]AUG 2022'!F122+'[2]NOV 2022'!F122</f>
        <v>113390</v>
      </c>
      <c r="G122" s="86">
        <f>'[2]SEPT 2021'!G122+'[2]OCT 2021'!G122+'[2]NOV 2021'!G122+'[2]DEC 2021'!G122+'[2]JAN 2022'!G122+'[2]FEB 2022'!G122+'[2]MAR 2022'!G122+'[2]APR 2022'!G122+'[2]MAY 2022'!G122+'[2]JUN 2022'!G122+'[2]JUL 2022'!G122+'[2]AUG 2022'!G122+'[2]NOV 2022'!G122</f>
        <v>26351</v>
      </c>
      <c r="H122" s="86">
        <f>'[2]SEPT 2021'!H122+'[2]OCT 2021'!H122+'[2]NOV 2021'!H122+'[2]DEC 2021'!H122+'[2]JAN 2022'!H122+'[2]FEB 2022'!H122+'[2]MAR 2022'!H122+'[2]APR 2022'!H122+'[2]MAY 2022'!H122+'[2]JUN 2022'!H122+'[2]JUL 2022'!H122+'[2]AUG 2022'!H122+'[2]NOV 2022'!H122</f>
        <v>36400</v>
      </c>
      <c r="I122" s="87">
        <f>'[2]SEPT 2021'!I122+'[2]OCT 2021'!I122+'[2]NOV 2021'!I122+'[2]DEC 2021'!I122+'[2]JAN 2022'!I122+'[2]FEB 2022'!I122+'[2]MAR 2022'!I122+'[2]APR 2022'!I122+'[2]MAY 2022'!I122+'[2]JUN 2022'!I122+'[2]JUL 2022'!I122+'[2]AUG 2022'!I122+'[2]NOV 2022'!I122</f>
        <v>607980</v>
      </c>
      <c r="J122" s="88">
        <f>'[2]SEPT 2021'!J122+'[2]OCT 2021'!J122+'[2]NOV 2021'!J122+'[2]DEC 2021'!J122+'[2]JAN 2022'!J122+'[2]FEB 2022'!J122+'[2]MAR 2022'!J122+'[2]APR 2022'!J122+'[2]MAY 2022'!J122+'[2]JUN 2022'!J122+'[2]JUL 2022'!J122+'[2]AUG 2022'!J122+'[2]NOV 2022'!J122</f>
        <v>0</v>
      </c>
      <c r="K122" s="89">
        <f>'[2]FEB 2022'!K122+'[2]MAR 2022'!K122+'[2]APR 2022'!K122+'[2]MAY 2022'!K122+'[2]JUN 2022'!K122+'[2]JUL 2022'!K122+'[2]AUG 2022'!K122+'[2]NOV 2022'!K122</f>
        <v>11580</v>
      </c>
      <c r="L122" s="90">
        <f>'[2]SEPT 2021'!K122+'[2]OCT 2021'!K122+'[2]NOV 2021'!K122+'[2]DEC 2021'!K122+'[2]JAN 2022'!K122+'[2]FEB 2022'!L122+'[2]MAR 2022'!L122+'[2]APR 2022'!L122+'[2]MAY 2022'!L122+'[2]JUN 2022'!L122+'[2]JUL 2022'!L122+'[2]AUG 2022'!L122+'[2]NOV 2022'!L122</f>
        <v>0</v>
      </c>
      <c r="M122" s="90">
        <f>'[2]SEPT 2021'!L122+'[2]OCT 2021'!L122+'[2]NOV 2021'!L122+'[2]DEC 2021'!L122+'[2]JAN 2022'!L122+'[2]FEB 2022'!M122+'[2]MAR 2022'!M122+'[2]APR 2022'!M122+'[2]MAY 2022'!M122+'[2]JUN 2022'!M122+'[2]JUL 2022'!M122+'[2]AUG 2022'!M122+'[2]NOV 2022'!M122</f>
        <v>0</v>
      </c>
      <c r="N122" s="90">
        <f>'[2]SEPT 2021'!M122+'[2]OCT 2021'!M122+'[2]NOV 2021'!M122+'[2]DEC 2021'!M122+'[2]JAN 2022'!M122+'[2]FEB 2022'!N122+'[2]MAR 2022'!N122+'[2]APR 2022'!N122+'[2]MAY 2022'!N122+'[2]JUN 2022'!N122+'[2]JUL 2022'!N122+'[2]AUG 2022'!N122+'[2]NOV 2022'!N122</f>
        <v>0</v>
      </c>
      <c r="O122" s="90">
        <f>'[2]SEPT 2021'!N122+'[2]OCT 2021'!N122+'[2]NOV 2021'!N122+'[2]DEC 2021'!N122+'[2]JAN 2022'!N122+'[2]FEB 2022'!O122+'[2]MAR 2022'!O122+'[2]APR 2022'!O122+'[2]MAY 2022'!O122+'[2]JUN 2022'!O122+'[2]JUL 2022'!O122+'[2]AUG 2022'!O122+'[2]NOV 2022'!O122</f>
        <v>0</v>
      </c>
      <c r="P122" s="90">
        <f>'[2]SEPT 2021'!O122+'[2]OCT 2021'!O122+'[2]NOV 2021'!O122+'[2]DEC 2021'!O122+'[2]JAN 2022'!O122+'[2]FEB 2022'!P122+'[2]MAR 2022'!P122+'[2]APR 2022'!P122+'[2]MAY 2022'!P122+'[2]JUN 2022'!P122+'[2]JUL 2022'!P122+'[2]AUG 2022'!P122+'[2]NOV 2022'!P122</f>
        <v>0</v>
      </c>
      <c r="Q122" s="90">
        <f>'[2]SEPT 2021'!P122+'[2]OCT 2021'!P122+'[2]NOV 2021'!P122+'[2]DEC 2021'!P122+'[2]JAN 2022'!P122+'[2]FEB 2022'!Q122+'[2]MAR 2022'!Q122+'[2]APR 2022'!Q122+'[2]MAY 2022'!Q122+'[2]JUN 2022'!Q122+'[2]JUL 2022'!Q122+'[2]AUG 2022'!Q122+'[2]NOV 2022'!Q122</f>
        <v>27581</v>
      </c>
      <c r="R122" s="90">
        <f>'[2]SEPT 2021'!Q122+'[2]OCT 2021'!Q122+'[2]NOV 2021'!Q122+'[2]DEC 2021'!Q122+'[2]JAN 2022'!Q122+'[2]FEB 2022'!R122+'[2]MAR 2022'!R122+'[2]APR 2022'!R122+'[2]MAY 2022'!R122+'[2]JUN 2022'!R122+'[2]JUL 2022'!R122+'[2]AUG 2022'!R122+'[2]NOV 2022'!R122</f>
        <v>0</v>
      </c>
      <c r="S122" s="90">
        <f>'[2]SEPT 2021'!R122+'[2]OCT 2021'!R122+'[2]NOV 2021'!R122+'[2]DEC 2021'!R122+'[2]JAN 2022'!R122+'[2]FEB 2022'!S122+'[2]MAR 2022'!S122+'[2]APR 2022'!S122+'[2]MAY 2022'!S122+'[2]JUN 2022'!S122+'[2]JUL 2022'!S122+'[2]AUG 2022'!S122+'[2]NOV 2022'!S122</f>
        <v>0</v>
      </c>
      <c r="T122" s="90">
        <f>'[2]SEPT 2021'!S122+'[2]OCT 2021'!S122+'[2]NOV 2021'!S122+'[2]DEC 2021'!S122+'[2]JAN 2022'!S122+'[2]FEB 2022'!T122+'[2]MAR 2022'!T122+'[2]APR 2022'!T122+'[2]MAY 2022'!T122+'[2]JUN 2022'!T122+'[2]JUL 2022'!T122+'[2]AUG 2022'!T122+'[2]NOV 2022'!T122</f>
        <v>0</v>
      </c>
      <c r="U122" s="90">
        <f>'[2]SEPT 2021'!T122+'[2]OCT 2021'!T122+'[2]NOV 2021'!T122+'[2]DEC 2021'!T122+'[2]JAN 2022'!T122+'[2]FEB 2022'!U122+'[2]MAR 2022'!U122+'[2]APR 2022'!U122+'[2]MAY 2022'!U122+'[2]JUN 2022'!U122+'[2]JUL 2022'!U122+'[2]AUG 2022'!U122+'[2]NOV 2022'!U122</f>
        <v>0</v>
      </c>
      <c r="V122" s="90">
        <f>'[2]SEPT 2021'!U122+'[2]OCT 2021'!U122+'[2]NOV 2021'!U122+'[2]DEC 2021'!U122+'[2]JAN 2022'!U122+'[2]FEB 2022'!V122+'[2]MAR 2022'!V122+'[2]APR 2022'!V122+'[2]MAY 2022'!V122+'[2]JUN 2022'!V122+'[2]JUL 2022'!V122+'[2]AUG 2022'!V122+'[2]NOV 2022'!V122</f>
        <v>0</v>
      </c>
      <c r="W122" s="90">
        <f>'[2]SEPT 2021'!V122+'[2]OCT 2021'!V122+'[2]NOV 2021'!V122+'[2]DEC 2021'!V122+'[2]JAN 2022'!V122+'[2]FEB 2022'!W122+'[2]MAR 2022'!W122+'[2]APR 2022'!W122+'[2]MAY 2022'!W122+'[2]JUN 2022'!W122+'[2]JUL 2022'!W122+'[2]AUG 2022'!W122+'[2]NOV 2022'!W122</f>
        <v>0</v>
      </c>
      <c r="X122" s="90">
        <f>'[2]SEPT 2021'!W122+'[2]OCT 2021'!W122+'[2]NOV 2021'!W122+'[2]DEC 2021'!W122+'[2]JAN 2022'!W122+'[2]FEB 2022'!X122+'[2]MAR 2022'!X122+'[2]APR 2022'!X122+'[2]MAY 2022'!X122+'[2]JUN 2022'!X122+'[2]JUL 2022'!X122+'[2]AUG 2022'!X122+'[2]NOV 2022'!X122</f>
        <v>0</v>
      </c>
      <c r="Y122" s="90">
        <f>'[2]SEPT 2021'!X122+'[2]OCT 2021'!X122+'[2]NOV 2021'!X122+'[2]DEC 2021'!X122+'[2]JAN 2022'!X122+'[2]FEB 2022'!Y122+'[2]MAR 2022'!Y122+'[2]APR 2022'!Y122+'[2]MAY 2022'!Y122+'[2]JUN 2022'!Y122+'[2]JUL 2022'!Y122+'[2]AUG 2022'!Y122+'[2]NOV 2022'!Y122</f>
        <v>0</v>
      </c>
      <c r="Z122" s="90">
        <f>'[2]SEPT 2021'!Y122+'[2]OCT 2021'!Y122+'[2]NOV 2021'!Y122+'[2]DEC 2021'!Y122+'[2]JAN 2022'!Y122+'[2]FEB 2022'!Z122+'[2]MAR 2022'!Z122+'[2]APR 2022'!Z122+'[2]MAY 2022'!Z122+'[2]JUN 2022'!Z122+'[2]JUL 2022'!Z122+'[2]AUG 2022'!Z122+'[2]NOV 2022'!Z122</f>
        <v>0</v>
      </c>
      <c r="AA122" s="66">
        <f t="shared" si="1"/>
        <v>647141</v>
      </c>
    </row>
    <row r="123" spans="1:27" x14ac:dyDescent="0.25">
      <c r="A123" s="16" t="s">
        <v>281</v>
      </c>
      <c r="B123" s="17" t="s">
        <v>282</v>
      </c>
      <c r="C123" s="29" t="s">
        <v>50</v>
      </c>
      <c r="D123" s="86">
        <f>'[2]SEPT 2021'!D123+'[2]OCT 2021'!D123+'[2]NOV 2021'!D123+'[2]DEC 2021'!D123+'[2]JAN 2022'!D123+'[2]FEB 2022'!D123+'[2]MAR 2022'!D123+'[2]APR 2022'!D123+'[2]MAY 2022'!D123+'[2]JUN 2022'!D123+'[2]JUL 2022'!D123+'[2]AUG 2022'!D123+'[2]NOV 2022'!D123</f>
        <v>181449</v>
      </c>
      <c r="E123" s="86">
        <f>'[2]SEPT 2021'!E123+'[2]OCT 2021'!E123+'[2]NOV 2021'!E123+'[2]DEC 2021'!E123+'[2]JAN 2022'!E123+'[2]FEB 2022'!E123+'[2]MAR 2022'!E123+'[2]APR 2022'!E123+'[2]MAY 2022'!E123+'[2]JUN 2022'!E123+'[2]JUL 2022'!E123+'[2]AUG 2022'!E123+'[2]NOV 2022'!E123</f>
        <v>14308</v>
      </c>
      <c r="F123" s="86">
        <f>'[2]SEPT 2021'!F123+'[2]OCT 2021'!F123+'[2]NOV 2021'!F123+'[2]DEC 2021'!F123+'[2]JAN 2022'!F123+'[2]FEB 2022'!F123+'[2]MAR 2022'!F123+'[2]APR 2022'!F123+'[2]MAY 2022'!F123+'[2]JUN 2022'!F123+'[2]JUL 2022'!F123+'[2]AUG 2022'!F123+'[2]NOV 2022'!F123</f>
        <v>497431</v>
      </c>
      <c r="G123" s="86">
        <f>'[2]SEPT 2021'!G123+'[2]OCT 2021'!G123+'[2]NOV 2021'!G123+'[2]DEC 2021'!G123+'[2]JAN 2022'!G123+'[2]FEB 2022'!G123+'[2]MAR 2022'!G123+'[2]APR 2022'!G123+'[2]MAY 2022'!G123+'[2]JUN 2022'!G123+'[2]JUL 2022'!G123+'[2]AUG 2022'!G123+'[2]NOV 2022'!G123</f>
        <v>184000</v>
      </c>
      <c r="H123" s="86">
        <f>'[2]SEPT 2021'!H123+'[2]OCT 2021'!H123+'[2]NOV 2021'!H123+'[2]DEC 2021'!H123+'[2]JAN 2022'!H123+'[2]FEB 2022'!H123+'[2]MAR 2022'!H123+'[2]APR 2022'!H123+'[2]MAY 2022'!H123+'[2]JUN 2022'!H123+'[2]JUL 2022'!H123+'[2]AUG 2022'!H123+'[2]NOV 2022'!H123</f>
        <v>100099</v>
      </c>
      <c r="I123" s="87">
        <f>'[2]SEPT 2021'!I123+'[2]OCT 2021'!I123+'[2]NOV 2021'!I123+'[2]DEC 2021'!I123+'[2]JAN 2022'!I123+'[2]FEB 2022'!I123+'[2]MAR 2022'!I123+'[2]APR 2022'!I123+'[2]MAY 2022'!I123+'[2]JUN 2022'!I123+'[2]JUL 2022'!I123+'[2]AUG 2022'!I123+'[2]NOV 2022'!I123</f>
        <v>977287</v>
      </c>
      <c r="J123" s="88">
        <f>'[2]SEPT 2021'!J123+'[2]OCT 2021'!J123+'[2]NOV 2021'!J123+'[2]DEC 2021'!J123+'[2]JAN 2022'!J123+'[2]FEB 2022'!J123+'[2]MAR 2022'!J123+'[2]APR 2022'!J123+'[2]MAY 2022'!J123+'[2]JUN 2022'!J123+'[2]JUL 2022'!J123+'[2]AUG 2022'!J123+'[2]NOV 2022'!J123</f>
        <v>0</v>
      </c>
      <c r="K123" s="89">
        <f>'[2]FEB 2022'!K123+'[2]MAR 2022'!K123+'[2]APR 2022'!K123+'[2]MAY 2022'!K123+'[2]JUN 2022'!K123+'[2]JUL 2022'!K123+'[2]AUG 2022'!K123+'[2]NOV 2022'!K123</f>
        <v>0</v>
      </c>
      <c r="L123" s="90">
        <f>'[2]SEPT 2021'!K123+'[2]OCT 2021'!K123+'[2]NOV 2021'!K123+'[2]DEC 2021'!K123+'[2]JAN 2022'!K123+'[2]FEB 2022'!L123+'[2]MAR 2022'!L123+'[2]APR 2022'!L123+'[2]MAY 2022'!L123+'[2]JUN 2022'!L123+'[2]JUL 2022'!L123+'[2]AUG 2022'!L123+'[2]NOV 2022'!L123</f>
        <v>0</v>
      </c>
      <c r="M123" s="90">
        <f>'[2]SEPT 2021'!L123+'[2]OCT 2021'!L123+'[2]NOV 2021'!L123+'[2]DEC 2021'!L123+'[2]JAN 2022'!L123+'[2]FEB 2022'!M123+'[2]MAR 2022'!M123+'[2]APR 2022'!M123+'[2]MAY 2022'!M123+'[2]JUN 2022'!M123+'[2]JUL 2022'!M123+'[2]AUG 2022'!M123+'[2]NOV 2022'!M123</f>
        <v>55711</v>
      </c>
      <c r="N123" s="90">
        <f>'[2]SEPT 2021'!M123+'[2]OCT 2021'!M123+'[2]NOV 2021'!M123+'[2]DEC 2021'!M123+'[2]JAN 2022'!M123+'[2]FEB 2022'!N123+'[2]MAR 2022'!N123+'[2]APR 2022'!N123+'[2]MAY 2022'!N123+'[2]JUN 2022'!N123+'[2]JUL 2022'!N123+'[2]AUG 2022'!N123+'[2]NOV 2022'!N123</f>
        <v>0</v>
      </c>
      <c r="O123" s="90">
        <f>'[2]SEPT 2021'!N123+'[2]OCT 2021'!N123+'[2]NOV 2021'!N123+'[2]DEC 2021'!N123+'[2]JAN 2022'!N123+'[2]FEB 2022'!O123+'[2]MAR 2022'!O123+'[2]APR 2022'!O123+'[2]MAY 2022'!O123+'[2]JUN 2022'!O123+'[2]JUL 2022'!O123+'[2]AUG 2022'!O123+'[2]NOV 2022'!O123</f>
        <v>0</v>
      </c>
      <c r="P123" s="90">
        <f>'[2]SEPT 2021'!O123+'[2]OCT 2021'!O123+'[2]NOV 2021'!O123+'[2]DEC 2021'!O123+'[2]JAN 2022'!O123+'[2]FEB 2022'!P123+'[2]MAR 2022'!P123+'[2]APR 2022'!P123+'[2]MAY 2022'!P123+'[2]JUN 2022'!P123+'[2]JUL 2022'!P123+'[2]AUG 2022'!P123+'[2]NOV 2022'!P123</f>
        <v>0</v>
      </c>
      <c r="Q123" s="90">
        <f>'[2]SEPT 2021'!P123+'[2]OCT 2021'!P123+'[2]NOV 2021'!P123+'[2]DEC 2021'!P123+'[2]JAN 2022'!P123+'[2]FEB 2022'!Q123+'[2]MAR 2022'!Q123+'[2]APR 2022'!Q123+'[2]MAY 2022'!Q123+'[2]JUN 2022'!Q123+'[2]JUL 2022'!Q123+'[2]AUG 2022'!Q123+'[2]NOV 2022'!Q123</f>
        <v>8955.7900000000009</v>
      </c>
      <c r="R123" s="90">
        <f>'[2]SEPT 2021'!Q123+'[2]OCT 2021'!Q123+'[2]NOV 2021'!Q123+'[2]DEC 2021'!Q123+'[2]JAN 2022'!Q123+'[2]FEB 2022'!R123+'[2]MAR 2022'!R123+'[2]APR 2022'!R123+'[2]MAY 2022'!R123+'[2]JUN 2022'!R123+'[2]JUL 2022'!R123+'[2]AUG 2022'!R123+'[2]NOV 2022'!R123</f>
        <v>0</v>
      </c>
      <c r="S123" s="90">
        <f>'[2]SEPT 2021'!R123+'[2]OCT 2021'!R123+'[2]NOV 2021'!R123+'[2]DEC 2021'!R123+'[2]JAN 2022'!R123+'[2]FEB 2022'!S123+'[2]MAR 2022'!S123+'[2]APR 2022'!S123+'[2]MAY 2022'!S123+'[2]JUN 2022'!S123+'[2]JUL 2022'!S123+'[2]AUG 2022'!S123+'[2]NOV 2022'!S123</f>
        <v>0</v>
      </c>
      <c r="T123" s="90">
        <f>'[2]SEPT 2021'!S123+'[2]OCT 2021'!S123+'[2]NOV 2021'!S123+'[2]DEC 2021'!S123+'[2]JAN 2022'!S123+'[2]FEB 2022'!T123+'[2]MAR 2022'!T123+'[2]APR 2022'!T123+'[2]MAY 2022'!T123+'[2]JUN 2022'!T123+'[2]JUL 2022'!T123+'[2]AUG 2022'!T123+'[2]NOV 2022'!T123</f>
        <v>49500</v>
      </c>
      <c r="U123" s="90">
        <f>'[2]SEPT 2021'!T123+'[2]OCT 2021'!T123+'[2]NOV 2021'!T123+'[2]DEC 2021'!T123+'[2]JAN 2022'!T123+'[2]FEB 2022'!U123+'[2]MAR 2022'!U123+'[2]APR 2022'!U123+'[2]MAY 2022'!U123+'[2]JUN 2022'!U123+'[2]JUL 2022'!U123+'[2]AUG 2022'!U123+'[2]NOV 2022'!U123</f>
        <v>0</v>
      </c>
      <c r="V123" s="90">
        <f>'[2]SEPT 2021'!U123+'[2]OCT 2021'!U123+'[2]NOV 2021'!U123+'[2]DEC 2021'!U123+'[2]JAN 2022'!U123+'[2]FEB 2022'!V123+'[2]MAR 2022'!V123+'[2]APR 2022'!V123+'[2]MAY 2022'!V123+'[2]JUN 2022'!V123+'[2]JUL 2022'!V123+'[2]AUG 2022'!V123+'[2]NOV 2022'!V123</f>
        <v>0</v>
      </c>
      <c r="W123" s="90">
        <f>'[2]SEPT 2021'!V123+'[2]OCT 2021'!V123+'[2]NOV 2021'!V123+'[2]DEC 2021'!V123+'[2]JAN 2022'!V123+'[2]FEB 2022'!W123+'[2]MAR 2022'!W123+'[2]APR 2022'!W123+'[2]MAY 2022'!W123+'[2]JUN 2022'!W123+'[2]JUL 2022'!W123+'[2]AUG 2022'!W123+'[2]NOV 2022'!W123</f>
        <v>0</v>
      </c>
      <c r="X123" s="90">
        <f>'[2]SEPT 2021'!W123+'[2]OCT 2021'!W123+'[2]NOV 2021'!W123+'[2]DEC 2021'!W123+'[2]JAN 2022'!W123+'[2]FEB 2022'!X123+'[2]MAR 2022'!X123+'[2]APR 2022'!X123+'[2]MAY 2022'!X123+'[2]JUN 2022'!X123+'[2]JUL 2022'!X123+'[2]AUG 2022'!X123+'[2]NOV 2022'!X123</f>
        <v>0</v>
      </c>
      <c r="Y123" s="90">
        <f>'[2]SEPT 2021'!X123+'[2]OCT 2021'!X123+'[2]NOV 2021'!X123+'[2]DEC 2021'!X123+'[2]JAN 2022'!X123+'[2]FEB 2022'!Y123+'[2]MAR 2022'!Y123+'[2]APR 2022'!Y123+'[2]MAY 2022'!Y123+'[2]JUN 2022'!Y123+'[2]JUL 2022'!Y123+'[2]AUG 2022'!Y123+'[2]NOV 2022'!Y123</f>
        <v>0</v>
      </c>
      <c r="Z123" s="90">
        <f>'[2]SEPT 2021'!Y123+'[2]OCT 2021'!Y123+'[2]NOV 2021'!Y123+'[2]DEC 2021'!Y123+'[2]JAN 2022'!Y123+'[2]FEB 2022'!Z123+'[2]MAR 2022'!Z123+'[2]APR 2022'!Z123+'[2]MAY 2022'!Z123+'[2]JUN 2022'!Z123+'[2]JUL 2022'!Z123+'[2]AUG 2022'!Z123+'[2]NOV 2022'!Z123</f>
        <v>0</v>
      </c>
      <c r="AA123" s="66">
        <f t="shared" si="1"/>
        <v>1091453.79</v>
      </c>
    </row>
    <row r="124" spans="1:27" x14ac:dyDescent="0.25">
      <c r="A124" s="16" t="s">
        <v>283</v>
      </c>
      <c r="B124" s="17" t="s">
        <v>284</v>
      </c>
      <c r="C124" s="29" t="s">
        <v>50</v>
      </c>
      <c r="D124" s="86">
        <f>'[2]SEPT 2021'!D124+'[2]OCT 2021'!D124+'[2]NOV 2021'!D124+'[2]DEC 2021'!D124+'[2]JAN 2022'!D124+'[2]FEB 2022'!D124+'[2]MAR 2022'!D124+'[2]APR 2022'!D124+'[2]MAY 2022'!D124+'[2]JUN 2022'!D124+'[2]JUL 2022'!D124+'[2]AUG 2022'!D124+'[2]NOV 2022'!D124</f>
        <v>145205</v>
      </c>
      <c r="E124" s="86">
        <f>'[2]SEPT 2021'!E124+'[2]OCT 2021'!E124+'[2]NOV 2021'!E124+'[2]DEC 2021'!E124+'[2]JAN 2022'!E124+'[2]FEB 2022'!E124+'[2]MAR 2022'!E124+'[2]APR 2022'!E124+'[2]MAY 2022'!E124+'[2]JUN 2022'!E124+'[2]JUL 2022'!E124+'[2]AUG 2022'!E124+'[2]NOV 2022'!E124</f>
        <v>151681</v>
      </c>
      <c r="F124" s="86">
        <f>'[2]SEPT 2021'!F124+'[2]OCT 2021'!F124+'[2]NOV 2021'!F124+'[2]DEC 2021'!F124+'[2]JAN 2022'!F124+'[2]FEB 2022'!F124+'[2]MAR 2022'!F124+'[2]APR 2022'!F124+'[2]MAY 2022'!F124+'[2]JUN 2022'!F124+'[2]JUL 2022'!F124+'[2]AUG 2022'!F124+'[2]NOV 2022'!F124</f>
        <v>281529</v>
      </c>
      <c r="G124" s="86">
        <f>'[2]SEPT 2021'!G124+'[2]OCT 2021'!G124+'[2]NOV 2021'!G124+'[2]DEC 2021'!G124+'[2]JAN 2022'!G124+'[2]FEB 2022'!G124+'[2]MAR 2022'!G124+'[2]APR 2022'!G124+'[2]MAY 2022'!G124+'[2]JUN 2022'!G124+'[2]JUL 2022'!G124+'[2]AUG 2022'!G124+'[2]NOV 2022'!G124</f>
        <v>40000</v>
      </c>
      <c r="H124" s="86">
        <f>'[2]SEPT 2021'!H124+'[2]OCT 2021'!H124+'[2]NOV 2021'!H124+'[2]DEC 2021'!H124+'[2]JAN 2022'!H124+'[2]FEB 2022'!H124+'[2]MAR 2022'!H124+'[2]APR 2022'!H124+'[2]MAY 2022'!H124+'[2]JUN 2022'!H124+'[2]JUL 2022'!H124+'[2]AUG 2022'!H124+'[2]NOV 2022'!H124</f>
        <v>210005</v>
      </c>
      <c r="I124" s="87">
        <f>'[2]SEPT 2021'!I124+'[2]OCT 2021'!I124+'[2]NOV 2021'!I124+'[2]DEC 2021'!I124+'[2]JAN 2022'!I124+'[2]FEB 2022'!I124+'[2]MAR 2022'!I124+'[2]APR 2022'!I124+'[2]MAY 2022'!I124+'[2]JUN 2022'!I124+'[2]JUL 2022'!I124+'[2]AUG 2022'!I124+'[2]NOV 2022'!I124</f>
        <v>828420</v>
      </c>
      <c r="J124" s="88">
        <f>'[2]SEPT 2021'!J124+'[2]OCT 2021'!J124+'[2]NOV 2021'!J124+'[2]DEC 2021'!J124+'[2]JAN 2022'!J124+'[2]FEB 2022'!J124+'[2]MAR 2022'!J124+'[2]APR 2022'!J124+'[2]MAY 2022'!J124+'[2]JUN 2022'!J124+'[2]JUL 2022'!J124+'[2]AUG 2022'!J124+'[2]NOV 2022'!J124</f>
        <v>0</v>
      </c>
      <c r="K124" s="89">
        <f>'[2]FEB 2022'!K124+'[2]MAR 2022'!K124+'[2]APR 2022'!K124+'[2]MAY 2022'!K124+'[2]JUN 2022'!K124+'[2]JUL 2022'!K124+'[2]AUG 2022'!K124+'[2]NOV 2022'!K124</f>
        <v>0</v>
      </c>
      <c r="L124" s="90">
        <f>'[2]SEPT 2021'!K124+'[2]OCT 2021'!K124+'[2]NOV 2021'!K124+'[2]DEC 2021'!K124+'[2]JAN 2022'!K124+'[2]FEB 2022'!L124+'[2]MAR 2022'!L124+'[2]APR 2022'!L124+'[2]MAY 2022'!L124+'[2]JUN 2022'!L124+'[2]JUL 2022'!L124+'[2]AUG 2022'!L124+'[2]NOV 2022'!L124</f>
        <v>0</v>
      </c>
      <c r="M124" s="90">
        <f>'[2]SEPT 2021'!L124+'[2]OCT 2021'!L124+'[2]NOV 2021'!L124+'[2]DEC 2021'!L124+'[2]JAN 2022'!L124+'[2]FEB 2022'!M124+'[2]MAR 2022'!M124+'[2]APR 2022'!M124+'[2]MAY 2022'!M124+'[2]JUN 2022'!M124+'[2]JUL 2022'!M124+'[2]AUG 2022'!M124+'[2]NOV 2022'!M124</f>
        <v>0</v>
      </c>
      <c r="N124" s="90">
        <f>'[2]SEPT 2021'!M124+'[2]OCT 2021'!M124+'[2]NOV 2021'!M124+'[2]DEC 2021'!M124+'[2]JAN 2022'!M124+'[2]FEB 2022'!N124+'[2]MAR 2022'!N124+'[2]APR 2022'!N124+'[2]MAY 2022'!N124+'[2]JUN 2022'!N124+'[2]JUL 2022'!N124+'[2]AUG 2022'!N124+'[2]NOV 2022'!N124</f>
        <v>0</v>
      </c>
      <c r="O124" s="90">
        <f>'[2]SEPT 2021'!N124+'[2]OCT 2021'!N124+'[2]NOV 2021'!N124+'[2]DEC 2021'!N124+'[2]JAN 2022'!N124+'[2]FEB 2022'!O124+'[2]MAR 2022'!O124+'[2]APR 2022'!O124+'[2]MAY 2022'!O124+'[2]JUN 2022'!O124+'[2]JUL 2022'!O124+'[2]AUG 2022'!O124+'[2]NOV 2022'!O124</f>
        <v>0</v>
      </c>
      <c r="P124" s="90">
        <f>'[2]SEPT 2021'!O124+'[2]OCT 2021'!O124+'[2]NOV 2021'!O124+'[2]DEC 2021'!O124+'[2]JAN 2022'!O124+'[2]FEB 2022'!P124+'[2]MAR 2022'!P124+'[2]APR 2022'!P124+'[2]MAY 2022'!P124+'[2]JUN 2022'!P124+'[2]JUL 2022'!P124+'[2]AUG 2022'!P124+'[2]NOV 2022'!P124</f>
        <v>0</v>
      </c>
      <c r="Q124" s="90">
        <f>'[2]SEPT 2021'!P124+'[2]OCT 2021'!P124+'[2]NOV 2021'!P124+'[2]DEC 2021'!P124+'[2]JAN 2022'!P124+'[2]FEB 2022'!Q124+'[2]MAR 2022'!Q124+'[2]APR 2022'!Q124+'[2]MAY 2022'!Q124+'[2]JUN 2022'!Q124+'[2]JUL 2022'!Q124+'[2]AUG 2022'!Q124+'[2]NOV 2022'!Q124</f>
        <v>7249.92</v>
      </c>
      <c r="R124" s="90">
        <f>'[2]SEPT 2021'!Q124+'[2]OCT 2021'!Q124+'[2]NOV 2021'!Q124+'[2]DEC 2021'!Q124+'[2]JAN 2022'!Q124+'[2]FEB 2022'!R124+'[2]MAR 2022'!R124+'[2]APR 2022'!R124+'[2]MAY 2022'!R124+'[2]JUN 2022'!R124+'[2]JUL 2022'!R124+'[2]AUG 2022'!R124+'[2]NOV 2022'!R124</f>
        <v>5650</v>
      </c>
      <c r="S124" s="90">
        <f>'[2]SEPT 2021'!R124+'[2]OCT 2021'!R124+'[2]NOV 2021'!R124+'[2]DEC 2021'!R124+'[2]JAN 2022'!R124+'[2]FEB 2022'!S124+'[2]MAR 2022'!S124+'[2]APR 2022'!S124+'[2]MAY 2022'!S124+'[2]JUN 2022'!S124+'[2]JUL 2022'!S124+'[2]AUG 2022'!S124+'[2]NOV 2022'!S124</f>
        <v>769962</v>
      </c>
      <c r="T124" s="90">
        <f>'[2]SEPT 2021'!S124+'[2]OCT 2021'!S124+'[2]NOV 2021'!S124+'[2]DEC 2021'!S124+'[2]JAN 2022'!S124+'[2]FEB 2022'!T124+'[2]MAR 2022'!T124+'[2]APR 2022'!T124+'[2]MAY 2022'!T124+'[2]JUN 2022'!T124+'[2]JUL 2022'!T124+'[2]AUG 2022'!T124+'[2]NOV 2022'!T124</f>
        <v>0</v>
      </c>
      <c r="U124" s="90">
        <f>'[2]SEPT 2021'!T124+'[2]OCT 2021'!T124+'[2]NOV 2021'!T124+'[2]DEC 2021'!T124+'[2]JAN 2022'!T124+'[2]FEB 2022'!U124+'[2]MAR 2022'!U124+'[2]APR 2022'!U124+'[2]MAY 2022'!U124+'[2]JUN 2022'!U124+'[2]JUL 2022'!U124+'[2]AUG 2022'!U124+'[2]NOV 2022'!U124</f>
        <v>0</v>
      </c>
      <c r="V124" s="90">
        <f>'[2]SEPT 2021'!U124+'[2]OCT 2021'!U124+'[2]NOV 2021'!U124+'[2]DEC 2021'!U124+'[2]JAN 2022'!U124+'[2]FEB 2022'!V124+'[2]MAR 2022'!V124+'[2]APR 2022'!V124+'[2]MAY 2022'!V124+'[2]JUN 2022'!V124+'[2]JUL 2022'!V124+'[2]AUG 2022'!V124+'[2]NOV 2022'!V124</f>
        <v>0</v>
      </c>
      <c r="W124" s="90">
        <f>'[2]SEPT 2021'!V124+'[2]OCT 2021'!V124+'[2]NOV 2021'!V124+'[2]DEC 2021'!V124+'[2]JAN 2022'!V124+'[2]FEB 2022'!W124+'[2]MAR 2022'!W124+'[2]APR 2022'!W124+'[2]MAY 2022'!W124+'[2]JUN 2022'!W124+'[2]JUL 2022'!W124+'[2]AUG 2022'!W124+'[2]NOV 2022'!W124</f>
        <v>18210</v>
      </c>
      <c r="X124" s="90">
        <f>'[2]SEPT 2021'!W124+'[2]OCT 2021'!W124+'[2]NOV 2021'!W124+'[2]DEC 2021'!W124+'[2]JAN 2022'!W124+'[2]FEB 2022'!X124+'[2]MAR 2022'!X124+'[2]APR 2022'!X124+'[2]MAY 2022'!X124+'[2]JUN 2022'!X124+'[2]JUL 2022'!X124+'[2]AUG 2022'!X124+'[2]NOV 2022'!X124</f>
        <v>0</v>
      </c>
      <c r="Y124" s="90">
        <f>'[2]SEPT 2021'!X124+'[2]OCT 2021'!X124+'[2]NOV 2021'!X124+'[2]DEC 2021'!X124+'[2]JAN 2022'!X124+'[2]FEB 2022'!Y124+'[2]MAR 2022'!Y124+'[2]APR 2022'!Y124+'[2]MAY 2022'!Y124+'[2]JUN 2022'!Y124+'[2]JUL 2022'!Y124+'[2]AUG 2022'!Y124+'[2]NOV 2022'!Y124</f>
        <v>0</v>
      </c>
      <c r="Z124" s="90">
        <f>'[2]SEPT 2021'!Y124+'[2]OCT 2021'!Y124+'[2]NOV 2021'!Y124+'[2]DEC 2021'!Y124+'[2]JAN 2022'!Y124+'[2]FEB 2022'!Z124+'[2]MAR 2022'!Z124+'[2]APR 2022'!Z124+'[2]MAY 2022'!Z124+'[2]JUN 2022'!Z124+'[2]JUL 2022'!Z124+'[2]AUG 2022'!Z124+'[2]NOV 2022'!Z124</f>
        <v>0</v>
      </c>
      <c r="AA124" s="66">
        <f t="shared" si="1"/>
        <v>1629491.92</v>
      </c>
    </row>
    <row r="125" spans="1:27" x14ac:dyDescent="0.25">
      <c r="A125" s="16" t="s">
        <v>285</v>
      </c>
      <c r="B125" s="17" t="s">
        <v>286</v>
      </c>
      <c r="C125" s="18" t="s">
        <v>36</v>
      </c>
      <c r="D125" s="86">
        <f>'[2]SEPT 2021'!D125+'[2]OCT 2021'!D125+'[2]NOV 2021'!D125+'[2]DEC 2021'!D125+'[2]JAN 2022'!D125+'[2]FEB 2022'!D125+'[2]MAR 2022'!D125+'[2]APR 2022'!D125+'[2]MAY 2022'!D125+'[2]JUN 2022'!D125+'[2]JUL 2022'!D125+'[2]AUG 2022'!D125+'[2]NOV 2022'!D125</f>
        <v>63186</v>
      </c>
      <c r="E125" s="86">
        <f>'[2]SEPT 2021'!E125+'[2]OCT 2021'!E125+'[2]NOV 2021'!E125+'[2]DEC 2021'!E125+'[2]JAN 2022'!E125+'[2]FEB 2022'!E125+'[2]MAR 2022'!E125+'[2]APR 2022'!E125+'[2]MAY 2022'!E125+'[2]JUN 2022'!E125+'[2]JUL 2022'!E125+'[2]AUG 2022'!E125+'[2]NOV 2022'!E125</f>
        <v>2479</v>
      </c>
      <c r="F125" s="86">
        <f>'[2]SEPT 2021'!F125+'[2]OCT 2021'!F125+'[2]NOV 2021'!F125+'[2]DEC 2021'!F125+'[2]JAN 2022'!F125+'[2]FEB 2022'!F125+'[2]MAR 2022'!F125+'[2]APR 2022'!F125+'[2]MAY 2022'!F125+'[2]JUN 2022'!F125+'[2]JUL 2022'!F125+'[2]AUG 2022'!F125+'[2]NOV 2022'!F125</f>
        <v>63519</v>
      </c>
      <c r="G125" s="86">
        <f>'[2]SEPT 2021'!G125+'[2]OCT 2021'!G125+'[2]NOV 2021'!G125+'[2]DEC 2021'!G125+'[2]JAN 2022'!G125+'[2]FEB 2022'!G125+'[2]MAR 2022'!G125+'[2]APR 2022'!G125+'[2]MAY 2022'!G125+'[2]JUN 2022'!G125+'[2]JUL 2022'!G125+'[2]AUG 2022'!G125+'[2]NOV 2022'!G125</f>
        <v>6765</v>
      </c>
      <c r="H125" s="86">
        <f>'[2]SEPT 2021'!H125+'[2]OCT 2021'!H125+'[2]NOV 2021'!H125+'[2]DEC 2021'!H125+'[2]JAN 2022'!H125+'[2]FEB 2022'!H125+'[2]MAR 2022'!H125+'[2]APR 2022'!H125+'[2]MAY 2022'!H125+'[2]JUN 2022'!H125+'[2]JUL 2022'!H125+'[2]AUG 2022'!H125+'[2]NOV 2022'!H125</f>
        <v>4350</v>
      </c>
      <c r="I125" s="87">
        <f>'[2]SEPT 2021'!I125+'[2]OCT 2021'!I125+'[2]NOV 2021'!I125+'[2]DEC 2021'!I125+'[2]JAN 2022'!I125+'[2]FEB 2022'!I125+'[2]MAR 2022'!I125+'[2]APR 2022'!I125+'[2]MAY 2022'!I125+'[2]JUN 2022'!I125+'[2]JUL 2022'!I125+'[2]AUG 2022'!I125+'[2]NOV 2022'!I125</f>
        <v>140299</v>
      </c>
      <c r="J125" s="88">
        <f>'[2]SEPT 2021'!J125+'[2]OCT 2021'!J125+'[2]NOV 2021'!J125+'[2]DEC 2021'!J125+'[2]JAN 2022'!J125+'[2]FEB 2022'!J125+'[2]MAR 2022'!J125+'[2]APR 2022'!J125+'[2]MAY 2022'!J125+'[2]JUN 2022'!J125+'[2]JUL 2022'!J125+'[2]AUG 2022'!J125+'[2]NOV 2022'!J125</f>
        <v>26438</v>
      </c>
      <c r="K125" s="89">
        <f>'[2]FEB 2022'!K125+'[2]MAR 2022'!K125+'[2]APR 2022'!K125+'[2]MAY 2022'!K125+'[2]JUN 2022'!K125+'[2]JUL 2022'!K125+'[2]AUG 2022'!K125+'[2]NOV 2022'!K125</f>
        <v>0</v>
      </c>
      <c r="L125" s="90">
        <f>'[2]SEPT 2021'!K125+'[2]OCT 2021'!K125+'[2]NOV 2021'!K125+'[2]DEC 2021'!K125+'[2]JAN 2022'!K125+'[2]FEB 2022'!L125+'[2]MAR 2022'!L125+'[2]APR 2022'!L125+'[2]MAY 2022'!L125+'[2]JUN 2022'!L125+'[2]JUL 2022'!L125+'[2]AUG 2022'!L125+'[2]NOV 2022'!L125</f>
        <v>0</v>
      </c>
      <c r="M125" s="90">
        <f>'[2]SEPT 2021'!L125+'[2]OCT 2021'!L125+'[2]NOV 2021'!L125+'[2]DEC 2021'!L125+'[2]JAN 2022'!L125+'[2]FEB 2022'!M125+'[2]MAR 2022'!M125+'[2]APR 2022'!M125+'[2]MAY 2022'!M125+'[2]JUN 2022'!M125+'[2]JUL 2022'!M125+'[2]AUG 2022'!M125+'[2]NOV 2022'!M125</f>
        <v>0</v>
      </c>
      <c r="N125" s="90">
        <f>'[2]SEPT 2021'!M125+'[2]OCT 2021'!M125+'[2]NOV 2021'!M125+'[2]DEC 2021'!M125+'[2]JAN 2022'!M125+'[2]FEB 2022'!N125+'[2]MAR 2022'!N125+'[2]APR 2022'!N125+'[2]MAY 2022'!N125+'[2]JUN 2022'!N125+'[2]JUL 2022'!N125+'[2]AUG 2022'!N125+'[2]NOV 2022'!N125</f>
        <v>0</v>
      </c>
      <c r="O125" s="90">
        <f>'[2]SEPT 2021'!N125+'[2]OCT 2021'!N125+'[2]NOV 2021'!N125+'[2]DEC 2021'!N125+'[2]JAN 2022'!N125+'[2]FEB 2022'!O125+'[2]MAR 2022'!O125+'[2]APR 2022'!O125+'[2]MAY 2022'!O125+'[2]JUN 2022'!O125+'[2]JUL 2022'!O125+'[2]AUG 2022'!O125+'[2]NOV 2022'!O125</f>
        <v>0</v>
      </c>
      <c r="P125" s="90">
        <f>'[2]SEPT 2021'!O125+'[2]OCT 2021'!O125+'[2]NOV 2021'!O125+'[2]DEC 2021'!O125+'[2]JAN 2022'!O125+'[2]FEB 2022'!P125+'[2]MAR 2022'!P125+'[2]APR 2022'!P125+'[2]MAY 2022'!P125+'[2]JUN 2022'!P125+'[2]JUL 2022'!P125+'[2]AUG 2022'!P125+'[2]NOV 2022'!P125</f>
        <v>0</v>
      </c>
      <c r="Q125" s="90">
        <f>'[2]SEPT 2021'!P125+'[2]OCT 2021'!P125+'[2]NOV 2021'!P125+'[2]DEC 2021'!P125+'[2]JAN 2022'!P125+'[2]FEB 2022'!Q125+'[2]MAR 2022'!Q125+'[2]APR 2022'!Q125+'[2]MAY 2022'!Q125+'[2]JUN 2022'!Q125+'[2]JUL 2022'!Q125+'[2]AUG 2022'!Q125+'[2]NOV 2022'!Q125</f>
        <v>1341.06</v>
      </c>
      <c r="R125" s="90">
        <f>'[2]SEPT 2021'!Q125+'[2]OCT 2021'!Q125+'[2]NOV 2021'!Q125+'[2]DEC 2021'!Q125+'[2]JAN 2022'!Q125+'[2]FEB 2022'!R125+'[2]MAR 2022'!R125+'[2]APR 2022'!R125+'[2]MAY 2022'!R125+'[2]JUN 2022'!R125+'[2]JUL 2022'!R125+'[2]AUG 2022'!R125+'[2]NOV 2022'!R125</f>
        <v>0</v>
      </c>
      <c r="S125" s="90">
        <f>'[2]SEPT 2021'!R125+'[2]OCT 2021'!R125+'[2]NOV 2021'!R125+'[2]DEC 2021'!R125+'[2]JAN 2022'!R125+'[2]FEB 2022'!S125+'[2]MAR 2022'!S125+'[2]APR 2022'!S125+'[2]MAY 2022'!S125+'[2]JUN 2022'!S125+'[2]JUL 2022'!S125+'[2]AUG 2022'!S125+'[2]NOV 2022'!S125</f>
        <v>0</v>
      </c>
      <c r="T125" s="90">
        <f>'[2]SEPT 2021'!S125+'[2]OCT 2021'!S125+'[2]NOV 2021'!S125+'[2]DEC 2021'!S125+'[2]JAN 2022'!S125+'[2]FEB 2022'!T125+'[2]MAR 2022'!T125+'[2]APR 2022'!T125+'[2]MAY 2022'!T125+'[2]JUN 2022'!T125+'[2]JUL 2022'!T125+'[2]AUG 2022'!T125+'[2]NOV 2022'!T125</f>
        <v>0</v>
      </c>
      <c r="U125" s="90">
        <f>'[2]SEPT 2021'!T125+'[2]OCT 2021'!T125+'[2]NOV 2021'!T125+'[2]DEC 2021'!T125+'[2]JAN 2022'!T125+'[2]FEB 2022'!U125+'[2]MAR 2022'!U125+'[2]APR 2022'!U125+'[2]MAY 2022'!U125+'[2]JUN 2022'!U125+'[2]JUL 2022'!U125+'[2]AUG 2022'!U125+'[2]NOV 2022'!U125</f>
        <v>0</v>
      </c>
      <c r="V125" s="90">
        <f>'[2]SEPT 2021'!U125+'[2]OCT 2021'!U125+'[2]NOV 2021'!U125+'[2]DEC 2021'!U125+'[2]JAN 2022'!U125+'[2]FEB 2022'!V125+'[2]MAR 2022'!V125+'[2]APR 2022'!V125+'[2]MAY 2022'!V125+'[2]JUN 2022'!V125+'[2]JUL 2022'!V125+'[2]AUG 2022'!V125+'[2]NOV 2022'!V125</f>
        <v>0</v>
      </c>
      <c r="W125" s="90">
        <f>'[2]SEPT 2021'!V125+'[2]OCT 2021'!V125+'[2]NOV 2021'!V125+'[2]DEC 2021'!V125+'[2]JAN 2022'!V125+'[2]FEB 2022'!W125+'[2]MAR 2022'!W125+'[2]APR 2022'!W125+'[2]MAY 2022'!W125+'[2]JUN 2022'!W125+'[2]JUL 2022'!W125+'[2]AUG 2022'!W125+'[2]NOV 2022'!W125</f>
        <v>0</v>
      </c>
      <c r="X125" s="90">
        <f>'[2]SEPT 2021'!W125+'[2]OCT 2021'!W125+'[2]NOV 2021'!W125+'[2]DEC 2021'!W125+'[2]JAN 2022'!W125+'[2]FEB 2022'!X125+'[2]MAR 2022'!X125+'[2]APR 2022'!X125+'[2]MAY 2022'!X125+'[2]JUN 2022'!X125+'[2]JUL 2022'!X125+'[2]AUG 2022'!X125+'[2]NOV 2022'!X125</f>
        <v>0</v>
      </c>
      <c r="Y125" s="90">
        <f>'[2]SEPT 2021'!X125+'[2]OCT 2021'!X125+'[2]NOV 2021'!X125+'[2]DEC 2021'!X125+'[2]JAN 2022'!X125+'[2]FEB 2022'!Y125+'[2]MAR 2022'!Y125+'[2]APR 2022'!Y125+'[2]MAY 2022'!Y125+'[2]JUN 2022'!Y125+'[2]JUL 2022'!Y125+'[2]AUG 2022'!Y125+'[2]NOV 2022'!Y125</f>
        <v>0</v>
      </c>
      <c r="Z125" s="90">
        <f>'[2]SEPT 2021'!Y125+'[2]OCT 2021'!Y125+'[2]NOV 2021'!Y125+'[2]DEC 2021'!Y125+'[2]JAN 2022'!Y125+'[2]FEB 2022'!Z125+'[2]MAR 2022'!Z125+'[2]APR 2022'!Z125+'[2]MAY 2022'!Z125+'[2]JUN 2022'!Z125+'[2]JUL 2022'!Z125+'[2]AUG 2022'!Z125+'[2]NOV 2022'!Z125</f>
        <v>0</v>
      </c>
      <c r="AA125" s="66">
        <f t="shared" si="1"/>
        <v>168078.06</v>
      </c>
    </row>
    <row r="126" spans="1:27" x14ac:dyDescent="0.25">
      <c r="A126" s="16" t="s">
        <v>287</v>
      </c>
      <c r="B126" s="17" t="s">
        <v>288</v>
      </c>
      <c r="C126" s="25" t="s">
        <v>39</v>
      </c>
      <c r="D126" s="86">
        <f>'[2]SEPT 2021'!D126+'[2]OCT 2021'!D126+'[2]NOV 2021'!D126+'[2]DEC 2021'!D126+'[2]JAN 2022'!D126+'[2]FEB 2022'!D126+'[2]MAR 2022'!D126+'[2]APR 2022'!D126+'[2]MAY 2022'!D126+'[2]JUN 2022'!D126+'[2]JUL 2022'!D126+'[2]AUG 2022'!D126+'[2]NOV 2022'!D126</f>
        <v>27422</v>
      </c>
      <c r="E126" s="86">
        <f>'[2]SEPT 2021'!E126+'[2]OCT 2021'!E126+'[2]NOV 2021'!E126+'[2]DEC 2021'!E126+'[2]JAN 2022'!E126+'[2]FEB 2022'!E126+'[2]MAR 2022'!E126+'[2]APR 2022'!E126+'[2]MAY 2022'!E126+'[2]JUN 2022'!E126+'[2]JUL 2022'!E126+'[2]AUG 2022'!E126+'[2]NOV 2022'!E126</f>
        <v>50792</v>
      </c>
      <c r="F126" s="86">
        <f>'[2]SEPT 2021'!F126+'[2]OCT 2021'!F126+'[2]NOV 2021'!F126+'[2]DEC 2021'!F126+'[2]JAN 2022'!F126+'[2]FEB 2022'!F126+'[2]MAR 2022'!F126+'[2]APR 2022'!F126+'[2]MAY 2022'!F126+'[2]JUN 2022'!F126+'[2]JUL 2022'!F126+'[2]AUG 2022'!F126+'[2]NOV 2022'!F126</f>
        <v>71953</v>
      </c>
      <c r="G126" s="86">
        <f>'[2]SEPT 2021'!G126+'[2]OCT 2021'!G126+'[2]NOV 2021'!G126+'[2]DEC 2021'!G126+'[2]JAN 2022'!G126+'[2]FEB 2022'!G126+'[2]MAR 2022'!G126+'[2]APR 2022'!G126+'[2]MAY 2022'!G126+'[2]JUN 2022'!G126+'[2]JUL 2022'!G126+'[2]AUG 2022'!G126+'[2]NOV 2022'!G126</f>
        <v>7383</v>
      </c>
      <c r="H126" s="86">
        <f>'[2]SEPT 2021'!H126+'[2]OCT 2021'!H126+'[2]NOV 2021'!H126+'[2]DEC 2021'!H126+'[2]JAN 2022'!H126+'[2]FEB 2022'!H126+'[2]MAR 2022'!H126+'[2]APR 2022'!H126+'[2]MAY 2022'!H126+'[2]JUN 2022'!H126+'[2]JUL 2022'!H126+'[2]AUG 2022'!H126+'[2]NOV 2022'!H126</f>
        <v>13466</v>
      </c>
      <c r="I126" s="87">
        <f>'[2]SEPT 2021'!I126+'[2]OCT 2021'!I126+'[2]NOV 2021'!I126+'[2]DEC 2021'!I126+'[2]JAN 2022'!I126+'[2]FEB 2022'!I126+'[2]MAR 2022'!I126+'[2]APR 2022'!I126+'[2]MAY 2022'!I126+'[2]JUN 2022'!I126+'[2]JUL 2022'!I126+'[2]AUG 2022'!I126+'[2]NOV 2022'!I126</f>
        <v>171016</v>
      </c>
      <c r="J126" s="88">
        <f>'[2]SEPT 2021'!J126+'[2]OCT 2021'!J126+'[2]NOV 2021'!J126+'[2]DEC 2021'!J126+'[2]JAN 2022'!J126+'[2]FEB 2022'!J126+'[2]MAR 2022'!J126+'[2]APR 2022'!J126+'[2]MAY 2022'!J126+'[2]JUN 2022'!J126+'[2]JUL 2022'!J126+'[2]AUG 2022'!J126+'[2]NOV 2022'!J126</f>
        <v>0</v>
      </c>
      <c r="K126" s="89">
        <f>'[2]FEB 2022'!K126+'[2]MAR 2022'!K126+'[2]APR 2022'!K126+'[2]MAY 2022'!K126+'[2]JUN 2022'!K126+'[2]JUL 2022'!K126+'[2]AUG 2022'!K126+'[2]NOV 2022'!K126</f>
        <v>0</v>
      </c>
      <c r="L126" s="90">
        <f>'[2]SEPT 2021'!K126+'[2]OCT 2021'!K126+'[2]NOV 2021'!K126+'[2]DEC 2021'!K126+'[2]JAN 2022'!K126+'[2]FEB 2022'!L126+'[2]MAR 2022'!L126+'[2]APR 2022'!L126+'[2]MAY 2022'!L126+'[2]JUN 2022'!L126+'[2]JUL 2022'!L126+'[2]AUG 2022'!L126+'[2]NOV 2022'!L126</f>
        <v>0</v>
      </c>
      <c r="M126" s="90">
        <f>'[2]SEPT 2021'!L126+'[2]OCT 2021'!L126+'[2]NOV 2021'!L126+'[2]DEC 2021'!L126+'[2]JAN 2022'!L126+'[2]FEB 2022'!M126+'[2]MAR 2022'!M126+'[2]APR 2022'!M126+'[2]MAY 2022'!M126+'[2]JUN 2022'!M126+'[2]JUL 2022'!M126+'[2]AUG 2022'!M126+'[2]NOV 2022'!M126</f>
        <v>0</v>
      </c>
      <c r="N126" s="90">
        <f>'[2]SEPT 2021'!M126+'[2]OCT 2021'!M126+'[2]NOV 2021'!M126+'[2]DEC 2021'!M126+'[2]JAN 2022'!M126+'[2]FEB 2022'!N126+'[2]MAR 2022'!N126+'[2]APR 2022'!N126+'[2]MAY 2022'!N126+'[2]JUN 2022'!N126+'[2]JUL 2022'!N126+'[2]AUG 2022'!N126+'[2]NOV 2022'!N126</f>
        <v>0</v>
      </c>
      <c r="O126" s="90">
        <f>'[2]SEPT 2021'!N126+'[2]OCT 2021'!N126+'[2]NOV 2021'!N126+'[2]DEC 2021'!N126+'[2]JAN 2022'!N126+'[2]FEB 2022'!O126+'[2]MAR 2022'!O126+'[2]APR 2022'!O126+'[2]MAY 2022'!O126+'[2]JUN 2022'!O126+'[2]JUL 2022'!O126+'[2]AUG 2022'!O126+'[2]NOV 2022'!O126</f>
        <v>0</v>
      </c>
      <c r="P126" s="90">
        <f>'[2]SEPT 2021'!O126+'[2]OCT 2021'!O126+'[2]NOV 2021'!O126+'[2]DEC 2021'!O126+'[2]JAN 2022'!O126+'[2]FEB 2022'!P126+'[2]MAR 2022'!P126+'[2]APR 2022'!P126+'[2]MAY 2022'!P126+'[2]JUN 2022'!P126+'[2]JUL 2022'!P126+'[2]AUG 2022'!P126+'[2]NOV 2022'!P126</f>
        <v>0</v>
      </c>
      <c r="Q126" s="90">
        <f>'[2]SEPT 2021'!P126+'[2]OCT 2021'!P126+'[2]NOV 2021'!P126+'[2]DEC 2021'!P126+'[2]JAN 2022'!P126+'[2]FEB 2022'!Q126+'[2]MAR 2022'!Q126+'[2]APR 2022'!Q126+'[2]MAY 2022'!Q126+'[2]JUN 2022'!Q126+'[2]JUL 2022'!Q126+'[2]AUG 2022'!Q126+'[2]NOV 2022'!Q126</f>
        <v>852.93</v>
      </c>
      <c r="R126" s="90">
        <f>'[2]SEPT 2021'!Q126+'[2]OCT 2021'!Q126+'[2]NOV 2021'!Q126+'[2]DEC 2021'!Q126+'[2]JAN 2022'!Q126+'[2]FEB 2022'!R126+'[2]MAR 2022'!R126+'[2]APR 2022'!R126+'[2]MAY 2022'!R126+'[2]JUN 2022'!R126+'[2]JUL 2022'!R126+'[2]AUG 2022'!R126+'[2]NOV 2022'!R126</f>
        <v>0</v>
      </c>
      <c r="S126" s="90">
        <f>'[2]SEPT 2021'!R126+'[2]OCT 2021'!R126+'[2]NOV 2021'!R126+'[2]DEC 2021'!R126+'[2]JAN 2022'!R126+'[2]FEB 2022'!S126+'[2]MAR 2022'!S126+'[2]APR 2022'!S126+'[2]MAY 2022'!S126+'[2]JUN 2022'!S126+'[2]JUL 2022'!S126+'[2]AUG 2022'!S126+'[2]NOV 2022'!S126</f>
        <v>0</v>
      </c>
      <c r="T126" s="90">
        <f>'[2]SEPT 2021'!S126+'[2]OCT 2021'!S126+'[2]NOV 2021'!S126+'[2]DEC 2021'!S126+'[2]JAN 2022'!S126+'[2]FEB 2022'!T126+'[2]MAR 2022'!T126+'[2]APR 2022'!T126+'[2]MAY 2022'!T126+'[2]JUN 2022'!T126+'[2]JUL 2022'!T126+'[2]AUG 2022'!T126+'[2]NOV 2022'!T126</f>
        <v>0</v>
      </c>
      <c r="U126" s="90">
        <f>'[2]SEPT 2021'!T126+'[2]OCT 2021'!T126+'[2]NOV 2021'!T126+'[2]DEC 2021'!T126+'[2]JAN 2022'!T126+'[2]FEB 2022'!U126+'[2]MAR 2022'!U126+'[2]APR 2022'!U126+'[2]MAY 2022'!U126+'[2]JUN 2022'!U126+'[2]JUL 2022'!U126+'[2]AUG 2022'!U126+'[2]NOV 2022'!U126</f>
        <v>0</v>
      </c>
      <c r="V126" s="90">
        <f>'[2]SEPT 2021'!U126+'[2]OCT 2021'!U126+'[2]NOV 2021'!U126+'[2]DEC 2021'!U126+'[2]JAN 2022'!U126+'[2]FEB 2022'!V126+'[2]MAR 2022'!V126+'[2]APR 2022'!V126+'[2]MAY 2022'!V126+'[2]JUN 2022'!V126+'[2]JUL 2022'!V126+'[2]AUG 2022'!V126+'[2]NOV 2022'!V126</f>
        <v>0</v>
      </c>
      <c r="W126" s="90">
        <f>'[2]SEPT 2021'!V126+'[2]OCT 2021'!V126+'[2]NOV 2021'!V126+'[2]DEC 2021'!V126+'[2]JAN 2022'!V126+'[2]FEB 2022'!W126+'[2]MAR 2022'!W126+'[2]APR 2022'!W126+'[2]MAY 2022'!W126+'[2]JUN 2022'!W126+'[2]JUL 2022'!W126+'[2]AUG 2022'!W126+'[2]NOV 2022'!W126</f>
        <v>0</v>
      </c>
      <c r="X126" s="90">
        <f>'[2]SEPT 2021'!W126+'[2]OCT 2021'!W126+'[2]NOV 2021'!W126+'[2]DEC 2021'!W126+'[2]JAN 2022'!W126+'[2]FEB 2022'!X126+'[2]MAR 2022'!X126+'[2]APR 2022'!X126+'[2]MAY 2022'!X126+'[2]JUN 2022'!X126+'[2]JUL 2022'!X126+'[2]AUG 2022'!X126+'[2]NOV 2022'!X126</f>
        <v>0</v>
      </c>
      <c r="Y126" s="90">
        <f>'[2]SEPT 2021'!X126+'[2]OCT 2021'!X126+'[2]NOV 2021'!X126+'[2]DEC 2021'!X126+'[2]JAN 2022'!X126+'[2]FEB 2022'!Y126+'[2]MAR 2022'!Y126+'[2]APR 2022'!Y126+'[2]MAY 2022'!Y126+'[2]JUN 2022'!Y126+'[2]JUL 2022'!Y126+'[2]AUG 2022'!Y126+'[2]NOV 2022'!Y126</f>
        <v>0</v>
      </c>
      <c r="Z126" s="90">
        <f>'[2]SEPT 2021'!Y126+'[2]OCT 2021'!Y126+'[2]NOV 2021'!Y126+'[2]DEC 2021'!Y126+'[2]JAN 2022'!Y126+'[2]FEB 2022'!Z126+'[2]MAR 2022'!Z126+'[2]APR 2022'!Z126+'[2]MAY 2022'!Z126+'[2]JUN 2022'!Z126+'[2]JUL 2022'!Z126+'[2]AUG 2022'!Z126+'[2]NOV 2022'!Z126</f>
        <v>0</v>
      </c>
      <c r="AA126" s="66">
        <f t="shared" si="1"/>
        <v>171868.93</v>
      </c>
    </row>
    <row r="127" spans="1:27" x14ac:dyDescent="0.25">
      <c r="A127" s="16" t="s">
        <v>289</v>
      </c>
      <c r="B127" s="17" t="s">
        <v>290</v>
      </c>
      <c r="C127" s="30" t="s">
        <v>71</v>
      </c>
      <c r="D127" s="86">
        <f>'[2]SEPT 2021'!D127+'[2]OCT 2021'!D127+'[2]NOV 2021'!D127+'[2]DEC 2021'!D127+'[2]JAN 2022'!D127+'[2]FEB 2022'!D127+'[2]MAR 2022'!D127+'[2]APR 2022'!D127+'[2]MAY 2022'!D127+'[2]JUN 2022'!D127+'[2]JUL 2022'!D127+'[2]AUG 2022'!D127+'[2]NOV 2022'!D127</f>
        <v>46905</v>
      </c>
      <c r="E127" s="86">
        <f>'[2]SEPT 2021'!E127+'[2]OCT 2021'!E127+'[2]NOV 2021'!E127+'[2]DEC 2021'!E127+'[2]JAN 2022'!E127+'[2]FEB 2022'!E127+'[2]MAR 2022'!E127+'[2]APR 2022'!E127+'[2]MAY 2022'!E127+'[2]JUN 2022'!E127+'[2]JUL 2022'!E127+'[2]AUG 2022'!E127+'[2]NOV 2022'!E127</f>
        <v>9000</v>
      </c>
      <c r="F127" s="86">
        <f>'[2]SEPT 2021'!F127+'[2]OCT 2021'!F127+'[2]NOV 2021'!F127+'[2]DEC 2021'!F127+'[2]JAN 2022'!F127+'[2]FEB 2022'!F127+'[2]MAR 2022'!F127+'[2]APR 2022'!F127+'[2]MAY 2022'!F127+'[2]JUN 2022'!F127+'[2]JUL 2022'!F127+'[2]AUG 2022'!F127+'[2]NOV 2022'!F127</f>
        <v>19082</v>
      </c>
      <c r="G127" s="86">
        <f>'[2]SEPT 2021'!G127+'[2]OCT 2021'!G127+'[2]NOV 2021'!G127+'[2]DEC 2021'!G127+'[2]JAN 2022'!G127+'[2]FEB 2022'!G127+'[2]MAR 2022'!G127+'[2]APR 2022'!G127+'[2]MAY 2022'!G127+'[2]JUN 2022'!G127+'[2]JUL 2022'!G127+'[2]AUG 2022'!G127+'[2]NOV 2022'!G127</f>
        <v>0</v>
      </c>
      <c r="H127" s="86">
        <f>'[2]SEPT 2021'!H127+'[2]OCT 2021'!H127+'[2]NOV 2021'!H127+'[2]DEC 2021'!H127+'[2]JAN 2022'!H127+'[2]FEB 2022'!H127+'[2]MAR 2022'!H127+'[2]APR 2022'!H127+'[2]MAY 2022'!H127+'[2]JUN 2022'!H127+'[2]JUL 2022'!H127+'[2]AUG 2022'!H127+'[2]NOV 2022'!H127</f>
        <v>7300</v>
      </c>
      <c r="I127" s="87">
        <f>'[2]SEPT 2021'!I127+'[2]OCT 2021'!I127+'[2]NOV 2021'!I127+'[2]DEC 2021'!I127+'[2]JAN 2022'!I127+'[2]FEB 2022'!I127+'[2]MAR 2022'!I127+'[2]APR 2022'!I127+'[2]MAY 2022'!I127+'[2]JUN 2022'!I127+'[2]JUL 2022'!I127+'[2]AUG 2022'!I127+'[2]NOV 2022'!I127</f>
        <v>82287</v>
      </c>
      <c r="J127" s="88">
        <f>'[2]SEPT 2021'!J127+'[2]OCT 2021'!J127+'[2]NOV 2021'!J127+'[2]DEC 2021'!J127+'[2]JAN 2022'!J127+'[2]FEB 2022'!J127+'[2]MAR 2022'!J127+'[2]APR 2022'!J127+'[2]MAY 2022'!J127+'[2]JUN 2022'!J127+'[2]JUL 2022'!J127+'[2]AUG 2022'!J127+'[2]NOV 2022'!J127</f>
        <v>0</v>
      </c>
      <c r="K127" s="89">
        <f>'[2]FEB 2022'!K127+'[2]MAR 2022'!K127+'[2]APR 2022'!K127+'[2]MAY 2022'!K127+'[2]JUN 2022'!K127+'[2]JUL 2022'!K127+'[2]AUG 2022'!K127+'[2]NOV 2022'!K127</f>
        <v>7080</v>
      </c>
      <c r="L127" s="90">
        <f>'[2]SEPT 2021'!K127+'[2]OCT 2021'!K127+'[2]NOV 2021'!K127+'[2]DEC 2021'!K127+'[2]JAN 2022'!K127+'[2]FEB 2022'!L127+'[2]MAR 2022'!L127+'[2]APR 2022'!L127+'[2]MAY 2022'!L127+'[2]JUN 2022'!L127+'[2]JUL 2022'!L127+'[2]AUG 2022'!L127+'[2]NOV 2022'!L127</f>
        <v>0</v>
      </c>
      <c r="M127" s="90">
        <f>'[2]SEPT 2021'!L127+'[2]OCT 2021'!L127+'[2]NOV 2021'!L127+'[2]DEC 2021'!L127+'[2]JAN 2022'!L127+'[2]FEB 2022'!M127+'[2]MAR 2022'!M127+'[2]APR 2022'!M127+'[2]MAY 2022'!M127+'[2]JUN 2022'!M127+'[2]JUL 2022'!M127+'[2]AUG 2022'!M127+'[2]NOV 2022'!M127</f>
        <v>0</v>
      </c>
      <c r="N127" s="90">
        <f>'[2]SEPT 2021'!M127+'[2]OCT 2021'!M127+'[2]NOV 2021'!M127+'[2]DEC 2021'!M127+'[2]JAN 2022'!M127+'[2]FEB 2022'!N127+'[2]MAR 2022'!N127+'[2]APR 2022'!N127+'[2]MAY 2022'!N127+'[2]JUN 2022'!N127+'[2]JUL 2022'!N127+'[2]AUG 2022'!N127+'[2]NOV 2022'!N127</f>
        <v>0</v>
      </c>
      <c r="O127" s="90">
        <f>'[2]SEPT 2021'!N127+'[2]OCT 2021'!N127+'[2]NOV 2021'!N127+'[2]DEC 2021'!N127+'[2]JAN 2022'!N127+'[2]FEB 2022'!O127+'[2]MAR 2022'!O127+'[2]APR 2022'!O127+'[2]MAY 2022'!O127+'[2]JUN 2022'!O127+'[2]JUL 2022'!O127+'[2]AUG 2022'!O127+'[2]NOV 2022'!O127</f>
        <v>0</v>
      </c>
      <c r="P127" s="90">
        <f>'[2]SEPT 2021'!O127+'[2]OCT 2021'!O127+'[2]NOV 2021'!O127+'[2]DEC 2021'!O127+'[2]JAN 2022'!O127+'[2]FEB 2022'!P127+'[2]MAR 2022'!P127+'[2]APR 2022'!P127+'[2]MAY 2022'!P127+'[2]JUN 2022'!P127+'[2]JUL 2022'!P127+'[2]AUG 2022'!P127+'[2]NOV 2022'!P127</f>
        <v>0</v>
      </c>
      <c r="Q127" s="90">
        <f>'[2]SEPT 2021'!P127+'[2]OCT 2021'!P127+'[2]NOV 2021'!P127+'[2]DEC 2021'!P127+'[2]JAN 2022'!P127+'[2]FEB 2022'!Q127+'[2]MAR 2022'!Q127+'[2]APR 2022'!Q127+'[2]MAY 2022'!Q127+'[2]JUN 2022'!Q127+'[2]JUL 2022'!Q127+'[2]AUG 2022'!Q127+'[2]NOV 2022'!Q127</f>
        <v>453.77</v>
      </c>
      <c r="R127" s="90">
        <f>'[2]SEPT 2021'!Q127+'[2]OCT 2021'!Q127+'[2]NOV 2021'!Q127+'[2]DEC 2021'!Q127+'[2]JAN 2022'!Q127+'[2]FEB 2022'!R127+'[2]MAR 2022'!R127+'[2]APR 2022'!R127+'[2]MAY 2022'!R127+'[2]JUN 2022'!R127+'[2]JUL 2022'!R127+'[2]AUG 2022'!R127+'[2]NOV 2022'!R127</f>
        <v>0</v>
      </c>
      <c r="S127" s="90">
        <f>'[2]SEPT 2021'!R127+'[2]OCT 2021'!R127+'[2]NOV 2021'!R127+'[2]DEC 2021'!R127+'[2]JAN 2022'!R127+'[2]FEB 2022'!S127+'[2]MAR 2022'!S127+'[2]APR 2022'!S127+'[2]MAY 2022'!S127+'[2]JUN 2022'!S127+'[2]JUL 2022'!S127+'[2]AUG 2022'!S127+'[2]NOV 2022'!S127</f>
        <v>0</v>
      </c>
      <c r="T127" s="90">
        <f>'[2]SEPT 2021'!S127+'[2]OCT 2021'!S127+'[2]NOV 2021'!S127+'[2]DEC 2021'!S127+'[2]JAN 2022'!S127+'[2]FEB 2022'!T127+'[2]MAR 2022'!T127+'[2]APR 2022'!T127+'[2]MAY 2022'!T127+'[2]JUN 2022'!T127+'[2]JUL 2022'!T127+'[2]AUG 2022'!T127+'[2]NOV 2022'!T127</f>
        <v>0</v>
      </c>
      <c r="U127" s="90">
        <f>'[2]SEPT 2021'!T127+'[2]OCT 2021'!T127+'[2]NOV 2021'!T127+'[2]DEC 2021'!T127+'[2]JAN 2022'!T127+'[2]FEB 2022'!U127+'[2]MAR 2022'!U127+'[2]APR 2022'!U127+'[2]MAY 2022'!U127+'[2]JUN 2022'!U127+'[2]JUL 2022'!U127+'[2]AUG 2022'!U127+'[2]NOV 2022'!U127</f>
        <v>0</v>
      </c>
      <c r="V127" s="90">
        <f>'[2]SEPT 2021'!U127+'[2]OCT 2021'!U127+'[2]NOV 2021'!U127+'[2]DEC 2021'!U127+'[2]JAN 2022'!U127+'[2]FEB 2022'!V127+'[2]MAR 2022'!V127+'[2]APR 2022'!V127+'[2]MAY 2022'!V127+'[2]JUN 2022'!V127+'[2]JUL 2022'!V127+'[2]AUG 2022'!V127+'[2]NOV 2022'!V127</f>
        <v>0</v>
      </c>
      <c r="W127" s="90">
        <f>'[2]SEPT 2021'!V127+'[2]OCT 2021'!V127+'[2]NOV 2021'!V127+'[2]DEC 2021'!V127+'[2]JAN 2022'!V127+'[2]FEB 2022'!W127+'[2]MAR 2022'!W127+'[2]APR 2022'!W127+'[2]MAY 2022'!W127+'[2]JUN 2022'!W127+'[2]JUL 2022'!W127+'[2]AUG 2022'!W127+'[2]NOV 2022'!W127</f>
        <v>0</v>
      </c>
      <c r="X127" s="90">
        <f>'[2]SEPT 2021'!W127+'[2]OCT 2021'!W127+'[2]NOV 2021'!W127+'[2]DEC 2021'!W127+'[2]JAN 2022'!W127+'[2]FEB 2022'!X127+'[2]MAR 2022'!X127+'[2]APR 2022'!X127+'[2]MAY 2022'!X127+'[2]JUN 2022'!X127+'[2]JUL 2022'!X127+'[2]AUG 2022'!X127+'[2]NOV 2022'!X127</f>
        <v>0</v>
      </c>
      <c r="Y127" s="90">
        <f>'[2]SEPT 2021'!X127+'[2]OCT 2021'!X127+'[2]NOV 2021'!X127+'[2]DEC 2021'!X127+'[2]JAN 2022'!X127+'[2]FEB 2022'!Y127+'[2]MAR 2022'!Y127+'[2]APR 2022'!Y127+'[2]MAY 2022'!Y127+'[2]JUN 2022'!Y127+'[2]JUL 2022'!Y127+'[2]AUG 2022'!Y127+'[2]NOV 2022'!Y127</f>
        <v>0</v>
      </c>
      <c r="Z127" s="90">
        <f>'[2]SEPT 2021'!Y127+'[2]OCT 2021'!Y127+'[2]NOV 2021'!Y127+'[2]DEC 2021'!Y127+'[2]JAN 2022'!Y127+'[2]FEB 2022'!Z127+'[2]MAR 2022'!Z127+'[2]APR 2022'!Z127+'[2]MAY 2022'!Z127+'[2]JUN 2022'!Z127+'[2]JUL 2022'!Z127+'[2]AUG 2022'!Z127+'[2]NOV 2022'!Z127</f>
        <v>0</v>
      </c>
      <c r="AA127" s="66">
        <f t="shared" si="1"/>
        <v>89820.77</v>
      </c>
    </row>
    <row r="128" spans="1:27" x14ac:dyDescent="0.25">
      <c r="A128" s="16" t="s">
        <v>291</v>
      </c>
      <c r="B128" s="17" t="s">
        <v>292</v>
      </c>
      <c r="C128" s="18" t="s">
        <v>36</v>
      </c>
      <c r="D128" s="86">
        <f>'[2]SEPT 2021'!D128+'[2]OCT 2021'!D128+'[2]NOV 2021'!D128+'[2]DEC 2021'!D128+'[2]JAN 2022'!D128+'[2]FEB 2022'!D128+'[2]MAR 2022'!D128+'[2]APR 2022'!D128+'[2]MAY 2022'!D128+'[2]JUN 2022'!D128+'[2]JUL 2022'!D128+'[2]AUG 2022'!D128+'[2]NOV 2022'!D128</f>
        <v>192538</v>
      </c>
      <c r="E128" s="86">
        <f>'[2]SEPT 2021'!E128+'[2]OCT 2021'!E128+'[2]NOV 2021'!E128+'[2]DEC 2021'!E128+'[2]JAN 2022'!E128+'[2]FEB 2022'!E128+'[2]MAR 2022'!E128+'[2]APR 2022'!E128+'[2]MAY 2022'!E128+'[2]JUN 2022'!E128+'[2]JUL 2022'!E128+'[2]AUG 2022'!E128+'[2]NOV 2022'!E128</f>
        <v>131027</v>
      </c>
      <c r="F128" s="86">
        <f>'[2]SEPT 2021'!F128+'[2]OCT 2021'!F128+'[2]NOV 2021'!F128+'[2]DEC 2021'!F128+'[2]JAN 2022'!F128+'[2]FEB 2022'!F128+'[2]MAR 2022'!F128+'[2]APR 2022'!F128+'[2]MAY 2022'!F128+'[2]JUN 2022'!F128+'[2]JUL 2022'!F128+'[2]AUG 2022'!F128+'[2]NOV 2022'!F128</f>
        <v>67972</v>
      </c>
      <c r="G128" s="86">
        <f>'[2]SEPT 2021'!G128+'[2]OCT 2021'!G128+'[2]NOV 2021'!G128+'[2]DEC 2021'!G128+'[2]JAN 2022'!G128+'[2]FEB 2022'!G128+'[2]MAR 2022'!G128+'[2]APR 2022'!G128+'[2]MAY 2022'!G128+'[2]JUN 2022'!G128+'[2]JUL 2022'!G128+'[2]AUG 2022'!G128+'[2]NOV 2022'!G128</f>
        <v>20971</v>
      </c>
      <c r="H128" s="86">
        <f>'[2]SEPT 2021'!H128+'[2]OCT 2021'!H128+'[2]NOV 2021'!H128+'[2]DEC 2021'!H128+'[2]JAN 2022'!H128+'[2]FEB 2022'!H128+'[2]MAR 2022'!H128+'[2]APR 2022'!H128+'[2]MAY 2022'!H128+'[2]JUN 2022'!H128+'[2]JUL 2022'!H128+'[2]AUG 2022'!H128+'[2]NOV 2022'!H128</f>
        <v>12680</v>
      </c>
      <c r="I128" s="87">
        <f>'[2]SEPT 2021'!I128+'[2]OCT 2021'!I128+'[2]NOV 2021'!I128+'[2]DEC 2021'!I128+'[2]JAN 2022'!I128+'[2]FEB 2022'!I128+'[2]MAR 2022'!I128+'[2]APR 2022'!I128+'[2]MAY 2022'!I128+'[2]JUN 2022'!I128+'[2]JUL 2022'!I128+'[2]AUG 2022'!I128+'[2]NOV 2022'!I128</f>
        <v>425188</v>
      </c>
      <c r="J128" s="88">
        <f>'[2]SEPT 2021'!J128+'[2]OCT 2021'!J128+'[2]NOV 2021'!J128+'[2]DEC 2021'!J128+'[2]JAN 2022'!J128+'[2]FEB 2022'!J128+'[2]MAR 2022'!J128+'[2]APR 2022'!J128+'[2]MAY 2022'!J128+'[2]JUN 2022'!J128+'[2]JUL 2022'!J128+'[2]AUG 2022'!J128+'[2]NOV 2022'!J128</f>
        <v>0</v>
      </c>
      <c r="K128" s="89">
        <f>'[2]FEB 2022'!K128+'[2]MAR 2022'!K128+'[2]APR 2022'!K128+'[2]MAY 2022'!K128+'[2]JUN 2022'!K128+'[2]JUL 2022'!K128+'[2]AUG 2022'!K128+'[2]NOV 2022'!K128</f>
        <v>0</v>
      </c>
      <c r="L128" s="90">
        <f>'[2]SEPT 2021'!K128+'[2]OCT 2021'!K128+'[2]NOV 2021'!K128+'[2]DEC 2021'!K128+'[2]JAN 2022'!K128+'[2]FEB 2022'!L128+'[2]MAR 2022'!L128+'[2]APR 2022'!L128+'[2]MAY 2022'!L128+'[2]JUN 2022'!L128+'[2]JUL 2022'!L128+'[2]AUG 2022'!L128+'[2]NOV 2022'!L128</f>
        <v>0</v>
      </c>
      <c r="M128" s="90">
        <f>'[2]SEPT 2021'!L128+'[2]OCT 2021'!L128+'[2]NOV 2021'!L128+'[2]DEC 2021'!L128+'[2]JAN 2022'!L128+'[2]FEB 2022'!M128+'[2]MAR 2022'!M128+'[2]APR 2022'!M128+'[2]MAY 2022'!M128+'[2]JUN 2022'!M128+'[2]JUL 2022'!M128+'[2]AUG 2022'!M128+'[2]NOV 2022'!M128</f>
        <v>0</v>
      </c>
      <c r="N128" s="90">
        <f>'[2]SEPT 2021'!M128+'[2]OCT 2021'!M128+'[2]NOV 2021'!M128+'[2]DEC 2021'!M128+'[2]JAN 2022'!M128+'[2]FEB 2022'!N128+'[2]MAR 2022'!N128+'[2]APR 2022'!N128+'[2]MAY 2022'!N128+'[2]JUN 2022'!N128+'[2]JUL 2022'!N128+'[2]AUG 2022'!N128+'[2]NOV 2022'!N128</f>
        <v>0</v>
      </c>
      <c r="O128" s="90">
        <f>'[2]SEPT 2021'!N128+'[2]OCT 2021'!N128+'[2]NOV 2021'!N128+'[2]DEC 2021'!N128+'[2]JAN 2022'!N128+'[2]FEB 2022'!O128+'[2]MAR 2022'!O128+'[2]APR 2022'!O128+'[2]MAY 2022'!O128+'[2]JUN 2022'!O128+'[2]JUL 2022'!O128+'[2]AUG 2022'!O128+'[2]NOV 2022'!O128</f>
        <v>0</v>
      </c>
      <c r="P128" s="90">
        <f>'[2]SEPT 2021'!O128+'[2]OCT 2021'!O128+'[2]NOV 2021'!O128+'[2]DEC 2021'!O128+'[2]JAN 2022'!O128+'[2]FEB 2022'!P128+'[2]MAR 2022'!P128+'[2]APR 2022'!P128+'[2]MAY 2022'!P128+'[2]JUN 2022'!P128+'[2]JUL 2022'!P128+'[2]AUG 2022'!P128+'[2]NOV 2022'!P128</f>
        <v>0</v>
      </c>
      <c r="Q128" s="90">
        <f>'[2]SEPT 2021'!P128+'[2]OCT 2021'!P128+'[2]NOV 2021'!P128+'[2]DEC 2021'!P128+'[2]JAN 2022'!P128+'[2]FEB 2022'!Q128+'[2]MAR 2022'!Q128+'[2]APR 2022'!Q128+'[2]MAY 2022'!Q128+'[2]JUN 2022'!Q128+'[2]JUL 2022'!Q128+'[2]AUG 2022'!Q128+'[2]NOV 2022'!Q128</f>
        <v>5747.4</v>
      </c>
      <c r="R128" s="90">
        <f>'[2]SEPT 2021'!Q128+'[2]OCT 2021'!Q128+'[2]NOV 2021'!Q128+'[2]DEC 2021'!Q128+'[2]JAN 2022'!Q128+'[2]FEB 2022'!R128+'[2]MAR 2022'!R128+'[2]APR 2022'!R128+'[2]MAY 2022'!R128+'[2]JUN 2022'!R128+'[2]JUL 2022'!R128+'[2]AUG 2022'!R128+'[2]NOV 2022'!R128</f>
        <v>0</v>
      </c>
      <c r="S128" s="90">
        <f>'[2]SEPT 2021'!R128+'[2]OCT 2021'!R128+'[2]NOV 2021'!R128+'[2]DEC 2021'!R128+'[2]JAN 2022'!R128+'[2]FEB 2022'!S128+'[2]MAR 2022'!S128+'[2]APR 2022'!S128+'[2]MAY 2022'!S128+'[2]JUN 2022'!S128+'[2]JUL 2022'!S128+'[2]AUG 2022'!S128+'[2]NOV 2022'!S128</f>
        <v>0</v>
      </c>
      <c r="T128" s="90">
        <f>'[2]SEPT 2021'!S128+'[2]OCT 2021'!S128+'[2]NOV 2021'!S128+'[2]DEC 2021'!S128+'[2]JAN 2022'!S128+'[2]FEB 2022'!T128+'[2]MAR 2022'!T128+'[2]APR 2022'!T128+'[2]MAY 2022'!T128+'[2]JUN 2022'!T128+'[2]JUL 2022'!T128+'[2]AUG 2022'!T128+'[2]NOV 2022'!T128</f>
        <v>0</v>
      </c>
      <c r="U128" s="90">
        <f>'[2]SEPT 2021'!T128+'[2]OCT 2021'!T128+'[2]NOV 2021'!T128+'[2]DEC 2021'!T128+'[2]JAN 2022'!T128+'[2]FEB 2022'!U128+'[2]MAR 2022'!U128+'[2]APR 2022'!U128+'[2]MAY 2022'!U128+'[2]JUN 2022'!U128+'[2]JUL 2022'!U128+'[2]AUG 2022'!U128+'[2]NOV 2022'!U128</f>
        <v>0</v>
      </c>
      <c r="V128" s="90">
        <f>'[2]SEPT 2021'!U128+'[2]OCT 2021'!U128+'[2]NOV 2021'!U128+'[2]DEC 2021'!U128+'[2]JAN 2022'!U128+'[2]FEB 2022'!V128+'[2]MAR 2022'!V128+'[2]APR 2022'!V128+'[2]MAY 2022'!V128+'[2]JUN 2022'!V128+'[2]JUL 2022'!V128+'[2]AUG 2022'!V128+'[2]NOV 2022'!V128</f>
        <v>0</v>
      </c>
      <c r="W128" s="90">
        <f>'[2]SEPT 2021'!V128+'[2]OCT 2021'!V128+'[2]NOV 2021'!V128+'[2]DEC 2021'!V128+'[2]JAN 2022'!V128+'[2]FEB 2022'!W128+'[2]MAR 2022'!W128+'[2]APR 2022'!W128+'[2]MAY 2022'!W128+'[2]JUN 2022'!W128+'[2]JUL 2022'!W128+'[2]AUG 2022'!W128+'[2]NOV 2022'!W128</f>
        <v>0</v>
      </c>
      <c r="X128" s="90">
        <f>'[2]SEPT 2021'!W128+'[2]OCT 2021'!W128+'[2]NOV 2021'!W128+'[2]DEC 2021'!W128+'[2]JAN 2022'!W128+'[2]FEB 2022'!X128+'[2]MAR 2022'!X128+'[2]APR 2022'!X128+'[2]MAY 2022'!X128+'[2]JUN 2022'!X128+'[2]JUL 2022'!X128+'[2]AUG 2022'!X128+'[2]NOV 2022'!X128</f>
        <v>0</v>
      </c>
      <c r="Y128" s="90">
        <f>'[2]SEPT 2021'!X128+'[2]OCT 2021'!X128+'[2]NOV 2021'!X128+'[2]DEC 2021'!X128+'[2]JAN 2022'!X128+'[2]FEB 2022'!Y128+'[2]MAR 2022'!Y128+'[2]APR 2022'!Y128+'[2]MAY 2022'!Y128+'[2]JUN 2022'!Y128+'[2]JUL 2022'!Y128+'[2]AUG 2022'!Y128+'[2]NOV 2022'!Y128</f>
        <v>0</v>
      </c>
      <c r="Z128" s="90">
        <f>'[2]SEPT 2021'!Y128+'[2]OCT 2021'!Y128+'[2]NOV 2021'!Y128+'[2]DEC 2021'!Y128+'[2]JAN 2022'!Y128+'[2]FEB 2022'!Z128+'[2]MAR 2022'!Z128+'[2]APR 2022'!Z128+'[2]MAY 2022'!Z128+'[2]JUN 2022'!Z128+'[2]JUL 2022'!Z128+'[2]AUG 2022'!Z128+'[2]NOV 2022'!Z128</f>
        <v>0</v>
      </c>
      <c r="AA128" s="66">
        <f t="shared" si="1"/>
        <v>430935.4</v>
      </c>
    </row>
    <row r="129" spans="1:27" x14ac:dyDescent="0.25">
      <c r="A129" s="16" t="s">
        <v>293</v>
      </c>
      <c r="B129" s="17" t="s">
        <v>294</v>
      </c>
      <c r="C129" s="18" t="s">
        <v>36</v>
      </c>
      <c r="D129" s="86">
        <f>'[2]SEPT 2021'!D129+'[2]OCT 2021'!D129+'[2]NOV 2021'!D129+'[2]DEC 2021'!D129+'[2]JAN 2022'!D129+'[2]FEB 2022'!D129+'[2]MAR 2022'!D129+'[2]APR 2022'!D129+'[2]MAY 2022'!D129+'[2]JUN 2022'!D129+'[2]JUL 2022'!D129+'[2]AUG 2022'!D129+'[2]NOV 2022'!D129</f>
        <v>117541</v>
      </c>
      <c r="E129" s="86">
        <f>'[2]SEPT 2021'!E129+'[2]OCT 2021'!E129+'[2]NOV 2021'!E129+'[2]DEC 2021'!E129+'[2]JAN 2022'!E129+'[2]FEB 2022'!E129+'[2]MAR 2022'!E129+'[2]APR 2022'!E129+'[2]MAY 2022'!E129+'[2]JUN 2022'!E129+'[2]JUL 2022'!E129+'[2]AUG 2022'!E129+'[2]NOV 2022'!E129</f>
        <v>201065</v>
      </c>
      <c r="F129" s="86">
        <f>'[2]SEPT 2021'!F129+'[2]OCT 2021'!F129+'[2]NOV 2021'!F129+'[2]DEC 2021'!F129+'[2]JAN 2022'!F129+'[2]FEB 2022'!F129+'[2]MAR 2022'!F129+'[2]APR 2022'!F129+'[2]MAY 2022'!F129+'[2]JUN 2022'!F129+'[2]JUL 2022'!F129+'[2]AUG 2022'!F129+'[2]NOV 2022'!F129</f>
        <v>11476</v>
      </c>
      <c r="G129" s="86">
        <f>'[2]SEPT 2021'!G129+'[2]OCT 2021'!G129+'[2]NOV 2021'!G129+'[2]DEC 2021'!G129+'[2]JAN 2022'!G129+'[2]FEB 2022'!G129+'[2]MAR 2022'!G129+'[2]APR 2022'!G129+'[2]MAY 2022'!G129+'[2]JUN 2022'!G129+'[2]JUL 2022'!G129+'[2]AUG 2022'!G129+'[2]NOV 2022'!G129</f>
        <v>34774</v>
      </c>
      <c r="H129" s="86">
        <f>'[2]SEPT 2021'!H129+'[2]OCT 2021'!H129+'[2]NOV 2021'!H129+'[2]DEC 2021'!H129+'[2]JAN 2022'!H129+'[2]FEB 2022'!H129+'[2]MAR 2022'!H129+'[2]APR 2022'!H129+'[2]MAY 2022'!H129+'[2]JUN 2022'!H129+'[2]JUL 2022'!H129+'[2]AUG 2022'!H129+'[2]NOV 2022'!H129</f>
        <v>7827</v>
      </c>
      <c r="I129" s="87">
        <f>'[2]SEPT 2021'!I129+'[2]OCT 2021'!I129+'[2]NOV 2021'!I129+'[2]DEC 2021'!I129+'[2]JAN 2022'!I129+'[2]FEB 2022'!I129+'[2]MAR 2022'!I129+'[2]APR 2022'!I129+'[2]MAY 2022'!I129+'[2]JUN 2022'!I129+'[2]JUL 2022'!I129+'[2]AUG 2022'!I129+'[2]NOV 2022'!I129</f>
        <v>372683</v>
      </c>
      <c r="J129" s="88">
        <f>'[2]SEPT 2021'!J129+'[2]OCT 2021'!J129+'[2]NOV 2021'!J129+'[2]DEC 2021'!J129+'[2]JAN 2022'!J129+'[2]FEB 2022'!J129+'[2]MAR 2022'!J129+'[2]APR 2022'!J129+'[2]MAY 2022'!J129+'[2]JUN 2022'!J129+'[2]JUL 2022'!J129+'[2]AUG 2022'!J129+'[2]NOV 2022'!J129</f>
        <v>0</v>
      </c>
      <c r="K129" s="89">
        <f>'[2]FEB 2022'!K129+'[2]MAR 2022'!K129+'[2]APR 2022'!K129+'[2]MAY 2022'!K129+'[2]JUN 2022'!K129+'[2]JUL 2022'!K129+'[2]AUG 2022'!K129+'[2]NOV 2022'!K129</f>
        <v>4165</v>
      </c>
      <c r="L129" s="90">
        <f>'[2]SEPT 2021'!K129+'[2]OCT 2021'!K129+'[2]NOV 2021'!K129+'[2]DEC 2021'!K129+'[2]JAN 2022'!K129+'[2]FEB 2022'!L129+'[2]MAR 2022'!L129+'[2]APR 2022'!L129+'[2]MAY 2022'!L129+'[2]JUN 2022'!L129+'[2]JUL 2022'!L129+'[2]AUG 2022'!L129+'[2]NOV 2022'!L129</f>
        <v>0</v>
      </c>
      <c r="M129" s="90">
        <f>'[2]SEPT 2021'!L129+'[2]OCT 2021'!L129+'[2]NOV 2021'!L129+'[2]DEC 2021'!L129+'[2]JAN 2022'!L129+'[2]FEB 2022'!M129+'[2]MAR 2022'!M129+'[2]APR 2022'!M129+'[2]MAY 2022'!M129+'[2]JUN 2022'!M129+'[2]JUL 2022'!M129+'[2]AUG 2022'!M129+'[2]NOV 2022'!M129</f>
        <v>0</v>
      </c>
      <c r="N129" s="90">
        <f>'[2]SEPT 2021'!M129+'[2]OCT 2021'!M129+'[2]NOV 2021'!M129+'[2]DEC 2021'!M129+'[2]JAN 2022'!M129+'[2]FEB 2022'!N129+'[2]MAR 2022'!N129+'[2]APR 2022'!N129+'[2]MAY 2022'!N129+'[2]JUN 2022'!N129+'[2]JUL 2022'!N129+'[2]AUG 2022'!N129+'[2]NOV 2022'!N129</f>
        <v>0</v>
      </c>
      <c r="O129" s="90">
        <f>'[2]SEPT 2021'!N129+'[2]OCT 2021'!N129+'[2]NOV 2021'!N129+'[2]DEC 2021'!N129+'[2]JAN 2022'!N129+'[2]FEB 2022'!O129+'[2]MAR 2022'!O129+'[2]APR 2022'!O129+'[2]MAY 2022'!O129+'[2]JUN 2022'!O129+'[2]JUL 2022'!O129+'[2]AUG 2022'!O129+'[2]NOV 2022'!O129</f>
        <v>0</v>
      </c>
      <c r="P129" s="90">
        <f>'[2]SEPT 2021'!O129+'[2]OCT 2021'!O129+'[2]NOV 2021'!O129+'[2]DEC 2021'!O129+'[2]JAN 2022'!O129+'[2]FEB 2022'!P129+'[2]MAR 2022'!P129+'[2]APR 2022'!P129+'[2]MAY 2022'!P129+'[2]JUN 2022'!P129+'[2]JUL 2022'!P129+'[2]AUG 2022'!P129+'[2]NOV 2022'!P129</f>
        <v>0</v>
      </c>
      <c r="Q129" s="90">
        <f>'[2]SEPT 2021'!P129+'[2]OCT 2021'!P129+'[2]NOV 2021'!P129+'[2]DEC 2021'!P129+'[2]JAN 2022'!P129+'[2]FEB 2022'!Q129+'[2]MAR 2022'!Q129+'[2]APR 2022'!Q129+'[2]MAY 2022'!Q129+'[2]JUN 2022'!Q129+'[2]JUL 2022'!Q129+'[2]AUG 2022'!Q129+'[2]NOV 2022'!Q129</f>
        <v>6034.7699999999995</v>
      </c>
      <c r="R129" s="90">
        <f>'[2]SEPT 2021'!Q129+'[2]OCT 2021'!Q129+'[2]NOV 2021'!Q129+'[2]DEC 2021'!Q129+'[2]JAN 2022'!Q129+'[2]FEB 2022'!R129+'[2]MAR 2022'!R129+'[2]APR 2022'!R129+'[2]MAY 2022'!R129+'[2]JUN 2022'!R129+'[2]JUL 2022'!R129+'[2]AUG 2022'!R129+'[2]NOV 2022'!R129</f>
        <v>0</v>
      </c>
      <c r="S129" s="90">
        <f>'[2]SEPT 2021'!R129+'[2]OCT 2021'!R129+'[2]NOV 2021'!R129+'[2]DEC 2021'!R129+'[2]JAN 2022'!R129+'[2]FEB 2022'!S129+'[2]MAR 2022'!S129+'[2]APR 2022'!S129+'[2]MAY 2022'!S129+'[2]JUN 2022'!S129+'[2]JUL 2022'!S129+'[2]AUG 2022'!S129+'[2]NOV 2022'!S129</f>
        <v>0</v>
      </c>
      <c r="T129" s="90">
        <f>'[2]SEPT 2021'!S129+'[2]OCT 2021'!S129+'[2]NOV 2021'!S129+'[2]DEC 2021'!S129+'[2]JAN 2022'!S129+'[2]FEB 2022'!T129+'[2]MAR 2022'!T129+'[2]APR 2022'!T129+'[2]MAY 2022'!T129+'[2]JUN 2022'!T129+'[2]JUL 2022'!T129+'[2]AUG 2022'!T129+'[2]NOV 2022'!T129</f>
        <v>0</v>
      </c>
      <c r="U129" s="90">
        <f>'[2]SEPT 2021'!T129+'[2]OCT 2021'!T129+'[2]NOV 2021'!T129+'[2]DEC 2021'!T129+'[2]JAN 2022'!T129+'[2]FEB 2022'!U129+'[2]MAR 2022'!U129+'[2]APR 2022'!U129+'[2]MAY 2022'!U129+'[2]JUN 2022'!U129+'[2]JUL 2022'!U129+'[2]AUG 2022'!U129+'[2]NOV 2022'!U129</f>
        <v>0</v>
      </c>
      <c r="V129" s="90">
        <f>'[2]SEPT 2021'!U129+'[2]OCT 2021'!U129+'[2]NOV 2021'!U129+'[2]DEC 2021'!U129+'[2]JAN 2022'!U129+'[2]FEB 2022'!V129+'[2]MAR 2022'!V129+'[2]APR 2022'!V129+'[2]MAY 2022'!V129+'[2]JUN 2022'!V129+'[2]JUL 2022'!V129+'[2]AUG 2022'!V129+'[2]NOV 2022'!V129</f>
        <v>0</v>
      </c>
      <c r="W129" s="90">
        <f>'[2]SEPT 2021'!V129+'[2]OCT 2021'!V129+'[2]NOV 2021'!V129+'[2]DEC 2021'!V129+'[2]JAN 2022'!V129+'[2]FEB 2022'!W129+'[2]MAR 2022'!W129+'[2]APR 2022'!W129+'[2]MAY 2022'!W129+'[2]JUN 2022'!W129+'[2]JUL 2022'!W129+'[2]AUG 2022'!W129+'[2]NOV 2022'!W129</f>
        <v>0</v>
      </c>
      <c r="X129" s="90">
        <f>'[2]SEPT 2021'!W129+'[2]OCT 2021'!W129+'[2]NOV 2021'!W129+'[2]DEC 2021'!W129+'[2]JAN 2022'!W129+'[2]FEB 2022'!X129+'[2]MAR 2022'!X129+'[2]APR 2022'!X129+'[2]MAY 2022'!X129+'[2]JUN 2022'!X129+'[2]JUL 2022'!X129+'[2]AUG 2022'!X129+'[2]NOV 2022'!X129</f>
        <v>0</v>
      </c>
      <c r="Y129" s="90">
        <f>'[2]SEPT 2021'!X129+'[2]OCT 2021'!X129+'[2]NOV 2021'!X129+'[2]DEC 2021'!X129+'[2]JAN 2022'!X129+'[2]FEB 2022'!Y129+'[2]MAR 2022'!Y129+'[2]APR 2022'!Y129+'[2]MAY 2022'!Y129+'[2]JUN 2022'!Y129+'[2]JUL 2022'!Y129+'[2]AUG 2022'!Y129+'[2]NOV 2022'!Y129</f>
        <v>0</v>
      </c>
      <c r="Z129" s="90">
        <f>'[2]SEPT 2021'!Y129+'[2]OCT 2021'!Y129+'[2]NOV 2021'!Y129+'[2]DEC 2021'!Y129+'[2]JAN 2022'!Y129+'[2]FEB 2022'!Z129+'[2]MAR 2022'!Z129+'[2]APR 2022'!Z129+'[2]MAY 2022'!Z129+'[2]JUN 2022'!Z129+'[2]JUL 2022'!Z129+'[2]AUG 2022'!Z129+'[2]NOV 2022'!Z129</f>
        <v>0</v>
      </c>
      <c r="AA129" s="66">
        <f t="shared" si="1"/>
        <v>382882.77</v>
      </c>
    </row>
    <row r="130" spans="1:27" x14ac:dyDescent="0.25">
      <c r="A130" s="16" t="s">
        <v>295</v>
      </c>
      <c r="B130" s="17" t="s">
        <v>296</v>
      </c>
      <c r="C130" s="30" t="s">
        <v>71</v>
      </c>
      <c r="D130" s="86">
        <f>'[2]SEPT 2021'!D130+'[2]OCT 2021'!D130+'[2]NOV 2021'!D130+'[2]DEC 2021'!D130+'[2]JAN 2022'!D130+'[2]FEB 2022'!D130+'[2]MAR 2022'!D130+'[2]APR 2022'!D130+'[2]MAY 2022'!D130+'[2]JUN 2022'!D130+'[2]JUL 2022'!D130+'[2]AUG 2022'!D130+'[2]NOV 2022'!D130</f>
        <v>384027</v>
      </c>
      <c r="E130" s="86">
        <f>'[2]SEPT 2021'!E130+'[2]OCT 2021'!E130+'[2]NOV 2021'!E130+'[2]DEC 2021'!E130+'[2]JAN 2022'!E130+'[2]FEB 2022'!E130+'[2]MAR 2022'!E130+'[2]APR 2022'!E130+'[2]MAY 2022'!E130+'[2]JUN 2022'!E130+'[2]JUL 2022'!E130+'[2]AUG 2022'!E130+'[2]NOV 2022'!E130</f>
        <v>322247</v>
      </c>
      <c r="F130" s="86">
        <f>'[2]SEPT 2021'!F130+'[2]OCT 2021'!F130+'[2]NOV 2021'!F130+'[2]DEC 2021'!F130+'[2]JAN 2022'!F130+'[2]FEB 2022'!F130+'[2]MAR 2022'!F130+'[2]APR 2022'!F130+'[2]MAY 2022'!F130+'[2]JUN 2022'!F130+'[2]JUL 2022'!F130+'[2]AUG 2022'!F130+'[2]NOV 2022'!F130</f>
        <v>48475</v>
      </c>
      <c r="G130" s="86">
        <f>'[2]SEPT 2021'!G130+'[2]OCT 2021'!G130+'[2]NOV 2021'!G130+'[2]DEC 2021'!G130+'[2]JAN 2022'!G130+'[2]FEB 2022'!G130+'[2]MAR 2022'!G130+'[2]APR 2022'!G130+'[2]MAY 2022'!G130+'[2]JUN 2022'!G130+'[2]JUL 2022'!G130+'[2]AUG 2022'!G130+'[2]NOV 2022'!G130</f>
        <v>236735</v>
      </c>
      <c r="H130" s="86">
        <f>'[2]SEPT 2021'!H130+'[2]OCT 2021'!H130+'[2]NOV 2021'!H130+'[2]DEC 2021'!H130+'[2]JAN 2022'!H130+'[2]FEB 2022'!H130+'[2]MAR 2022'!H130+'[2]APR 2022'!H130+'[2]MAY 2022'!H130+'[2]JUN 2022'!H130+'[2]JUL 2022'!H130+'[2]AUG 2022'!H130+'[2]NOV 2022'!H130</f>
        <v>144011</v>
      </c>
      <c r="I130" s="87">
        <f>'[2]SEPT 2021'!I130+'[2]OCT 2021'!I130+'[2]NOV 2021'!I130+'[2]DEC 2021'!I130+'[2]JAN 2022'!I130+'[2]FEB 2022'!I130+'[2]MAR 2022'!I130+'[2]APR 2022'!I130+'[2]MAY 2022'!I130+'[2]JUN 2022'!I130+'[2]JUL 2022'!I130+'[2]AUG 2022'!I130+'[2]NOV 2022'!I130</f>
        <v>1135495</v>
      </c>
      <c r="J130" s="88">
        <f>'[2]SEPT 2021'!J130+'[2]OCT 2021'!J130+'[2]NOV 2021'!J130+'[2]DEC 2021'!J130+'[2]JAN 2022'!J130+'[2]FEB 2022'!J130+'[2]MAR 2022'!J130+'[2]APR 2022'!J130+'[2]MAY 2022'!J130+'[2]JUN 2022'!J130+'[2]JUL 2022'!J130+'[2]AUG 2022'!J130+'[2]NOV 2022'!J130</f>
        <v>0</v>
      </c>
      <c r="K130" s="89">
        <f>'[2]FEB 2022'!K130+'[2]MAR 2022'!K130+'[2]APR 2022'!K130+'[2]MAY 2022'!K130+'[2]JUN 2022'!K130+'[2]JUL 2022'!K130+'[2]AUG 2022'!K130+'[2]NOV 2022'!K130</f>
        <v>0</v>
      </c>
      <c r="L130" s="90">
        <f>'[2]SEPT 2021'!K130+'[2]OCT 2021'!K130+'[2]NOV 2021'!K130+'[2]DEC 2021'!K130+'[2]JAN 2022'!K130+'[2]FEB 2022'!L130+'[2]MAR 2022'!L130+'[2]APR 2022'!L130+'[2]MAY 2022'!L130+'[2]JUN 2022'!L130+'[2]JUL 2022'!L130+'[2]AUG 2022'!L130+'[2]NOV 2022'!L130</f>
        <v>0</v>
      </c>
      <c r="M130" s="90">
        <f>'[2]SEPT 2021'!L130+'[2]OCT 2021'!L130+'[2]NOV 2021'!L130+'[2]DEC 2021'!L130+'[2]JAN 2022'!L130+'[2]FEB 2022'!M130+'[2]MAR 2022'!M130+'[2]APR 2022'!M130+'[2]MAY 2022'!M130+'[2]JUN 2022'!M130+'[2]JUL 2022'!M130+'[2]AUG 2022'!M130+'[2]NOV 2022'!M130</f>
        <v>89206</v>
      </c>
      <c r="N130" s="90">
        <f>'[2]SEPT 2021'!M130+'[2]OCT 2021'!M130+'[2]NOV 2021'!M130+'[2]DEC 2021'!M130+'[2]JAN 2022'!M130+'[2]FEB 2022'!N130+'[2]MAR 2022'!N130+'[2]APR 2022'!N130+'[2]MAY 2022'!N130+'[2]JUN 2022'!N130+'[2]JUL 2022'!N130+'[2]AUG 2022'!N130+'[2]NOV 2022'!N130</f>
        <v>0</v>
      </c>
      <c r="O130" s="90">
        <f>'[2]SEPT 2021'!N130+'[2]OCT 2021'!N130+'[2]NOV 2021'!N130+'[2]DEC 2021'!N130+'[2]JAN 2022'!N130+'[2]FEB 2022'!O130+'[2]MAR 2022'!O130+'[2]APR 2022'!O130+'[2]MAY 2022'!O130+'[2]JUN 2022'!O130+'[2]JUL 2022'!O130+'[2]AUG 2022'!O130+'[2]NOV 2022'!O130</f>
        <v>0</v>
      </c>
      <c r="P130" s="90">
        <f>'[2]SEPT 2021'!O130+'[2]OCT 2021'!O130+'[2]NOV 2021'!O130+'[2]DEC 2021'!O130+'[2]JAN 2022'!O130+'[2]FEB 2022'!P130+'[2]MAR 2022'!P130+'[2]APR 2022'!P130+'[2]MAY 2022'!P130+'[2]JUN 2022'!P130+'[2]JUL 2022'!P130+'[2]AUG 2022'!P130+'[2]NOV 2022'!P130</f>
        <v>0</v>
      </c>
      <c r="Q130" s="90">
        <f>'[2]SEPT 2021'!P130+'[2]OCT 2021'!P130+'[2]NOV 2021'!P130+'[2]DEC 2021'!P130+'[2]JAN 2022'!P130+'[2]FEB 2022'!Q130+'[2]MAR 2022'!Q130+'[2]APR 2022'!Q130+'[2]MAY 2022'!Q130+'[2]JUN 2022'!Q130+'[2]JUL 2022'!Q130+'[2]AUG 2022'!Q130+'[2]NOV 2022'!Q130</f>
        <v>9075.32</v>
      </c>
      <c r="R130" s="90">
        <f>'[2]SEPT 2021'!Q130+'[2]OCT 2021'!Q130+'[2]NOV 2021'!Q130+'[2]DEC 2021'!Q130+'[2]JAN 2022'!Q130+'[2]FEB 2022'!R130+'[2]MAR 2022'!R130+'[2]APR 2022'!R130+'[2]MAY 2022'!R130+'[2]JUN 2022'!R130+'[2]JUL 2022'!R130+'[2]AUG 2022'!R130+'[2]NOV 2022'!R130</f>
        <v>0</v>
      </c>
      <c r="S130" s="90">
        <f>'[2]SEPT 2021'!R130+'[2]OCT 2021'!R130+'[2]NOV 2021'!R130+'[2]DEC 2021'!R130+'[2]JAN 2022'!R130+'[2]FEB 2022'!S130+'[2]MAR 2022'!S130+'[2]APR 2022'!S130+'[2]MAY 2022'!S130+'[2]JUN 2022'!S130+'[2]JUL 2022'!S130+'[2]AUG 2022'!S130+'[2]NOV 2022'!S130</f>
        <v>0</v>
      </c>
      <c r="T130" s="90">
        <f>'[2]SEPT 2021'!S130+'[2]OCT 2021'!S130+'[2]NOV 2021'!S130+'[2]DEC 2021'!S130+'[2]JAN 2022'!S130+'[2]FEB 2022'!T130+'[2]MAR 2022'!T130+'[2]APR 2022'!T130+'[2]MAY 2022'!T130+'[2]JUN 2022'!T130+'[2]JUL 2022'!T130+'[2]AUG 2022'!T130+'[2]NOV 2022'!T130</f>
        <v>0</v>
      </c>
      <c r="U130" s="90">
        <f>'[2]SEPT 2021'!T130+'[2]OCT 2021'!T130+'[2]NOV 2021'!T130+'[2]DEC 2021'!T130+'[2]JAN 2022'!T130+'[2]FEB 2022'!U130+'[2]MAR 2022'!U130+'[2]APR 2022'!U130+'[2]MAY 2022'!U130+'[2]JUN 2022'!U130+'[2]JUL 2022'!U130+'[2]AUG 2022'!U130+'[2]NOV 2022'!U130</f>
        <v>0</v>
      </c>
      <c r="V130" s="90">
        <f>'[2]SEPT 2021'!U130+'[2]OCT 2021'!U130+'[2]NOV 2021'!U130+'[2]DEC 2021'!U130+'[2]JAN 2022'!U130+'[2]FEB 2022'!V130+'[2]MAR 2022'!V130+'[2]APR 2022'!V130+'[2]MAY 2022'!V130+'[2]JUN 2022'!V130+'[2]JUL 2022'!V130+'[2]AUG 2022'!V130+'[2]NOV 2022'!V130</f>
        <v>0</v>
      </c>
      <c r="W130" s="90">
        <f>'[2]SEPT 2021'!V130+'[2]OCT 2021'!V130+'[2]NOV 2021'!V130+'[2]DEC 2021'!V130+'[2]JAN 2022'!V130+'[2]FEB 2022'!W130+'[2]MAR 2022'!W130+'[2]APR 2022'!W130+'[2]MAY 2022'!W130+'[2]JUN 2022'!W130+'[2]JUL 2022'!W130+'[2]AUG 2022'!W130+'[2]NOV 2022'!W130</f>
        <v>0</v>
      </c>
      <c r="X130" s="90">
        <f>'[2]SEPT 2021'!W130+'[2]OCT 2021'!W130+'[2]NOV 2021'!W130+'[2]DEC 2021'!W130+'[2]JAN 2022'!W130+'[2]FEB 2022'!X130+'[2]MAR 2022'!X130+'[2]APR 2022'!X130+'[2]MAY 2022'!X130+'[2]JUN 2022'!X130+'[2]JUL 2022'!X130+'[2]AUG 2022'!X130+'[2]NOV 2022'!X130</f>
        <v>0</v>
      </c>
      <c r="Y130" s="90">
        <f>'[2]SEPT 2021'!X130+'[2]OCT 2021'!X130+'[2]NOV 2021'!X130+'[2]DEC 2021'!X130+'[2]JAN 2022'!X130+'[2]FEB 2022'!Y130+'[2]MAR 2022'!Y130+'[2]APR 2022'!Y130+'[2]MAY 2022'!Y130+'[2]JUN 2022'!Y130+'[2]JUL 2022'!Y130+'[2]AUG 2022'!Y130+'[2]NOV 2022'!Y130</f>
        <v>0</v>
      </c>
      <c r="Z130" s="90">
        <f>'[2]SEPT 2021'!Y130+'[2]OCT 2021'!Y130+'[2]NOV 2021'!Y130+'[2]DEC 2021'!Y130+'[2]JAN 2022'!Y130+'[2]FEB 2022'!Z130+'[2]MAR 2022'!Z130+'[2]APR 2022'!Z130+'[2]MAY 2022'!Z130+'[2]JUN 2022'!Z130+'[2]JUL 2022'!Z130+'[2]AUG 2022'!Z130+'[2]NOV 2022'!Z130</f>
        <v>0</v>
      </c>
      <c r="AA130" s="66">
        <f t="shared" si="1"/>
        <v>1233776.32</v>
      </c>
    </row>
    <row r="131" spans="1:27" x14ac:dyDescent="0.25">
      <c r="A131" s="16" t="s">
        <v>297</v>
      </c>
      <c r="B131" s="17" t="s">
        <v>298</v>
      </c>
      <c r="C131" s="25" t="s">
        <v>39</v>
      </c>
      <c r="D131" s="86">
        <f>'[2]SEPT 2021'!D131+'[2]OCT 2021'!D131+'[2]NOV 2021'!D131+'[2]DEC 2021'!D131+'[2]JAN 2022'!D131+'[2]FEB 2022'!D131+'[2]MAR 2022'!D131+'[2]APR 2022'!D131+'[2]MAY 2022'!D131+'[2]JUN 2022'!D131+'[2]JUL 2022'!D131+'[2]AUG 2022'!D131+'[2]NOV 2022'!D131</f>
        <v>38868</v>
      </c>
      <c r="E131" s="86">
        <f>'[2]SEPT 2021'!E131+'[2]OCT 2021'!E131+'[2]NOV 2021'!E131+'[2]DEC 2021'!E131+'[2]JAN 2022'!E131+'[2]FEB 2022'!E131+'[2]MAR 2022'!E131+'[2]APR 2022'!E131+'[2]MAY 2022'!E131+'[2]JUN 2022'!E131+'[2]JUL 2022'!E131+'[2]AUG 2022'!E131+'[2]NOV 2022'!E131</f>
        <v>24608</v>
      </c>
      <c r="F131" s="86">
        <f>'[2]SEPT 2021'!F131+'[2]OCT 2021'!F131+'[2]NOV 2021'!F131+'[2]DEC 2021'!F131+'[2]JAN 2022'!F131+'[2]FEB 2022'!F131+'[2]MAR 2022'!F131+'[2]APR 2022'!F131+'[2]MAY 2022'!F131+'[2]JUN 2022'!F131+'[2]JUL 2022'!F131+'[2]AUG 2022'!F131+'[2]NOV 2022'!F131</f>
        <v>88073</v>
      </c>
      <c r="G131" s="86">
        <f>'[2]SEPT 2021'!G131+'[2]OCT 2021'!G131+'[2]NOV 2021'!G131+'[2]DEC 2021'!G131+'[2]JAN 2022'!G131+'[2]FEB 2022'!G131+'[2]MAR 2022'!G131+'[2]APR 2022'!G131+'[2]MAY 2022'!G131+'[2]JUN 2022'!G131+'[2]JUL 2022'!G131+'[2]AUG 2022'!G131+'[2]NOV 2022'!G131</f>
        <v>0</v>
      </c>
      <c r="H131" s="86">
        <f>'[2]SEPT 2021'!H131+'[2]OCT 2021'!H131+'[2]NOV 2021'!H131+'[2]DEC 2021'!H131+'[2]JAN 2022'!H131+'[2]FEB 2022'!H131+'[2]MAR 2022'!H131+'[2]APR 2022'!H131+'[2]MAY 2022'!H131+'[2]JUN 2022'!H131+'[2]JUL 2022'!H131+'[2]AUG 2022'!H131+'[2]NOV 2022'!H131</f>
        <v>5267</v>
      </c>
      <c r="I131" s="87">
        <f>'[2]SEPT 2021'!I131+'[2]OCT 2021'!I131+'[2]NOV 2021'!I131+'[2]DEC 2021'!I131+'[2]JAN 2022'!I131+'[2]FEB 2022'!I131+'[2]MAR 2022'!I131+'[2]APR 2022'!I131+'[2]MAY 2022'!I131+'[2]JUN 2022'!I131+'[2]JUL 2022'!I131+'[2]AUG 2022'!I131+'[2]NOV 2022'!I131</f>
        <v>156816</v>
      </c>
      <c r="J131" s="88">
        <f>'[2]SEPT 2021'!J131+'[2]OCT 2021'!J131+'[2]NOV 2021'!J131+'[2]DEC 2021'!J131+'[2]JAN 2022'!J131+'[2]FEB 2022'!J131+'[2]MAR 2022'!J131+'[2]APR 2022'!J131+'[2]MAY 2022'!J131+'[2]JUN 2022'!J131+'[2]JUL 2022'!J131+'[2]AUG 2022'!J131+'[2]NOV 2022'!J131</f>
        <v>0</v>
      </c>
      <c r="K131" s="89">
        <f>'[2]FEB 2022'!K131+'[2]MAR 2022'!K131+'[2]APR 2022'!K131+'[2]MAY 2022'!K131+'[2]JUN 2022'!K131+'[2]JUL 2022'!K131+'[2]AUG 2022'!K131+'[2]NOV 2022'!K131</f>
        <v>0</v>
      </c>
      <c r="L131" s="90">
        <f>'[2]SEPT 2021'!K131+'[2]OCT 2021'!K131+'[2]NOV 2021'!K131+'[2]DEC 2021'!K131+'[2]JAN 2022'!K131+'[2]FEB 2022'!L131+'[2]MAR 2022'!L131+'[2]APR 2022'!L131+'[2]MAY 2022'!L131+'[2]JUN 2022'!L131+'[2]JUL 2022'!L131+'[2]AUG 2022'!L131+'[2]NOV 2022'!L131</f>
        <v>0</v>
      </c>
      <c r="M131" s="90">
        <f>'[2]SEPT 2021'!L131+'[2]OCT 2021'!L131+'[2]NOV 2021'!L131+'[2]DEC 2021'!L131+'[2]JAN 2022'!L131+'[2]FEB 2022'!M131+'[2]MAR 2022'!M131+'[2]APR 2022'!M131+'[2]MAY 2022'!M131+'[2]JUN 2022'!M131+'[2]JUL 2022'!M131+'[2]AUG 2022'!M131+'[2]NOV 2022'!M131</f>
        <v>0</v>
      </c>
      <c r="N131" s="90">
        <f>'[2]SEPT 2021'!M131+'[2]OCT 2021'!M131+'[2]NOV 2021'!M131+'[2]DEC 2021'!M131+'[2]JAN 2022'!M131+'[2]FEB 2022'!N131+'[2]MAR 2022'!N131+'[2]APR 2022'!N131+'[2]MAY 2022'!N131+'[2]JUN 2022'!N131+'[2]JUL 2022'!N131+'[2]AUG 2022'!N131+'[2]NOV 2022'!N131</f>
        <v>0</v>
      </c>
      <c r="O131" s="90">
        <f>'[2]SEPT 2021'!N131+'[2]OCT 2021'!N131+'[2]NOV 2021'!N131+'[2]DEC 2021'!N131+'[2]JAN 2022'!N131+'[2]FEB 2022'!O131+'[2]MAR 2022'!O131+'[2]APR 2022'!O131+'[2]MAY 2022'!O131+'[2]JUN 2022'!O131+'[2]JUL 2022'!O131+'[2]AUG 2022'!O131+'[2]NOV 2022'!O131</f>
        <v>0</v>
      </c>
      <c r="P131" s="90">
        <f>'[2]SEPT 2021'!O131+'[2]OCT 2021'!O131+'[2]NOV 2021'!O131+'[2]DEC 2021'!O131+'[2]JAN 2022'!O131+'[2]FEB 2022'!P131+'[2]MAR 2022'!P131+'[2]APR 2022'!P131+'[2]MAY 2022'!P131+'[2]JUN 2022'!P131+'[2]JUL 2022'!P131+'[2]AUG 2022'!P131+'[2]NOV 2022'!P131</f>
        <v>0</v>
      </c>
      <c r="Q131" s="90">
        <f>'[2]SEPT 2021'!P131+'[2]OCT 2021'!P131+'[2]NOV 2021'!P131+'[2]DEC 2021'!P131+'[2]JAN 2022'!P131+'[2]FEB 2022'!Q131+'[2]MAR 2022'!Q131+'[2]APR 2022'!Q131+'[2]MAY 2022'!Q131+'[2]JUN 2022'!Q131+'[2]JUL 2022'!Q131+'[2]AUG 2022'!Q131+'[2]NOV 2022'!Q131</f>
        <v>852.93</v>
      </c>
      <c r="R131" s="90">
        <f>'[2]SEPT 2021'!Q131+'[2]OCT 2021'!Q131+'[2]NOV 2021'!Q131+'[2]DEC 2021'!Q131+'[2]JAN 2022'!Q131+'[2]FEB 2022'!R131+'[2]MAR 2022'!R131+'[2]APR 2022'!R131+'[2]MAY 2022'!R131+'[2]JUN 2022'!R131+'[2]JUL 2022'!R131+'[2]AUG 2022'!R131+'[2]NOV 2022'!R131</f>
        <v>0</v>
      </c>
      <c r="S131" s="90">
        <f>'[2]SEPT 2021'!R131+'[2]OCT 2021'!R131+'[2]NOV 2021'!R131+'[2]DEC 2021'!R131+'[2]JAN 2022'!R131+'[2]FEB 2022'!S131+'[2]MAR 2022'!S131+'[2]APR 2022'!S131+'[2]MAY 2022'!S131+'[2]JUN 2022'!S131+'[2]JUL 2022'!S131+'[2]AUG 2022'!S131+'[2]NOV 2022'!S131</f>
        <v>0</v>
      </c>
      <c r="T131" s="90">
        <f>'[2]SEPT 2021'!S131+'[2]OCT 2021'!S131+'[2]NOV 2021'!S131+'[2]DEC 2021'!S131+'[2]JAN 2022'!S131+'[2]FEB 2022'!T131+'[2]MAR 2022'!T131+'[2]APR 2022'!T131+'[2]MAY 2022'!T131+'[2]JUN 2022'!T131+'[2]JUL 2022'!T131+'[2]AUG 2022'!T131+'[2]NOV 2022'!T131</f>
        <v>0</v>
      </c>
      <c r="U131" s="90">
        <f>'[2]SEPT 2021'!T131+'[2]OCT 2021'!T131+'[2]NOV 2021'!T131+'[2]DEC 2021'!T131+'[2]JAN 2022'!T131+'[2]FEB 2022'!U131+'[2]MAR 2022'!U131+'[2]APR 2022'!U131+'[2]MAY 2022'!U131+'[2]JUN 2022'!U131+'[2]JUL 2022'!U131+'[2]AUG 2022'!U131+'[2]NOV 2022'!U131</f>
        <v>0</v>
      </c>
      <c r="V131" s="90">
        <f>'[2]SEPT 2021'!U131+'[2]OCT 2021'!U131+'[2]NOV 2021'!U131+'[2]DEC 2021'!U131+'[2]JAN 2022'!U131+'[2]FEB 2022'!V131+'[2]MAR 2022'!V131+'[2]APR 2022'!V131+'[2]MAY 2022'!V131+'[2]JUN 2022'!V131+'[2]JUL 2022'!V131+'[2]AUG 2022'!V131+'[2]NOV 2022'!V131</f>
        <v>0</v>
      </c>
      <c r="W131" s="90">
        <f>'[2]SEPT 2021'!V131+'[2]OCT 2021'!V131+'[2]NOV 2021'!V131+'[2]DEC 2021'!V131+'[2]JAN 2022'!V131+'[2]FEB 2022'!W131+'[2]MAR 2022'!W131+'[2]APR 2022'!W131+'[2]MAY 2022'!W131+'[2]JUN 2022'!W131+'[2]JUL 2022'!W131+'[2]AUG 2022'!W131+'[2]NOV 2022'!W131</f>
        <v>0</v>
      </c>
      <c r="X131" s="90">
        <f>'[2]SEPT 2021'!W131+'[2]OCT 2021'!W131+'[2]NOV 2021'!W131+'[2]DEC 2021'!W131+'[2]JAN 2022'!W131+'[2]FEB 2022'!X131+'[2]MAR 2022'!X131+'[2]APR 2022'!X131+'[2]MAY 2022'!X131+'[2]JUN 2022'!X131+'[2]JUL 2022'!X131+'[2]AUG 2022'!X131+'[2]NOV 2022'!X131</f>
        <v>0</v>
      </c>
      <c r="Y131" s="90">
        <f>'[2]SEPT 2021'!X131+'[2]OCT 2021'!X131+'[2]NOV 2021'!X131+'[2]DEC 2021'!X131+'[2]JAN 2022'!X131+'[2]FEB 2022'!Y131+'[2]MAR 2022'!Y131+'[2]APR 2022'!Y131+'[2]MAY 2022'!Y131+'[2]JUN 2022'!Y131+'[2]JUL 2022'!Y131+'[2]AUG 2022'!Y131+'[2]NOV 2022'!Y131</f>
        <v>0</v>
      </c>
      <c r="Z131" s="90">
        <f>'[2]SEPT 2021'!Y131+'[2]OCT 2021'!Y131+'[2]NOV 2021'!Y131+'[2]DEC 2021'!Y131+'[2]JAN 2022'!Y131+'[2]FEB 2022'!Z131+'[2]MAR 2022'!Z131+'[2]APR 2022'!Z131+'[2]MAY 2022'!Z131+'[2]JUN 2022'!Z131+'[2]JUL 2022'!Z131+'[2]AUG 2022'!Z131+'[2]NOV 2022'!Z131</f>
        <v>0</v>
      </c>
      <c r="AA131" s="66">
        <f t="shared" ref="AA131:AA166" si="2">SUM(I131:Z131)</f>
        <v>157668.93</v>
      </c>
    </row>
    <row r="132" spans="1:27" x14ac:dyDescent="0.25">
      <c r="A132" s="16" t="s">
        <v>299</v>
      </c>
      <c r="B132" s="17" t="s">
        <v>300</v>
      </c>
      <c r="C132" s="18" t="s">
        <v>36</v>
      </c>
      <c r="D132" s="86">
        <f>'[2]SEPT 2021'!D132+'[2]OCT 2021'!D132+'[2]NOV 2021'!D132+'[2]DEC 2021'!D132+'[2]JAN 2022'!D132+'[2]FEB 2022'!D132+'[2]MAR 2022'!D132+'[2]APR 2022'!D132+'[2]MAY 2022'!D132+'[2]JUN 2022'!D132+'[2]JUL 2022'!D132+'[2]AUG 2022'!D132+'[2]NOV 2022'!D132</f>
        <v>72058</v>
      </c>
      <c r="E132" s="86">
        <f>'[2]SEPT 2021'!E132+'[2]OCT 2021'!E132+'[2]NOV 2021'!E132+'[2]DEC 2021'!E132+'[2]JAN 2022'!E132+'[2]FEB 2022'!E132+'[2]MAR 2022'!E132+'[2]APR 2022'!E132+'[2]MAY 2022'!E132+'[2]JUN 2022'!E132+'[2]JUL 2022'!E132+'[2]AUG 2022'!E132+'[2]NOV 2022'!E132</f>
        <v>56050</v>
      </c>
      <c r="F132" s="86">
        <f>'[2]SEPT 2021'!F132+'[2]OCT 2021'!F132+'[2]NOV 2021'!F132+'[2]DEC 2021'!F132+'[2]JAN 2022'!F132+'[2]FEB 2022'!F132+'[2]MAR 2022'!F132+'[2]APR 2022'!F132+'[2]MAY 2022'!F132+'[2]JUN 2022'!F132+'[2]JUL 2022'!F132+'[2]AUG 2022'!F132+'[2]NOV 2022'!F132</f>
        <v>8835</v>
      </c>
      <c r="G132" s="86">
        <f>'[2]SEPT 2021'!G132+'[2]OCT 2021'!G132+'[2]NOV 2021'!G132+'[2]DEC 2021'!G132+'[2]JAN 2022'!G132+'[2]FEB 2022'!G132+'[2]MAR 2022'!G132+'[2]APR 2022'!G132+'[2]MAY 2022'!G132+'[2]JUN 2022'!G132+'[2]JUL 2022'!G132+'[2]AUG 2022'!G132+'[2]NOV 2022'!G132</f>
        <v>14867</v>
      </c>
      <c r="H132" s="86">
        <f>'[2]SEPT 2021'!H132+'[2]OCT 2021'!H132+'[2]NOV 2021'!H132+'[2]DEC 2021'!H132+'[2]JAN 2022'!H132+'[2]FEB 2022'!H132+'[2]MAR 2022'!H132+'[2]APR 2022'!H132+'[2]MAY 2022'!H132+'[2]JUN 2022'!H132+'[2]JUL 2022'!H132+'[2]AUG 2022'!H132+'[2]NOV 2022'!H132</f>
        <v>4800</v>
      </c>
      <c r="I132" s="87">
        <f>'[2]SEPT 2021'!I132+'[2]OCT 2021'!I132+'[2]NOV 2021'!I132+'[2]DEC 2021'!I132+'[2]JAN 2022'!I132+'[2]FEB 2022'!I132+'[2]MAR 2022'!I132+'[2]APR 2022'!I132+'[2]MAY 2022'!I132+'[2]JUN 2022'!I132+'[2]JUL 2022'!I132+'[2]AUG 2022'!I132+'[2]NOV 2022'!I132</f>
        <v>156610</v>
      </c>
      <c r="J132" s="88">
        <f>'[2]SEPT 2021'!J132+'[2]OCT 2021'!J132+'[2]NOV 2021'!J132+'[2]DEC 2021'!J132+'[2]JAN 2022'!J132+'[2]FEB 2022'!J132+'[2]MAR 2022'!J132+'[2]APR 2022'!J132+'[2]MAY 2022'!J132+'[2]JUN 2022'!J132+'[2]JUL 2022'!J132+'[2]AUG 2022'!J132+'[2]NOV 2022'!J132</f>
        <v>13550</v>
      </c>
      <c r="K132" s="89">
        <f>'[2]FEB 2022'!K132+'[2]MAR 2022'!K132+'[2]APR 2022'!K132+'[2]MAY 2022'!K132+'[2]JUN 2022'!K132+'[2]JUL 2022'!K132+'[2]AUG 2022'!K132+'[2]NOV 2022'!K132</f>
        <v>7140</v>
      </c>
      <c r="L132" s="90">
        <f>'[2]SEPT 2021'!K132+'[2]OCT 2021'!K132+'[2]NOV 2021'!K132+'[2]DEC 2021'!K132+'[2]JAN 2022'!K132+'[2]FEB 2022'!L132+'[2]MAR 2022'!L132+'[2]APR 2022'!L132+'[2]MAY 2022'!L132+'[2]JUN 2022'!L132+'[2]JUL 2022'!L132+'[2]AUG 2022'!L132+'[2]NOV 2022'!L132</f>
        <v>0</v>
      </c>
      <c r="M132" s="90">
        <f>'[2]SEPT 2021'!L132+'[2]OCT 2021'!L132+'[2]NOV 2021'!L132+'[2]DEC 2021'!L132+'[2]JAN 2022'!L132+'[2]FEB 2022'!M132+'[2]MAR 2022'!M132+'[2]APR 2022'!M132+'[2]MAY 2022'!M132+'[2]JUN 2022'!M132+'[2]JUL 2022'!M132+'[2]AUG 2022'!M132+'[2]NOV 2022'!M132</f>
        <v>0</v>
      </c>
      <c r="N132" s="90">
        <f>'[2]SEPT 2021'!M132+'[2]OCT 2021'!M132+'[2]NOV 2021'!M132+'[2]DEC 2021'!M132+'[2]JAN 2022'!M132+'[2]FEB 2022'!N132+'[2]MAR 2022'!N132+'[2]APR 2022'!N132+'[2]MAY 2022'!N132+'[2]JUN 2022'!N132+'[2]JUL 2022'!N132+'[2]AUG 2022'!N132+'[2]NOV 2022'!N132</f>
        <v>0</v>
      </c>
      <c r="O132" s="90">
        <f>'[2]SEPT 2021'!N132+'[2]OCT 2021'!N132+'[2]NOV 2021'!N132+'[2]DEC 2021'!N132+'[2]JAN 2022'!N132+'[2]FEB 2022'!O132+'[2]MAR 2022'!O132+'[2]APR 2022'!O132+'[2]MAY 2022'!O132+'[2]JUN 2022'!O132+'[2]JUL 2022'!O132+'[2]AUG 2022'!O132+'[2]NOV 2022'!O132</f>
        <v>0</v>
      </c>
      <c r="P132" s="90">
        <f>'[2]SEPT 2021'!O132+'[2]OCT 2021'!O132+'[2]NOV 2021'!O132+'[2]DEC 2021'!O132+'[2]JAN 2022'!O132+'[2]FEB 2022'!P132+'[2]MAR 2022'!P132+'[2]APR 2022'!P132+'[2]MAY 2022'!P132+'[2]JUN 2022'!P132+'[2]JUL 2022'!P132+'[2]AUG 2022'!P132+'[2]NOV 2022'!P132</f>
        <v>0</v>
      </c>
      <c r="Q132" s="90">
        <f>'[2]SEPT 2021'!P132+'[2]OCT 2021'!P132+'[2]NOV 2021'!P132+'[2]DEC 2021'!P132+'[2]JAN 2022'!P132+'[2]FEB 2022'!Q132+'[2]MAR 2022'!Q132+'[2]APR 2022'!Q132+'[2]MAY 2022'!Q132+'[2]JUN 2022'!Q132+'[2]JUL 2022'!Q132+'[2]AUG 2022'!Q132+'[2]NOV 2022'!Q132</f>
        <v>1341.06</v>
      </c>
      <c r="R132" s="90">
        <f>'[2]SEPT 2021'!Q132+'[2]OCT 2021'!Q132+'[2]NOV 2021'!Q132+'[2]DEC 2021'!Q132+'[2]JAN 2022'!Q132+'[2]FEB 2022'!R132+'[2]MAR 2022'!R132+'[2]APR 2022'!R132+'[2]MAY 2022'!R132+'[2]JUN 2022'!R132+'[2]JUL 2022'!R132+'[2]AUG 2022'!R132+'[2]NOV 2022'!R132</f>
        <v>0</v>
      </c>
      <c r="S132" s="90">
        <f>'[2]SEPT 2021'!R132+'[2]OCT 2021'!R132+'[2]NOV 2021'!R132+'[2]DEC 2021'!R132+'[2]JAN 2022'!R132+'[2]FEB 2022'!S132+'[2]MAR 2022'!S132+'[2]APR 2022'!S132+'[2]MAY 2022'!S132+'[2]JUN 2022'!S132+'[2]JUL 2022'!S132+'[2]AUG 2022'!S132+'[2]NOV 2022'!S132</f>
        <v>0</v>
      </c>
      <c r="T132" s="90">
        <f>'[2]SEPT 2021'!S132+'[2]OCT 2021'!S132+'[2]NOV 2021'!S132+'[2]DEC 2021'!S132+'[2]JAN 2022'!S132+'[2]FEB 2022'!T132+'[2]MAR 2022'!T132+'[2]APR 2022'!T132+'[2]MAY 2022'!T132+'[2]JUN 2022'!T132+'[2]JUL 2022'!T132+'[2]AUG 2022'!T132+'[2]NOV 2022'!T132</f>
        <v>0</v>
      </c>
      <c r="U132" s="90">
        <f>'[2]SEPT 2021'!T132+'[2]OCT 2021'!T132+'[2]NOV 2021'!T132+'[2]DEC 2021'!T132+'[2]JAN 2022'!T132+'[2]FEB 2022'!U132+'[2]MAR 2022'!U132+'[2]APR 2022'!U132+'[2]MAY 2022'!U132+'[2]JUN 2022'!U132+'[2]JUL 2022'!U132+'[2]AUG 2022'!U132+'[2]NOV 2022'!U132</f>
        <v>0</v>
      </c>
      <c r="V132" s="90">
        <f>'[2]SEPT 2021'!U132+'[2]OCT 2021'!U132+'[2]NOV 2021'!U132+'[2]DEC 2021'!U132+'[2]JAN 2022'!U132+'[2]FEB 2022'!V132+'[2]MAR 2022'!V132+'[2]APR 2022'!V132+'[2]MAY 2022'!V132+'[2]JUN 2022'!V132+'[2]JUL 2022'!V132+'[2]AUG 2022'!V132+'[2]NOV 2022'!V132</f>
        <v>0</v>
      </c>
      <c r="W132" s="90">
        <f>'[2]SEPT 2021'!V132+'[2]OCT 2021'!V132+'[2]NOV 2021'!V132+'[2]DEC 2021'!V132+'[2]JAN 2022'!V132+'[2]FEB 2022'!W132+'[2]MAR 2022'!W132+'[2]APR 2022'!W132+'[2]MAY 2022'!W132+'[2]JUN 2022'!W132+'[2]JUL 2022'!W132+'[2]AUG 2022'!W132+'[2]NOV 2022'!W132</f>
        <v>12500</v>
      </c>
      <c r="X132" s="90">
        <f>'[2]SEPT 2021'!W132+'[2]OCT 2021'!W132+'[2]NOV 2021'!W132+'[2]DEC 2021'!W132+'[2]JAN 2022'!W132+'[2]FEB 2022'!X132+'[2]MAR 2022'!X132+'[2]APR 2022'!X132+'[2]MAY 2022'!X132+'[2]JUN 2022'!X132+'[2]JUL 2022'!X132+'[2]AUG 2022'!X132+'[2]NOV 2022'!X132</f>
        <v>0</v>
      </c>
      <c r="Y132" s="90">
        <f>'[2]SEPT 2021'!X132+'[2]OCT 2021'!X132+'[2]NOV 2021'!X132+'[2]DEC 2021'!X132+'[2]JAN 2022'!X132+'[2]FEB 2022'!Y132+'[2]MAR 2022'!Y132+'[2]APR 2022'!Y132+'[2]MAY 2022'!Y132+'[2]JUN 2022'!Y132+'[2]JUL 2022'!Y132+'[2]AUG 2022'!Y132+'[2]NOV 2022'!Y132</f>
        <v>0</v>
      </c>
      <c r="Z132" s="90">
        <f>'[2]SEPT 2021'!Y132+'[2]OCT 2021'!Y132+'[2]NOV 2021'!Y132+'[2]DEC 2021'!Y132+'[2]JAN 2022'!Y132+'[2]FEB 2022'!Z132+'[2]MAR 2022'!Z132+'[2]APR 2022'!Z132+'[2]MAY 2022'!Z132+'[2]JUN 2022'!Z132+'[2]JUL 2022'!Z132+'[2]AUG 2022'!Z132+'[2]NOV 2022'!Z132</f>
        <v>0</v>
      </c>
      <c r="AA132" s="66">
        <f t="shared" si="2"/>
        <v>191141.06</v>
      </c>
    </row>
    <row r="133" spans="1:27" x14ac:dyDescent="0.25">
      <c r="A133" s="16" t="s">
        <v>301</v>
      </c>
      <c r="B133" s="17" t="s">
        <v>302</v>
      </c>
      <c r="C133" s="18" t="s">
        <v>36</v>
      </c>
      <c r="D133" s="86">
        <f>'[2]SEPT 2021'!D133+'[2]OCT 2021'!D133+'[2]NOV 2021'!D133+'[2]DEC 2021'!D133+'[2]JAN 2022'!D133+'[2]FEB 2022'!D133+'[2]MAR 2022'!D133+'[2]APR 2022'!D133+'[2]MAY 2022'!D133+'[2]JUN 2022'!D133+'[2]JUL 2022'!D133+'[2]AUG 2022'!D133+'[2]NOV 2022'!D133</f>
        <v>268270</v>
      </c>
      <c r="E133" s="86">
        <f>'[2]SEPT 2021'!E133+'[2]OCT 2021'!E133+'[2]NOV 2021'!E133+'[2]DEC 2021'!E133+'[2]JAN 2022'!E133+'[2]FEB 2022'!E133+'[2]MAR 2022'!E133+'[2]APR 2022'!E133+'[2]MAY 2022'!E133+'[2]JUN 2022'!E133+'[2]JUL 2022'!E133+'[2]AUG 2022'!E133+'[2]NOV 2022'!E133</f>
        <v>229504</v>
      </c>
      <c r="F133" s="86">
        <f>'[2]SEPT 2021'!F133+'[2]OCT 2021'!F133+'[2]NOV 2021'!F133+'[2]DEC 2021'!F133+'[2]JAN 2022'!F133+'[2]FEB 2022'!F133+'[2]MAR 2022'!F133+'[2]APR 2022'!F133+'[2]MAY 2022'!F133+'[2]JUN 2022'!F133+'[2]JUL 2022'!F133+'[2]AUG 2022'!F133+'[2]NOV 2022'!F133</f>
        <v>162097</v>
      </c>
      <c r="G133" s="86">
        <f>'[2]SEPT 2021'!G133+'[2]OCT 2021'!G133+'[2]NOV 2021'!G133+'[2]DEC 2021'!G133+'[2]JAN 2022'!G133+'[2]FEB 2022'!G133+'[2]MAR 2022'!G133+'[2]APR 2022'!G133+'[2]MAY 2022'!G133+'[2]JUN 2022'!G133+'[2]JUL 2022'!G133+'[2]AUG 2022'!G133+'[2]NOV 2022'!G133</f>
        <v>345219</v>
      </c>
      <c r="H133" s="86">
        <f>'[2]SEPT 2021'!H133+'[2]OCT 2021'!H133+'[2]NOV 2021'!H133+'[2]DEC 2021'!H133+'[2]JAN 2022'!H133+'[2]FEB 2022'!H133+'[2]MAR 2022'!H133+'[2]APR 2022'!H133+'[2]MAY 2022'!H133+'[2]JUN 2022'!H133+'[2]JUL 2022'!H133+'[2]AUG 2022'!H133+'[2]NOV 2022'!H133</f>
        <v>117142</v>
      </c>
      <c r="I133" s="87">
        <f>'[2]SEPT 2021'!I133+'[2]OCT 2021'!I133+'[2]NOV 2021'!I133+'[2]DEC 2021'!I133+'[2]JAN 2022'!I133+'[2]FEB 2022'!I133+'[2]MAR 2022'!I133+'[2]APR 2022'!I133+'[2]MAY 2022'!I133+'[2]JUN 2022'!I133+'[2]JUL 2022'!I133+'[2]AUG 2022'!I133+'[2]NOV 2022'!I133</f>
        <v>1122232</v>
      </c>
      <c r="J133" s="88">
        <f>'[2]SEPT 2021'!J133+'[2]OCT 2021'!J133+'[2]NOV 2021'!J133+'[2]DEC 2021'!J133+'[2]JAN 2022'!J133+'[2]FEB 2022'!J133+'[2]MAR 2022'!J133+'[2]APR 2022'!J133+'[2]MAY 2022'!J133+'[2]JUN 2022'!J133+'[2]JUL 2022'!J133+'[2]AUG 2022'!J133+'[2]NOV 2022'!J133</f>
        <v>0</v>
      </c>
      <c r="K133" s="89">
        <f>'[2]FEB 2022'!K133+'[2]MAR 2022'!K133+'[2]APR 2022'!K133+'[2]MAY 2022'!K133+'[2]JUN 2022'!K133+'[2]JUL 2022'!K133+'[2]AUG 2022'!K133+'[2]NOV 2022'!K133</f>
        <v>0</v>
      </c>
      <c r="L133" s="90">
        <f>'[2]SEPT 2021'!K133+'[2]OCT 2021'!K133+'[2]NOV 2021'!K133+'[2]DEC 2021'!K133+'[2]JAN 2022'!K133+'[2]FEB 2022'!L133+'[2]MAR 2022'!L133+'[2]APR 2022'!L133+'[2]MAY 2022'!L133+'[2]JUN 2022'!L133+'[2]JUL 2022'!L133+'[2]AUG 2022'!L133+'[2]NOV 2022'!L133</f>
        <v>0</v>
      </c>
      <c r="M133" s="90">
        <f>'[2]SEPT 2021'!L133+'[2]OCT 2021'!L133+'[2]NOV 2021'!L133+'[2]DEC 2021'!L133+'[2]JAN 2022'!L133+'[2]FEB 2022'!M133+'[2]MAR 2022'!M133+'[2]APR 2022'!M133+'[2]MAY 2022'!M133+'[2]JUN 2022'!M133+'[2]JUL 2022'!M133+'[2]AUG 2022'!M133+'[2]NOV 2022'!M133</f>
        <v>0</v>
      </c>
      <c r="N133" s="90">
        <f>'[2]SEPT 2021'!M133+'[2]OCT 2021'!M133+'[2]NOV 2021'!M133+'[2]DEC 2021'!M133+'[2]JAN 2022'!M133+'[2]FEB 2022'!N133+'[2]MAR 2022'!N133+'[2]APR 2022'!N133+'[2]MAY 2022'!N133+'[2]JUN 2022'!N133+'[2]JUL 2022'!N133+'[2]AUG 2022'!N133+'[2]NOV 2022'!N133</f>
        <v>0</v>
      </c>
      <c r="O133" s="90">
        <f>'[2]SEPT 2021'!N133+'[2]OCT 2021'!N133+'[2]NOV 2021'!N133+'[2]DEC 2021'!N133+'[2]JAN 2022'!N133+'[2]FEB 2022'!O133+'[2]MAR 2022'!O133+'[2]APR 2022'!O133+'[2]MAY 2022'!O133+'[2]JUN 2022'!O133+'[2]JUL 2022'!O133+'[2]AUG 2022'!O133+'[2]NOV 2022'!O133</f>
        <v>0</v>
      </c>
      <c r="P133" s="90">
        <f>'[2]SEPT 2021'!O133+'[2]OCT 2021'!O133+'[2]NOV 2021'!O133+'[2]DEC 2021'!O133+'[2]JAN 2022'!O133+'[2]FEB 2022'!P133+'[2]MAR 2022'!P133+'[2]APR 2022'!P133+'[2]MAY 2022'!P133+'[2]JUN 2022'!P133+'[2]JUL 2022'!P133+'[2]AUG 2022'!P133+'[2]NOV 2022'!P133</f>
        <v>0</v>
      </c>
      <c r="Q133" s="90">
        <f>'[2]SEPT 2021'!P133+'[2]OCT 2021'!P133+'[2]NOV 2021'!P133+'[2]DEC 2021'!P133+'[2]JAN 2022'!P133+'[2]FEB 2022'!Q133+'[2]MAR 2022'!Q133+'[2]APR 2022'!Q133+'[2]MAY 2022'!Q133+'[2]JUN 2022'!Q133+'[2]JUL 2022'!Q133+'[2]AUG 2022'!Q133+'[2]NOV 2022'!Q133</f>
        <v>16193.300000000001</v>
      </c>
      <c r="R133" s="90">
        <f>'[2]SEPT 2021'!Q133+'[2]OCT 2021'!Q133+'[2]NOV 2021'!Q133+'[2]DEC 2021'!Q133+'[2]JAN 2022'!Q133+'[2]FEB 2022'!R133+'[2]MAR 2022'!R133+'[2]APR 2022'!R133+'[2]MAY 2022'!R133+'[2]JUN 2022'!R133+'[2]JUL 2022'!R133+'[2]AUG 2022'!R133+'[2]NOV 2022'!R133</f>
        <v>0</v>
      </c>
      <c r="S133" s="90">
        <f>'[2]SEPT 2021'!R133+'[2]OCT 2021'!R133+'[2]NOV 2021'!R133+'[2]DEC 2021'!R133+'[2]JAN 2022'!R133+'[2]FEB 2022'!S133+'[2]MAR 2022'!S133+'[2]APR 2022'!S133+'[2]MAY 2022'!S133+'[2]JUN 2022'!S133+'[2]JUL 2022'!S133+'[2]AUG 2022'!S133+'[2]NOV 2022'!S133</f>
        <v>0</v>
      </c>
      <c r="T133" s="90">
        <f>'[2]SEPT 2021'!S133+'[2]OCT 2021'!S133+'[2]NOV 2021'!S133+'[2]DEC 2021'!S133+'[2]JAN 2022'!S133+'[2]FEB 2022'!T133+'[2]MAR 2022'!T133+'[2]APR 2022'!T133+'[2]MAY 2022'!T133+'[2]JUN 2022'!T133+'[2]JUL 2022'!T133+'[2]AUG 2022'!T133+'[2]NOV 2022'!T133</f>
        <v>0</v>
      </c>
      <c r="U133" s="90">
        <f>'[2]SEPT 2021'!T133+'[2]OCT 2021'!T133+'[2]NOV 2021'!T133+'[2]DEC 2021'!T133+'[2]JAN 2022'!T133+'[2]FEB 2022'!U133+'[2]MAR 2022'!U133+'[2]APR 2022'!U133+'[2]MAY 2022'!U133+'[2]JUN 2022'!U133+'[2]JUL 2022'!U133+'[2]AUG 2022'!U133+'[2]NOV 2022'!U133</f>
        <v>0</v>
      </c>
      <c r="V133" s="90">
        <f>'[2]SEPT 2021'!U133+'[2]OCT 2021'!U133+'[2]NOV 2021'!U133+'[2]DEC 2021'!U133+'[2]JAN 2022'!U133+'[2]FEB 2022'!V133+'[2]MAR 2022'!V133+'[2]APR 2022'!V133+'[2]MAY 2022'!V133+'[2]JUN 2022'!V133+'[2]JUL 2022'!V133+'[2]AUG 2022'!V133+'[2]NOV 2022'!V133</f>
        <v>0</v>
      </c>
      <c r="W133" s="90">
        <f>'[2]SEPT 2021'!V133+'[2]OCT 2021'!V133+'[2]NOV 2021'!V133+'[2]DEC 2021'!V133+'[2]JAN 2022'!V133+'[2]FEB 2022'!W133+'[2]MAR 2022'!W133+'[2]APR 2022'!W133+'[2]MAY 2022'!W133+'[2]JUN 2022'!W133+'[2]JUL 2022'!W133+'[2]AUG 2022'!W133+'[2]NOV 2022'!W133</f>
        <v>0</v>
      </c>
      <c r="X133" s="90">
        <f>'[2]SEPT 2021'!W133+'[2]OCT 2021'!W133+'[2]NOV 2021'!W133+'[2]DEC 2021'!W133+'[2]JAN 2022'!W133+'[2]FEB 2022'!X133+'[2]MAR 2022'!X133+'[2]APR 2022'!X133+'[2]MAY 2022'!X133+'[2]JUN 2022'!X133+'[2]JUL 2022'!X133+'[2]AUG 2022'!X133+'[2]NOV 2022'!X133</f>
        <v>0</v>
      </c>
      <c r="Y133" s="90">
        <f>'[2]SEPT 2021'!X133+'[2]OCT 2021'!X133+'[2]NOV 2021'!X133+'[2]DEC 2021'!X133+'[2]JAN 2022'!X133+'[2]FEB 2022'!Y133+'[2]MAR 2022'!Y133+'[2]APR 2022'!Y133+'[2]MAY 2022'!Y133+'[2]JUN 2022'!Y133+'[2]JUL 2022'!Y133+'[2]AUG 2022'!Y133+'[2]NOV 2022'!Y133</f>
        <v>0</v>
      </c>
      <c r="Z133" s="90">
        <f>'[2]SEPT 2021'!Y133+'[2]OCT 2021'!Y133+'[2]NOV 2021'!Y133+'[2]DEC 2021'!Y133+'[2]JAN 2022'!Y133+'[2]FEB 2022'!Z133+'[2]MAR 2022'!Z133+'[2]APR 2022'!Z133+'[2]MAY 2022'!Z133+'[2]JUN 2022'!Z133+'[2]JUL 2022'!Z133+'[2]AUG 2022'!Z133+'[2]NOV 2022'!Z133</f>
        <v>0</v>
      </c>
      <c r="AA133" s="66">
        <f t="shared" si="2"/>
        <v>1138425.3</v>
      </c>
    </row>
    <row r="134" spans="1:27" x14ac:dyDescent="0.25">
      <c r="A134" s="16" t="s">
        <v>303</v>
      </c>
      <c r="B134" s="17" t="s">
        <v>304</v>
      </c>
      <c r="C134" s="31" t="s">
        <v>100</v>
      </c>
      <c r="D134" s="86">
        <f>'[2]SEPT 2021'!D134+'[2]OCT 2021'!D134+'[2]NOV 2021'!D134+'[2]DEC 2021'!D134+'[2]JAN 2022'!D134+'[2]FEB 2022'!D134+'[2]MAR 2022'!D134+'[2]APR 2022'!D134+'[2]MAY 2022'!D134+'[2]JUN 2022'!D134+'[2]JUL 2022'!D134+'[2]AUG 2022'!D134+'[2]NOV 2022'!D134</f>
        <v>17904</v>
      </c>
      <c r="E134" s="86">
        <f>'[2]SEPT 2021'!E134+'[2]OCT 2021'!E134+'[2]NOV 2021'!E134+'[2]DEC 2021'!E134+'[2]JAN 2022'!E134+'[2]FEB 2022'!E134+'[2]MAR 2022'!E134+'[2]APR 2022'!E134+'[2]MAY 2022'!E134+'[2]JUN 2022'!E134+'[2]JUL 2022'!E134+'[2]AUG 2022'!E134+'[2]NOV 2022'!E134</f>
        <v>13872</v>
      </c>
      <c r="F134" s="86">
        <f>'[2]SEPT 2021'!F134+'[2]OCT 2021'!F134+'[2]NOV 2021'!F134+'[2]DEC 2021'!F134+'[2]JAN 2022'!F134+'[2]FEB 2022'!F134+'[2]MAR 2022'!F134+'[2]APR 2022'!F134+'[2]MAY 2022'!F134+'[2]JUN 2022'!F134+'[2]JUL 2022'!F134+'[2]AUG 2022'!F134+'[2]NOV 2022'!F134</f>
        <v>32169</v>
      </c>
      <c r="G134" s="86">
        <f>'[2]SEPT 2021'!G134+'[2]OCT 2021'!G134+'[2]NOV 2021'!G134+'[2]DEC 2021'!G134+'[2]JAN 2022'!G134+'[2]FEB 2022'!G134+'[2]MAR 2022'!G134+'[2]APR 2022'!G134+'[2]MAY 2022'!G134+'[2]JUN 2022'!G134+'[2]JUL 2022'!G134+'[2]AUG 2022'!G134+'[2]NOV 2022'!G134</f>
        <v>2578</v>
      </c>
      <c r="H134" s="86">
        <f>'[2]SEPT 2021'!H134+'[2]OCT 2021'!H134+'[2]NOV 2021'!H134+'[2]DEC 2021'!H134+'[2]JAN 2022'!H134+'[2]FEB 2022'!H134+'[2]MAR 2022'!H134+'[2]APR 2022'!H134+'[2]MAY 2022'!H134+'[2]JUN 2022'!H134+'[2]JUL 2022'!H134+'[2]AUG 2022'!H134+'[2]NOV 2022'!H134</f>
        <v>2677</v>
      </c>
      <c r="I134" s="87">
        <f>'[2]SEPT 2021'!I134+'[2]OCT 2021'!I134+'[2]NOV 2021'!I134+'[2]DEC 2021'!I134+'[2]JAN 2022'!I134+'[2]FEB 2022'!I134+'[2]MAR 2022'!I134+'[2]APR 2022'!I134+'[2]MAY 2022'!I134+'[2]JUN 2022'!I134+'[2]JUL 2022'!I134+'[2]AUG 2022'!I134+'[2]NOV 2022'!I134</f>
        <v>69200</v>
      </c>
      <c r="J134" s="88">
        <f>'[2]SEPT 2021'!J134+'[2]OCT 2021'!J134+'[2]NOV 2021'!J134+'[2]DEC 2021'!J134+'[2]JAN 2022'!J134+'[2]FEB 2022'!J134+'[2]MAR 2022'!J134+'[2]APR 2022'!J134+'[2]MAY 2022'!J134+'[2]JUN 2022'!J134+'[2]JUL 2022'!J134+'[2]AUG 2022'!J134+'[2]NOV 2022'!J134</f>
        <v>0</v>
      </c>
      <c r="K134" s="89">
        <f>'[2]FEB 2022'!K134+'[2]MAR 2022'!K134+'[2]APR 2022'!K134+'[2]MAY 2022'!K134+'[2]JUN 2022'!K134+'[2]JUL 2022'!K134+'[2]AUG 2022'!K134+'[2]NOV 2022'!K134</f>
        <v>0</v>
      </c>
      <c r="L134" s="90">
        <f>'[2]SEPT 2021'!K134+'[2]OCT 2021'!K134+'[2]NOV 2021'!K134+'[2]DEC 2021'!K134+'[2]JAN 2022'!K134+'[2]FEB 2022'!L134+'[2]MAR 2022'!L134+'[2]APR 2022'!L134+'[2]MAY 2022'!L134+'[2]JUN 2022'!L134+'[2]JUL 2022'!L134+'[2]AUG 2022'!L134+'[2]NOV 2022'!L134</f>
        <v>0</v>
      </c>
      <c r="M134" s="90">
        <f>'[2]SEPT 2021'!L134+'[2]OCT 2021'!L134+'[2]NOV 2021'!L134+'[2]DEC 2021'!L134+'[2]JAN 2022'!L134+'[2]FEB 2022'!M134+'[2]MAR 2022'!M134+'[2]APR 2022'!M134+'[2]MAY 2022'!M134+'[2]JUN 2022'!M134+'[2]JUL 2022'!M134+'[2]AUG 2022'!M134+'[2]NOV 2022'!M134</f>
        <v>0</v>
      </c>
      <c r="N134" s="90">
        <f>'[2]SEPT 2021'!M134+'[2]OCT 2021'!M134+'[2]NOV 2021'!M134+'[2]DEC 2021'!M134+'[2]JAN 2022'!M134+'[2]FEB 2022'!N134+'[2]MAR 2022'!N134+'[2]APR 2022'!N134+'[2]MAY 2022'!N134+'[2]JUN 2022'!N134+'[2]JUL 2022'!N134+'[2]AUG 2022'!N134+'[2]NOV 2022'!N134</f>
        <v>0</v>
      </c>
      <c r="O134" s="90">
        <f>'[2]SEPT 2021'!N134+'[2]OCT 2021'!N134+'[2]NOV 2021'!N134+'[2]DEC 2021'!N134+'[2]JAN 2022'!N134+'[2]FEB 2022'!O134+'[2]MAR 2022'!O134+'[2]APR 2022'!O134+'[2]MAY 2022'!O134+'[2]JUN 2022'!O134+'[2]JUL 2022'!O134+'[2]AUG 2022'!O134+'[2]NOV 2022'!O134</f>
        <v>0</v>
      </c>
      <c r="P134" s="90">
        <f>'[2]SEPT 2021'!O134+'[2]OCT 2021'!O134+'[2]NOV 2021'!O134+'[2]DEC 2021'!O134+'[2]JAN 2022'!O134+'[2]FEB 2022'!P134+'[2]MAR 2022'!P134+'[2]APR 2022'!P134+'[2]MAY 2022'!P134+'[2]JUN 2022'!P134+'[2]JUL 2022'!P134+'[2]AUG 2022'!P134+'[2]NOV 2022'!P134</f>
        <v>0</v>
      </c>
      <c r="Q134" s="90">
        <f>'[2]SEPT 2021'!P134+'[2]OCT 2021'!P134+'[2]NOV 2021'!P134+'[2]DEC 2021'!P134+'[2]JAN 2022'!P134+'[2]FEB 2022'!Q134+'[2]MAR 2022'!Q134+'[2]APR 2022'!Q134+'[2]MAY 2022'!Q134+'[2]JUN 2022'!Q134+'[2]JUL 2022'!Q134+'[2]AUG 2022'!Q134+'[2]NOV 2022'!Q134</f>
        <v>638.6</v>
      </c>
      <c r="R134" s="90">
        <f>'[2]SEPT 2021'!Q134+'[2]OCT 2021'!Q134+'[2]NOV 2021'!Q134+'[2]DEC 2021'!Q134+'[2]JAN 2022'!Q134+'[2]FEB 2022'!R134+'[2]MAR 2022'!R134+'[2]APR 2022'!R134+'[2]MAY 2022'!R134+'[2]JUN 2022'!R134+'[2]JUL 2022'!R134+'[2]AUG 2022'!R134+'[2]NOV 2022'!R134</f>
        <v>0</v>
      </c>
      <c r="S134" s="90">
        <f>'[2]SEPT 2021'!R134+'[2]OCT 2021'!R134+'[2]NOV 2021'!R134+'[2]DEC 2021'!R134+'[2]JAN 2022'!R134+'[2]FEB 2022'!S134+'[2]MAR 2022'!S134+'[2]APR 2022'!S134+'[2]MAY 2022'!S134+'[2]JUN 2022'!S134+'[2]JUL 2022'!S134+'[2]AUG 2022'!S134+'[2]NOV 2022'!S134</f>
        <v>0</v>
      </c>
      <c r="T134" s="90">
        <f>'[2]SEPT 2021'!S134+'[2]OCT 2021'!S134+'[2]NOV 2021'!S134+'[2]DEC 2021'!S134+'[2]JAN 2022'!S134+'[2]FEB 2022'!T134+'[2]MAR 2022'!T134+'[2]APR 2022'!T134+'[2]MAY 2022'!T134+'[2]JUN 2022'!T134+'[2]JUL 2022'!T134+'[2]AUG 2022'!T134+'[2]NOV 2022'!T134</f>
        <v>0</v>
      </c>
      <c r="U134" s="90">
        <f>'[2]SEPT 2021'!T134+'[2]OCT 2021'!T134+'[2]NOV 2021'!T134+'[2]DEC 2021'!T134+'[2]JAN 2022'!T134+'[2]FEB 2022'!U134+'[2]MAR 2022'!U134+'[2]APR 2022'!U134+'[2]MAY 2022'!U134+'[2]JUN 2022'!U134+'[2]JUL 2022'!U134+'[2]AUG 2022'!U134+'[2]NOV 2022'!U134</f>
        <v>0</v>
      </c>
      <c r="V134" s="90">
        <f>'[2]SEPT 2021'!U134+'[2]OCT 2021'!U134+'[2]NOV 2021'!U134+'[2]DEC 2021'!U134+'[2]JAN 2022'!U134+'[2]FEB 2022'!V134+'[2]MAR 2022'!V134+'[2]APR 2022'!V134+'[2]MAY 2022'!V134+'[2]JUN 2022'!V134+'[2]JUL 2022'!V134+'[2]AUG 2022'!V134+'[2]NOV 2022'!V134</f>
        <v>0</v>
      </c>
      <c r="W134" s="90">
        <f>'[2]SEPT 2021'!V134+'[2]OCT 2021'!V134+'[2]NOV 2021'!V134+'[2]DEC 2021'!V134+'[2]JAN 2022'!V134+'[2]FEB 2022'!W134+'[2]MAR 2022'!W134+'[2]APR 2022'!W134+'[2]MAY 2022'!W134+'[2]JUN 2022'!W134+'[2]JUL 2022'!W134+'[2]AUG 2022'!W134+'[2]NOV 2022'!W134</f>
        <v>0</v>
      </c>
      <c r="X134" s="90">
        <f>'[2]SEPT 2021'!W134+'[2]OCT 2021'!W134+'[2]NOV 2021'!W134+'[2]DEC 2021'!W134+'[2]JAN 2022'!W134+'[2]FEB 2022'!X134+'[2]MAR 2022'!X134+'[2]APR 2022'!X134+'[2]MAY 2022'!X134+'[2]JUN 2022'!X134+'[2]JUL 2022'!X134+'[2]AUG 2022'!X134+'[2]NOV 2022'!X134</f>
        <v>0</v>
      </c>
      <c r="Y134" s="90">
        <f>'[2]SEPT 2021'!X134+'[2]OCT 2021'!X134+'[2]NOV 2021'!X134+'[2]DEC 2021'!X134+'[2]JAN 2022'!X134+'[2]FEB 2022'!Y134+'[2]MAR 2022'!Y134+'[2]APR 2022'!Y134+'[2]MAY 2022'!Y134+'[2]JUN 2022'!Y134+'[2]JUL 2022'!Y134+'[2]AUG 2022'!Y134+'[2]NOV 2022'!Y134</f>
        <v>0</v>
      </c>
      <c r="Z134" s="90">
        <f>'[2]SEPT 2021'!Y134+'[2]OCT 2021'!Y134+'[2]NOV 2021'!Y134+'[2]DEC 2021'!Y134+'[2]JAN 2022'!Y134+'[2]FEB 2022'!Z134+'[2]MAR 2022'!Z134+'[2]APR 2022'!Z134+'[2]MAY 2022'!Z134+'[2]JUN 2022'!Z134+'[2]JUL 2022'!Z134+'[2]AUG 2022'!Z134+'[2]NOV 2022'!Z134</f>
        <v>0</v>
      </c>
      <c r="AA134" s="66">
        <f t="shared" si="2"/>
        <v>69838.600000000006</v>
      </c>
    </row>
    <row r="135" spans="1:27" x14ac:dyDescent="0.25">
      <c r="A135" s="16" t="s">
        <v>305</v>
      </c>
      <c r="B135" s="17" t="s">
        <v>306</v>
      </c>
      <c r="C135" s="30" t="s">
        <v>71</v>
      </c>
      <c r="D135" s="86">
        <f>'[2]SEPT 2021'!D135+'[2]OCT 2021'!D135+'[2]NOV 2021'!D135+'[2]DEC 2021'!D135+'[2]JAN 2022'!D135+'[2]FEB 2022'!D135+'[2]MAR 2022'!D135+'[2]APR 2022'!D135+'[2]MAY 2022'!D135+'[2]JUN 2022'!D135+'[2]JUL 2022'!D135+'[2]AUG 2022'!D135+'[2]NOV 2022'!D135</f>
        <v>303555</v>
      </c>
      <c r="E135" s="86">
        <f>'[2]SEPT 2021'!E135+'[2]OCT 2021'!E135+'[2]NOV 2021'!E135+'[2]DEC 2021'!E135+'[2]JAN 2022'!E135+'[2]FEB 2022'!E135+'[2]MAR 2022'!E135+'[2]APR 2022'!E135+'[2]MAY 2022'!E135+'[2]JUN 2022'!E135+'[2]JUL 2022'!E135+'[2]AUG 2022'!E135+'[2]NOV 2022'!E135</f>
        <v>359095</v>
      </c>
      <c r="F135" s="86">
        <f>'[2]SEPT 2021'!F135+'[2]OCT 2021'!F135+'[2]NOV 2021'!F135+'[2]DEC 2021'!F135+'[2]JAN 2022'!F135+'[2]FEB 2022'!F135+'[2]MAR 2022'!F135+'[2]APR 2022'!F135+'[2]MAY 2022'!F135+'[2]JUN 2022'!F135+'[2]JUL 2022'!F135+'[2]AUG 2022'!F135+'[2]NOV 2022'!F135</f>
        <v>85720</v>
      </c>
      <c r="G135" s="86">
        <f>'[2]SEPT 2021'!G135+'[2]OCT 2021'!G135+'[2]NOV 2021'!G135+'[2]DEC 2021'!G135+'[2]JAN 2022'!G135+'[2]FEB 2022'!G135+'[2]MAR 2022'!G135+'[2]APR 2022'!G135+'[2]MAY 2022'!G135+'[2]JUN 2022'!G135+'[2]JUL 2022'!G135+'[2]AUG 2022'!G135+'[2]NOV 2022'!G135</f>
        <v>25246</v>
      </c>
      <c r="H135" s="86">
        <f>'[2]SEPT 2021'!H135+'[2]OCT 2021'!H135+'[2]NOV 2021'!H135+'[2]DEC 2021'!H135+'[2]JAN 2022'!H135+'[2]FEB 2022'!H135+'[2]MAR 2022'!H135+'[2]APR 2022'!H135+'[2]MAY 2022'!H135+'[2]JUN 2022'!H135+'[2]JUL 2022'!H135+'[2]AUG 2022'!H135+'[2]NOV 2022'!H135</f>
        <v>53000</v>
      </c>
      <c r="I135" s="87">
        <f>'[2]SEPT 2021'!I135+'[2]OCT 2021'!I135+'[2]NOV 2021'!I135+'[2]DEC 2021'!I135+'[2]JAN 2022'!I135+'[2]FEB 2022'!I135+'[2]MAR 2022'!I135+'[2]APR 2022'!I135+'[2]MAY 2022'!I135+'[2]JUN 2022'!I135+'[2]JUL 2022'!I135+'[2]AUG 2022'!I135+'[2]NOV 2022'!I135</f>
        <v>826616</v>
      </c>
      <c r="J135" s="88">
        <f>'[2]SEPT 2021'!J135+'[2]OCT 2021'!J135+'[2]NOV 2021'!J135+'[2]DEC 2021'!J135+'[2]JAN 2022'!J135+'[2]FEB 2022'!J135+'[2]MAR 2022'!J135+'[2]APR 2022'!J135+'[2]MAY 2022'!J135+'[2]JUN 2022'!J135+'[2]JUL 2022'!J135+'[2]AUG 2022'!J135+'[2]NOV 2022'!J135</f>
        <v>2000</v>
      </c>
      <c r="K135" s="89">
        <f>'[2]FEB 2022'!K135+'[2]MAR 2022'!K135+'[2]APR 2022'!K135+'[2]MAY 2022'!K135+'[2]JUN 2022'!K135+'[2]JUL 2022'!K135+'[2]AUG 2022'!K135+'[2]NOV 2022'!K135</f>
        <v>0</v>
      </c>
      <c r="L135" s="90">
        <f>'[2]SEPT 2021'!K135+'[2]OCT 2021'!K135+'[2]NOV 2021'!K135+'[2]DEC 2021'!K135+'[2]JAN 2022'!K135+'[2]FEB 2022'!L135+'[2]MAR 2022'!L135+'[2]APR 2022'!L135+'[2]MAY 2022'!L135+'[2]JUN 2022'!L135+'[2]JUL 2022'!L135+'[2]AUG 2022'!L135+'[2]NOV 2022'!L135</f>
        <v>0</v>
      </c>
      <c r="M135" s="90">
        <f>'[2]SEPT 2021'!L135+'[2]OCT 2021'!L135+'[2]NOV 2021'!L135+'[2]DEC 2021'!L135+'[2]JAN 2022'!L135+'[2]FEB 2022'!M135+'[2]MAR 2022'!M135+'[2]APR 2022'!M135+'[2]MAY 2022'!M135+'[2]JUN 2022'!M135+'[2]JUL 2022'!M135+'[2]AUG 2022'!M135+'[2]NOV 2022'!M135</f>
        <v>0</v>
      </c>
      <c r="N135" s="90">
        <f>'[2]SEPT 2021'!M135+'[2]OCT 2021'!M135+'[2]NOV 2021'!M135+'[2]DEC 2021'!M135+'[2]JAN 2022'!M135+'[2]FEB 2022'!N135+'[2]MAR 2022'!N135+'[2]APR 2022'!N135+'[2]MAY 2022'!N135+'[2]JUN 2022'!N135+'[2]JUL 2022'!N135+'[2]AUG 2022'!N135+'[2]NOV 2022'!N135</f>
        <v>0</v>
      </c>
      <c r="O135" s="90">
        <f>'[2]SEPT 2021'!N135+'[2]OCT 2021'!N135+'[2]NOV 2021'!N135+'[2]DEC 2021'!N135+'[2]JAN 2022'!N135+'[2]FEB 2022'!O135+'[2]MAR 2022'!O135+'[2]APR 2022'!O135+'[2]MAY 2022'!O135+'[2]JUN 2022'!O135+'[2]JUL 2022'!O135+'[2]AUG 2022'!O135+'[2]NOV 2022'!O135</f>
        <v>0</v>
      </c>
      <c r="P135" s="90">
        <f>'[2]SEPT 2021'!O135+'[2]OCT 2021'!O135+'[2]NOV 2021'!O135+'[2]DEC 2021'!O135+'[2]JAN 2022'!O135+'[2]FEB 2022'!P135+'[2]MAR 2022'!P135+'[2]APR 2022'!P135+'[2]MAY 2022'!P135+'[2]JUN 2022'!P135+'[2]JUL 2022'!P135+'[2]AUG 2022'!P135+'[2]NOV 2022'!P135</f>
        <v>0</v>
      </c>
      <c r="Q135" s="90">
        <f>'[2]SEPT 2021'!P135+'[2]OCT 2021'!P135+'[2]NOV 2021'!P135+'[2]DEC 2021'!P135+'[2]JAN 2022'!P135+'[2]FEB 2022'!Q135+'[2]MAR 2022'!Q135+'[2]APR 2022'!Q135+'[2]MAY 2022'!Q135+'[2]JUN 2022'!Q135+'[2]JUL 2022'!Q135+'[2]AUG 2022'!Q135+'[2]NOV 2022'!Q135</f>
        <v>3176.37</v>
      </c>
      <c r="R135" s="90">
        <f>'[2]SEPT 2021'!Q135+'[2]OCT 2021'!Q135+'[2]NOV 2021'!Q135+'[2]DEC 2021'!Q135+'[2]JAN 2022'!Q135+'[2]FEB 2022'!R135+'[2]MAR 2022'!R135+'[2]APR 2022'!R135+'[2]MAY 2022'!R135+'[2]JUN 2022'!R135+'[2]JUL 2022'!R135+'[2]AUG 2022'!R135+'[2]NOV 2022'!R135</f>
        <v>0</v>
      </c>
      <c r="S135" s="90">
        <f>'[2]SEPT 2021'!R135+'[2]OCT 2021'!R135+'[2]NOV 2021'!R135+'[2]DEC 2021'!R135+'[2]JAN 2022'!R135+'[2]FEB 2022'!S135+'[2]MAR 2022'!S135+'[2]APR 2022'!S135+'[2]MAY 2022'!S135+'[2]JUN 2022'!S135+'[2]JUL 2022'!S135+'[2]AUG 2022'!S135+'[2]NOV 2022'!S135</f>
        <v>0</v>
      </c>
      <c r="T135" s="90">
        <f>'[2]SEPT 2021'!S135+'[2]OCT 2021'!S135+'[2]NOV 2021'!S135+'[2]DEC 2021'!S135+'[2]JAN 2022'!S135+'[2]FEB 2022'!T135+'[2]MAR 2022'!T135+'[2]APR 2022'!T135+'[2]MAY 2022'!T135+'[2]JUN 2022'!T135+'[2]JUL 2022'!T135+'[2]AUG 2022'!T135+'[2]NOV 2022'!T135</f>
        <v>0</v>
      </c>
      <c r="U135" s="90">
        <f>'[2]SEPT 2021'!T135+'[2]OCT 2021'!T135+'[2]NOV 2021'!T135+'[2]DEC 2021'!T135+'[2]JAN 2022'!T135+'[2]FEB 2022'!U135+'[2]MAR 2022'!U135+'[2]APR 2022'!U135+'[2]MAY 2022'!U135+'[2]JUN 2022'!U135+'[2]JUL 2022'!U135+'[2]AUG 2022'!U135+'[2]NOV 2022'!U135</f>
        <v>0</v>
      </c>
      <c r="V135" s="90">
        <f>'[2]SEPT 2021'!U135+'[2]OCT 2021'!U135+'[2]NOV 2021'!U135+'[2]DEC 2021'!U135+'[2]JAN 2022'!U135+'[2]FEB 2022'!V135+'[2]MAR 2022'!V135+'[2]APR 2022'!V135+'[2]MAY 2022'!V135+'[2]JUN 2022'!V135+'[2]JUL 2022'!V135+'[2]AUG 2022'!V135+'[2]NOV 2022'!V135</f>
        <v>0</v>
      </c>
      <c r="W135" s="90">
        <f>'[2]SEPT 2021'!V135+'[2]OCT 2021'!V135+'[2]NOV 2021'!V135+'[2]DEC 2021'!V135+'[2]JAN 2022'!V135+'[2]FEB 2022'!W135+'[2]MAR 2022'!W135+'[2]APR 2022'!W135+'[2]MAY 2022'!W135+'[2]JUN 2022'!W135+'[2]JUL 2022'!W135+'[2]AUG 2022'!W135+'[2]NOV 2022'!W135</f>
        <v>0</v>
      </c>
      <c r="X135" s="90">
        <f>'[2]SEPT 2021'!W135+'[2]OCT 2021'!W135+'[2]NOV 2021'!W135+'[2]DEC 2021'!W135+'[2]JAN 2022'!W135+'[2]FEB 2022'!X135+'[2]MAR 2022'!X135+'[2]APR 2022'!X135+'[2]MAY 2022'!X135+'[2]JUN 2022'!X135+'[2]JUL 2022'!X135+'[2]AUG 2022'!X135+'[2]NOV 2022'!X135</f>
        <v>0</v>
      </c>
      <c r="Y135" s="90">
        <f>'[2]SEPT 2021'!X135+'[2]OCT 2021'!X135+'[2]NOV 2021'!X135+'[2]DEC 2021'!X135+'[2]JAN 2022'!X135+'[2]FEB 2022'!Y135+'[2]MAR 2022'!Y135+'[2]APR 2022'!Y135+'[2]MAY 2022'!Y135+'[2]JUN 2022'!Y135+'[2]JUL 2022'!Y135+'[2]AUG 2022'!Y135+'[2]NOV 2022'!Y135</f>
        <v>0</v>
      </c>
      <c r="Z135" s="90">
        <f>'[2]SEPT 2021'!Y135+'[2]OCT 2021'!Y135+'[2]NOV 2021'!Y135+'[2]DEC 2021'!Y135+'[2]JAN 2022'!Y135+'[2]FEB 2022'!Z135+'[2]MAR 2022'!Z135+'[2]APR 2022'!Z135+'[2]MAY 2022'!Z135+'[2]JUN 2022'!Z135+'[2]JUL 2022'!Z135+'[2]AUG 2022'!Z135+'[2]NOV 2022'!Z135</f>
        <v>0</v>
      </c>
      <c r="AA135" s="66">
        <f t="shared" si="2"/>
        <v>831792.37</v>
      </c>
    </row>
    <row r="136" spans="1:27" x14ac:dyDescent="0.25">
      <c r="A136" s="16" t="s">
        <v>307</v>
      </c>
      <c r="B136" s="17" t="s">
        <v>308</v>
      </c>
      <c r="C136" s="25" t="s">
        <v>39</v>
      </c>
      <c r="D136" s="86">
        <f>'[2]SEPT 2021'!D136+'[2]OCT 2021'!D136+'[2]NOV 2021'!D136+'[2]DEC 2021'!D136+'[2]JAN 2022'!D136+'[2]FEB 2022'!D136+'[2]MAR 2022'!D136+'[2]APR 2022'!D136+'[2]MAY 2022'!D136+'[2]JUN 2022'!D136+'[2]JUL 2022'!D136+'[2]AUG 2022'!D136+'[2]NOV 2022'!D136</f>
        <v>39113</v>
      </c>
      <c r="E136" s="86">
        <f>'[2]SEPT 2021'!E136+'[2]OCT 2021'!E136+'[2]NOV 2021'!E136+'[2]DEC 2021'!E136+'[2]JAN 2022'!E136+'[2]FEB 2022'!E136+'[2]MAR 2022'!E136+'[2]APR 2022'!E136+'[2]MAY 2022'!E136+'[2]JUN 2022'!E136+'[2]JUL 2022'!E136+'[2]AUG 2022'!E136+'[2]NOV 2022'!E136</f>
        <v>20500</v>
      </c>
      <c r="F136" s="86">
        <f>'[2]SEPT 2021'!F136+'[2]OCT 2021'!F136+'[2]NOV 2021'!F136+'[2]DEC 2021'!F136+'[2]JAN 2022'!F136+'[2]FEB 2022'!F136+'[2]MAR 2022'!F136+'[2]APR 2022'!F136+'[2]MAY 2022'!F136+'[2]JUN 2022'!F136+'[2]JUL 2022'!F136+'[2]AUG 2022'!F136+'[2]NOV 2022'!F136</f>
        <v>12021</v>
      </c>
      <c r="G136" s="86">
        <f>'[2]SEPT 2021'!G136+'[2]OCT 2021'!G136+'[2]NOV 2021'!G136+'[2]DEC 2021'!G136+'[2]JAN 2022'!G136+'[2]FEB 2022'!G136+'[2]MAR 2022'!G136+'[2]APR 2022'!G136+'[2]MAY 2022'!G136+'[2]JUN 2022'!G136+'[2]JUL 2022'!G136+'[2]AUG 2022'!G136+'[2]NOV 2022'!G136</f>
        <v>7536</v>
      </c>
      <c r="H136" s="86">
        <f>'[2]SEPT 2021'!H136+'[2]OCT 2021'!H136+'[2]NOV 2021'!H136+'[2]DEC 2021'!H136+'[2]JAN 2022'!H136+'[2]FEB 2022'!H136+'[2]MAR 2022'!H136+'[2]APR 2022'!H136+'[2]MAY 2022'!H136+'[2]JUN 2022'!H136+'[2]JUL 2022'!H136+'[2]AUG 2022'!H136+'[2]NOV 2022'!H136</f>
        <v>1521</v>
      </c>
      <c r="I136" s="87">
        <f>'[2]SEPT 2021'!I136+'[2]OCT 2021'!I136+'[2]NOV 2021'!I136+'[2]DEC 2021'!I136+'[2]JAN 2022'!I136+'[2]FEB 2022'!I136+'[2]MAR 2022'!I136+'[2]APR 2022'!I136+'[2]MAY 2022'!I136+'[2]JUN 2022'!I136+'[2]JUL 2022'!I136+'[2]AUG 2022'!I136+'[2]NOV 2022'!I136</f>
        <v>80691</v>
      </c>
      <c r="J136" s="88">
        <f>'[2]SEPT 2021'!J136+'[2]OCT 2021'!J136+'[2]NOV 2021'!J136+'[2]DEC 2021'!J136+'[2]JAN 2022'!J136+'[2]FEB 2022'!J136+'[2]MAR 2022'!J136+'[2]APR 2022'!J136+'[2]MAY 2022'!J136+'[2]JUN 2022'!J136+'[2]JUL 2022'!J136+'[2]AUG 2022'!J136+'[2]NOV 2022'!J136</f>
        <v>0</v>
      </c>
      <c r="K136" s="89">
        <f>'[2]FEB 2022'!K136+'[2]MAR 2022'!K136+'[2]APR 2022'!K136+'[2]MAY 2022'!K136+'[2]JUN 2022'!K136+'[2]JUL 2022'!K136+'[2]AUG 2022'!K136+'[2]NOV 2022'!K136</f>
        <v>0</v>
      </c>
      <c r="L136" s="90">
        <f>'[2]SEPT 2021'!K136+'[2]OCT 2021'!K136+'[2]NOV 2021'!K136+'[2]DEC 2021'!K136+'[2]JAN 2022'!K136+'[2]FEB 2022'!L136+'[2]MAR 2022'!L136+'[2]APR 2022'!L136+'[2]MAY 2022'!L136+'[2]JUN 2022'!L136+'[2]JUL 2022'!L136+'[2]AUG 2022'!L136+'[2]NOV 2022'!L136</f>
        <v>0</v>
      </c>
      <c r="M136" s="90">
        <f>'[2]SEPT 2021'!L136+'[2]OCT 2021'!L136+'[2]NOV 2021'!L136+'[2]DEC 2021'!L136+'[2]JAN 2022'!L136+'[2]FEB 2022'!M136+'[2]MAR 2022'!M136+'[2]APR 2022'!M136+'[2]MAY 2022'!M136+'[2]JUN 2022'!M136+'[2]JUL 2022'!M136+'[2]AUG 2022'!M136+'[2]NOV 2022'!M136</f>
        <v>0</v>
      </c>
      <c r="N136" s="90">
        <f>'[2]SEPT 2021'!M136+'[2]OCT 2021'!M136+'[2]NOV 2021'!M136+'[2]DEC 2021'!M136+'[2]JAN 2022'!M136+'[2]FEB 2022'!N136+'[2]MAR 2022'!N136+'[2]APR 2022'!N136+'[2]MAY 2022'!N136+'[2]JUN 2022'!N136+'[2]JUL 2022'!N136+'[2]AUG 2022'!N136+'[2]NOV 2022'!N136</f>
        <v>0</v>
      </c>
      <c r="O136" s="90">
        <f>'[2]SEPT 2021'!N136+'[2]OCT 2021'!N136+'[2]NOV 2021'!N136+'[2]DEC 2021'!N136+'[2]JAN 2022'!N136+'[2]FEB 2022'!O136+'[2]MAR 2022'!O136+'[2]APR 2022'!O136+'[2]MAY 2022'!O136+'[2]JUN 2022'!O136+'[2]JUL 2022'!O136+'[2]AUG 2022'!O136+'[2]NOV 2022'!O136</f>
        <v>0</v>
      </c>
      <c r="P136" s="90">
        <f>'[2]SEPT 2021'!O136+'[2]OCT 2021'!O136+'[2]NOV 2021'!O136+'[2]DEC 2021'!O136+'[2]JAN 2022'!O136+'[2]FEB 2022'!P136+'[2]MAR 2022'!P136+'[2]APR 2022'!P136+'[2]MAY 2022'!P136+'[2]JUN 2022'!P136+'[2]JUL 2022'!P136+'[2]AUG 2022'!P136+'[2]NOV 2022'!P136</f>
        <v>0</v>
      </c>
      <c r="Q136" s="90">
        <f>'[2]SEPT 2021'!P136+'[2]OCT 2021'!P136+'[2]NOV 2021'!P136+'[2]DEC 2021'!P136+'[2]JAN 2022'!P136+'[2]FEB 2022'!Q136+'[2]MAR 2022'!Q136+'[2]APR 2022'!Q136+'[2]MAY 2022'!Q136+'[2]JUN 2022'!Q136+'[2]JUL 2022'!Q136+'[2]AUG 2022'!Q136+'[2]NOV 2022'!Q136</f>
        <v>426.46</v>
      </c>
      <c r="R136" s="90">
        <f>'[2]SEPT 2021'!Q136+'[2]OCT 2021'!Q136+'[2]NOV 2021'!Q136+'[2]DEC 2021'!Q136+'[2]JAN 2022'!Q136+'[2]FEB 2022'!R136+'[2]MAR 2022'!R136+'[2]APR 2022'!R136+'[2]MAY 2022'!R136+'[2]JUN 2022'!R136+'[2]JUL 2022'!R136+'[2]AUG 2022'!R136+'[2]NOV 2022'!R136</f>
        <v>0</v>
      </c>
      <c r="S136" s="90">
        <f>'[2]SEPT 2021'!R136+'[2]OCT 2021'!R136+'[2]NOV 2021'!R136+'[2]DEC 2021'!R136+'[2]JAN 2022'!R136+'[2]FEB 2022'!S136+'[2]MAR 2022'!S136+'[2]APR 2022'!S136+'[2]MAY 2022'!S136+'[2]JUN 2022'!S136+'[2]JUL 2022'!S136+'[2]AUG 2022'!S136+'[2]NOV 2022'!S136</f>
        <v>0</v>
      </c>
      <c r="T136" s="90">
        <f>'[2]SEPT 2021'!S136+'[2]OCT 2021'!S136+'[2]NOV 2021'!S136+'[2]DEC 2021'!S136+'[2]JAN 2022'!S136+'[2]FEB 2022'!T136+'[2]MAR 2022'!T136+'[2]APR 2022'!T136+'[2]MAY 2022'!T136+'[2]JUN 2022'!T136+'[2]JUL 2022'!T136+'[2]AUG 2022'!T136+'[2]NOV 2022'!T136</f>
        <v>0</v>
      </c>
      <c r="U136" s="90">
        <f>'[2]SEPT 2021'!T136+'[2]OCT 2021'!T136+'[2]NOV 2021'!T136+'[2]DEC 2021'!T136+'[2]JAN 2022'!T136+'[2]FEB 2022'!U136+'[2]MAR 2022'!U136+'[2]APR 2022'!U136+'[2]MAY 2022'!U136+'[2]JUN 2022'!U136+'[2]JUL 2022'!U136+'[2]AUG 2022'!U136+'[2]NOV 2022'!U136</f>
        <v>0</v>
      </c>
      <c r="V136" s="90">
        <f>'[2]SEPT 2021'!U136+'[2]OCT 2021'!U136+'[2]NOV 2021'!U136+'[2]DEC 2021'!U136+'[2]JAN 2022'!U136+'[2]FEB 2022'!V136+'[2]MAR 2022'!V136+'[2]APR 2022'!V136+'[2]MAY 2022'!V136+'[2]JUN 2022'!V136+'[2]JUL 2022'!V136+'[2]AUG 2022'!V136+'[2]NOV 2022'!V136</f>
        <v>0</v>
      </c>
      <c r="W136" s="90">
        <f>'[2]SEPT 2021'!V136+'[2]OCT 2021'!V136+'[2]NOV 2021'!V136+'[2]DEC 2021'!V136+'[2]JAN 2022'!V136+'[2]FEB 2022'!W136+'[2]MAR 2022'!W136+'[2]APR 2022'!W136+'[2]MAY 2022'!W136+'[2]JUN 2022'!W136+'[2]JUL 2022'!W136+'[2]AUG 2022'!W136+'[2]NOV 2022'!W136</f>
        <v>0</v>
      </c>
      <c r="X136" s="90">
        <f>'[2]SEPT 2021'!W136+'[2]OCT 2021'!W136+'[2]NOV 2021'!W136+'[2]DEC 2021'!W136+'[2]JAN 2022'!W136+'[2]FEB 2022'!X136+'[2]MAR 2022'!X136+'[2]APR 2022'!X136+'[2]MAY 2022'!X136+'[2]JUN 2022'!X136+'[2]JUL 2022'!X136+'[2]AUG 2022'!X136+'[2]NOV 2022'!X136</f>
        <v>0</v>
      </c>
      <c r="Y136" s="90">
        <f>'[2]SEPT 2021'!X136+'[2]OCT 2021'!X136+'[2]NOV 2021'!X136+'[2]DEC 2021'!X136+'[2]JAN 2022'!X136+'[2]FEB 2022'!Y136+'[2]MAR 2022'!Y136+'[2]APR 2022'!Y136+'[2]MAY 2022'!Y136+'[2]JUN 2022'!Y136+'[2]JUL 2022'!Y136+'[2]AUG 2022'!Y136+'[2]NOV 2022'!Y136</f>
        <v>0</v>
      </c>
      <c r="Z136" s="90">
        <f>'[2]SEPT 2021'!Y136+'[2]OCT 2021'!Y136+'[2]NOV 2021'!Y136+'[2]DEC 2021'!Y136+'[2]JAN 2022'!Y136+'[2]FEB 2022'!Z136+'[2]MAR 2022'!Z136+'[2]APR 2022'!Z136+'[2]MAY 2022'!Z136+'[2]JUN 2022'!Z136+'[2]JUL 2022'!Z136+'[2]AUG 2022'!Z136+'[2]NOV 2022'!Z136</f>
        <v>0</v>
      </c>
      <c r="AA136" s="66">
        <f t="shared" si="2"/>
        <v>81117.460000000006</v>
      </c>
    </row>
    <row r="137" spans="1:27" x14ac:dyDescent="0.25">
      <c r="A137" s="16" t="s">
        <v>309</v>
      </c>
      <c r="B137" s="17" t="s">
        <v>310</v>
      </c>
      <c r="C137" s="29" t="s">
        <v>50</v>
      </c>
      <c r="D137" s="86">
        <f>'[2]SEPT 2021'!D137+'[2]OCT 2021'!D137+'[2]NOV 2021'!D137+'[2]DEC 2021'!D137+'[2]JAN 2022'!D137+'[2]FEB 2022'!D137+'[2]MAR 2022'!D137+'[2]APR 2022'!D137+'[2]MAY 2022'!D137+'[2]JUN 2022'!D137+'[2]JUL 2022'!D137+'[2]AUG 2022'!D137+'[2]NOV 2022'!D137</f>
        <v>71039</v>
      </c>
      <c r="E137" s="86">
        <f>'[2]SEPT 2021'!E137+'[2]OCT 2021'!E137+'[2]NOV 2021'!E137+'[2]DEC 2021'!E137+'[2]JAN 2022'!E137+'[2]FEB 2022'!E137+'[2]MAR 2022'!E137+'[2]APR 2022'!E137+'[2]MAY 2022'!E137+'[2]JUN 2022'!E137+'[2]JUL 2022'!E137+'[2]AUG 2022'!E137+'[2]NOV 2022'!E137</f>
        <v>61496</v>
      </c>
      <c r="F137" s="86">
        <f>'[2]SEPT 2021'!F137+'[2]OCT 2021'!F137+'[2]NOV 2021'!F137+'[2]DEC 2021'!F137+'[2]JAN 2022'!F137+'[2]FEB 2022'!F137+'[2]MAR 2022'!F137+'[2]APR 2022'!F137+'[2]MAY 2022'!F137+'[2]JUN 2022'!F137+'[2]JUL 2022'!F137+'[2]AUG 2022'!F137+'[2]NOV 2022'!F137</f>
        <v>5359</v>
      </c>
      <c r="G137" s="86">
        <f>'[2]SEPT 2021'!G137+'[2]OCT 2021'!G137+'[2]NOV 2021'!G137+'[2]DEC 2021'!G137+'[2]JAN 2022'!G137+'[2]FEB 2022'!G137+'[2]MAR 2022'!G137+'[2]APR 2022'!G137+'[2]MAY 2022'!G137+'[2]JUN 2022'!G137+'[2]JUL 2022'!G137+'[2]AUG 2022'!G137+'[2]NOV 2022'!G137</f>
        <v>30547</v>
      </c>
      <c r="H137" s="86">
        <f>'[2]SEPT 2021'!H137+'[2]OCT 2021'!H137+'[2]NOV 2021'!H137+'[2]DEC 2021'!H137+'[2]JAN 2022'!H137+'[2]FEB 2022'!H137+'[2]MAR 2022'!H137+'[2]APR 2022'!H137+'[2]MAY 2022'!H137+'[2]JUN 2022'!H137+'[2]JUL 2022'!H137+'[2]AUG 2022'!H137+'[2]NOV 2022'!H137</f>
        <v>3902</v>
      </c>
      <c r="I137" s="87">
        <f>'[2]SEPT 2021'!I137+'[2]OCT 2021'!I137+'[2]NOV 2021'!I137+'[2]DEC 2021'!I137+'[2]JAN 2022'!I137+'[2]FEB 2022'!I137+'[2]MAR 2022'!I137+'[2]APR 2022'!I137+'[2]MAY 2022'!I137+'[2]JUN 2022'!I137+'[2]JUL 2022'!I137+'[2]AUG 2022'!I137+'[2]NOV 2022'!I137</f>
        <v>172343</v>
      </c>
      <c r="J137" s="88">
        <f>'[2]SEPT 2021'!J137+'[2]OCT 2021'!J137+'[2]NOV 2021'!J137+'[2]DEC 2021'!J137+'[2]JAN 2022'!J137+'[2]FEB 2022'!J137+'[2]MAR 2022'!J137+'[2]APR 2022'!J137+'[2]MAY 2022'!J137+'[2]JUN 2022'!J137+'[2]JUL 2022'!J137+'[2]AUG 2022'!J137+'[2]NOV 2022'!J137</f>
        <v>21000</v>
      </c>
      <c r="K137" s="89">
        <f>'[2]FEB 2022'!K137+'[2]MAR 2022'!K137+'[2]APR 2022'!K137+'[2]MAY 2022'!K137+'[2]JUN 2022'!K137+'[2]JUL 2022'!K137+'[2]AUG 2022'!K137+'[2]NOV 2022'!K137</f>
        <v>0</v>
      </c>
      <c r="L137" s="90">
        <f>'[2]SEPT 2021'!K137+'[2]OCT 2021'!K137+'[2]NOV 2021'!K137+'[2]DEC 2021'!K137+'[2]JAN 2022'!K137+'[2]FEB 2022'!L137+'[2]MAR 2022'!L137+'[2]APR 2022'!L137+'[2]MAY 2022'!L137+'[2]JUN 2022'!L137+'[2]JUL 2022'!L137+'[2]AUG 2022'!L137+'[2]NOV 2022'!L137</f>
        <v>0</v>
      </c>
      <c r="M137" s="90">
        <f>'[2]SEPT 2021'!L137+'[2]OCT 2021'!L137+'[2]NOV 2021'!L137+'[2]DEC 2021'!L137+'[2]JAN 2022'!L137+'[2]FEB 2022'!M137+'[2]MAR 2022'!M137+'[2]APR 2022'!M137+'[2]MAY 2022'!M137+'[2]JUN 2022'!M137+'[2]JUL 2022'!M137+'[2]AUG 2022'!M137+'[2]NOV 2022'!M137</f>
        <v>0</v>
      </c>
      <c r="N137" s="90">
        <f>'[2]SEPT 2021'!M137+'[2]OCT 2021'!M137+'[2]NOV 2021'!M137+'[2]DEC 2021'!M137+'[2]JAN 2022'!M137+'[2]FEB 2022'!N137+'[2]MAR 2022'!N137+'[2]APR 2022'!N137+'[2]MAY 2022'!N137+'[2]JUN 2022'!N137+'[2]JUL 2022'!N137+'[2]AUG 2022'!N137+'[2]NOV 2022'!N137</f>
        <v>0</v>
      </c>
      <c r="O137" s="90">
        <f>'[2]SEPT 2021'!N137+'[2]OCT 2021'!N137+'[2]NOV 2021'!N137+'[2]DEC 2021'!N137+'[2]JAN 2022'!N137+'[2]FEB 2022'!O137+'[2]MAR 2022'!O137+'[2]APR 2022'!O137+'[2]MAY 2022'!O137+'[2]JUN 2022'!O137+'[2]JUL 2022'!O137+'[2]AUG 2022'!O137+'[2]NOV 2022'!O137</f>
        <v>0</v>
      </c>
      <c r="P137" s="90">
        <f>'[2]SEPT 2021'!O137+'[2]OCT 2021'!O137+'[2]NOV 2021'!O137+'[2]DEC 2021'!O137+'[2]JAN 2022'!O137+'[2]FEB 2022'!P137+'[2]MAR 2022'!P137+'[2]APR 2022'!P137+'[2]MAY 2022'!P137+'[2]JUN 2022'!P137+'[2]JUL 2022'!P137+'[2]AUG 2022'!P137+'[2]NOV 2022'!P137</f>
        <v>0</v>
      </c>
      <c r="Q137" s="90">
        <f>'[2]SEPT 2021'!P137+'[2]OCT 2021'!P137+'[2]NOV 2021'!P137+'[2]DEC 2021'!P137+'[2]JAN 2022'!P137+'[2]FEB 2022'!Q137+'[2]MAR 2022'!Q137+'[2]APR 2022'!Q137+'[2]MAY 2022'!Q137+'[2]JUN 2022'!Q137+'[2]JUL 2022'!Q137+'[2]AUG 2022'!Q137+'[2]NOV 2022'!Q137</f>
        <v>1279.3900000000001</v>
      </c>
      <c r="R137" s="90">
        <f>'[2]SEPT 2021'!Q137+'[2]OCT 2021'!Q137+'[2]NOV 2021'!Q137+'[2]DEC 2021'!Q137+'[2]JAN 2022'!Q137+'[2]FEB 2022'!R137+'[2]MAR 2022'!R137+'[2]APR 2022'!R137+'[2]MAY 2022'!R137+'[2]JUN 2022'!R137+'[2]JUL 2022'!R137+'[2]AUG 2022'!R137+'[2]NOV 2022'!R137</f>
        <v>0</v>
      </c>
      <c r="S137" s="90">
        <f>'[2]SEPT 2021'!R137+'[2]OCT 2021'!R137+'[2]NOV 2021'!R137+'[2]DEC 2021'!R137+'[2]JAN 2022'!R137+'[2]FEB 2022'!S137+'[2]MAR 2022'!S137+'[2]APR 2022'!S137+'[2]MAY 2022'!S137+'[2]JUN 2022'!S137+'[2]JUL 2022'!S137+'[2]AUG 2022'!S137+'[2]NOV 2022'!S137</f>
        <v>0</v>
      </c>
      <c r="T137" s="90">
        <f>'[2]SEPT 2021'!S137+'[2]OCT 2021'!S137+'[2]NOV 2021'!S137+'[2]DEC 2021'!S137+'[2]JAN 2022'!S137+'[2]FEB 2022'!T137+'[2]MAR 2022'!T137+'[2]APR 2022'!T137+'[2]MAY 2022'!T137+'[2]JUN 2022'!T137+'[2]JUL 2022'!T137+'[2]AUG 2022'!T137+'[2]NOV 2022'!T137</f>
        <v>7500</v>
      </c>
      <c r="U137" s="90">
        <f>'[2]SEPT 2021'!T137+'[2]OCT 2021'!T137+'[2]NOV 2021'!T137+'[2]DEC 2021'!T137+'[2]JAN 2022'!T137+'[2]FEB 2022'!U137+'[2]MAR 2022'!U137+'[2]APR 2022'!U137+'[2]MAY 2022'!U137+'[2]JUN 2022'!U137+'[2]JUL 2022'!U137+'[2]AUG 2022'!U137+'[2]NOV 2022'!U137</f>
        <v>0</v>
      </c>
      <c r="V137" s="90">
        <f>'[2]SEPT 2021'!U137+'[2]OCT 2021'!U137+'[2]NOV 2021'!U137+'[2]DEC 2021'!U137+'[2]JAN 2022'!U137+'[2]FEB 2022'!V137+'[2]MAR 2022'!V137+'[2]APR 2022'!V137+'[2]MAY 2022'!V137+'[2]JUN 2022'!V137+'[2]JUL 2022'!V137+'[2]AUG 2022'!V137+'[2]NOV 2022'!V137</f>
        <v>0</v>
      </c>
      <c r="W137" s="90">
        <f>'[2]SEPT 2021'!V137+'[2]OCT 2021'!V137+'[2]NOV 2021'!V137+'[2]DEC 2021'!V137+'[2]JAN 2022'!V137+'[2]FEB 2022'!W137+'[2]MAR 2022'!W137+'[2]APR 2022'!W137+'[2]MAY 2022'!W137+'[2]JUN 2022'!W137+'[2]JUL 2022'!W137+'[2]AUG 2022'!W137+'[2]NOV 2022'!W137</f>
        <v>120000</v>
      </c>
      <c r="X137" s="90">
        <f>'[2]SEPT 2021'!W137+'[2]OCT 2021'!W137+'[2]NOV 2021'!W137+'[2]DEC 2021'!W137+'[2]JAN 2022'!W137+'[2]FEB 2022'!X137+'[2]MAR 2022'!X137+'[2]APR 2022'!X137+'[2]MAY 2022'!X137+'[2]JUN 2022'!X137+'[2]JUL 2022'!X137+'[2]AUG 2022'!X137+'[2]NOV 2022'!X137</f>
        <v>0</v>
      </c>
      <c r="Y137" s="90">
        <f>'[2]SEPT 2021'!X137+'[2]OCT 2021'!X137+'[2]NOV 2021'!X137+'[2]DEC 2021'!X137+'[2]JAN 2022'!X137+'[2]FEB 2022'!Y137+'[2]MAR 2022'!Y137+'[2]APR 2022'!Y137+'[2]MAY 2022'!Y137+'[2]JUN 2022'!Y137+'[2]JUL 2022'!Y137+'[2]AUG 2022'!Y137+'[2]NOV 2022'!Y137</f>
        <v>0</v>
      </c>
      <c r="Z137" s="90">
        <f>'[2]SEPT 2021'!Y137+'[2]OCT 2021'!Y137+'[2]NOV 2021'!Y137+'[2]DEC 2021'!Y137+'[2]JAN 2022'!Y137+'[2]FEB 2022'!Z137+'[2]MAR 2022'!Z137+'[2]APR 2022'!Z137+'[2]MAY 2022'!Z137+'[2]JUN 2022'!Z137+'[2]JUL 2022'!Z137+'[2]AUG 2022'!Z137+'[2]NOV 2022'!Z137</f>
        <v>0</v>
      </c>
      <c r="AA137" s="66">
        <f t="shared" si="2"/>
        <v>322122.39</v>
      </c>
    </row>
    <row r="138" spans="1:27" x14ac:dyDescent="0.25">
      <c r="A138" s="16" t="s">
        <v>311</v>
      </c>
      <c r="B138" s="17" t="s">
        <v>312</v>
      </c>
      <c r="C138" s="31" t="s">
        <v>100</v>
      </c>
      <c r="D138" s="86">
        <f>'[2]SEPT 2021'!D138+'[2]OCT 2021'!D138+'[2]NOV 2021'!D138+'[2]DEC 2021'!D138+'[2]JAN 2022'!D138+'[2]FEB 2022'!D138+'[2]MAR 2022'!D138+'[2]APR 2022'!D138+'[2]MAY 2022'!D138+'[2]JUN 2022'!D138+'[2]JUL 2022'!D138+'[2]AUG 2022'!D138+'[2]NOV 2022'!D138</f>
        <v>1784445</v>
      </c>
      <c r="E138" s="86">
        <f>'[2]SEPT 2021'!E138+'[2]OCT 2021'!E138+'[2]NOV 2021'!E138+'[2]DEC 2021'!E138+'[2]JAN 2022'!E138+'[2]FEB 2022'!E138+'[2]MAR 2022'!E138+'[2]APR 2022'!E138+'[2]MAY 2022'!E138+'[2]JUN 2022'!E138+'[2]JUL 2022'!E138+'[2]AUG 2022'!E138+'[2]NOV 2022'!E138</f>
        <v>1117791</v>
      </c>
      <c r="F138" s="86">
        <f>'[2]SEPT 2021'!F138+'[2]OCT 2021'!F138+'[2]NOV 2021'!F138+'[2]DEC 2021'!F138+'[2]JAN 2022'!F138+'[2]FEB 2022'!F138+'[2]MAR 2022'!F138+'[2]APR 2022'!F138+'[2]MAY 2022'!F138+'[2]JUN 2022'!F138+'[2]JUL 2022'!F138+'[2]AUG 2022'!F138+'[2]NOV 2022'!F138</f>
        <v>1377048</v>
      </c>
      <c r="G138" s="86">
        <f>'[2]SEPT 2021'!G138+'[2]OCT 2021'!G138+'[2]NOV 2021'!G138+'[2]DEC 2021'!G138+'[2]JAN 2022'!G138+'[2]FEB 2022'!G138+'[2]MAR 2022'!G138+'[2]APR 2022'!G138+'[2]MAY 2022'!G138+'[2]JUN 2022'!G138+'[2]JUL 2022'!G138+'[2]AUG 2022'!G138+'[2]NOV 2022'!G138</f>
        <v>1009230</v>
      </c>
      <c r="H138" s="86">
        <f>'[2]SEPT 2021'!H138+'[2]OCT 2021'!H138+'[2]NOV 2021'!H138+'[2]DEC 2021'!H138+'[2]JAN 2022'!H138+'[2]FEB 2022'!H138+'[2]MAR 2022'!H138+'[2]APR 2022'!H138+'[2]MAY 2022'!H138+'[2]JUN 2022'!H138+'[2]JUL 2022'!H138+'[2]AUG 2022'!H138+'[2]NOV 2022'!H138</f>
        <v>1052327</v>
      </c>
      <c r="I138" s="87">
        <f>'[2]SEPT 2021'!I138+'[2]OCT 2021'!I138+'[2]NOV 2021'!I138+'[2]DEC 2021'!I138+'[2]JAN 2022'!I138+'[2]FEB 2022'!I138+'[2]MAR 2022'!I138+'[2]APR 2022'!I138+'[2]MAY 2022'!I138+'[2]JUN 2022'!I138+'[2]JUL 2022'!I138+'[2]AUG 2022'!I138+'[2]NOV 2022'!I138</f>
        <v>6340841</v>
      </c>
      <c r="J138" s="88">
        <f>'[2]SEPT 2021'!J138+'[2]OCT 2021'!J138+'[2]NOV 2021'!J138+'[2]DEC 2021'!J138+'[2]JAN 2022'!J138+'[2]FEB 2022'!J138+'[2]MAR 2022'!J138+'[2]APR 2022'!J138+'[2]MAY 2022'!J138+'[2]JUN 2022'!J138+'[2]JUL 2022'!J138+'[2]AUG 2022'!J138+'[2]NOV 2022'!J138</f>
        <v>0</v>
      </c>
      <c r="K138" s="89">
        <f>'[2]FEB 2022'!K138+'[2]MAR 2022'!K138+'[2]APR 2022'!K138+'[2]MAY 2022'!K138+'[2]JUN 2022'!K138+'[2]JUL 2022'!K138+'[2]AUG 2022'!K138+'[2]NOV 2022'!K138</f>
        <v>0</v>
      </c>
      <c r="L138" s="90">
        <f>'[2]SEPT 2021'!K138+'[2]OCT 2021'!K138+'[2]NOV 2021'!K138+'[2]DEC 2021'!K138+'[2]JAN 2022'!K138+'[2]FEB 2022'!L138+'[2]MAR 2022'!L138+'[2]APR 2022'!L138+'[2]MAY 2022'!L138+'[2]JUN 2022'!L138+'[2]JUL 2022'!L138+'[2]AUG 2022'!L138+'[2]NOV 2022'!L138</f>
        <v>0</v>
      </c>
      <c r="M138" s="90">
        <f>'[2]SEPT 2021'!L138+'[2]OCT 2021'!L138+'[2]NOV 2021'!L138+'[2]DEC 2021'!L138+'[2]JAN 2022'!L138+'[2]FEB 2022'!M138+'[2]MAR 2022'!M138+'[2]APR 2022'!M138+'[2]MAY 2022'!M138+'[2]JUN 2022'!M138+'[2]JUL 2022'!M138+'[2]AUG 2022'!M138+'[2]NOV 2022'!M138</f>
        <v>216800</v>
      </c>
      <c r="N138" s="90">
        <f>'[2]SEPT 2021'!M138+'[2]OCT 2021'!M138+'[2]NOV 2021'!M138+'[2]DEC 2021'!M138+'[2]JAN 2022'!M138+'[2]FEB 2022'!N138+'[2]MAR 2022'!N138+'[2]APR 2022'!N138+'[2]MAY 2022'!N138+'[2]JUN 2022'!N138+'[2]JUL 2022'!N138+'[2]AUG 2022'!N138+'[2]NOV 2022'!N138</f>
        <v>0</v>
      </c>
      <c r="O138" s="90">
        <f>'[2]SEPT 2021'!N138+'[2]OCT 2021'!N138+'[2]NOV 2021'!N138+'[2]DEC 2021'!N138+'[2]JAN 2022'!N138+'[2]FEB 2022'!O138+'[2]MAR 2022'!O138+'[2]APR 2022'!O138+'[2]MAY 2022'!O138+'[2]JUN 2022'!O138+'[2]JUL 2022'!O138+'[2]AUG 2022'!O138+'[2]NOV 2022'!O138</f>
        <v>0</v>
      </c>
      <c r="P138" s="90">
        <f>'[2]SEPT 2021'!O138+'[2]OCT 2021'!O138+'[2]NOV 2021'!O138+'[2]DEC 2021'!O138+'[2]JAN 2022'!O138+'[2]FEB 2022'!P138+'[2]MAR 2022'!P138+'[2]APR 2022'!P138+'[2]MAY 2022'!P138+'[2]JUN 2022'!P138+'[2]JUL 2022'!P138+'[2]AUG 2022'!P138+'[2]NOV 2022'!P138</f>
        <v>0</v>
      </c>
      <c r="Q138" s="90">
        <f>'[2]SEPT 2021'!P138+'[2]OCT 2021'!P138+'[2]NOV 2021'!P138+'[2]DEC 2021'!P138+'[2]JAN 2022'!P138+'[2]FEB 2022'!Q138+'[2]MAR 2022'!Q138+'[2]APR 2022'!Q138+'[2]MAY 2022'!Q138+'[2]JUN 2022'!Q138+'[2]JUL 2022'!Q138+'[2]AUG 2022'!Q138+'[2]NOV 2022'!Q138</f>
        <v>26768.5</v>
      </c>
      <c r="R138" s="90">
        <f>'[2]SEPT 2021'!Q138+'[2]OCT 2021'!Q138+'[2]NOV 2021'!Q138+'[2]DEC 2021'!Q138+'[2]JAN 2022'!Q138+'[2]FEB 2022'!R138+'[2]MAR 2022'!R138+'[2]APR 2022'!R138+'[2]MAY 2022'!R138+'[2]JUN 2022'!R138+'[2]JUL 2022'!R138+'[2]AUG 2022'!R138+'[2]NOV 2022'!R138</f>
        <v>0</v>
      </c>
      <c r="S138" s="90">
        <f>'[2]SEPT 2021'!R138+'[2]OCT 2021'!R138+'[2]NOV 2021'!R138+'[2]DEC 2021'!R138+'[2]JAN 2022'!R138+'[2]FEB 2022'!S138+'[2]MAR 2022'!S138+'[2]APR 2022'!S138+'[2]MAY 2022'!S138+'[2]JUN 2022'!S138+'[2]JUL 2022'!S138+'[2]AUG 2022'!S138+'[2]NOV 2022'!S138</f>
        <v>0</v>
      </c>
      <c r="T138" s="90">
        <f>'[2]SEPT 2021'!S138+'[2]OCT 2021'!S138+'[2]NOV 2021'!S138+'[2]DEC 2021'!S138+'[2]JAN 2022'!S138+'[2]FEB 2022'!T138+'[2]MAR 2022'!T138+'[2]APR 2022'!T138+'[2]MAY 2022'!T138+'[2]JUN 2022'!T138+'[2]JUL 2022'!T138+'[2]AUG 2022'!T138+'[2]NOV 2022'!T138</f>
        <v>0</v>
      </c>
      <c r="U138" s="90">
        <f>'[2]SEPT 2021'!T138+'[2]OCT 2021'!T138+'[2]NOV 2021'!T138+'[2]DEC 2021'!T138+'[2]JAN 2022'!T138+'[2]FEB 2022'!U138+'[2]MAR 2022'!U138+'[2]APR 2022'!U138+'[2]MAY 2022'!U138+'[2]JUN 2022'!U138+'[2]JUL 2022'!U138+'[2]AUG 2022'!U138+'[2]NOV 2022'!U138</f>
        <v>0</v>
      </c>
      <c r="V138" s="90">
        <f>'[2]SEPT 2021'!U138+'[2]OCT 2021'!U138+'[2]NOV 2021'!U138+'[2]DEC 2021'!U138+'[2]JAN 2022'!U138+'[2]FEB 2022'!V138+'[2]MAR 2022'!V138+'[2]APR 2022'!V138+'[2]MAY 2022'!V138+'[2]JUN 2022'!V138+'[2]JUL 2022'!V138+'[2]AUG 2022'!V138+'[2]NOV 2022'!V138</f>
        <v>0</v>
      </c>
      <c r="W138" s="90">
        <f>'[2]SEPT 2021'!V138+'[2]OCT 2021'!V138+'[2]NOV 2021'!V138+'[2]DEC 2021'!V138+'[2]JAN 2022'!V138+'[2]FEB 2022'!W138+'[2]MAR 2022'!W138+'[2]APR 2022'!W138+'[2]MAY 2022'!W138+'[2]JUN 2022'!W138+'[2]JUL 2022'!W138+'[2]AUG 2022'!W138+'[2]NOV 2022'!W138</f>
        <v>0</v>
      </c>
      <c r="X138" s="90">
        <f>'[2]SEPT 2021'!W138+'[2]OCT 2021'!W138+'[2]NOV 2021'!W138+'[2]DEC 2021'!W138+'[2]JAN 2022'!W138+'[2]FEB 2022'!X138+'[2]MAR 2022'!X138+'[2]APR 2022'!X138+'[2]MAY 2022'!X138+'[2]JUN 2022'!X138+'[2]JUL 2022'!X138+'[2]AUG 2022'!X138+'[2]NOV 2022'!X138</f>
        <v>0</v>
      </c>
      <c r="Y138" s="90">
        <f>'[2]SEPT 2021'!X138+'[2]OCT 2021'!X138+'[2]NOV 2021'!X138+'[2]DEC 2021'!X138+'[2]JAN 2022'!X138+'[2]FEB 2022'!Y138+'[2]MAR 2022'!Y138+'[2]APR 2022'!Y138+'[2]MAY 2022'!Y138+'[2]JUN 2022'!Y138+'[2]JUL 2022'!Y138+'[2]AUG 2022'!Y138+'[2]NOV 2022'!Y138</f>
        <v>775892</v>
      </c>
      <c r="Z138" s="90">
        <f>'[2]SEPT 2021'!Y138+'[2]OCT 2021'!Y138+'[2]NOV 2021'!Y138+'[2]DEC 2021'!Y138+'[2]JAN 2022'!Y138+'[2]FEB 2022'!Z138+'[2]MAR 2022'!Z138+'[2]APR 2022'!Z138+'[2]MAY 2022'!Z138+'[2]JUN 2022'!Z138+'[2]JUL 2022'!Z138+'[2]AUG 2022'!Z138+'[2]NOV 2022'!Z138</f>
        <v>0</v>
      </c>
      <c r="AA138" s="66">
        <f t="shared" si="2"/>
        <v>7360301.5</v>
      </c>
    </row>
    <row r="139" spans="1:27" x14ac:dyDescent="0.25">
      <c r="A139" s="16" t="s">
        <v>313</v>
      </c>
      <c r="B139" s="17" t="s">
        <v>314</v>
      </c>
      <c r="C139" s="25" t="s">
        <v>39</v>
      </c>
      <c r="D139" s="86">
        <f>'[2]SEPT 2021'!D139+'[2]OCT 2021'!D139+'[2]NOV 2021'!D139+'[2]DEC 2021'!D139+'[2]JAN 2022'!D139+'[2]FEB 2022'!D139+'[2]MAR 2022'!D139+'[2]APR 2022'!D139+'[2]MAY 2022'!D139+'[2]JUN 2022'!D139+'[2]JUL 2022'!D139+'[2]AUG 2022'!D139+'[2]NOV 2022'!D139</f>
        <v>290959</v>
      </c>
      <c r="E139" s="86">
        <f>'[2]SEPT 2021'!E139+'[2]OCT 2021'!E139+'[2]NOV 2021'!E139+'[2]DEC 2021'!E139+'[2]JAN 2022'!E139+'[2]FEB 2022'!E139+'[2]MAR 2022'!E139+'[2]APR 2022'!E139+'[2]MAY 2022'!E139+'[2]JUN 2022'!E139+'[2]JUL 2022'!E139+'[2]AUG 2022'!E139+'[2]NOV 2022'!E139</f>
        <v>424728</v>
      </c>
      <c r="F139" s="86">
        <f>'[2]SEPT 2021'!F139+'[2]OCT 2021'!F139+'[2]NOV 2021'!F139+'[2]DEC 2021'!F139+'[2]JAN 2022'!F139+'[2]FEB 2022'!F139+'[2]MAR 2022'!F139+'[2]APR 2022'!F139+'[2]MAY 2022'!F139+'[2]JUN 2022'!F139+'[2]JUL 2022'!F139+'[2]AUG 2022'!F139+'[2]NOV 2022'!F139</f>
        <v>41325</v>
      </c>
      <c r="G139" s="86">
        <f>'[2]SEPT 2021'!G139+'[2]OCT 2021'!G139+'[2]NOV 2021'!G139+'[2]DEC 2021'!G139+'[2]JAN 2022'!G139+'[2]FEB 2022'!G139+'[2]MAR 2022'!G139+'[2]APR 2022'!G139+'[2]MAY 2022'!G139+'[2]JUN 2022'!G139+'[2]JUL 2022'!G139+'[2]AUG 2022'!G139+'[2]NOV 2022'!G139</f>
        <v>74482</v>
      </c>
      <c r="H139" s="86">
        <f>'[2]SEPT 2021'!H139+'[2]OCT 2021'!H139+'[2]NOV 2021'!H139+'[2]DEC 2021'!H139+'[2]JAN 2022'!H139+'[2]FEB 2022'!H139+'[2]MAR 2022'!H139+'[2]APR 2022'!H139+'[2]MAY 2022'!H139+'[2]JUN 2022'!H139+'[2]JUL 2022'!H139+'[2]AUG 2022'!H139+'[2]NOV 2022'!H139</f>
        <v>20927</v>
      </c>
      <c r="I139" s="87">
        <f>'[2]SEPT 2021'!I139+'[2]OCT 2021'!I139+'[2]NOV 2021'!I139+'[2]DEC 2021'!I139+'[2]JAN 2022'!I139+'[2]FEB 2022'!I139+'[2]MAR 2022'!I139+'[2]APR 2022'!I139+'[2]MAY 2022'!I139+'[2]JUN 2022'!I139+'[2]JUL 2022'!I139+'[2]AUG 2022'!I139+'[2]NOV 2022'!I139</f>
        <v>852421</v>
      </c>
      <c r="J139" s="88">
        <f>'[2]SEPT 2021'!J139+'[2]OCT 2021'!J139+'[2]NOV 2021'!J139+'[2]DEC 2021'!J139+'[2]JAN 2022'!J139+'[2]FEB 2022'!J139+'[2]MAR 2022'!J139+'[2]APR 2022'!J139+'[2]MAY 2022'!J139+'[2]JUN 2022'!J139+'[2]JUL 2022'!J139+'[2]AUG 2022'!J139+'[2]NOV 2022'!J139</f>
        <v>68372</v>
      </c>
      <c r="K139" s="89">
        <f>'[2]FEB 2022'!K139+'[2]MAR 2022'!K139+'[2]APR 2022'!K139+'[2]MAY 2022'!K139+'[2]JUN 2022'!K139+'[2]JUL 2022'!K139+'[2]AUG 2022'!K139+'[2]NOV 2022'!K139</f>
        <v>0</v>
      </c>
      <c r="L139" s="90">
        <f>'[2]SEPT 2021'!K139+'[2]OCT 2021'!K139+'[2]NOV 2021'!K139+'[2]DEC 2021'!K139+'[2]JAN 2022'!K139+'[2]FEB 2022'!L139+'[2]MAR 2022'!L139+'[2]APR 2022'!L139+'[2]MAY 2022'!L139+'[2]JUN 2022'!L139+'[2]JUL 2022'!L139+'[2]AUG 2022'!L139+'[2]NOV 2022'!L139</f>
        <v>0</v>
      </c>
      <c r="M139" s="90">
        <f>'[2]SEPT 2021'!L139+'[2]OCT 2021'!L139+'[2]NOV 2021'!L139+'[2]DEC 2021'!L139+'[2]JAN 2022'!L139+'[2]FEB 2022'!M139+'[2]MAR 2022'!M139+'[2]APR 2022'!M139+'[2]MAY 2022'!M139+'[2]JUN 2022'!M139+'[2]JUL 2022'!M139+'[2]AUG 2022'!M139+'[2]NOV 2022'!M139</f>
        <v>0</v>
      </c>
      <c r="N139" s="90">
        <f>'[2]SEPT 2021'!M139+'[2]OCT 2021'!M139+'[2]NOV 2021'!M139+'[2]DEC 2021'!M139+'[2]JAN 2022'!M139+'[2]FEB 2022'!N139+'[2]MAR 2022'!N139+'[2]APR 2022'!N139+'[2]MAY 2022'!N139+'[2]JUN 2022'!N139+'[2]JUL 2022'!N139+'[2]AUG 2022'!N139+'[2]NOV 2022'!N139</f>
        <v>0</v>
      </c>
      <c r="O139" s="90">
        <f>'[2]SEPT 2021'!N139+'[2]OCT 2021'!N139+'[2]NOV 2021'!N139+'[2]DEC 2021'!N139+'[2]JAN 2022'!N139+'[2]FEB 2022'!O139+'[2]MAR 2022'!O139+'[2]APR 2022'!O139+'[2]MAY 2022'!O139+'[2]JUN 2022'!O139+'[2]JUL 2022'!O139+'[2]AUG 2022'!O139+'[2]NOV 2022'!O139</f>
        <v>0</v>
      </c>
      <c r="P139" s="90">
        <f>'[2]SEPT 2021'!O139+'[2]OCT 2021'!O139+'[2]NOV 2021'!O139+'[2]DEC 2021'!O139+'[2]JAN 2022'!O139+'[2]FEB 2022'!P139+'[2]MAR 2022'!P139+'[2]APR 2022'!P139+'[2]MAY 2022'!P139+'[2]JUN 2022'!P139+'[2]JUL 2022'!P139+'[2]AUG 2022'!P139+'[2]NOV 2022'!P139</f>
        <v>0</v>
      </c>
      <c r="Q139" s="90">
        <f>'[2]SEPT 2021'!P139+'[2]OCT 2021'!P139+'[2]NOV 2021'!P139+'[2]DEC 2021'!P139+'[2]JAN 2022'!P139+'[2]FEB 2022'!Q139+'[2]MAR 2022'!Q139+'[2]APR 2022'!Q139+'[2]MAY 2022'!Q139+'[2]JUN 2022'!Q139+'[2]JUL 2022'!Q139+'[2]AUG 2022'!Q139+'[2]NOV 2022'!Q139</f>
        <v>8529.35</v>
      </c>
      <c r="R139" s="90">
        <f>'[2]SEPT 2021'!Q139+'[2]OCT 2021'!Q139+'[2]NOV 2021'!Q139+'[2]DEC 2021'!Q139+'[2]JAN 2022'!Q139+'[2]FEB 2022'!R139+'[2]MAR 2022'!R139+'[2]APR 2022'!R139+'[2]MAY 2022'!R139+'[2]JUN 2022'!R139+'[2]JUL 2022'!R139+'[2]AUG 2022'!R139+'[2]NOV 2022'!R139</f>
        <v>0</v>
      </c>
      <c r="S139" s="90">
        <f>'[2]SEPT 2021'!R139+'[2]OCT 2021'!R139+'[2]NOV 2021'!R139+'[2]DEC 2021'!R139+'[2]JAN 2022'!R139+'[2]FEB 2022'!S139+'[2]MAR 2022'!S139+'[2]APR 2022'!S139+'[2]MAY 2022'!S139+'[2]JUN 2022'!S139+'[2]JUL 2022'!S139+'[2]AUG 2022'!S139+'[2]NOV 2022'!S139</f>
        <v>0</v>
      </c>
      <c r="T139" s="90">
        <f>'[2]SEPT 2021'!S139+'[2]OCT 2021'!S139+'[2]NOV 2021'!S139+'[2]DEC 2021'!S139+'[2]JAN 2022'!S139+'[2]FEB 2022'!T139+'[2]MAR 2022'!T139+'[2]APR 2022'!T139+'[2]MAY 2022'!T139+'[2]JUN 2022'!T139+'[2]JUL 2022'!T139+'[2]AUG 2022'!T139+'[2]NOV 2022'!T139</f>
        <v>0</v>
      </c>
      <c r="U139" s="90">
        <f>'[2]SEPT 2021'!T139+'[2]OCT 2021'!T139+'[2]NOV 2021'!T139+'[2]DEC 2021'!T139+'[2]JAN 2022'!T139+'[2]FEB 2022'!U139+'[2]MAR 2022'!U139+'[2]APR 2022'!U139+'[2]MAY 2022'!U139+'[2]JUN 2022'!U139+'[2]JUL 2022'!U139+'[2]AUG 2022'!U139+'[2]NOV 2022'!U139</f>
        <v>0</v>
      </c>
      <c r="V139" s="90">
        <f>'[2]SEPT 2021'!U139+'[2]OCT 2021'!U139+'[2]NOV 2021'!U139+'[2]DEC 2021'!U139+'[2]JAN 2022'!U139+'[2]FEB 2022'!V139+'[2]MAR 2022'!V139+'[2]APR 2022'!V139+'[2]MAY 2022'!V139+'[2]JUN 2022'!V139+'[2]JUL 2022'!V139+'[2]AUG 2022'!V139+'[2]NOV 2022'!V139</f>
        <v>0</v>
      </c>
      <c r="W139" s="90">
        <f>'[2]SEPT 2021'!V139+'[2]OCT 2021'!V139+'[2]NOV 2021'!V139+'[2]DEC 2021'!V139+'[2]JAN 2022'!V139+'[2]FEB 2022'!W139+'[2]MAR 2022'!W139+'[2]APR 2022'!W139+'[2]MAY 2022'!W139+'[2]JUN 2022'!W139+'[2]JUL 2022'!W139+'[2]AUG 2022'!W139+'[2]NOV 2022'!W139</f>
        <v>0</v>
      </c>
      <c r="X139" s="90">
        <f>'[2]SEPT 2021'!W139+'[2]OCT 2021'!W139+'[2]NOV 2021'!W139+'[2]DEC 2021'!W139+'[2]JAN 2022'!W139+'[2]FEB 2022'!X139+'[2]MAR 2022'!X139+'[2]APR 2022'!X139+'[2]MAY 2022'!X139+'[2]JUN 2022'!X139+'[2]JUL 2022'!X139+'[2]AUG 2022'!X139+'[2]NOV 2022'!X139</f>
        <v>0</v>
      </c>
      <c r="Y139" s="90">
        <f>'[2]SEPT 2021'!X139+'[2]OCT 2021'!X139+'[2]NOV 2021'!X139+'[2]DEC 2021'!X139+'[2]JAN 2022'!X139+'[2]FEB 2022'!Y139+'[2]MAR 2022'!Y139+'[2]APR 2022'!Y139+'[2]MAY 2022'!Y139+'[2]JUN 2022'!Y139+'[2]JUL 2022'!Y139+'[2]AUG 2022'!Y139+'[2]NOV 2022'!Y139</f>
        <v>41538</v>
      </c>
      <c r="Z139" s="90">
        <f>'[2]SEPT 2021'!Y139+'[2]OCT 2021'!Y139+'[2]NOV 2021'!Y139+'[2]DEC 2021'!Y139+'[2]JAN 2022'!Y139+'[2]FEB 2022'!Z139+'[2]MAR 2022'!Z139+'[2]APR 2022'!Z139+'[2]MAY 2022'!Z139+'[2]JUN 2022'!Z139+'[2]JUL 2022'!Z139+'[2]AUG 2022'!Z139+'[2]NOV 2022'!Z139</f>
        <v>0</v>
      </c>
      <c r="AA139" s="66">
        <f t="shared" si="2"/>
        <v>970860.35</v>
      </c>
    </row>
    <row r="140" spans="1:27" x14ac:dyDescent="0.25">
      <c r="A140" s="16" t="s">
        <v>315</v>
      </c>
      <c r="B140" s="17" t="s">
        <v>316</v>
      </c>
      <c r="C140" s="29" t="s">
        <v>50</v>
      </c>
      <c r="D140" s="86">
        <f>'[2]SEPT 2021'!D140+'[2]OCT 2021'!D140+'[2]NOV 2021'!D140+'[2]DEC 2021'!D140+'[2]JAN 2022'!D140+'[2]FEB 2022'!D140+'[2]MAR 2022'!D140+'[2]APR 2022'!D140+'[2]MAY 2022'!D140+'[2]JUN 2022'!D140+'[2]JUL 2022'!D140+'[2]AUG 2022'!D140+'[2]NOV 2022'!D140</f>
        <v>87750</v>
      </c>
      <c r="E140" s="86">
        <f>'[2]SEPT 2021'!E140+'[2]OCT 2021'!E140+'[2]NOV 2021'!E140+'[2]DEC 2021'!E140+'[2]JAN 2022'!E140+'[2]FEB 2022'!E140+'[2]MAR 2022'!E140+'[2]APR 2022'!E140+'[2]MAY 2022'!E140+'[2]JUN 2022'!E140+'[2]JUL 2022'!E140+'[2]AUG 2022'!E140+'[2]NOV 2022'!E140</f>
        <v>2625</v>
      </c>
      <c r="F140" s="86">
        <f>'[2]SEPT 2021'!F140+'[2]OCT 2021'!F140+'[2]NOV 2021'!F140+'[2]DEC 2021'!F140+'[2]JAN 2022'!F140+'[2]FEB 2022'!F140+'[2]MAR 2022'!F140+'[2]APR 2022'!F140+'[2]MAY 2022'!F140+'[2]JUN 2022'!F140+'[2]JUL 2022'!F140+'[2]AUG 2022'!F140+'[2]NOV 2022'!F140</f>
        <v>47065</v>
      </c>
      <c r="G140" s="86">
        <f>'[2]SEPT 2021'!G140+'[2]OCT 2021'!G140+'[2]NOV 2021'!G140+'[2]DEC 2021'!G140+'[2]JAN 2022'!G140+'[2]FEB 2022'!G140+'[2]MAR 2022'!G140+'[2]APR 2022'!G140+'[2]MAY 2022'!G140+'[2]JUN 2022'!G140+'[2]JUL 2022'!G140+'[2]AUG 2022'!G140+'[2]NOV 2022'!G140</f>
        <v>16000</v>
      </c>
      <c r="H140" s="86">
        <f>'[2]SEPT 2021'!H140+'[2]OCT 2021'!H140+'[2]NOV 2021'!H140+'[2]DEC 2021'!H140+'[2]JAN 2022'!H140+'[2]FEB 2022'!H140+'[2]MAR 2022'!H140+'[2]APR 2022'!H140+'[2]MAY 2022'!H140+'[2]JUN 2022'!H140+'[2]JUL 2022'!H140+'[2]AUG 2022'!H140+'[2]NOV 2022'!H140</f>
        <v>10500</v>
      </c>
      <c r="I140" s="87">
        <f>'[2]SEPT 2021'!I140+'[2]OCT 2021'!I140+'[2]NOV 2021'!I140+'[2]DEC 2021'!I140+'[2]JAN 2022'!I140+'[2]FEB 2022'!I140+'[2]MAR 2022'!I140+'[2]APR 2022'!I140+'[2]MAY 2022'!I140+'[2]JUN 2022'!I140+'[2]JUL 2022'!I140+'[2]AUG 2022'!I140+'[2]NOV 2022'!I140</f>
        <v>163940</v>
      </c>
      <c r="J140" s="88">
        <f>'[2]SEPT 2021'!J140+'[2]OCT 2021'!J140+'[2]NOV 2021'!J140+'[2]DEC 2021'!J140+'[2]JAN 2022'!J140+'[2]FEB 2022'!J140+'[2]MAR 2022'!J140+'[2]APR 2022'!J140+'[2]MAY 2022'!J140+'[2]JUN 2022'!J140+'[2]JUL 2022'!J140+'[2]AUG 2022'!J140+'[2]NOV 2022'!J140</f>
        <v>0</v>
      </c>
      <c r="K140" s="89">
        <f>'[2]FEB 2022'!K140+'[2]MAR 2022'!K140+'[2]APR 2022'!K140+'[2]MAY 2022'!K140+'[2]JUN 2022'!K140+'[2]JUL 2022'!K140+'[2]AUG 2022'!K140+'[2]NOV 2022'!K140</f>
        <v>0</v>
      </c>
      <c r="L140" s="90">
        <f>'[2]SEPT 2021'!K140+'[2]OCT 2021'!K140+'[2]NOV 2021'!K140+'[2]DEC 2021'!K140+'[2]JAN 2022'!K140+'[2]FEB 2022'!L140+'[2]MAR 2022'!L140+'[2]APR 2022'!L140+'[2]MAY 2022'!L140+'[2]JUN 2022'!L140+'[2]JUL 2022'!L140+'[2]AUG 2022'!L140+'[2]NOV 2022'!L140</f>
        <v>0</v>
      </c>
      <c r="M140" s="90">
        <f>'[2]SEPT 2021'!L140+'[2]OCT 2021'!L140+'[2]NOV 2021'!L140+'[2]DEC 2021'!L140+'[2]JAN 2022'!L140+'[2]FEB 2022'!M140+'[2]MAR 2022'!M140+'[2]APR 2022'!M140+'[2]MAY 2022'!M140+'[2]JUN 2022'!M140+'[2]JUL 2022'!M140+'[2]AUG 2022'!M140+'[2]NOV 2022'!M140</f>
        <v>0</v>
      </c>
      <c r="N140" s="90">
        <f>'[2]SEPT 2021'!M140+'[2]OCT 2021'!M140+'[2]NOV 2021'!M140+'[2]DEC 2021'!M140+'[2]JAN 2022'!M140+'[2]FEB 2022'!N140+'[2]MAR 2022'!N140+'[2]APR 2022'!N140+'[2]MAY 2022'!N140+'[2]JUN 2022'!N140+'[2]JUL 2022'!N140+'[2]AUG 2022'!N140+'[2]NOV 2022'!N140</f>
        <v>0</v>
      </c>
      <c r="O140" s="90">
        <f>'[2]SEPT 2021'!N140+'[2]OCT 2021'!N140+'[2]NOV 2021'!N140+'[2]DEC 2021'!N140+'[2]JAN 2022'!N140+'[2]FEB 2022'!O140+'[2]MAR 2022'!O140+'[2]APR 2022'!O140+'[2]MAY 2022'!O140+'[2]JUN 2022'!O140+'[2]JUL 2022'!O140+'[2]AUG 2022'!O140+'[2]NOV 2022'!O140</f>
        <v>0</v>
      </c>
      <c r="P140" s="90">
        <f>'[2]SEPT 2021'!O140+'[2]OCT 2021'!O140+'[2]NOV 2021'!O140+'[2]DEC 2021'!O140+'[2]JAN 2022'!O140+'[2]FEB 2022'!P140+'[2]MAR 2022'!P140+'[2]APR 2022'!P140+'[2]MAY 2022'!P140+'[2]JUN 2022'!P140+'[2]JUL 2022'!P140+'[2]AUG 2022'!P140+'[2]NOV 2022'!P140</f>
        <v>0</v>
      </c>
      <c r="Q140" s="90">
        <f>'[2]SEPT 2021'!P140+'[2]OCT 2021'!P140+'[2]NOV 2021'!P140+'[2]DEC 2021'!P140+'[2]JAN 2022'!P140+'[2]FEB 2022'!Q140+'[2]MAR 2022'!Q140+'[2]APR 2022'!Q140+'[2]MAY 2022'!Q140+'[2]JUN 2022'!Q140+'[2]JUL 2022'!Q140+'[2]AUG 2022'!Q140+'[2]NOV 2022'!Q140</f>
        <v>1705.87</v>
      </c>
      <c r="R140" s="90">
        <f>'[2]SEPT 2021'!Q140+'[2]OCT 2021'!Q140+'[2]NOV 2021'!Q140+'[2]DEC 2021'!Q140+'[2]JAN 2022'!Q140+'[2]FEB 2022'!R140+'[2]MAR 2022'!R140+'[2]APR 2022'!R140+'[2]MAY 2022'!R140+'[2]JUN 2022'!R140+'[2]JUL 2022'!R140+'[2]AUG 2022'!R140+'[2]NOV 2022'!R140</f>
        <v>0</v>
      </c>
      <c r="S140" s="90">
        <f>'[2]SEPT 2021'!R140+'[2]OCT 2021'!R140+'[2]NOV 2021'!R140+'[2]DEC 2021'!R140+'[2]JAN 2022'!R140+'[2]FEB 2022'!S140+'[2]MAR 2022'!S140+'[2]APR 2022'!S140+'[2]MAY 2022'!S140+'[2]JUN 2022'!S140+'[2]JUL 2022'!S140+'[2]AUG 2022'!S140+'[2]NOV 2022'!S140</f>
        <v>0</v>
      </c>
      <c r="T140" s="90">
        <f>'[2]SEPT 2021'!S140+'[2]OCT 2021'!S140+'[2]NOV 2021'!S140+'[2]DEC 2021'!S140+'[2]JAN 2022'!S140+'[2]FEB 2022'!T140+'[2]MAR 2022'!T140+'[2]APR 2022'!T140+'[2]MAY 2022'!T140+'[2]JUN 2022'!T140+'[2]JUL 2022'!T140+'[2]AUG 2022'!T140+'[2]NOV 2022'!T140</f>
        <v>0</v>
      </c>
      <c r="U140" s="90">
        <f>'[2]SEPT 2021'!T140+'[2]OCT 2021'!T140+'[2]NOV 2021'!T140+'[2]DEC 2021'!T140+'[2]JAN 2022'!T140+'[2]FEB 2022'!U140+'[2]MAR 2022'!U140+'[2]APR 2022'!U140+'[2]MAY 2022'!U140+'[2]JUN 2022'!U140+'[2]JUL 2022'!U140+'[2]AUG 2022'!U140+'[2]NOV 2022'!U140</f>
        <v>0</v>
      </c>
      <c r="V140" s="90">
        <f>'[2]SEPT 2021'!U140+'[2]OCT 2021'!U140+'[2]NOV 2021'!U140+'[2]DEC 2021'!U140+'[2]JAN 2022'!U140+'[2]FEB 2022'!V140+'[2]MAR 2022'!V140+'[2]APR 2022'!V140+'[2]MAY 2022'!V140+'[2]JUN 2022'!V140+'[2]JUL 2022'!V140+'[2]AUG 2022'!V140+'[2]NOV 2022'!V140</f>
        <v>0</v>
      </c>
      <c r="W140" s="90">
        <f>'[2]SEPT 2021'!V140+'[2]OCT 2021'!V140+'[2]NOV 2021'!V140+'[2]DEC 2021'!V140+'[2]JAN 2022'!V140+'[2]FEB 2022'!W140+'[2]MAR 2022'!W140+'[2]APR 2022'!W140+'[2]MAY 2022'!W140+'[2]JUN 2022'!W140+'[2]JUL 2022'!W140+'[2]AUG 2022'!W140+'[2]NOV 2022'!W140</f>
        <v>0</v>
      </c>
      <c r="X140" s="90">
        <f>'[2]SEPT 2021'!W140+'[2]OCT 2021'!W140+'[2]NOV 2021'!W140+'[2]DEC 2021'!W140+'[2]JAN 2022'!W140+'[2]FEB 2022'!X140+'[2]MAR 2022'!X140+'[2]APR 2022'!X140+'[2]MAY 2022'!X140+'[2]JUN 2022'!X140+'[2]JUL 2022'!X140+'[2]AUG 2022'!X140+'[2]NOV 2022'!X140</f>
        <v>0</v>
      </c>
      <c r="Y140" s="90">
        <f>'[2]SEPT 2021'!X140+'[2]OCT 2021'!X140+'[2]NOV 2021'!X140+'[2]DEC 2021'!X140+'[2]JAN 2022'!X140+'[2]FEB 2022'!Y140+'[2]MAR 2022'!Y140+'[2]APR 2022'!Y140+'[2]MAY 2022'!Y140+'[2]JUN 2022'!Y140+'[2]JUL 2022'!Y140+'[2]AUG 2022'!Y140+'[2]NOV 2022'!Y140</f>
        <v>0</v>
      </c>
      <c r="Z140" s="90">
        <f>'[2]SEPT 2021'!Y140+'[2]OCT 2021'!Y140+'[2]NOV 2021'!Y140+'[2]DEC 2021'!Y140+'[2]JAN 2022'!Y140+'[2]FEB 2022'!Z140+'[2]MAR 2022'!Z140+'[2]APR 2022'!Z140+'[2]MAY 2022'!Z140+'[2]JUN 2022'!Z140+'[2]JUL 2022'!Z140+'[2]AUG 2022'!Z140+'[2]NOV 2022'!Z140</f>
        <v>0</v>
      </c>
      <c r="AA140" s="66">
        <f t="shared" si="2"/>
        <v>165645.87</v>
      </c>
    </row>
    <row r="141" spans="1:27" x14ac:dyDescent="0.25">
      <c r="A141" s="16" t="s">
        <v>317</v>
      </c>
      <c r="B141" s="17" t="s">
        <v>318</v>
      </c>
      <c r="C141" s="18" t="s">
        <v>36</v>
      </c>
      <c r="D141" s="86">
        <f>'[2]SEPT 2021'!D141+'[2]OCT 2021'!D141+'[2]NOV 2021'!D141+'[2]DEC 2021'!D141+'[2]JAN 2022'!D141+'[2]FEB 2022'!D141+'[2]MAR 2022'!D141+'[2]APR 2022'!D141+'[2]MAY 2022'!D141+'[2]JUN 2022'!D141+'[2]JUL 2022'!D141+'[2]AUG 2022'!D141+'[2]NOV 2022'!D141</f>
        <v>222282</v>
      </c>
      <c r="E141" s="86">
        <f>'[2]SEPT 2021'!E141+'[2]OCT 2021'!E141+'[2]NOV 2021'!E141+'[2]DEC 2021'!E141+'[2]JAN 2022'!E141+'[2]FEB 2022'!E141+'[2]MAR 2022'!E141+'[2]APR 2022'!E141+'[2]MAY 2022'!E141+'[2]JUN 2022'!E141+'[2]JUL 2022'!E141+'[2]AUG 2022'!E141+'[2]NOV 2022'!E141</f>
        <v>141603</v>
      </c>
      <c r="F141" s="86">
        <f>'[2]SEPT 2021'!F141+'[2]OCT 2021'!F141+'[2]NOV 2021'!F141+'[2]DEC 2021'!F141+'[2]JAN 2022'!F141+'[2]FEB 2022'!F141+'[2]MAR 2022'!F141+'[2]APR 2022'!F141+'[2]MAY 2022'!F141+'[2]JUN 2022'!F141+'[2]JUL 2022'!F141+'[2]AUG 2022'!F141+'[2]NOV 2022'!F141</f>
        <v>28500</v>
      </c>
      <c r="G141" s="86">
        <f>'[2]SEPT 2021'!G141+'[2]OCT 2021'!G141+'[2]NOV 2021'!G141+'[2]DEC 2021'!G141+'[2]JAN 2022'!G141+'[2]FEB 2022'!G141+'[2]MAR 2022'!G141+'[2]APR 2022'!G141+'[2]MAY 2022'!G141+'[2]JUN 2022'!G141+'[2]JUL 2022'!G141+'[2]AUG 2022'!G141+'[2]NOV 2022'!G141</f>
        <v>32884</v>
      </c>
      <c r="H141" s="86">
        <f>'[2]SEPT 2021'!H141+'[2]OCT 2021'!H141+'[2]NOV 2021'!H141+'[2]DEC 2021'!H141+'[2]JAN 2022'!H141+'[2]FEB 2022'!H141+'[2]MAR 2022'!H141+'[2]APR 2022'!H141+'[2]MAY 2022'!H141+'[2]JUN 2022'!H141+'[2]JUL 2022'!H141+'[2]AUG 2022'!H141+'[2]NOV 2022'!H141</f>
        <v>7920</v>
      </c>
      <c r="I141" s="87">
        <f>'[2]SEPT 2021'!I141+'[2]OCT 2021'!I141+'[2]NOV 2021'!I141+'[2]DEC 2021'!I141+'[2]JAN 2022'!I141+'[2]FEB 2022'!I141+'[2]MAR 2022'!I141+'[2]APR 2022'!I141+'[2]MAY 2022'!I141+'[2]JUN 2022'!I141+'[2]JUL 2022'!I141+'[2]AUG 2022'!I141+'[2]NOV 2022'!I141</f>
        <v>433189</v>
      </c>
      <c r="J141" s="88">
        <f>'[2]SEPT 2021'!J141+'[2]OCT 2021'!J141+'[2]NOV 2021'!J141+'[2]DEC 2021'!J141+'[2]JAN 2022'!J141+'[2]FEB 2022'!J141+'[2]MAR 2022'!J141+'[2]APR 2022'!J141+'[2]MAY 2022'!J141+'[2]JUN 2022'!J141+'[2]JUL 2022'!J141+'[2]AUG 2022'!J141+'[2]NOV 2022'!J141</f>
        <v>15120</v>
      </c>
      <c r="K141" s="89">
        <f>'[2]FEB 2022'!K141+'[2]MAR 2022'!K141+'[2]APR 2022'!K141+'[2]MAY 2022'!K141+'[2]JUN 2022'!K141+'[2]JUL 2022'!K141+'[2]AUG 2022'!K141+'[2]NOV 2022'!K141</f>
        <v>0</v>
      </c>
      <c r="L141" s="90">
        <f>'[2]SEPT 2021'!K141+'[2]OCT 2021'!K141+'[2]NOV 2021'!K141+'[2]DEC 2021'!K141+'[2]JAN 2022'!K141+'[2]FEB 2022'!L141+'[2]MAR 2022'!L141+'[2]APR 2022'!L141+'[2]MAY 2022'!L141+'[2]JUN 2022'!L141+'[2]JUL 2022'!L141+'[2]AUG 2022'!L141+'[2]NOV 2022'!L141</f>
        <v>0</v>
      </c>
      <c r="M141" s="90">
        <f>'[2]SEPT 2021'!L141+'[2]OCT 2021'!L141+'[2]NOV 2021'!L141+'[2]DEC 2021'!L141+'[2]JAN 2022'!L141+'[2]FEB 2022'!M141+'[2]MAR 2022'!M141+'[2]APR 2022'!M141+'[2]MAY 2022'!M141+'[2]JUN 2022'!M141+'[2]JUL 2022'!M141+'[2]AUG 2022'!M141+'[2]NOV 2022'!M141</f>
        <v>0</v>
      </c>
      <c r="N141" s="90">
        <f>'[2]SEPT 2021'!M141+'[2]OCT 2021'!M141+'[2]NOV 2021'!M141+'[2]DEC 2021'!M141+'[2]JAN 2022'!M141+'[2]FEB 2022'!N141+'[2]MAR 2022'!N141+'[2]APR 2022'!N141+'[2]MAY 2022'!N141+'[2]JUN 2022'!N141+'[2]JUL 2022'!N141+'[2]AUG 2022'!N141+'[2]NOV 2022'!N141</f>
        <v>0</v>
      </c>
      <c r="O141" s="90">
        <f>'[2]SEPT 2021'!N141+'[2]OCT 2021'!N141+'[2]NOV 2021'!N141+'[2]DEC 2021'!N141+'[2]JAN 2022'!N141+'[2]FEB 2022'!O141+'[2]MAR 2022'!O141+'[2]APR 2022'!O141+'[2]MAY 2022'!O141+'[2]JUN 2022'!O141+'[2]JUL 2022'!O141+'[2]AUG 2022'!O141+'[2]NOV 2022'!O141</f>
        <v>0</v>
      </c>
      <c r="P141" s="90">
        <f>'[2]SEPT 2021'!O141+'[2]OCT 2021'!O141+'[2]NOV 2021'!O141+'[2]DEC 2021'!O141+'[2]JAN 2022'!O141+'[2]FEB 2022'!P141+'[2]MAR 2022'!P141+'[2]APR 2022'!P141+'[2]MAY 2022'!P141+'[2]JUN 2022'!P141+'[2]JUL 2022'!P141+'[2]AUG 2022'!P141+'[2]NOV 2022'!P141</f>
        <v>0</v>
      </c>
      <c r="Q141" s="90">
        <f>'[2]SEPT 2021'!P141+'[2]OCT 2021'!P141+'[2]NOV 2021'!P141+'[2]DEC 2021'!P141+'[2]JAN 2022'!P141+'[2]FEB 2022'!Q141+'[2]MAR 2022'!Q141+'[2]APR 2022'!Q141+'[2]MAY 2022'!Q141+'[2]JUN 2022'!Q141+'[2]JUL 2022'!Q141+'[2]AUG 2022'!Q141+'[2]NOV 2022'!Q141</f>
        <v>2682.12</v>
      </c>
      <c r="R141" s="90">
        <f>'[2]SEPT 2021'!Q141+'[2]OCT 2021'!Q141+'[2]NOV 2021'!Q141+'[2]DEC 2021'!Q141+'[2]JAN 2022'!Q141+'[2]FEB 2022'!R141+'[2]MAR 2022'!R141+'[2]APR 2022'!R141+'[2]MAY 2022'!R141+'[2]JUN 2022'!R141+'[2]JUL 2022'!R141+'[2]AUG 2022'!R141+'[2]NOV 2022'!R141</f>
        <v>0</v>
      </c>
      <c r="S141" s="90">
        <f>'[2]SEPT 2021'!R141+'[2]OCT 2021'!R141+'[2]NOV 2021'!R141+'[2]DEC 2021'!R141+'[2]JAN 2022'!R141+'[2]FEB 2022'!S141+'[2]MAR 2022'!S141+'[2]APR 2022'!S141+'[2]MAY 2022'!S141+'[2]JUN 2022'!S141+'[2]JUL 2022'!S141+'[2]AUG 2022'!S141+'[2]NOV 2022'!S141</f>
        <v>0</v>
      </c>
      <c r="T141" s="90">
        <f>'[2]SEPT 2021'!S141+'[2]OCT 2021'!S141+'[2]NOV 2021'!S141+'[2]DEC 2021'!S141+'[2]JAN 2022'!S141+'[2]FEB 2022'!T141+'[2]MAR 2022'!T141+'[2]APR 2022'!T141+'[2]MAY 2022'!T141+'[2]JUN 2022'!T141+'[2]JUL 2022'!T141+'[2]AUG 2022'!T141+'[2]NOV 2022'!T141</f>
        <v>0</v>
      </c>
      <c r="U141" s="90">
        <f>'[2]SEPT 2021'!T141+'[2]OCT 2021'!T141+'[2]NOV 2021'!T141+'[2]DEC 2021'!T141+'[2]JAN 2022'!T141+'[2]FEB 2022'!U141+'[2]MAR 2022'!U141+'[2]APR 2022'!U141+'[2]MAY 2022'!U141+'[2]JUN 2022'!U141+'[2]JUL 2022'!U141+'[2]AUG 2022'!U141+'[2]NOV 2022'!U141</f>
        <v>0</v>
      </c>
      <c r="V141" s="90">
        <f>'[2]SEPT 2021'!U141+'[2]OCT 2021'!U141+'[2]NOV 2021'!U141+'[2]DEC 2021'!U141+'[2]JAN 2022'!U141+'[2]FEB 2022'!V141+'[2]MAR 2022'!V141+'[2]APR 2022'!V141+'[2]MAY 2022'!V141+'[2]JUN 2022'!V141+'[2]JUL 2022'!V141+'[2]AUG 2022'!V141+'[2]NOV 2022'!V141</f>
        <v>0</v>
      </c>
      <c r="W141" s="90">
        <f>'[2]SEPT 2021'!V141+'[2]OCT 2021'!V141+'[2]NOV 2021'!V141+'[2]DEC 2021'!V141+'[2]JAN 2022'!V141+'[2]FEB 2022'!W141+'[2]MAR 2022'!W141+'[2]APR 2022'!W141+'[2]MAY 2022'!W141+'[2]JUN 2022'!W141+'[2]JUL 2022'!W141+'[2]AUG 2022'!W141+'[2]NOV 2022'!W141</f>
        <v>0</v>
      </c>
      <c r="X141" s="90">
        <f>'[2]SEPT 2021'!W141+'[2]OCT 2021'!W141+'[2]NOV 2021'!W141+'[2]DEC 2021'!W141+'[2]JAN 2022'!W141+'[2]FEB 2022'!X141+'[2]MAR 2022'!X141+'[2]APR 2022'!X141+'[2]MAY 2022'!X141+'[2]JUN 2022'!X141+'[2]JUL 2022'!X141+'[2]AUG 2022'!X141+'[2]NOV 2022'!X141</f>
        <v>0</v>
      </c>
      <c r="Y141" s="90">
        <f>'[2]SEPT 2021'!X141+'[2]OCT 2021'!X141+'[2]NOV 2021'!X141+'[2]DEC 2021'!X141+'[2]JAN 2022'!X141+'[2]FEB 2022'!Y141+'[2]MAR 2022'!Y141+'[2]APR 2022'!Y141+'[2]MAY 2022'!Y141+'[2]JUN 2022'!Y141+'[2]JUL 2022'!Y141+'[2]AUG 2022'!Y141+'[2]NOV 2022'!Y141</f>
        <v>0</v>
      </c>
      <c r="Z141" s="90">
        <f>'[2]SEPT 2021'!Y141+'[2]OCT 2021'!Y141+'[2]NOV 2021'!Y141+'[2]DEC 2021'!Y141+'[2]JAN 2022'!Y141+'[2]FEB 2022'!Z141+'[2]MAR 2022'!Z141+'[2]APR 2022'!Z141+'[2]MAY 2022'!Z141+'[2]JUN 2022'!Z141+'[2]JUL 2022'!Z141+'[2]AUG 2022'!Z141+'[2]NOV 2022'!Z141</f>
        <v>0</v>
      </c>
      <c r="AA141" s="66">
        <f t="shared" si="2"/>
        <v>450991.12</v>
      </c>
    </row>
    <row r="142" spans="1:27" x14ac:dyDescent="0.25">
      <c r="A142" s="16" t="s">
        <v>319</v>
      </c>
      <c r="B142" s="17" t="s">
        <v>320</v>
      </c>
      <c r="C142" s="25" t="s">
        <v>39</v>
      </c>
      <c r="D142" s="86">
        <f>'[2]SEPT 2021'!D142+'[2]OCT 2021'!D142+'[2]NOV 2021'!D142+'[2]DEC 2021'!D142+'[2]JAN 2022'!D142+'[2]FEB 2022'!D142+'[2]MAR 2022'!D142+'[2]APR 2022'!D142+'[2]MAY 2022'!D142+'[2]JUN 2022'!D142+'[2]JUL 2022'!D142+'[2]AUG 2022'!D142+'[2]NOV 2022'!D142</f>
        <v>103673</v>
      </c>
      <c r="E142" s="86">
        <f>'[2]SEPT 2021'!E142+'[2]OCT 2021'!E142+'[2]NOV 2021'!E142+'[2]DEC 2021'!E142+'[2]JAN 2022'!E142+'[2]FEB 2022'!E142+'[2]MAR 2022'!E142+'[2]APR 2022'!E142+'[2]MAY 2022'!E142+'[2]JUN 2022'!E142+'[2]JUL 2022'!E142+'[2]AUG 2022'!E142+'[2]NOV 2022'!E142</f>
        <v>223981</v>
      </c>
      <c r="F142" s="86">
        <f>'[2]SEPT 2021'!F142+'[2]OCT 2021'!F142+'[2]NOV 2021'!F142+'[2]DEC 2021'!F142+'[2]JAN 2022'!F142+'[2]FEB 2022'!F142+'[2]MAR 2022'!F142+'[2]APR 2022'!F142+'[2]MAY 2022'!F142+'[2]JUN 2022'!F142+'[2]JUL 2022'!F142+'[2]AUG 2022'!F142+'[2]NOV 2022'!F142</f>
        <v>407340</v>
      </c>
      <c r="G142" s="86">
        <f>'[2]SEPT 2021'!G142+'[2]OCT 2021'!G142+'[2]NOV 2021'!G142+'[2]DEC 2021'!G142+'[2]JAN 2022'!G142+'[2]FEB 2022'!G142+'[2]MAR 2022'!G142+'[2]APR 2022'!G142+'[2]MAY 2022'!G142+'[2]JUN 2022'!G142+'[2]JUL 2022'!G142+'[2]AUG 2022'!G142+'[2]NOV 2022'!G142</f>
        <v>16545</v>
      </c>
      <c r="H142" s="86">
        <f>'[2]SEPT 2021'!H142+'[2]OCT 2021'!H142+'[2]NOV 2021'!H142+'[2]DEC 2021'!H142+'[2]JAN 2022'!H142+'[2]FEB 2022'!H142+'[2]MAR 2022'!H142+'[2]APR 2022'!H142+'[2]MAY 2022'!H142+'[2]JUN 2022'!H142+'[2]JUL 2022'!H142+'[2]AUG 2022'!H142+'[2]NOV 2022'!H142</f>
        <v>59881</v>
      </c>
      <c r="I142" s="87">
        <f>'[2]SEPT 2021'!I142+'[2]OCT 2021'!I142+'[2]NOV 2021'!I142+'[2]DEC 2021'!I142+'[2]JAN 2022'!I142+'[2]FEB 2022'!I142+'[2]MAR 2022'!I142+'[2]APR 2022'!I142+'[2]MAY 2022'!I142+'[2]JUN 2022'!I142+'[2]JUL 2022'!I142+'[2]AUG 2022'!I142+'[2]NOV 2022'!I142</f>
        <v>811420</v>
      </c>
      <c r="J142" s="88">
        <f>'[2]SEPT 2021'!J142+'[2]OCT 2021'!J142+'[2]NOV 2021'!J142+'[2]DEC 2021'!J142+'[2]JAN 2022'!J142+'[2]FEB 2022'!J142+'[2]MAR 2022'!J142+'[2]APR 2022'!J142+'[2]MAY 2022'!J142+'[2]JUN 2022'!J142+'[2]JUL 2022'!J142+'[2]AUG 2022'!J142+'[2]NOV 2022'!J142</f>
        <v>0</v>
      </c>
      <c r="K142" s="89">
        <f>'[2]FEB 2022'!K142+'[2]MAR 2022'!K142+'[2]APR 2022'!K142+'[2]MAY 2022'!K142+'[2]JUN 2022'!K142+'[2]JUL 2022'!K142+'[2]AUG 2022'!K142+'[2]NOV 2022'!K142</f>
        <v>0</v>
      </c>
      <c r="L142" s="90">
        <f>'[2]SEPT 2021'!K142+'[2]OCT 2021'!K142+'[2]NOV 2021'!K142+'[2]DEC 2021'!K142+'[2]JAN 2022'!K142+'[2]FEB 2022'!L142+'[2]MAR 2022'!L142+'[2]APR 2022'!L142+'[2]MAY 2022'!L142+'[2]JUN 2022'!L142+'[2]JUL 2022'!L142+'[2]AUG 2022'!L142+'[2]NOV 2022'!L142</f>
        <v>0</v>
      </c>
      <c r="M142" s="90">
        <f>'[2]SEPT 2021'!L142+'[2]OCT 2021'!L142+'[2]NOV 2021'!L142+'[2]DEC 2021'!L142+'[2]JAN 2022'!L142+'[2]FEB 2022'!M142+'[2]MAR 2022'!M142+'[2]APR 2022'!M142+'[2]MAY 2022'!M142+'[2]JUN 2022'!M142+'[2]JUL 2022'!M142+'[2]AUG 2022'!M142+'[2]NOV 2022'!M142</f>
        <v>31940</v>
      </c>
      <c r="N142" s="90">
        <f>'[2]SEPT 2021'!M142+'[2]OCT 2021'!M142+'[2]NOV 2021'!M142+'[2]DEC 2021'!M142+'[2]JAN 2022'!M142+'[2]FEB 2022'!N142+'[2]MAR 2022'!N142+'[2]APR 2022'!N142+'[2]MAY 2022'!N142+'[2]JUN 2022'!N142+'[2]JUL 2022'!N142+'[2]AUG 2022'!N142+'[2]NOV 2022'!N142</f>
        <v>0</v>
      </c>
      <c r="O142" s="90">
        <f>'[2]SEPT 2021'!N142+'[2]OCT 2021'!N142+'[2]NOV 2021'!N142+'[2]DEC 2021'!N142+'[2]JAN 2022'!N142+'[2]FEB 2022'!O142+'[2]MAR 2022'!O142+'[2]APR 2022'!O142+'[2]MAY 2022'!O142+'[2]JUN 2022'!O142+'[2]JUL 2022'!O142+'[2]AUG 2022'!O142+'[2]NOV 2022'!O142</f>
        <v>0</v>
      </c>
      <c r="P142" s="90">
        <f>'[2]SEPT 2021'!O142+'[2]OCT 2021'!O142+'[2]NOV 2021'!O142+'[2]DEC 2021'!O142+'[2]JAN 2022'!O142+'[2]FEB 2022'!P142+'[2]MAR 2022'!P142+'[2]APR 2022'!P142+'[2]MAY 2022'!P142+'[2]JUN 2022'!P142+'[2]JUL 2022'!P142+'[2]AUG 2022'!P142+'[2]NOV 2022'!P142</f>
        <v>0</v>
      </c>
      <c r="Q142" s="90">
        <f>'[2]SEPT 2021'!P142+'[2]OCT 2021'!P142+'[2]NOV 2021'!P142+'[2]DEC 2021'!P142+'[2]JAN 2022'!P142+'[2]FEB 2022'!Q142+'[2]MAR 2022'!Q142+'[2]APR 2022'!Q142+'[2]MAY 2022'!Q142+'[2]JUN 2022'!Q142+'[2]JUL 2022'!Q142+'[2]AUG 2022'!Q142+'[2]NOV 2022'!Q142</f>
        <v>11941.05</v>
      </c>
      <c r="R142" s="90">
        <f>'[2]SEPT 2021'!Q142+'[2]OCT 2021'!Q142+'[2]NOV 2021'!Q142+'[2]DEC 2021'!Q142+'[2]JAN 2022'!Q142+'[2]FEB 2022'!R142+'[2]MAR 2022'!R142+'[2]APR 2022'!R142+'[2]MAY 2022'!R142+'[2]JUN 2022'!R142+'[2]JUL 2022'!R142+'[2]AUG 2022'!R142+'[2]NOV 2022'!R142</f>
        <v>4500</v>
      </c>
      <c r="S142" s="90">
        <f>'[2]SEPT 2021'!R142+'[2]OCT 2021'!R142+'[2]NOV 2021'!R142+'[2]DEC 2021'!R142+'[2]JAN 2022'!R142+'[2]FEB 2022'!S142+'[2]MAR 2022'!S142+'[2]APR 2022'!S142+'[2]MAY 2022'!S142+'[2]JUN 2022'!S142+'[2]JUL 2022'!S142+'[2]AUG 2022'!S142+'[2]NOV 2022'!S142</f>
        <v>0</v>
      </c>
      <c r="T142" s="90">
        <f>'[2]SEPT 2021'!S142+'[2]OCT 2021'!S142+'[2]NOV 2021'!S142+'[2]DEC 2021'!S142+'[2]JAN 2022'!S142+'[2]FEB 2022'!T142+'[2]MAR 2022'!T142+'[2]APR 2022'!T142+'[2]MAY 2022'!T142+'[2]JUN 2022'!T142+'[2]JUL 2022'!T142+'[2]AUG 2022'!T142+'[2]NOV 2022'!T142</f>
        <v>0</v>
      </c>
      <c r="U142" s="90">
        <f>'[2]SEPT 2021'!T142+'[2]OCT 2021'!T142+'[2]NOV 2021'!T142+'[2]DEC 2021'!T142+'[2]JAN 2022'!T142+'[2]FEB 2022'!U142+'[2]MAR 2022'!U142+'[2]APR 2022'!U142+'[2]MAY 2022'!U142+'[2]JUN 2022'!U142+'[2]JUL 2022'!U142+'[2]AUG 2022'!U142+'[2]NOV 2022'!U142</f>
        <v>0</v>
      </c>
      <c r="V142" s="90">
        <f>'[2]SEPT 2021'!U142+'[2]OCT 2021'!U142+'[2]NOV 2021'!U142+'[2]DEC 2021'!U142+'[2]JAN 2022'!U142+'[2]FEB 2022'!V142+'[2]MAR 2022'!V142+'[2]APR 2022'!V142+'[2]MAY 2022'!V142+'[2]JUN 2022'!V142+'[2]JUL 2022'!V142+'[2]AUG 2022'!V142+'[2]NOV 2022'!V142</f>
        <v>0</v>
      </c>
      <c r="W142" s="90">
        <f>'[2]SEPT 2021'!V142+'[2]OCT 2021'!V142+'[2]NOV 2021'!V142+'[2]DEC 2021'!V142+'[2]JAN 2022'!V142+'[2]FEB 2022'!W142+'[2]MAR 2022'!W142+'[2]APR 2022'!W142+'[2]MAY 2022'!W142+'[2]JUN 2022'!W142+'[2]JUL 2022'!W142+'[2]AUG 2022'!W142+'[2]NOV 2022'!W142</f>
        <v>73117.3</v>
      </c>
      <c r="X142" s="90">
        <f>'[2]SEPT 2021'!W142+'[2]OCT 2021'!W142+'[2]NOV 2021'!W142+'[2]DEC 2021'!W142+'[2]JAN 2022'!W142+'[2]FEB 2022'!X142+'[2]MAR 2022'!X142+'[2]APR 2022'!X142+'[2]MAY 2022'!X142+'[2]JUN 2022'!X142+'[2]JUL 2022'!X142+'[2]AUG 2022'!X142+'[2]NOV 2022'!X142</f>
        <v>0</v>
      </c>
      <c r="Y142" s="90">
        <f>'[2]SEPT 2021'!X142+'[2]OCT 2021'!X142+'[2]NOV 2021'!X142+'[2]DEC 2021'!X142+'[2]JAN 2022'!X142+'[2]FEB 2022'!Y142+'[2]MAR 2022'!Y142+'[2]APR 2022'!Y142+'[2]MAY 2022'!Y142+'[2]JUN 2022'!Y142+'[2]JUL 2022'!Y142+'[2]AUG 2022'!Y142+'[2]NOV 2022'!Y142</f>
        <v>0</v>
      </c>
      <c r="Z142" s="90">
        <f>'[2]SEPT 2021'!Y142+'[2]OCT 2021'!Y142+'[2]NOV 2021'!Y142+'[2]DEC 2021'!Y142+'[2]JAN 2022'!Y142+'[2]FEB 2022'!Z142+'[2]MAR 2022'!Z142+'[2]APR 2022'!Z142+'[2]MAY 2022'!Z142+'[2]JUN 2022'!Z142+'[2]JUL 2022'!Z142+'[2]AUG 2022'!Z142+'[2]NOV 2022'!Z142</f>
        <v>0</v>
      </c>
      <c r="AA142" s="66">
        <f t="shared" si="2"/>
        <v>932918.35000000009</v>
      </c>
    </row>
    <row r="143" spans="1:27" x14ac:dyDescent="0.25">
      <c r="A143" s="16" t="s">
        <v>321</v>
      </c>
      <c r="B143" s="17" t="s">
        <v>322</v>
      </c>
      <c r="C143" s="28" t="s">
        <v>45</v>
      </c>
      <c r="D143" s="86">
        <f>'[2]SEPT 2021'!D143+'[2]OCT 2021'!D143+'[2]NOV 2021'!D143+'[2]DEC 2021'!D143+'[2]JAN 2022'!D143+'[2]FEB 2022'!D143+'[2]MAR 2022'!D143+'[2]APR 2022'!D143+'[2]MAY 2022'!D143+'[2]JUN 2022'!D143+'[2]JUL 2022'!D143+'[2]AUG 2022'!D143+'[2]NOV 2022'!D143</f>
        <v>681012</v>
      </c>
      <c r="E143" s="86">
        <f>'[2]SEPT 2021'!E143+'[2]OCT 2021'!E143+'[2]NOV 2021'!E143+'[2]DEC 2021'!E143+'[2]JAN 2022'!E143+'[2]FEB 2022'!E143+'[2]MAR 2022'!E143+'[2]APR 2022'!E143+'[2]MAY 2022'!E143+'[2]JUN 2022'!E143+'[2]JUL 2022'!E143+'[2]AUG 2022'!E143+'[2]NOV 2022'!E143</f>
        <v>2251082</v>
      </c>
      <c r="F143" s="86">
        <f>'[2]SEPT 2021'!F143+'[2]OCT 2021'!F143+'[2]NOV 2021'!F143+'[2]DEC 2021'!F143+'[2]JAN 2022'!F143+'[2]FEB 2022'!F143+'[2]MAR 2022'!F143+'[2]APR 2022'!F143+'[2]MAY 2022'!F143+'[2]JUN 2022'!F143+'[2]JUL 2022'!F143+'[2]AUG 2022'!F143+'[2]NOV 2022'!F143</f>
        <v>541218</v>
      </c>
      <c r="G143" s="86">
        <f>'[2]SEPT 2021'!G143+'[2]OCT 2021'!G143+'[2]NOV 2021'!G143+'[2]DEC 2021'!G143+'[2]JAN 2022'!G143+'[2]FEB 2022'!G143+'[2]MAR 2022'!G143+'[2]APR 2022'!G143+'[2]MAY 2022'!G143+'[2]JUN 2022'!G143+'[2]JUL 2022'!G143+'[2]AUG 2022'!G143+'[2]NOV 2022'!G143</f>
        <v>1896581</v>
      </c>
      <c r="H143" s="86">
        <f>'[2]SEPT 2021'!H143+'[2]OCT 2021'!H143+'[2]NOV 2021'!H143+'[2]DEC 2021'!H143+'[2]JAN 2022'!H143+'[2]FEB 2022'!H143+'[2]MAR 2022'!H143+'[2]APR 2022'!H143+'[2]MAY 2022'!H143+'[2]JUN 2022'!H143+'[2]JUL 2022'!H143+'[2]AUG 2022'!H143+'[2]NOV 2022'!H143</f>
        <v>363539</v>
      </c>
      <c r="I143" s="87">
        <f>'[2]SEPT 2021'!I143+'[2]OCT 2021'!I143+'[2]NOV 2021'!I143+'[2]DEC 2021'!I143+'[2]JAN 2022'!I143+'[2]FEB 2022'!I143+'[2]MAR 2022'!I143+'[2]APR 2022'!I143+'[2]MAY 2022'!I143+'[2]JUN 2022'!I143+'[2]JUL 2022'!I143+'[2]AUG 2022'!I143+'[2]NOV 2022'!I143</f>
        <v>5733432</v>
      </c>
      <c r="J143" s="88">
        <f>'[2]SEPT 2021'!J143+'[2]OCT 2021'!J143+'[2]NOV 2021'!J143+'[2]DEC 2021'!J143+'[2]JAN 2022'!J143+'[2]FEB 2022'!J143+'[2]MAR 2022'!J143+'[2]APR 2022'!J143+'[2]MAY 2022'!J143+'[2]JUN 2022'!J143+'[2]JUL 2022'!J143+'[2]AUG 2022'!J143+'[2]NOV 2022'!J143</f>
        <v>0</v>
      </c>
      <c r="K143" s="89">
        <f>'[2]FEB 2022'!K143+'[2]MAR 2022'!K143+'[2]APR 2022'!K143+'[2]MAY 2022'!K143+'[2]JUN 2022'!K143+'[2]JUL 2022'!K143+'[2]AUG 2022'!K143+'[2]NOV 2022'!K143</f>
        <v>0</v>
      </c>
      <c r="L143" s="90">
        <f>'[2]SEPT 2021'!K143+'[2]OCT 2021'!K143+'[2]NOV 2021'!K143+'[2]DEC 2021'!K143+'[2]JAN 2022'!K143+'[2]FEB 2022'!L143+'[2]MAR 2022'!L143+'[2]APR 2022'!L143+'[2]MAY 2022'!L143+'[2]JUN 2022'!L143+'[2]JUL 2022'!L143+'[2]AUG 2022'!L143+'[2]NOV 2022'!L143</f>
        <v>0</v>
      </c>
      <c r="M143" s="90">
        <f>'[2]SEPT 2021'!L143+'[2]OCT 2021'!L143+'[2]NOV 2021'!L143+'[2]DEC 2021'!L143+'[2]JAN 2022'!L143+'[2]FEB 2022'!M143+'[2]MAR 2022'!M143+'[2]APR 2022'!M143+'[2]MAY 2022'!M143+'[2]JUN 2022'!M143+'[2]JUL 2022'!M143+'[2]AUG 2022'!M143+'[2]NOV 2022'!M143</f>
        <v>153725</v>
      </c>
      <c r="N143" s="90">
        <f>'[2]SEPT 2021'!M143+'[2]OCT 2021'!M143+'[2]NOV 2021'!M143+'[2]DEC 2021'!M143+'[2]JAN 2022'!M143+'[2]FEB 2022'!N143+'[2]MAR 2022'!N143+'[2]APR 2022'!N143+'[2]MAY 2022'!N143+'[2]JUN 2022'!N143+'[2]JUL 2022'!N143+'[2]AUG 2022'!N143+'[2]NOV 2022'!N143</f>
        <v>0</v>
      </c>
      <c r="O143" s="90">
        <f>'[2]SEPT 2021'!N143+'[2]OCT 2021'!N143+'[2]NOV 2021'!N143+'[2]DEC 2021'!N143+'[2]JAN 2022'!N143+'[2]FEB 2022'!O143+'[2]MAR 2022'!O143+'[2]APR 2022'!O143+'[2]MAY 2022'!O143+'[2]JUN 2022'!O143+'[2]JUL 2022'!O143+'[2]AUG 2022'!O143+'[2]NOV 2022'!O143</f>
        <v>0</v>
      </c>
      <c r="P143" s="90">
        <f>'[2]SEPT 2021'!O143+'[2]OCT 2021'!O143+'[2]NOV 2021'!O143+'[2]DEC 2021'!O143+'[2]JAN 2022'!O143+'[2]FEB 2022'!P143+'[2]MAR 2022'!P143+'[2]APR 2022'!P143+'[2]MAY 2022'!P143+'[2]JUN 2022'!P143+'[2]JUL 2022'!P143+'[2]AUG 2022'!P143+'[2]NOV 2022'!P143</f>
        <v>0</v>
      </c>
      <c r="Q143" s="90">
        <f>'[2]SEPT 2021'!P143+'[2]OCT 2021'!P143+'[2]NOV 2021'!P143+'[2]DEC 2021'!P143+'[2]JAN 2022'!P143+'[2]FEB 2022'!Q143+'[2]MAR 2022'!Q143+'[2]APR 2022'!Q143+'[2]MAY 2022'!Q143+'[2]JUN 2022'!Q143+'[2]JUL 2022'!Q143+'[2]AUG 2022'!Q143+'[2]NOV 2022'!Q143</f>
        <v>36068</v>
      </c>
      <c r="R143" s="90">
        <f>'[2]SEPT 2021'!Q143+'[2]OCT 2021'!Q143+'[2]NOV 2021'!Q143+'[2]DEC 2021'!Q143+'[2]JAN 2022'!Q143+'[2]FEB 2022'!R143+'[2]MAR 2022'!R143+'[2]APR 2022'!R143+'[2]MAY 2022'!R143+'[2]JUN 2022'!R143+'[2]JUL 2022'!R143+'[2]AUG 2022'!R143+'[2]NOV 2022'!R143</f>
        <v>0</v>
      </c>
      <c r="S143" s="90">
        <f>'[2]SEPT 2021'!R143+'[2]OCT 2021'!R143+'[2]NOV 2021'!R143+'[2]DEC 2021'!R143+'[2]JAN 2022'!R143+'[2]FEB 2022'!S143+'[2]MAR 2022'!S143+'[2]APR 2022'!S143+'[2]MAY 2022'!S143+'[2]JUN 2022'!S143+'[2]JUL 2022'!S143+'[2]AUG 2022'!S143+'[2]NOV 2022'!S143</f>
        <v>119085</v>
      </c>
      <c r="T143" s="90">
        <f>'[2]SEPT 2021'!S143+'[2]OCT 2021'!S143+'[2]NOV 2021'!S143+'[2]DEC 2021'!S143+'[2]JAN 2022'!S143+'[2]FEB 2022'!T143+'[2]MAR 2022'!T143+'[2]APR 2022'!T143+'[2]MAY 2022'!T143+'[2]JUN 2022'!T143+'[2]JUL 2022'!T143+'[2]AUG 2022'!T143+'[2]NOV 2022'!T143</f>
        <v>0</v>
      </c>
      <c r="U143" s="90">
        <f>'[2]SEPT 2021'!T143+'[2]OCT 2021'!T143+'[2]NOV 2021'!T143+'[2]DEC 2021'!T143+'[2]JAN 2022'!T143+'[2]FEB 2022'!U143+'[2]MAR 2022'!U143+'[2]APR 2022'!U143+'[2]MAY 2022'!U143+'[2]JUN 2022'!U143+'[2]JUL 2022'!U143+'[2]AUG 2022'!U143+'[2]NOV 2022'!U143</f>
        <v>0</v>
      </c>
      <c r="V143" s="90">
        <f>'[2]SEPT 2021'!U143+'[2]OCT 2021'!U143+'[2]NOV 2021'!U143+'[2]DEC 2021'!U143+'[2]JAN 2022'!U143+'[2]FEB 2022'!V143+'[2]MAR 2022'!V143+'[2]APR 2022'!V143+'[2]MAY 2022'!V143+'[2]JUN 2022'!V143+'[2]JUL 2022'!V143+'[2]AUG 2022'!V143+'[2]NOV 2022'!V143</f>
        <v>0</v>
      </c>
      <c r="W143" s="90">
        <f>'[2]SEPT 2021'!V143+'[2]OCT 2021'!V143+'[2]NOV 2021'!V143+'[2]DEC 2021'!V143+'[2]JAN 2022'!V143+'[2]FEB 2022'!W143+'[2]MAR 2022'!W143+'[2]APR 2022'!W143+'[2]MAY 2022'!W143+'[2]JUN 2022'!W143+'[2]JUL 2022'!W143+'[2]AUG 2022'!W143+'[2]NOV 2022'!W143</f>
        <v>0</v>
      </c>
      <c r="X143" s="90">
        <f>'[2]SEPT 2021'!W143+'[2]OCT 2021'!W143+'[2]NOV 2021'!W143+'[2]DEC 2021'!W143+'[2]JAN 2022'!W143+'[2]FEB 2022'!X143+'[2]MAR 2022'!X143+'[2]APR 2022'!X143+'[2]MAY 2022'!X143+'[2]JUN 2022'!X143+'[2]JUL 2022'!X143+'[2]AUG 2022'!X143+'[2]NOV 2022'!X143</f>
        <v>0</v>
      </c>
      <c r="Y143" s="90">
        <f>'[2]SEPT 2021'!X143+'[2]OCT 2021'!X143+'[2]NOV 2021'!X143+'[2]DEC 2021'!X143+'[2]JAN 2022'!X143+'[2]FEB 2022'!Y143+'[2]MAR 2022'!Y143+'[2]APR 2022'!Y143+'[2]MAY 2022'!Y143+'[2]JUN 2022'!Y143+'[2]JUL 2022'!Y143+'[2]AUG 2022'!Y143+'[2]NOV 2022'!Y143</f>
        <v>42828</v>
      </c>
      <c r="Z143" s="90">
        <f>'[2]SEPT 2021'!Y143+'[2]OCT 2021'!Y143+'[2]NOV 2021'!Y143+'[2]DEC 2021'!Y143+'[2]JAN 2022'!Y143+'[2]FEB 2022'!Z143+'[2]MAR 2022'!Z143+'[2]APR 2022'!Z143+'[2]MAY 2022'!Z143+'[2]JUN 2022'!Z143+'[2]JUL 2022'!Z143+'[2]AUG 2022'!Z143+'[2]NOV 2022'!Z143</f>
        <v>0</v>
      </c>
      <c r="AA143" s="66">
        <f t="shared" si="2"/>
        <v>6085138</v>
      </c>
    </row>
    <row r="144" spans="1:27" x14ac:dyDescent="0.25">
      <c r="A144" s="16" t="s">
        <v>323</v>
      </c>
      <c r="B144" s="17" t="s">
        <v>324</v>
      </c>
      <c r="C144" s="26" t="s">
        <v>42</v>
      </c>
      <c r="D144" s="86">
        <f>'[2]SEPT 2021'!D144+'[2]OCT 2021'!D144+'[2]NOV 2021'!D144+'[2]DEC 2021'!D144+'[2]JAN 2022'!D144+'[2]FEB 2022'!D144+'[2]MAR 2022'!D144+'[2]APR 2022'!D144+'[2]MAY 2022'!D144+'[2]JUN 2022'!D144+'[2]JUL 2022'!D144+'[2]AUG 2022'!D144+'[2]NOV 2022'!D144</f>
        <v>77039</v>
      </c>
      <c r="E144" s="86">
        <f>'[2]SEPT 2021'!E144+'[2]OCT 2021'!E144+'[2]NOV 2021'!E144+'[2]DEC 2021'!E144+'[2]JAN 2022'!E144+'[2]FEB 2022'!E144+'[2]MAR 2022'!E144+'[2]APR 2022'!E144+'[2]MAY 2022'!E144+'[2]JUN 2022'!E144+'[2]JUL 2022'!E144+'[2]AUG 2022'!E144+'[2]NOV 2022'!E144</f>
        <v>44977</v>
      </c>
      <c r="F144" s="86">
        <f>'[2]SEPT 2021'!F144+'[2]OCT 2021'!F144+'[2]NOV 2021'!F144+'[2]DEC 2021'!F144+'[2]JAN 2022'!F144+'[2]FEB 2022'!F144+'[2]MAR 2022'!F144+'[2]APR 2022'!F144+'[2]MAY 2022'!F144+'[2]JUN 2022'!F144+'[2]JUL 2022'!F144+'[2]AUG 2022'!F144+'[2]NOV 2022'!F144</f>
        <v>0</v>
      </c>
      <c r="G144" s="86">
        <f>'[2]SEPT 2021'!G144+'[2]OCT 2021'!G144+'[2]NOV 2021'!G144+'[2]DEC 2021'!G144+'[2]JAN 2022'!G144+'[2]FEB 2022'!G144+'[2]MAR 2022'!G144+'[2]APR 2022'!G144+'[2]MAY 2022'!G144+'[2]JUN 2022'!G144+'[2]JUL 2022'!G144+'[2]AUG 2022'!G144+'[2]NOV 2022'!G144</f>
        <v>15000</v>
      </c>
      <c r="H144" s="86">
        <f>'[2]SEPT 2021'!H144+'[2]OCT 2021'!H144+'[2]NOV 2021'!H144+'[2]DEC 2021'!H144+'[2]JAN 2022'!H144+'[2]FEB 2022'!H144+'[2]MAR 2022'!H144+'[2]APR 2022'!H144+'[2]MAY 2022'!H144+'[2]JUN 2022'!H144+'[2]JUL 2022'!H144+'[2]AUG 2022'!H144+'[2]NOV 2022'!H144</f>
        <v>10000</v>
      </c>
      <c r="I144" s="87">
        <f>'[2]SEPT 2021'!I144+'[2]OCT 2021'!I144+'[2]NOV 2021'!I144+'[2]DEC 2021'!I144+'[2]JAN 2022'!I144+'[2]FEB 2022'!I144+'[2]MAR 2022'!I144+'[2]APR 2022'!I144+'[2]MAY 2022'!I144+'[2]JUN 2022'!I144+'[2]JUL 2022'!I144+'[2]AUG 2022'!I144+'[2]NOV 2022'!I144</f>
        <v>147016</v>
      </c>
      <c r="J144" s="88">
        <f>'[2]SEPT 2021'!J144+'[2]OCT 2021'!J144+'[2]NOV 2021'!J144+'[2]DEC 2021'!J144+'[2]JAN 2022'!J144+'[2]FEB 2022'!J144+'[2]MAR 2022'!J144+'[2]APR 2022'!J144+'[2]MAY 2022'!J144+'[2]JUN 2022'!J144+'[2]JUL 2022'!J144+'[2]AUG 2022'!J144+'[2]NOV 2022'!J144</f>
        <v>0</v>
      </c>
      <c r="K144" s="89">
        <f>'[2]FEB 2022'!K144+'[2]MAR 2022'!K144+'[2]APR 2022'!K144+'[2]MAY 2022'!K144+'[2]JUN 2022'!K144+'[2]JUL 2022'!K144+'[2]AUG 2022'!K144+'[2]NOV 2022'!K144</f>
        <v>0</v>
      </c>
      <c r="L144" s="90">
        <f>'[2]SEPT 2021'!K144+'[2]OCT 2021'!K144+'[2]NOV 2021'!K144+'[2]DEC 2021'!K144+'[2]JAN 2022'!K144+'[2]FEB 2022'!L144+'[2]MAR 2022'!L144+'[2]APR 2022'!L144+'[2]MAY 2022'!L144+'[2]JUN 2022'!L144+'[2]JUL 2022'!L144+'[2]AUG 2022'!L144+'[2]NOV 2022'!L144</f>
        <v>0</v>
      </c>
      <c r="M144" s="90">
        <f>'[2]SEPT 2021'!L144+'[2]OCT 2021'!L144+'[2]NOV 2021'!L144+'[2]DEC 2021'!L144+'[2]JAN 2022'!L144+'[2]FEB 2022'!M144+'[2]MAR 2022'!M144+'[2]APR 2022'!M144+'[2]MAY 2022'!M144+'[2]JUN 2022'!M144+'[2]JUL 2022'!M144+'[2]AUG 2022'!M144+'[2]NOV 2022'!M144</f>
        <v>27580</v>
      </c>
      <c r="N144" s="90">
        <f>'[2]SEPT 2021'!M144+'[2]OCT 2021'!M144+'[2]NOV 2021'!M144+'[2]DEC 2021'!M144+'[2]JAN 2022'!M144+'[2]FEB 2022'!N144+'[2]MAR 2022'!N144+'[2]APR 2022'!N144+'[2]MAY 2022'!N144+'[2]JUN 2022'!N144+'[2]JUL 2022'!N144+'[2]AUG 2022'!N144+'[2]NOV 2022'!N144</f>
        <v>0</v>
      </c>
      <c r="O144" s="90">
        <f>'[2]SEPT 2021'!N144+'[2]OCT 2021'!N144+'[2]NOV 2021'!N144+'[2]DEC 2021'!N144+'[2]JAN 2022'!N144+'[2]FEB 2022'!O144+'[2]MAR 2022'!O144+'[2]APR 2022'!O144+'[2]MAY 2022'!O144+'[2]JUN 2022'!O144+'[2]JUL 2022'!O144+'[2]AUG 2022'!O144+'[2]NOV 2022'!O144</f>
        <v>0</v>
      </c>
      <c r="P144" s="90">
        <f>'[2]SEPT 2021'!O144+'[2]OCT 2021'!O144+'[2]NOV 2021'!O144+'[2]DEC 2021'!O144+'[2]JAN 2022'!O144+'[2]FEB 2022'!P144+'[2]MAR 2022'!P144+'[2]APR 2022'!P144+'[2]MAY 2022'!P144+'[2]JUN 2022'!P144+'[2]JUL 2022'!P144+'[2]AUG 2022'!P144+'[2]NOV 2022'!P144</f>
        <v>0</v>
      </c>
      <c r="Q144" s="90">
        <f>'[2]SEPT 2021'!P144+'[2]OCT 2021'!P144+'[2]NOV 2021'!P144+'[2]DEC 2021'!P144+'[2]JAN 2022'!P144+'[2]FEB 2022'!Q144+'[2]MAR 2022'!Q144+'[2]APR 2022'!Q144+'[2]MAY 2022'!Q144+'[2]JUN 2022'!Q144+'[2]JUL 2022'!Q144+'[2]AUG 2022'!Q144+'[2]NOV 2022'!Q144</f>
        <v>0</v>
      </c>
      <c r="R144" s="90">
        <f>'[2]SEPT 2021'!Q144+'[2]OCT 2021'!Q144+'[2]NOV 2021'!Q144+'[2]DEC 2021'!Q144+'[2]JAN 2022'!Q144+'[2]FEB 2022'!R144+'[2]MAR 2022'!R144+'[2]APR 2022'!R144+'[2]MAY 2022'!R144+'[2]JUN 2022'!R144+'[2]JUL 2022'!R144+'[2]AUG 2022'!R144+'[2]NOV 2022'!R144</f>
        <v>0</v>
      </c>
      <c r="S144" s="90">
        <f>'[2]SEPT 2021'!R144+'[2]OCT 2021'!R144+'[2]NOV 2021'!R144+'[2]DEC 2021'!R144+'[2]JAN 2022'!R144+'[2]FEB 2022'!S144+'[2]MAR 2022'!S144+'[2]APR 2022'!S144+'[2]MAY 2022'!S144+'[2]JUN 2022'!S144+'[2]JUL 2022'!S144+'[2]AUG 2022'!S144+'[2]NOV 2022'!S144</f>
        <v>0</v>
      </c>
      <c r="T144" s="90">
        <f>'[2]SEPT 2021'!S144+'[2]OCT 2021'!S144+'[2]NOV 2021'!S144+'[2]DEC 2021'!S144+'[2]JAN 2022'!S144+'[2]FEB 2022'!T144+'[2]MAR 2022'!T144+'[2]APR 2022'!T144+'[2]MAY 2022'!T144+'[2]JUN 2022'!T144+'[2]JUL 2022'!T144+'[2]AUG 2022'!T144+'[2]NOV 2022'!T144</f>
        <v>0</v>
      </c>
      <c r="U144" s="90">
        <f>'[2]SEPT 2021'!T144+'[2]OCT 2021'!T144+'[2]NOV 2021'!T144+'[2]DEC 2021'!T144+'[2]JAN 2022'!T144+'[2]FEB 2022'!U144+'[2]MAR 2022'!U144+'[2]APR 2022'!U144+'[2]MAY 2022'!U144+'[2]JUN 2022'!U144+'[2]JUL 2022'!U144+'[2]AUG 2022'!U144+'[2]NOV 2022'!U144</f>
        <v>0</v>
      </c>
      <c r="V144" s="90">
        <f>'[2]SEPT 2021'!U144+'[2]OCT 2021'!U144+'[2]NOV 2021'!U144+'[2]DEC 2021'!U144+'[2]JAN 2022'!U144+'[2]FEB 2022'!V144+'[2]MAR 2022'!V144+'[2]APR 2022'!V144+'[2]MAY 2022'!V144+'[2]JUN 2022'!V144+'[2]JUL 2022'!V144+'[2]AUG 2022'!V144+'[2]NOV 2022'!V144</f>
        <v>0</v>
      </c>
      <c r="W144" s="90">
        <f>'[2]SEPT 2021'!V144+'[2]OCT 2021'!V144+'[2]NOV 2021'!V144+'[2]DEC 2021'!V144+'[2]JAN 2022'!V144+'[2]FEB 2022'!W144+'[2]MAR 2022'!W144+'[2]APR 2022'!W144+'[2]MAY 2022'!W144+'[2]JUN 2022'!W144+'[2]JUL 2022'!W144+'[2]AUG 2022'!W144+'[2]NOV 2022'!W144</f>
        <v>0</v>
      </c>
      <c r="X144" s="90">
        <f>'[2]SEPT 2021'!W144+'[2]OCT 2021'!W144+'[2]NOV 2021'!W144+'[2]DEC 2021'!W144+'[2]JAN 2022'!W144+'[2]FEB 2022'!X144+'[2]MAR 2022'!X144+'[2]APR 2022'!X144+'[2]MAY 2022'!X144+'[2]JUN 2022'!X144+'[2]JUL 2022'!X144+'[2]AUG 2022'!X144+'[2]NOV 2022'!X144</f>
        <v>0</v>
      </c>
      <c r="Y144" s="90">
        <f>'[2]SEPT 2021'!X144+'[2]OCT 2021'!X144+'[2]NOV 2021'!X144+'[2]DEC 2021'!X144+'[2]JAN 2022'!X144+'[2]FEB 2022'!Y144+'[2]MAR 2022'!Y144+'[2]APR 2022'!Y144+'[2]MAY 2022'!Y144+'[2]JUN 2022'!Y144+'[2]JUL 2022'!Y144+'[2]AUG 2022'!Y144+'[2]NOV 2022'!Y144</f>
        <v>0</v>
      </c>
      <c r="Z144" s="90">
        <f>'[2]SEPT 2021'!Y144+'[2]OCT 2021'!Y144+'[2]NOV 2021'!Y144+'[2]DEC 2021'!Y144+'[2]JAN 2022'!Y144+'[2]FEB 2022'!Z144+'[2]MAR 2022'!Z144+'[2]APR 2022'!Z144+'[2]MAY 2022'!Z144+'[2]JUN 2022'!Z144+'[2]JUL 2022'!Z144+'[2]AUG 2022'!Z144+'[2]NOV 2022'!Z144</f>
        <v>0</v>
      </c>
      <c r="AA144" s="66">
        <f t="shared" si="2"/>
        <v>174596</v>
      </c>
    </row>
    <row r="145" spans="1:27" x14ac:dyDescent="0.25">
      <c r="A145" s="16" t="s">
        <v>325</v>
      </c>
      <c r="B145" s="17" t="s">
        <v>326</v>
      </c>
      <c r="C145" s="18" t="s">
        <v>36</v>
      </c>
      <c r="D145" s="86">
        <f>'[2]SEPT 2021'!D145+'[2]OCT 2021'!D145+'[2]NOV 2021'!D145+'[2]DEC 2021'!D145+'[2]JAN 2022'!D145+'[2]FEB 2022'!D145+'[2]MAR 2022'!D145+'[2]APR 2022'!D145+'[2]MAY 2022'!D145+'[2]JUN 2022'!D145+'[2]JUL 2022'!D145+'[2]AUG 2022'!D145+'[2]NOV 2022'!D145</f>
        <v>138394</v>
      </c>
      <c r="E145" s="86">
        <f>'[2]SEPT 2021'!E145+'[2]OCT 2021'!E145+'[2]NOV 2021'!E145+'[2]DEC 2021'!E145+'[2]JAN 2022'!E145+'[2]FEB 2022'!E145+'[2]MAR 2022'!E145+'[2]APR 2022'!E145+'[2]MAY 2022'!E145+'[2]JUN 2022'!E145+'[2]JUL 2022'!E145+'[2]AUG 2022'!E145+'[2]NOV 2022'!E145</f>
        <v>121614</v>
      </c>
      <c r="F145" s="86">
        <f>'[2]SEPT 2021'!F145+'[2]OCT 2021'!F145+'[2]NOV 2021'!F145+'[2]DEC 2021'!F145+'[2]JAN 2022'!F145+'[2]FEB 2022'!F145+'[2]MAR 2022'!F145+'[2]APR 2022'!F145+'[2]MAY 2022'!F145+'[2]JUN 2022'!F145+'[2]JUL 2022'!F145+'[2]AUG 2022'!F145+'[2]NOV 2022'!F145</f>
        <v>26804</v>
      </c>
      <c r="G145" s="86">
        <f>'[2]SEPT 2021'!G145+'[2]OCT 2021'!G145+'[2]NOV 2021'!G145+'[2]DEC 2021'!G145+'[2]JAN 2022'!G145+'[2]FEB 2022'!G145+'[2]MAR 2022'!G145+'[2]APR 2022'!G145+'[2]MAY 2022'!G145+'[2]JUN 2022'!G145+'[2]JUL 2022'!G145+'[2]AUG 2022'!G145+'[2]NOV 2022'!G145</f>
        <v>16565</v>
      </c>
      <c r="H145" s="86">
        <f>'[2]SEPT 2021'!H145+'[2]OCT 2021'!H145+'[2]NOV 2021'!H145+'[2]DEC 2021'!H145+'[2]JAN 2022'!H145+'[2]FEB 2022'!H145+'[2]MAR 2022'!H145+'[2]APR 2022'!H145+'[2]MAY 2022'!H145+'[2]JUN 2022'!H145+'[2]JUL 2022'!H145+'[2]AUG 2022'!H145+'[2]NOV 2022'!H145</f>
        <v>4185</v>
      </c>
      <c r="I145" s="87">
        <f>'[2]SEPT 2021'!I145+'[2]OCT 2021'!I145+'[2]NOV 2021'!I145+'[2]DEC 2021'!I145+'[2]JAN 2022'!I145+'[2]FEB 2022'!I145+'[2]MAR 2022'!I145+'[2]APR 2022'!I145+'[2]MAY 2022'!I145+'[2]JUN 2022'!I145+'[2]JUL 2022'!I145+'[2]AUG 2022'!I145+'[2]NOV 2022'!I145</f>
        <v>307562</v>
      </c>
      <c r="J145" s="88">
        <f>'[2]SEPT 2021'!J145+'[2]OCT 2021'!J145+'[2]NOV 2021'!J145+'[2]DEC 2021'!J145+'[2]JAN 2022'!J145+'[2]FEB 2022'!J145+'[2]MAR 2022'!J145+'[2]APR 2022'!J145+'[2]MAY 2022'!J145+'[2]JUN 2022'!J145+'[2]JUL 2022'!J145+'[2]AUG 2022'!J145+'[2]NOV 2022'!J145</f>
        <v>0</v>
      </c>
      <c r="K145" s="89">
        <f>'[2]FEB 2022'!K145+'[2]MAR 2022'!K145+'[2]APR 2022'!K145+'[2]MAY 2022'!K145+'[2]JUN 2022'!K145+'[2]JUL 2022'!K145+'[2]AUG 2022'!K145+'[2]NOV 2022'!K145</f>
        <v>0</v>
      </c>
      <c r="L145" s="90">
        <f>'[2]SEPT 2021'!K145+'[2]OCT 2021'!K145+'[2]NOV 2021'!K145+'[2]DEC 2021'!K145+'[2]JAN 2022'!K145+'[2]FEB 2022'!L145+'[2]MAR 2022'!L145+'[2]APR 2022'!L145+'[2]MAY 2022'!L145+'[2]JUN 2022'!L145+'[2]JUL 2022'!L145+'[2]AUG 2022'!L145+'[2]NOV 2022'!L145</f>
        <v>0</v>
      </c>
      <c r="M145" s="90">
        <f>'[2]SEPT 2021'!L145+'[2]OCT 2021'!L145+'[2]NOV 2021'!L145+'[2]DEC 2021'!L145+'[2]JAN 2022'!L145+'[2]FEB 2022'!M145+'[2]MAR 2022'!M145+'[2]APR 2022'!M145+'[2]MAY 2022'!M145+'[2]JUN 2022'!M145+'[2]JUL 2022'!M145+'[2]AUG 2022'!M145+'[2]NOV 2022'!M145</f>
        <v>0</v>
      </c>
      <c r="N145" s="90">
        <f>'[2]SEPT 2021'!M145+'[2]OCT 2021'!M145+'[2]NOV 2021'!M145+'[2]DEC 2021'!M145+'[2]JAN 2022'!M145+'[2]FEB 2022'!N145+'[2]MAR 2022'!N145+'[2]APR 2022'!N145+'[2]MAY 2022'!N145+'[2]JUN 2022'!N145+'[2]JUL 2022'!N145+'[2]AUG 2022'!N145+'[2]NOV 2022'!N145</f>
        <v>0</v>
      </c>
      <c r="O145" s="90">
        <f>'[2]SEPT 2021'!N145+'[2]OCT 2021'!N145+'[2]NOV 2021'!N145+'[2]DEC 2021'!N145+'[2]JAN 2022'!N145+'[2]FEB 2022'!O145+'[2]MAR 2022'!O145+'[2]APR 2022'!O145+'[2]MAY 2022'!O145+'[2]JUN 2022'!O145+'[2]JUL 2022'!O145+'[2]AUG 2022'!O145+'[2]NOV 2022'!O145</f>
        <v>0</v>
      </c>
      <c r="P145" s="90">
        <f>'[2]SEPT 2021'!O145+'[2]OCT 2021'!O145+'[2]NOV 2021'!O145+'[2]DEC 2021'!O145+'[2]JAN 2022'!O145+'[2]FEB 2022'!P145+'[2]MAR 2022'!P145+'[2]APR 2022'!P145+'[2]MAY 2022'!P145+'[2]JUN 2022'!P145+'[2]JUL 2022'!P145+'[2]AUG 2022'!P145+'[2]NOV 2022'!P145</f>
        <v>0</v>
      </c>
      <c r="Q145" s="90">
        <f>'[2]SEPT 2021'!P145+'[2]OCT 2021'!P145+'[2]NOV 2021'!P145+'[2]DEC 2021'!P145+'[2]JAN 2022'!P145+'[2]FEB 2022'!Q145+'[2]MAR 2022'!Q145+'[2]APR 2022'!Q145+'[2]MAY 2022'!Q145+'[2]JUN 2022'!Q145+'[2]JUL 2022'!Q145+'[2]AUG 2022'!Q145+'[2]NOV 2022'!Q145</f>
        <v>2060</v>
      </c>
      <c r="R145" s="90">
        <f>'[2]SEPT 2021'!Q145+'[2]OCT 2021'!Q145+'[2]NOV 2021'!Q145+'[2]DEC 2021'!Q145+'[2]JAN 2022'!Q145+'[2]FEB 2022'!R145+'[2]MAR 2022'!R145+'[2]APR 2022'!R145+'[2]MAY 2022'!R145+'[2]JUN 2022'!R145+'[2]JUL 2022'!R145+'[2]AUG 2022'!R145+'[2]NOV 2022'!R145</f>
        <v>0</v>
      </c>
      <c r="S145" s="90">
        <f>'[2]SEPT 2021'!R145+'[2]OCT 2021'!R145+'[2]NOV 2021'!R145+'[2]DEC 2021'!R145+'[2]JAN 2022'!R145+'[2]FEB 2022'!S145+'[2]MAR 2022'!S145+'[2]APR 2022'!S145+'[2]MAY 2022'!S145+'[2]JUN 2022'!S145+'[2]JUL 2022'!S145+'[2]AUG 2022'!S145+'[2]NOV 2022'!S145</f>
        <v>0</v>
      </c>
      <c r="T145" s="90">
        <f>'[2]SEPT 2021'!S145+'[2]OCT 2021'!S145+'[2]NOV 2021'!S145+'[2]DEC 2021'!S145+'[2]JAN 2022'!S145+'[2]FEB 2022'!T145+'[2]MAR 2022'!T145+'[2]APR 2022'!T145+'[2]MAY 2022'!T145+'[2]JUN 2022'!T145+'[2]JUL 2022'!T145+'[2]AUG 2022'!T145+'[2]NOV 2022'!T145</f>
        <v>0</v>
      </c>
      <c r="U145" s="90">
        <f>'[2]SEPT 2021'!T145+'[2]OCT 2021'!T145+'[2]NOV 2021'!T145+'[2]DEC 2021'!T145+'[2]JAN 2022'!T145+'[2]FEB 2022'!U145+'[2]MAR 2022'!U145+'[2]APR 2022'!U145+'[2]MAY 2022'!U145+'[2]JUN 2022'!U145+'[2]JUL 2022'!U145+'[2]AUG 2022'!U145+'[2]NOV 2022'!U145</f>
        <v>0</v>
      </c>
      <c r="V145" s="90">
        <f>'[2]SEPT 2021'!U145+'[2]OCT 2021'!U145+'[2]NOV 2021'!U145+'[2]DEC 2021'!U145+'[2]JAN 2022'!U145+'[2]FEB 2022'!V145+'[2]MAR 2022'!V145+'[2]APR 2022'!V145+'[2]MAY 2022'!V145+'[2]JUN 2022'!V145+'[2]JUL 2022'!V145+'[2]AUG 2022'!V145+'[2]NOV 2022'!V145</f>
        <v>0</v>
      </c>
      <c r="W145" s="90">
        <f>'[2]SEPT 2021'!V145+'[2]OCT 2021'!V145+'[2]NOV 2021'!V145+'[2]DEC 2021'!V145+'[2]JAN 2022'!V145+'[2]FEB 2022'!W145+'[2]MAR 2022'!W145+'[2]APR 2022'!W145+'[2]MAY 2022'!W145+'[2]JUN 2022'!W145+'[2]JUL 2022'!W145+'[2]AUG 2022'!W145+'[2]NOV 2022'!W145</f>
        <v>0</v>
      </c>
      <c r="X145" s="90">
        <f>'[2]SEPT 2021'!W145+'[2]OCT 2021'!W145+'[2]NOV 2021'!W145+'[2]DEC 2021'!W145+'[2]JAN 2022'!W145+'[2]FEB 2022'!X145+'[2]MAR 2022'!X145+'[2]APR 2022'!X145+'[2]MAY 2022'!X145+'[2]JUN 2022'!X145+'[2]JUL 2022'!X145+'[2]AUG 2022'!X145+'[2]NOV 2022'!X145</f>
        <v>0</v>
      </c>
      <c r="Y145" s="90">
        <f>'[2]SEPT 2021'!X145+'[2]OCT 2021'!X145+'[2]NOV 2021'!X145+'[2]DEC 2021'!X145+'[2]JAN 2022'!X145+'[2]FEB 2022'!Y145+'[2]MAR 2022'!Y145+'[2]APR 2022'!Y145+'[2]MAY 2022'!Y145+'[2]JUN 2022'!Y145+'[2]JUL 2022'!Y145+'[2]AUG 2022'!Y145+'[2]NOV 2022'!Y145</f>
        <v>0</v>
      </c>
      <c r="Z145" s="90">
        <f>'[2]SEPT 2021'!Y145+'[2]OCT 2021'!Y145+'[2]NOV 2021'!Y145+'[2]DEC 2021'!Y145+'[2]JAN 2022'!Y145+'[2]FEB 2022'!Z145+'[2]MAR 2022'!Z145+'[2]APR 2022'!Z145+'[2]MAY 2022'!Z145+'[2]JUN 2022'!Z145+'[2]JUL 2022'!Z145+'[2]AUG 2022'!Z145+'[2]NOV 2022'!Z145</f>
        <v>0</v>
      </c>
      <c r="AA145" s="66">
        <f t="shared" si="2"/>
        <v>309622</v>
      </c>
    </row>
    <row r="146" spans="1:27" x14ac:dyDescent="0.25">
      <c r="A146" s="16" t="s">
        <v>327</v>
      </c>
      <c r="B146" s="17" t="s">
        <v>328</v>
      </c>
      <c r="C146" s="25" t="s">
        <v>39</v>
      </c>
      <c r="D146" s="86">
        <f>'[2]SEPT 2021'!D146+'[2]OCT 2021'!D146+'[2]NOV 2021'!D146+'[2]DEC 2021'!D146+'[2]JAN 2022'!D146+'[2]FEB 2022'!D146+'[2]MAR 2022'!D146+'[2]APR 2022'!D146+'[2]MAY 2022'!D146+'[2]JUN 2022'!D146+'[2]JUL 2022'!D146+'[2]AUG 2022'!D146+'[2]NOV 2022'!D146</f>
        <v>32600</v>
      </c>
      <c r="E146" s="86">
        <f>'[2]SEPT 2021'!E146+'[2]OCT 2021'!E146+'[2]NOV 2021'!E146+'[2]DEC 2021'!E146+'[2]JAN 2022'!E146+'[2]FEB 2022'!E146+'[2]MAR 2022'!E146+'[2]APR 2022'!E146+'[2]MAY 2022'!E146+'[2]JUN 2022'!E146+'[2]JUL 2022'!E146+'[2]AUG 2022'!E146+'[2]NOV 2022'!E146</f>
        <v>22341</v>
      </c>
      <c r="F146" s="86">
        <f>'[2]SEPT 2021'!F146+'[2]OCT 2021'!F146+'[2]NOV 2021'!F146+'[2]DEC 2021'!F146+'[2]JAN 2022'!F146+'[2]FEB 2022'!F146+'[2]MAR 2022'!F146+'[2]APR 2022'!F146+'[2]MAY 2022'!F146+'[2]JUN 2022'!F146+'[2]JUL 2022'!F146+'[2]AUG 2022'!F146+'[2]NOV 2022'!F146</f>
        <v>15000</v>
      </c>
      <c r="G146" s="86">
        <f>'[2]SEPT 2021'!G146+'[2]OCT 2021'!G146+'[2]NOV 2021'!G146+'[2]DEC 2021'!G146+'[2]JAN 2022'!G146+'[2]FEB 2022'!G146+'[2]MAR 2022'!G146+'[2]APR 2022'!G146+'[2]MAY 2022'!G146+'[2]JUN 2022'!G146+'[2]JUL 2022'!G146+'[2]AUG 2022'!G146+'[2]NOV 2022'!G146</f>
        <v>10400</v>
      </c>
      <c r="H146" s="86">
        <f>'[2]SEPT 2021'!H146+'[2]OCT 2021'!H146+'[2]NOV 2021'!H146+'[2]DEC 2021'!H146+'[2]JAN 2022'!H146+'[2]FEB 2022'!H146+'[2]MAR 2022'!H146+'[2]APR 2022'!H146+'[2]MAY 2022'!H146+'[2]JUN 2022'!H146+'[2]JUL 2022'!H146+'[2]AUG 2022'!H146+'[2]NOV 2022'!H146</f>
        <v>4000</v>
      </c>
      <c r="I146" s="87">
        <f>'[2]SEPT 2021'!I146+'[2]OCT 2021'!I146+'[2]NOV 2021'!I146+'[2]DEC 2021'!I146+'[2]JAN 2022'!I146+'[2]FEB 2022'!I146+'[2]MAR 2022'!I146+'[2]APR 2022'!I146+'[2]MAY 2022'!I146+'[2]JUN 2022'!I146+'[2]JUL 2022'!I146+'[2]AUG 2022'!I146+'[2]NOV 2022'!I146</f>
        <v>84341</v>
      </c>
      <c r="J146" s="88">
        <f>'[2]SEPT 2021'!J146+'[2]OCT 2021'!J146+'[2]NOV 2021'!J146+'[2]DEC 2021'!J146+'[2]JAN 2022'!J146+'[2]FEB 2022'!J146+'[2]MAR 2022'!J146+'[2]APR 2022'!J146+'[2]MAY 2022'!J146+'[2]JUN 2022'!J146+'[2]JUL 2022'!J146+'[2]AUG 2022'!J146+'[2]NOV 2022'!J146</f>
        <v>0</v>
      </c>
      <c r="K146" s="89">
        <f>'[2]FEB 2022'!K146+'[2]MAR 2022'!K146+'[2]APR 2022'!K146+'[2]MAY 2022'!K146+'[2]JUN 2022'!K146+'[2]JUL 2022'!K146+'[2]AUG 2022'!K146+'[2]NOV 2022'!K146</f>
        <v>0</v>
      </c>
      <c r="L146" s="90">
        <f>'[2]SEPT 2021'!K146+'[2]OCT 2021'!K146+'[2]NOV 2021'!K146+'[2]DEC 2021'!K146+'[2]JAN 2022'!K146+'[2]FEB 2022'!L146+'[2]MAR 2022'!L146+'[2]APR 2022'!L146+'[2]MAY 2022'!L146+'[2]JUN 2022'!L146+'[2]JUL 2022'!L146+'[2]AUG 2022'!L146+'[2]NOV 2022'!L146</f>
        <v>0</v>
      </c>
      <c r="M146" s="90">
        <f>'[2]SEPT 2021'!L146+'[2]OCT 2021'!L146+'[2]NOV 2021'!L146+'[2]DEC 2021'!L146+'[2]JAN 2022'!L146+'[2]FEB 2022'!M146+'[2]MAR 2022'!M146+'[2]APR 2022'!M146+'[2]MAY 2022'!M146+'[2]JUN 2022'!M146+'[2]JUL 2022'!M146+'[2]AUG 2022'!M146+'[2]NOV 2022'!M146</f>
        <v>0</v>
      </c>
      <c r="N146" s="90">
        <f>'[2]SEPT 2021'!M146+'[2]OCT 2021'!M146+'[2]NOV 2021'!M146+'[2]DEC 2021'!M146+'[2]JAN 2022'!M146+'[2]FEB 2022'!N146+'[2]MAR 2022'!N146+'[2]APR 2022'!N146+'[2]MAY 2022'!N146+'[2]JUN 2022'!N146+'[2]JUL 2022'!N146+'[2]AUG 2022'!N146+'[2]NOV 2022'!N146</f>
        <v>0</v>
      </c>
      <c r="O146" s="90">
        <f>'[2]SEPT 2021'!N146+'[2]OCT 2021'!N146+'[2]NOV 2021'!N146+'[2]DEC 2021'!N146+'[2]JAN 2022'!N146+'[2]FEB 2022'!O146+'[2]MAR 2022'!O146+'[2]APR 2022'!O146+'[2]MAY 2022'!O146+'[2]JUN 2022'!O146+'[2]JUL 2022'!O146+'[2]AUG 2022'!O146+'[2]NOV 2022'!O146</f>
        <v>0</v>
      </c>
      <c r="P146" s="90">
        <f>'[2]SEPT 2021'!O146+'[2]OCT 2021'!O146+'[2]NOV 2021'!O146+'[2]DEC 2021'!O146+'[2]JAN 2022'!O146+'[2]FEB 2022'!P146+'[2]MAR 2022'!P146+'[2]APR 2022'!P146+'[2]MAY 2022'!P146+'[2]JUN 2022'!P146+'[2]JUL 2022'!P146+'[2]AUG 2022'!P146+'[2]NOV 2022'!P146</f>
        <v>0</v>
      </c>
      <c r="Q146" s="90">
        <f>'[2]SEPT 2021'!P146+'[2]OCT 2021'!P146+'[2]NOV 2021'!P146+'[2]DEC 2021'!P146+'[2]JAN 2022'!P146+'[2]FEB 2022'!Q146+'[2]MAR 2022'!Q146+'[2]APR 2022'!Q146+'[2]MAY 2022'!Q146+'[2]JUN 2022'!Q146+'[2]JUL 2022'!Q146+'[2]AUG 2022'!Q146+'[2]NOV 2022'!Q146</f>
        <v>1341.06</v>
      </c>
      <c r="R146" s="90">
        <f>'[2]SEPT 2021'!Q146+'[2]OCT 2021'!Q146+'[2]NOV 2021'!Q146+'[2]DEC 2021'!Q146+'[2]JAN 2022'!Q146+'[2]FEB 2022'!R146+'[2]MAR 2022'!R146+'[2]APR 2022'!R146+'[2]MAY 2022'!R146+'[2]JUN 2022'!R146+'[2]JUL 2022'!R146+'[2]AUG 2022'!R146+'[2]NOV 2022'!R146</f>
        <v>0</v>
      </c>
      <c r="S146" s="90">
        <f>'[2]SEPT 2021'!R146+'[2]OCT 2021'!R146+'[2]NOV 2021'!R146+'[2]DEC 2021'!R146+'[2]JAN 2022'!R146+'[2]FEB 2022'!S146+'[2]MAR 2022'!S146+'[2]APR 2022'!S146+'[2]MAY 2022'!S146+'[2]JUN 2022'!S146+'[2]JUL 2022'!S146+'[2]AUG 2022'!S146+'[2]NOV 2022'!S146</f>
        <v>0</v>
      </c>
      <c r="T146" s="90">
        <f>'[2]SEPT 2021'!S146+'[2]OCT 2021'!S146+'[2]NOV 2021'!S146+'[2]DEC 2021'!S146+'[2]JAN 2022'!S146+'[2]FEB 2022'!T146+'[2]MAR 2022'!T146+'[2]APR 2022'!T146+'[2]MAY 2022'!T146+'[2]JUN 2022'!T146+'[2]JUL 2022'!T146+'[2]AUG 2022'!T146+'[2]NOV 2022'!T146</f>
        <v>0</v>
      </c>
      <c r="U146" s="90">
        <f>'[2]SEPT 2021'!T146+'[2]OCT 2021'!T146+'[2]NOV 2021'!T146+'[2]DEC 2021'!T146+'[2]JAN 2022'!T146+'[2]FEB 2022'!U146+'[2]MAR 2022'!U146+'[2]APR 2022'!U146+'[2]MAY 2022'!U146+'[2]JUN 2022'!U146+'[2]JUL 2022'!U146+'[2]AUG 2022'!U146+'[2]NOV 2022'!U146</f>
        <v>0</v>
      </c>
      <c r="V146" s="90">
        <f>'[2]SEPT 2021'!U146+'[2]OCT 2021'!U146+'[2]NOV 2021'!U146+'[2]DEC 2021'!U146+'[2]JAN 2022'!U146+'[2]FEB 2022'!V146+'[2]MAR 2022'!V146+'[2]APR 2022'!V146+'[2]MAY 2022'!V146+'[2]JUN 2022'!V146+'[2]JUL 2022'!V146+'[2]AUG 2022'!V146+'[2]NOV 2022'!V146</f>
        <v>0</v>
      </c>
      <c r="W146" s="90">
        <f>'[2]SEPT 2021'!V146+'[2]OCT 2021'!V146+'[2]NOV 2021'!V146+'[2]DEC 2021'!V146+'[2]JAN 2022'!V146+'[2]FEB 2022'!W146+'[2]MAR 2022'!W146+'[2]APR 2022'!W146+'[2]MAY 2022'!W146+'[2]JUN 2022'!W146+'[2]JUL 2022'!W146+'[2]AUG 2022'!W146+'[2]NOV 2022'!W146</f>
        <v>0</v>
      </c>
      <c r="X146" s="90">
        <f>'[2]SEPT 2021'!W146+'[2]OCT 2021'!W146+'[2]NOV 2021'!W146+'[2]DEC 2021'!W146+'[2]JAN 2022'!W146+'[2]FEB 2022'!X146+'[2]MAR 2022'!X146+'[2]APR 2022'!X146+'[2]MAY 2022'!X146+'[2]JUN 2022'!X146+'[2]JUL 2022'!X146+'[2]AUG 2022'!X146+'[2]NOV 2022'!X146</f>
        <v>0</v>
      </c>
      <c r="Y146" s="90">
        <f>'[2]SEPT 2021'!X146+'[2]OCT 2021'!X146+'[2]NOV 2021'!X146+'[2]DEC 2021'!X146+'[2]JAN 2022'!X146+'[2]FEB 2022'!Y146+'[2]MAR 2022'!Y146+'[2]APR 2022'!Y146+'[2]MAY 2022'!Y146+'[2]JUN 2022'!Y146+'[2]JUL 2022'!Y146+'[2]AUG 2022'!Y146+'[2]NOV 2022'!Y146</f>
        <v>0</v>
      </c>
      <c r="Z146" s="90">
        <f>'[2]SEPT 2021'!Y146+'[2]OCT 2021'!Y146+'[2]NOV 2021'!Y146+'[2]DEC 2021'!Y146+'[2]JAN 2022'!Y146+'[2]FEB 2022'!Z146+'[2]MAR 2022'!Z146+'[2]APR 2022'!Z146+'[2]MAY 2022'!Z146+'[2]JUN 2022'!Z146+'[2]JUL 2022'!Z146+'[2]AUG 2022'!Z146+'[2]NOV 2022'!Z146</f>
        <v>0</v>
      </c>
      <c r="AA146" s="66">
        <f t="shared" si="2"/>
        <v>85682.06</v>
      </c>
    </row>
    <row r="147" spans="1:27" x14ac:dyDescent="0.25">
      <c r="A147" s="16" t="s">
        <v>329</v>
      </c>
      <c r="B147" s="17" t="s">
        <v>330</v>
      </c>
      <c r="C147" s="30" t="s">
        <v>71</v>
      </c>
      <c r="D147" s="86">
        <f>'[2]SEPT 2021'!D147+'[2]OCT 2021'!D147+'[2]NOV 2021'!D147+'[2]DEC 2021'!D147+'[2]JAN 2022'!D147+'[2]FEB 2022'!D147+'[2]MAR 2022'!D147+'[2]APR 2022'!D147+'[2]MAY 2022'!D147+'[2]JUN 2022'!D147+'[2]JUL 2022'!D147+'[2]AUG 2022'!D147+'[2]NOV 2022'!D147</f>
        <v>159232</v>
      </c>
      <c r="E147" s="86">
        <f>'[2]SEPT 2021'!E147+'[2]OCT 2021'!E147+'[2]NOV 2021'!E147+'[2]DEC 2021'!E147+'[2]JAN 2022'!E147+'[2]FEB 2022'!E147+'[2]MAR 2022'!E147+'[2]APR 2022'!E147+'[2]MAY 2022'!E147+'[2]JUN 2022'!E147+'[2]JUL 2022'!E147+'[2]AUG 2022'!E147+'[2]NOV 2022'!E147</f>
        <v>107119</v>
      </c>
      <c r="F147" s="86">
        <f>'[2]SEPT 2021'!F147+'[2]OCT 2021'!F147+'[2]NOV 2021'!F147+'[2]DEC 2021'!F147+'[2]JAN 2022'!F147+'[2]FEB 2022'!F147+'[2]MAR 2022'!F147+'[2]APR 2022'!F147+'[2]MAY 2022'!F147+'[2]JUN 2022'!F147+'[2]JUL 2022'!F147+'[2]AUG 2022'!F147+'[2]NOV 2022'!F147</f>
        <v>18523</v>
      </c>
      <c r="G147" s="86">
        <f>'[2]SEPT 2021'!G147+'[2]OCT 2021'!G147+'[2]NOV 2021'!G147+'[2]DEC 2021'!G147+'[2]JAN 2022'!G147+'[2]FEB 2022'!G147+'[2]MAR 2022'!G147+'[2]APR 2022'!G147+'[2]MAY 2022'!G147+'[2]JUN 2022'!G147+'[2]JUL 2022'!G147+'[2]AUG 2022'!G147+'[2]NOV 2022'!G147</f>
        <v>6339</v>
      </c>
      <c r="H147" s="86">
        <f>'[2]SEPT 2021'!H147+'[2]OCT 2021'!H147+'[2]NOV 2021'!H147+'[2]DEC 2021'!H147+'[2]JAN 2022'!H147+'[2]FEB 2022'!H147+'[2]MAR 2022'!H147+'[2]APR 2022'!H147+'[2]MAY 2022'!H147+'[2]JUN 2022'!H147+'[2]JUL 2022'!H147+'[2]AUG 2022'!H147+'[2]NOV 2022'!H147</f>
        <v>29636</v>
      </c>
      <c r="I147" s="87">
        <f>'[2]SEPT 2021'!I147+'[2]OCT 2021'!I147+'[2]NOV 2021'!I147+'[2]DEC 2021'!I147+'[2]JAN 2022'!I147+'[2]FEB 2022'!I147+'[2]MAR 2022'!I147+'[2]APR 2022'!I147+'[2]MAY 2022'!I147+'[2]JUN 2022'!I147+'[2]JUL 2022'!I147+'[2]AUG 2022'!I147+'[2]NOV 2022'!I147</f>
        <v>320849</v>
      </c>
      <c r="J147" s="88">
        <f>'[2]SEPT 2021'!J147+'[2]OCT 2021'!J147+'[2]NOV 2021'!J147+'[2]DEC 2021'!J147+'[2]JAN 2022'!J147+'[2]FEB 2022'!J147+'[2]MAR 2022'!J147+'[2]APR 2022'!J147+'[2]MAY 2022'!J147+'[2]JUN 2022'!J147+'[2]JUL 2022'!J147+'[2]AUG 2022'!J147+'[2]NOV 2022'!J147</f>
        <v>0</v>
      </c>
      <c r="K147" s="89">
        <f>'[2]FEB 2022'!K147+'[2]MAR 2022'!K147+'[2]APR 2022'!K147+'[2]MAY 2022'!K147+'[2]JUN 2022'!K147+'[2]JUL 2022'!K147+'[2]AUG 2022'!K147+'[2]NOV 2022'!K147</f>
        <v>0</v>
      </c>
      <c r="L147" s="90">
        <f>'[2]SEPT 2021'!K147+'[2]OCT 2021'!K147+'[2]NOV 2021'!K147+'[2]DEC 2021'!K147+'[2]JAN 2022'!K147+'[2]FEB 2022'!L147+'[2]MAR 2022'!L147+'[2]APR 2022'!L147+'[2]MAY 2022'!L147+'[2]JUN 2022'!L147+'[2]JUL 2022'!L147+'[2]AUG 2022'!L147+'[2]NOV 2022'!L147</f>
        <v>0</v>
      </c>
      <c r="M147" s="90">
        <f>'[2]SEPT 2021'!L147+'[2]OCT 2021'!L147+'[2]NOV 2021'!L147+'[2]DEC 2021'!L147+'[2]JAN 2022'!L147+'[2]FEB 2022'!M147+'[2]MAR 2022'!M147+'[2]APR 2022'!M147+'[2]MAY 2022'!M147+'[2]JUN 2022'!M147+'[2]JUL 2022'!M147+'[2]AUG 2022'!M147+'[2]NOV 2022'!M147</f>
        <v>0</v>
      </c>
      <c r="N147" s="90">
        <f>'[2]SEPT 2021'!M147+'[2]OCT 2021'!M147+'[2]NOV 2021'!M147+'[2]DEC 2021'!M147+'[2]JAN 2022'!M147+'[2]FEB 2022'!N147+'[2]MAR 2022'!N147+'[2]APR 2022'!N147+'[2]MAY 2022'!N147+'[2]JUN 2022'!N147+'[2]JUL 2022'!N147+'[2]AUG 2022'!N147+'[2]NOV 2022'!N147</f>
        <v>0</v>
      </c>
      <c r="O147" s="90">
        <f>'[2]SEPT 2021'!N147+'[2]OCT 2021'!N147+'[2]NOV 2021'!N147+'[2]DEC 2021'!N147+'[2]JAN 2022'!N147+'[2]FEB 2022'!O147+'[2]MAR 2022'!O147+'[2]APR 2022'!O147+'[2]MAY 2022'!O147+'[2]JUN 2022'!O147+'[2]JUL 2022'!O147+'[2]AUG 2022'!O147+'[2]NOV 2022'!O147</f>
        <v>0</v>
      </c>
      <c r="P147" s="90">
        <f>'[2]SEPT 2021'!O147+'[2]OCT 2021'!O147+'[2]NOV 2021'!O147+'[2]DEC 2021'!O147+'[2]JAN 2022'!O147+'[2]FEB 2022'!P147+'[2]MAR 2022'!P147+'[2]APR 2022'!P147+'[2]MAY 2022'!P147+'[2]JUN 2022'!P147+'[2]JUL 2022'!P147+'[2]AUG 2022'!P147+'[2]NOV 2022'!P147</f>
        <v>0</v>
      </c>
      <c r="Q147" s="90">
        <f>'[2]SEPT 2021'!P147+'[2]OCT 2021'!P147+'[2]NOV 2021'!P147+'[2]DEC 2021'!P147+'[2]JAN 2022'!P147+'[2]FEB 2022'!Q147+'[2]MAR 2022'!Q147+'[2]APR 2022'!Q147+'[2]MAY 2022'!Q147+'[2]JUN 2022'!Q147+'[2]JUL 2022'!Q147+'[2]AUG 2022'!Q147+'[2]NOV 2022'!Q147</f>
        <v>1361.3</v>
      </c>
      <c r="R147" s="90">
        <f>'[2]SEPT 2021'!Q147+'[2]OCT 2021'!Q147+'[2]NOV 2021'!Q147+'[2]DEC 2021'!Q147+'[2]JAN 2022'!Q147+'[2]FEB 2022'!R147+'[2]MAR 2022'!R147+'[2]APR 2022'!R147+'[2]MAY 2022'!R147+'[2]JUN 2022'!R147+'[2]JUL 2022'!R147+'[2]AUG 2022'!R147+'[2]NOV 2022'!R147</f>
        <v>0</v>
      </c>
      <c r="S147" s="90">
        <f>'[2]SEPT 2021'!R147+'[2]OCT 2021'!R147+'[2]NOV 2021'!R147+'[2]DEC 2021'!R147+'[2]JAN 2022'!R147+'[2]FEB 2022'!S147+'[2]MAR 2022'!S147+'[2]APR 2022'!S147+'[2]MAY 2022'!S147+'[2]JUN 2022'!S147+'[2]JUL 2022'!S147+'[2]AUG 2022'!S147+'[2]NOV 2022'!S147</f>
        <v>0</v>
      </c>
      <c r="T147" s="90">
        <f>'[2]SEPT 2021'!S147+'[2]OCT 2021'!S147+'[2]NOV 2021'!S147+'[2]DEC 2021'!S147+'[2]JAN 2022'!S147+'[2]FEB 2022'!T147+'[2]MAR 2022'!T147+'[2]APR 2022'!T147+'[2]MAY 2022'!T147+'[2]JUN 2022'!T147+'[2]JUL 2022'!T147+'[2]AUG 2022'!T147+'[2]NOV 2022'!T147</f>
        <v>0</v>
      </c>
      <c r="U147" s="90">
        <f>'[2]SEPT 2021'!T147+'[2]OCT 2021'!T147+'[2]NOV 2021'!T147+'[2]DEC 2021'!T147+'[2]JAN 2022'!T147+'[2]FEB 2022'!U147+'[2]MAR 2022'!U147+'[2]APR 2022'!U147+'[2]MAY 2022'!U147+'[2]JUN 2022'!U147+'[2]JUL 2022'!U147+'[2]AUG 2022'!U147+'[2]NOV 2022'!U147</f>
        <v>0</v>
      </c>
      <c r="V147" s="90">
        <f>'[2]SEPT 2021'!U147+'[2]OCT 2021'!U147+'[2]NOV 2021'!U147+'[2]DEC 2021'!U147+'[2]JAN 2022'!U147+'[2]FEB 2022'!V147+'[2]MAR 2022'!V147+'[2]APR 2022'!V147+'[2]MAY 2022'!V147+'[2]JUN 2022'!V147+'[2]JUL 2022'!V147+'[2]AUG 2022'!V147+'[2]NOV 2022'!V147</f>
        <v>0</v>
      </c>
      <c r="W147" s="90">
        <f>'[2]SEPT 2021'!V147+'[2]OCT 2021'!V147+'[2]NOV 2021'!V147+'[2]DEC 2021'!V147+'[2]JAN 2022'!V147+'[2]FEB 2022'!W147+'[2]MAR 2022'!W147+'[2]APR 2022'!W147+'[2]MAY 2022'!W147+'[2]JUN 2022'!W147+'[2]JUL 2022'!W147+'[2]AUG 2022'!W147+'[2]NOV 2022'!W147</f>
        <v>0</v>
      </c>
      <c r="X147" s="90">
        <f>'[2]SEPT 2021'!W147+'[2]OCT 2021'!W147+'[2]NOV 2021'!W147+'[2]DEC 2021'!W147+'[2]JAN 2022'!W147+'[2]FEB 2022'!X147+'[2]MAR 2022'!X147+'[2]APR 2022'!X147+'[2]MAY 2022'!X147+'[2]JUN 2022'!X147+'[2]JUL 2022'!X147+'[2]AUG 2022'!X147+'[2]NOV 2022'!X147</f>
        <v>0</v>
      </c>
      <c r="Y147" s="90">
        <f>'[2]SEPT 2021'!X147+'[2]OCT 2021'!X147+'[2]NOV 2021'!X147+'[2]DEC 2021'!X147+'[2]JAN 2022'!X147+'[2]FEB 2022'!Y147+'[2]MAR 2022'!Y147+'[2]APR 2022'!Y147+'[2]MAY 2022'!Y147+'[2]JUN 2022'!Y147+'[2]JUL 2022'!Y147+'[2]AUG 2022'!Y147+'[2]NOV 2022'!Y147</f>
        <v>0</v>
      </c>
      <c r="Z147" s="90">
        <f>'[2]SEPT 2021'!Y147+'[2]OCT 2021'!Y147+'[2]NOV 2021'!Y147+'[2]DEC 2021'!Y147+'[2]JAN 2022'!Y147+'[2]FEB 2022'!Z147+'[2]MAR 2022'!Z147+'[2]APR 2022'!Z147+'[2]MAY 2022'!Z147+'[2]JUN 2022'!Z147+'[2]JUL 2022'!Z147+'[2]AUG 2022'!Z147+'[2]NOV 2022'!Z147</f>
        <v>0</v>
      </c>
      <c r="AA147" s="66">
        <f t="shared" si="2"/>
        <v>322210.3</v>
      </c>
    </row>
    <row r="148" spans="1:27" x14ac:dyDescent="0.25">
      <c r="A148" s="16" t="s">
        <v>331</v>
      </c>
      <c r="B148" s="17" t="s">
        <v>332</v>
      </c>
      <c r="C148" s="25" t="s">
        <v>39</v>
      </c>
      <c r="D148" s="86">
        <f>'[2]SEPT 2021'!D148+'[2]OCT 2021'!D148+'[2]NOV 2021'!D148+'[2]DEC 2021'!D148+'[2]JAN 2022'!D148+'[2]FEB 2022'!D148+'[2]MAR 2022'!D148+'[2]APR 2022'!D148+'[2]MAY 2022'!D148+'[2]JUN 2022'!D148+'[2]JUL 2022'!D148+'[2]AUG 2022'!D148+'[2]NOV 2022'!D148</f>
        <v>367511</v>
      </c>
      <c r="E148" s="86">
        <f>'[2]SEPT 2021'!E148+'[2]OCT 2021'!E148+'[2]NOV 2021'!E148+'[2]DEC 2021'!E148+'[2]JAN 2022'!E148+'[2]FEB 2022'!E148+'[2]MAR 2022'!E148+'[2]APR 2022'!E148+'[2]MAY 2022'!E148+'[2]JUN 2022'!E148+'[2]JUL 2022'!E148+'[2]AUG 2022'!E148+'[2]NOV 2022'!E148</f>
        <v>125262</v>
      </c>
      <c r="F148" s="86">
        <f>'[2]SEPT 2021'!F148+'[2]OCT 2021'!F148+'[2]NOV 2021'!F148+'[2]DEC 2021'!F148+'[2]JAN 2022'!F148+'[2]FEB 2022'!F148+'[2]MAR 2022'!F148+'[2]APR 2022'!F148+'[2]MAY 2022'!F148+'[2]JUN 2022'!F148+'[2]JUL 2022'!F148+'[2]AUG 2022'!F148+'[2]NOV 2022'!F148</f>
        <v>0</v>
      </c>
      <c r="G148" s="86">
        <f>'[2]SEPT 2021'!G148+'[2]OCT 2021'!G148+'[2]NOV 2021'!G148+'[2]DEC 2021'!G148+'[2]JAN 2022'!G148+'[2]FEB 2022'!G148+'[2]MAR 2022'!G148+'[2]APR 2022'!G148+'[2]MAY 2022'!G148+'[2]JUN 2022'!G148+'[2]JUL 2022'!G148+'[2]AUG 2022'!G148+'[2]NOV 2022'!G148</f>
        <v>56713</v>
      </c>
      <c r="H148" s="86">
        <f>'[2]SEPT 2021'!H148+'[2]OCT 2021'!H148+'[2]NOV 2021'!H148+'[2]DEC 2021'!H148+'[2]JAN 2022'!H148+'[2]FEB 2022'!H148+'[2]MAR 2022'!H148+'[2]APR 2022'!H148+'[2]MAY 2022'!H148+'[2]JUN 2022'!H148+'[2]JUL 2022'!H148+'[2]AUG 2022'!H148+'[2]NOV 2022'!H148</f>
        <v>60758</v>
      </c>
      <c r="I148" s="87">
        <f>'[2]SEPT 2021'!I148+'[2]OCT 2021'!I148+'[2]NOV 2021'!I148+'[2]DEC 2021'!I148+'[2]JAN 2022'!I148+'[2]FEB 2022'!I148+'[2]MAR 2022'!I148+'[2]APR 2022'!I148+'[2]MAY 2022'!I148+'[2]JUN 2022'!I148+'[2]JUL 2022'!I148+'[2]AUG 2022'!I148+'[2]NOV 2022'!I148</f>
        <v>610244</v>
      </c>
      <c r="J148" s="88">
        <f>'[2]SEPT 2021'!J148+'[2]OCT 2021'!J148+'[2]NOV 2021'!J148+'[2]DEC 2021'!J148+'[2]JAN 2022'!J148+'[2]FEB 2022'!J148+'[2]MAR 2022'!J148+'[2]APR 2022'!J148+'[2]MAY 2022'!J148+'[2]JUN 2022'!J148+'[2]JUL 2022'!J148+'[2]AUG 2022'!J148+'[2]NOV 2022'!J148</f>
        <v>0</v>
      </c>
      <c r="K148" s="89">
        <f>'[2]FEB 2022'!K148+'[2]MAR 2022'!K148+'[2]APR 2022'!K148+'[2]MAY 2022'!K148+'[2]JUN 2022'!K148+'[2]JUL 2022'!K148+'[2]AUG 2022'!K148+'[2]NOV 2022'!K148</f>
        <v>0</v>
      </c>
      <c r="L148" s="90">
        <f>'[2]SEPT 2021'!K148+'[2]OCT 2021'!K148+'[2]NOV 2021'!K148+'[2]DEC 2021'!K148+'[2]JAN 2022'!K148+'[2]FEB 2022'!L148+'[2]MAR 2022'!L148+'[2]APR 2022'!L148+'[2]MAY 2022'!L148+'[2]JUN 2022'!L148+'[2]JUL 2022'!L148+'[2]AUG 2022'!L148+'[2]NOV 2022'!L148</f>
        <v>48752</v>
      </c>
      <c r="M148" s="90">
        <f>'[2]SEPT 2021'!L148+'[2]OCT 2021'!L148+'[2]NOV 2021'!L148+'[2]DEC 2021'!L148+'[2]JAN 2022'!L148+'[2]FEB 2022'!M148+'[2]MAR 2022'!M148+'[2]APR 2022'!M148+'[2]MAY 2022'!M148+'[2]JUN 2022'!M148+'[2]JUL 2022'!M148+'[2]AUG 2022'!M148+'[2]NOV 2022'!M148</f>
        <v>0</v>
      </c>
      <c r="N148" s="90">
        <f>'[2]SEPT 2021'!M148+'[2]OCT 2021'!M148+'[2]NOV 2021'!M148+'[2]DEC 2021'!M148+'[2]JAN 2022'!M148+'[2]FEB 2022'!N148+'[2]MAR 2022'!N148+'[2]APR 2022'!N148+'[2]MAY 2022'!N148+'[2]JUN 2022'!N148+'[2]JUL 2022'!N148+'[2]AUG 2022'!N148+'[2]NOV 2022'!N148</f>
        <v>0</v>
      </c>
      <c r="O148" s="90">
        <f>'[2]SEPT 2021'!N148+'[2]OCT 2021'!N148+'[2]NOV 2021'!N148+'[2]DEC 2021'!N148+'[2]JAN 2022'!N148+'[2]FEB 2022'!O148+'[2]MAR 2022'!O148+'[2]APR 2022'!O148+'[2]MAY 2022'!O148+'[2]JUN 2022'!O148+'[2]JUL 2022'!O148+'[2]AUG 2022'!O148+'[2]NOV 2022'!O148</f>
        <v>0</v>
      </c>
      <c r="P148" s="90">
        <f>'[2]SEPT 2021'!O148+'[2]OCT 2021'!O148+'[2]NOV 2021'!O148+'[2]DEC 2021'!O148+'[2]JAN 2022'!O148+'[2]FEB 2022'!P148+'[2]MAR 2022'!P148+'[2]APR 2022'!P148+'[2]MAY 2022'!P148+'[2]JUN 2022'!P148+'[2]JUL 2022'!P148+'[2]AUG 2022'!P148+'[2]NOV 2022'!P148</f>
        <v>0</v>
      </c>
      <c r="Q148" s="90">
        <f>'[2]SEPT 2021'!P148+'[2]OCT 2021'!P148+'[2]NOV 2021'!P148+'[2]DEC 2021'!P148+'[2]JAN 2022'!P148+'[2]FEB 2022'!Q148+'[2]MAR 2022'!Q148+'[2]APR 2022'!Q148+'[2]MAY 2022'!Q148+'[2]JUN 2022'!Q148+'[2]JUL 2022'!Q148+'[2]AUG 2022'!Q148+'[2]NOV 2022'!Q148</f>
        <v>1705.87</v>
      </c>
      <c r="R148" s="90">
        <f>'[2]SEPT 2021'!Q148+'[2]OCT 2021'!Q148+'[2]NOV 2021'!Q148+'[2]DEC 2021'!Q148+'[2]JAN 2022'!Q148+'[2]FEB 2022'!R148+'[2]MAR 2022'!R148+'[2]APR 2022'!R148+'[2]MAY 2022'!R148+'[2]JUN 2022'!R148+'[2]JUL 2022'!R148+'[2]AUG 2022'!R148+'[2]NOV 2022'!R148</f>
        <v>0</v>
      </c>
      <c r="S148" s="90">
        <f>'[2]SEPT 2021'!R148+'[2]OCT 2021'!R148+'[2]NOV 2021'!R148+'[2]DEC 2021'!R148+'[2]JAN 2022'!R148+'[2]FEB 2022'!S148+'[2]MAR 2022'!S148+'[2]APR 2022'!S148+'[2]MAY 2022'!S148+'[2]JUN 2022'!S148+'[2]JUL 2022'!S148+'[2]AUG 2022'!S148+'[2]NOV 2022'!S148</f>
        <v>0</v>
      </c>
      <c r="T148" s="90">
        <f>'[2]SEPT 2021'!S148+'[2]OCT 2021'!S148+'[2]NOV 2021'!S148+'[2]DEC 2021'!S148+'[2]JAN 2022'!S148+'[2]FEB 2022'!T148+'[2]MAR 2022'!T148+'[2]APR 2022'!T148+'[2]MAY 2022'!T148+'[2]JUN 2022'!T148+'[2]JUL 2022'!T148+'[2]AUG 2022'!T148+'[2]NOV 2022'!T148</f>
        <v>0</v>
      </c>
      <c r="U148" s="90">
        <f>'[2]SEPT 2021'!T148+'[2]OCT 2021'!T148+'[2]NOV 2021'!T148+'[2]DEC 2021'!T148+'[2]JAN 2022'!T148+'[2]FEB 2022'!U148+'[2]MAR 2022'!U148+'[2]APR 2022'!U148+'[2]MAY 2022'!U148+'[2]JUN 2022'!U148+'[2]JUL 2022'!U148+'[2]AUG 2022'!U148+'[2]NOV 2022'!U148</f>
        <v>0</v>
      </c>
      <c r="V148" s="90">
        <f>'[2]SEPT 2021'!U148+'[2]OCT 2021'!U148+'[2]NOV 2021'!U148+'[2]DEC 2021'!U148+'[2]JAN 2022'!U148+'[2]FEB 2022'!V148+'[2]MAR 2022'!V148+'[2]APR 2022'!V148+'[2]MAY 2022'!V148+'[2]JUN 2022'!V148+'[2]JUL 2022'!V148+'[2]AUG 2022'!V148+'[2]NOV 2022'!V148</f>
        <v>0</v>
      </c>
      <c r="W148" s="90">
        <f>'[2]SEPT 2021'!V148+'[2]OCT 2021'!V148+'[2]NOV 2021'!V148+'[2]DEC 2021'!V148+'[2]JAN 2022'!V148+'[2]FEB 2022'!W148+'[2]MAR 2022'!W148+'[2]APR 2022'!W148+'[2]MAY 2022'!W148+'[2]JUN 2022'!W148+'[2]JUL 2022'!W148+'[2]AUG 2022'!W148+'[2]NOV 2022'!W148</f>
        <v>0</v>
      </c>
      <c r="X148" s="90">
        <f>'[2]SEPT 2021'!W148+'[2]OCT 2021'!W148+'[2]NOV 2021'!W148+'[2]DEC 2021'!W148+'[2]JAN 2022'!W148+'[2]FEB 2022'!X148+'[2]MAR 2022'!X148+'[2]APR 2022'!X148+'[2]MAY 2022'!X148+'[2]JUN 2022'!X148+'[2]JUL 2022'!X148+'[2]AUG 2022'!X148+'[2]NOV 2022'!X148</f>
        <v>0</v>
      </c>
      <c r="Y148" s="90">
        <f>'[2]SEPT 2021'!X148+'[2]OCT 2021'!X148+'[2]NOV 2021'!X148+'[2]DEC 2021'!X148+'[2]JAN 2022'!X148+'[2]FEB 2022'!Y148+'[2]MAR 2022'!Y148+'[2]APR 2022'!Y148+'[2]MAY 2022'!Y148+'[2]JUN 2022'!Y148+'[2]JUL 2022'!Y148+'[2]AUG 2022'!Y148+'[2]NOV 2022'!Y148</f>
        <v>0</v>
      </c>
      <c r="Z148" s="90">
        <f>'[2]SEPT 2021'!Y148+'[2]OCT 2021'!Y148+'[2]NOV 2021'!Y148+'[2]DEC 2021'!Y148+'[2]JAN 2022'!Y148+'[2]FEB 2022'!Z148+'[2]MAR 2022'!Z148+'[2]APR 2022'!Z148+'[2]MAY 2022'!Z148+'[2]JUN 2022'!Z148+'[2]JUL 2022'!Z148+'[2]AUG 2022'!Z148+'[2]NOV 2022'!Z148</f>
        <v>0</v>
      </c>
      <c r="AA148" s="66">
        <f t="shared" si="2"/>
        <v>660701.87</v>
      </c>
    </row>
    <row r="149" spans="1:27" x14ac:dyDescent="0.25">
      <c r="A149" s="16" t="s">
        <v>333</v>
      </c>
      <c r="B149" s="17" t="s">
        <v>334</v>
      </c>
      <c r="C149" s="18" t="s">
        <v>36</v>
      </c>
      <c r="D149" s="86">
        <f>'[2]SEPT 2021'!D149+'[2]OCT 2021'!D149+'[2]NOV 2021'!D149+'[2]DEC 2021'!D149+'[2]JAN 2022'!D149+'[2]FEB 2022'!D149+'[2]MAR 2022'!D149+'[2]APR 2022'!D149+'[2]MAY 2022'!D149+'[2]JUN 2022'!D149+'[2]JUL 2022'!D149+'[2]AUG 2022'!D149+'[2]NOV 2022'!D149</f>
        <v>156576</v>
      </c>
      <c r="E149" s="86">
        <f>'[2]SEPT 2021'!E149+'[2]OCT 2021'!E149+'[2]NOV 2021'!E149+'[2]DEC 2021'!E149+'[2]JAN 2022'!E149+'[2]FEB 2022'!E149+'[2]MAR 2022'!E149+'[2]APR 2022'!E149+'[2]MAY 2022'!E149+'[2]JUN 2022'!E149+'[2]JUL 2022'!E149+'[2]AUG 2022'!E149+'[2]NOV 2022'!E149</f>
        <v>10353</v>
      </c>
      <c r="F149" s="86">
        <f>'[2]SEPT 2021'!F149+'[2]OCT 2021'!F149+'[2]NOV 2021'!F149+'[2]DEC 2021'!F149+'[2]JAN 2022'!F149+'[2]FEB 2022'!F149+'[2]MAR 2022'!F149+'[2]APR 2022'!F149+'[2]MAY 2022'!F149+'[2]JUN 2022'!F149+'[2]JUL 2022'!F149+'[2]AUG 2022'!F149+'[2]NOV 2022'!F149</f>
        <v>183802</v>
      </c>
      <c r="G149" s="86">
        <f>'[2]SEPT 2021'!G149+'[2]OCT 2021'!G149+'[2]NOV 2021'!G149+'[2]DEC 2021'!G149+'[2]JAN 2022'!G149+'[2]FEB 2022'!G149+'[2]MAR 2022'!G149+'[2]APR 2022'!G149+'[2]MAY 2022'!G149+'[2]JUN 2022'!G149+'[2]JUL 2022'!G149+'[2]AUG 2022'!G149+'[2]NOV 2022'!G149</f>
        <v>64555</v>
      </c>
      <c r="H149" s="86">
        <f>'[2]SEPT 2021'!H149+'[2]OCT 2021'!H149+'[2]NOV 2021'!H149+'[2]DEC 2021'!H149+'[2]JAN 2022'!H149+'[2]FEB 2022'!H149+'[2]MAR 2022'!H149+'[2]APR 2022'!H149+'[2]MAY 2022'!H149+'[2]JUN 2022'!H149+'[2]JUL 2022'!H149+'[2]AUG 2022'!H149+'[2]NOV 2022'!H149</f>
        <v>57382</v>
      </c>
      <c r="I149" s="87">
        <f>'[2]SEPT 2021'!I149+'[2]OCT 2021'!I149+'[2]NOV 2021'!I149+'[2]DEC 2021'!I149+'[2]JAN 2022'!I149+'[2]FEB 2022'!I149+'[2]MAR 2022'!I149+'[2]APR 2022'!I149+'[2]MAY 2022'!I149+'[2]JUN 2022'!I149+'[2]JUL 2022'!I149+'[2]AUG 2022'!I149+'[2]NOV 2022'!I149</f>
        <v>472668</v>
      </c>
      <c r="J149" s="88">
        <f>'[2]SEPT 2021'!J149+'[2]OCT 2021'!J149+'[2]NOV 2021'!J149+'[2]DEC 2021'!J149+'[2]JAN 2022'!J149+'[2]FEB 2022'!J149+'[2]MAR 2022'!J149+'[2]APR 2022'!J149+'[2]MAY 2022'!J149+'[2]JUN 2022'!J149+'[2]JUL 2022'!J149+'[2]AUG 2022'!J149+'[2]NOV 2022'!J149</f>
        <v>0</v>
      </c>
      <c r="K149" s="89">
        <f>'[2]FEB 2022'!K149+'[2]MAR 2022'!K149+'[2]APR 2022'!K149+'[2]MAY 2022'!K149+'[2]JUN 2022'!K149+'[2]JUL 2022'!K149+'[2]AUG 2022'!K149+'[2]NOV 2022'!K149</f>
        <v>0</v>
      </c>
      <c r="L149" s="90">
        <f>'[2]SEPT 2021'!K149+'[2]OCT 2021'!K149+'[2]NOV 2021'!K149+'[2]DEC 2021'!K149+'[2]JAN 2022'!K149+'[2]FEB 2022'!L149+'[2]MAR 2022'!L149+'[2]APR 2022'!L149+'[2]MAY 2022'!L149+'[2]JUN 2022'!L149+'[2]JUL 2022'!L149+'[2]AUG 2022'!L149+'[2]NOV 2022'!L149</f>
        <v>0</v>
      </c>
      <c r="M149" s="90">
        <f>'[2]SEPT 2021'!L149+'[2]OCT 2021'!L149+'[2]NOV 2021'!L149+'[2]DEC 2021'!L149+'[2]JAN 2022'!L149+'[2]FEB 2022'!M149+'[2]MAR 2022'!M149+'[2]APR 2022'!M149+'[2]MAY 2022'!M149+'[2]JUN 2022'!M149+'[2]JUL 2022'!M149+'[2]AUG 2022'!M149+'[2]NOV 2022'!M149</f>
        <v>0</v>
      </c>
      <c r="N149" s="90">
        <f>'[2]SEPT 2021'!M149+'[2]OCT 2021'!M149+'[2]NOV 2021'!M149+'[2]DEC 2021'!M149+'[2]JAN 2022'!M149+'[2]FEB 2022'!N149+'[2]MAR 2022'!N149+'[2]APR 2022'!N149+'[2]MAY 2022'!N149+'[2]JUN 2022'!N149+'[2]JUL 2022'!N149+'[2]AUG 2022'!N149+'[2]NOV 2022'!N149</f>
        <v>0</v>
      </c>
      <c r="O149" s="90">
        <f>'[2]SEPT 2021'!N149+'[2]OCT 2021'!N149+'[2]NOV 2021'!N149+'[2]DEC 2021'!N149+'[2]JAN 2022'!N149+'[2]FEB 2022'!O149+'[2]MAR 2022'!O149+'[2]APR 2022'!O149+'[2]MAY 2022'!O149+'[2]JUN 2022'!O149+'[2]JUL 2022'!O149+'[2]AUG 2022'!O149+'[2]NOV 2022'!O149</f>
        <v>0</v>
      </c>
      <c r="P149" s="90">
        <f>'[2]SEPT 2021'!O149+'[2]OCT 2021'!O149+'[2]NOV 2021'!O149+'[2]DEC 2021'!O149+'[2]JAN 2022'!O149+'[2]FEB 2022'!P149+'[2]MAR 2022'!P149+'[2]APR 2022'!P149+'[2]MAY 2022'!P149+'[2]JUN 2022'!P149+'[2]JUL 2022'!P149+'[2]AUG 2022'!P149+'[2]NOV 2022'!P149</f>
        <v>0</v>
      </c>
      <c r="Q149" s="90">
        <f>'[2]SEPT 2021'!P149+'[2]OCT 2021'!P149+'[2]NOV 2021'!P149+'[2]DEC 2021'!P149+'[2]JAN 2022'!P149+'[2]FEB 2022'!Q149+'[2]MAR 2022'!Q149+'[2]APR 2022'!Q149+'[2]MAY 2022'!Q149+'[2]JUN 2022'!Q149+'[2]JUL 2022'!Q149+'[2]AUG 2022'!Q149+'[2]NOV 2022'!Q149</f>
        <v>5364.24</v>
      </c>
      <c r="R149" s="90">
        <f>'[2]SEPT 2021'!Q149+'[2]OCT 2021'!Q149+'[2]NOV 2021'!Q149+'[2]DEC 2021'!Q149+'[2]JAN 2022'!Q149+'[2]FEB 2022'!R149+'[2]MAR 2022'!R149+'[2]APR 2022'!R149+'[2]MAY 2022'!R149+'[2]JUN 2022'!R149+'[2]JUL 2022'!R149+'[2]AUG 2022'!R149+'[2]NOV 2022'!R149</f>
        <v>0</v>
      </c>
      <c r="S149" s="90">
        <f>'[2]SEPT 2021'!R149+'[2]OCT 2021'!R149+'[2]NOV 2021'!R149+'[2]DEC 2021'!R149+'[2]JAN 2022'!R149+'[2]FEB 2022'!S149+'[2]MAR 2022'!S149+'[2]APR 2022'!S149+'[2]MAY 2022'!S149+'[2]JUN 2022'!S149+'[2]JUL 2022'!S149+'[2]AUG 2022'!S149+'[2]NOV 2022'!S149</f>
        <v>83593</v>
      </c>
      <c r="T149" s="90">
        <f>'[2]SEPT 2021'!S149+'[2]OCT 2021'!S149+'[2]NOV 2021'!S149+'[2]DEC 2021'!S149+'[2]JAN 2022'!S149+'[2]FEB 2022'!T149+'[2]MAR 2022'!T149+'[2]APR 2022'!T149+'[2]MAY 2022'!T149+'[2]JUN 2022'!T149+'[2]JUL 2022'!T149+'[2]AUG 2022'!T149+'[2]NOV 2022'!T149</f>
        <v>0</v>
      </c>
      <c r="U149" s="90">
        <f>'[2]SEPT 2021'!T149+'[2]OCT 2021'!T149+'[2]NOV 2021'!T149+'[2]DEC 2021'!T149+'[2]JAN 2022'!T149+'[2]FEB 2022'!U149+'[2]MAR 2022'!U149+'[2]APR 2022'!U149+'[2]MAY 2022'!U149+'[2]JUN 2022'!U149+'[2]JUL 2022'!U149+'[2]AUG 2022'!U149+'[2]NOV 2022'!U149</f>
        <v>0</v>
      </c>
      <c r="V149" s="90">
        <f>'[2]SEPT 2021'!U149+'[2]OCT 2021'!U149+'[2]NOV 2021'!U149+'[2]DEC 2021'!U149+'[2]JAN 2022'!U149+'[2]FEB 2022'!V149+'[2]MAR 2022'!V149+'[2]APR 2022'!V149+'[2]MAY 2022'!V149+'[2]JUN 2022'!V149+'[2]JUL 2022'!V149+'[2]AUG 2022'!V149+'[2]NOV 2022'!V149</f>
        <v>0</v>
      </c>
      <c r="W149" s="90">
        <f>'[2]SEPT 2021'!V149+'[2]OCT 2021'!V149+'[2]NOV 2021'!V149+'[2]DEC 2021'!V149+'[2]JAN 2022'!V149+'[2]FEB 2022'!W149+'[2]MAR 2022'!W149+'[2]APR 2022'!W149+'[2]MAY 2022'!W149+'[2]JUN 2022'!W149+'[2]JUL 2022'!W149+'[2]AUG 2022'!W149+'[2]NOV 2022'!W149</f>
        <v>137028.39000000001</v>
      </c>
      <c r="X149" s="90">
        <f>'[2]SEPT 2021'!W149+'[2]OCT 2021'!W149+'[2]NOV 2021'!W149+'[2]DEC 2021'!W149+'[2]JAN 2022'!W149+'[2]FEB 2022'!X149+'[2]MAR 2022'!X149+'[2]APR 2022'!X149+'[2]MAY 2022'!X149+'[2]JUN 2022'!X149+'[2]JUL 2022'!X149+'[2]AUG 2022'!X149+'[2]NOV 2022'!X149</f>
        <v>0</v>
      </c>
      <c r="Y149" s="90">
        <f>'[2]SEPT 2021'!X149+'[2]OCT 2021'!X149+'[2]NOV 2021'!X149+'[2]DEC 2021'!X149+'[2]JAN 2022'!X149+'[2]FEB 2022'!Y149+'[2]MAR 2022'!Y149+'[2]APR 2022'!Y149+'[2]MAY 2022'!Y149+'[2]JUN 2022'!Y149+'[2]JUL 2022'!Y149+'[2]AUG 2022'!Y149+'[2]NOV 2022'!Y149</f>
        <v>0</v>
      </c>
      <c r="Z149" s="90">
        <f>'[2]SEPT 2021'!Y149+'[2]OCT 2021'!Y149+'[2]NOV 2021'!Y149+'[2]DEC 2021'!Y149+'[2]JAN 2022'!Y149+'[2]FEB 2022'!Z149+'[2]MAR 2022'!Z149+'[2]APR 2022'!Z149+'[2]MAY 2022'!Z149+'[2]JUN 2022'!Z149+'[2]JUL 2022'!Z149+'[2]AUG 2022'!Z149+'[2]NOV 2022'!Z149</f>
        <v>0</v>
      </c>
      <c r="AA149" s="66">
        <f t="shared" si="2"/>
        <v>698653.63</v>
      </c>
    </row>
    <row r="150" spans="1:27" x14ac:dyDescent="0.25">
      <c r="A150" s="16" t="s">
        <v>335</v>
      </c>
      <c r="B150" s="17" t="s">
        <v>336</v>
      </c>
      <c r="C150" s="28" t="s">
        <v>45</v>
      </c>
      <c r="D150" s="86">
        <f>'[2]SEPT 2021'!D150+'[2]OCT 2021'!D150+'[2]NOV 2021'!D150+'[2]DEC 2021'!D150+'[2]JAN 2022'!D150+'[2]FEB 2022'!D150+'[2]MAR 2022'!D150+'[2]APR 2022'!D150+'[2]MAY 2022'!D150+'[2]JUN 2022'!D150+'[2]JUL 2022'!D150+'[2]AUG 2022'!D150+'[2]NOV 2022'!D150</f>
        <v>424922</v>
      </c>
      <c r="E150" s="86">
        <f>'[2]SEPT 2021'!E150+'[2]OCT 2021'!E150+'[2]NOV 2021'!E150+'[2]DEC 2021'!E150+'[2]JAN 2022'!E150+'[2]FEB 2022'!E150+'[2]MAR 2022'!E150+'[2]APR 2022'!E150+'[2]MAY 2022'!E150+'[2]JUN 2022'!E150+'[2]JUL 2022'!E150+'[2]AUG 2022'!E150+'[2]NOV 2022'!E150</f>
        <v>212217</v>
      </c>
      <c r="F150" s="86">
        <f>'[2]SEPT 2021'!F150+'[2]OCT 2021'!F150+'[2]NOV 2021'!F150+'[2]DEC 2021'!F150+'[2]JAN 2022'!F150+'[2]FEB 2022'!F150+'[2]MAR 2022'!F150+'[2]APR 2022'!F150+'[2]MAY 2022'!F150+'[2]JUN 2022'!F150+'[2]JUL 2022'!F150+'[2]AUG 2022'!F150+'[2]NOV 2022'!F150</f>
        <v>2225</v>
      </c>
      <c r="G150" s="86">
        <f>'[2]SEPT 2021'!G150+'[2]OCT 2021'!G150+'[2]NOV 2021'!G150+'[2]DEC 2021'!G150+'[2]JAN 2022'!G150+'[2]FEB 2022'!G150+'[2]MAR 2022'!G150+'[2]APR 2022'!G150+'[2]MAY 2022'!G150+'[2]JUN 2022'!G150+'[2]JUL 2022'!G150+'[2]AUG 2022'!G150+'[2]NOV 2022'!G150</f>
        <v>256359</v>
      </c>
      <c r="H150" s="86">
        <f>'[2]SEPT 2021'!H150+'[2]OCT 2021'!H150+'[2]NOV 2021'!H150+'[2]DEC 2021'!H150+'[2]JAN 2022'!H150+'[2]FEB 2022'!H150+'[2]MAR 2022'!H150+'[2]APR 2022'!H150+'[2]MAY 2022'!H150+'[2]JUN 2022'!H150+'[2]JUL 2022'!H150+'[2]AUG 2022'!H150+'[2]NOV 2022'!H150</f>
        <v>26000</v>
      </c>
      <c r="I150" s="87">
        <f>'[2]SEPT 2021'!I150+'[2]OCT 2021'!I150+'[2]NOV 2021'!I150+'[2]DEC 2021'!I150+'[2]JAN 2022'!I150+'[2]FEB 2022'!I150+'[2]MAR 2022'!I150+'[2]APR 2022'!I150+'[2]MAY 2022'!I150+'[2]JUN 2022'!I150+'[2]JUL 2022'!I150+'[2]AUG 2022'!I150+'[2]NOV 2022'!I150</f>
        <v>921723</v>
      </c>
      <c r="J150" s="88">
        <f>'[2]SEPT 2021'!J150+'[2]OCT 2021'!J150+'[2]NOV 2021'!J150+'[2]DEC 2021'!J150+'[2]JAN 2022'!J150+'[2]FEB 2022'!J150+'[2]MAR 2022'!J150+'[2]APR 2022'!J150+'[2]MAY 2022'!J150+'[2]JUN 2022'!J150+'[2]JUL 2022'!J150+'[2]AUG 2022'!J150+'[2]NOV 2022'!J150</f>
        <v>4348</v>
      </c>
      <c r="K150" s="89">
        <f>'[2]FEB 2022'!K150+'[2]MAR 2022'!K150+'[2]APR 2022'!K150+'[2]MAY 2022'!K150+'[2]JUN 2022'!K150+'[2]JUL 2022'!K150+'[2]AUG 2022'!K150+'[2]NOV 2022'!K150</f>
        <v>0</v>
      </c>
      <c r="L150" s="90">
        <f>'[2]SEPT 2021'!K150+'[2]OCT 2021'!K150+'[2]NOV 2021'!K150+'[2]DEC 2021'!K150+'[2]JAN 2022'!K150+'[2]FEB 2022'!L150+'[2]MAR 2022'!L150+'[2]APR 2022'!L150+'[2]MAY 2022'!L150+'[2]JUN 2022'!L150+'[2]JUL 2022'!L150+'[2]AUG 2022'!L150+'[2]NOV 2022'!L150</f>
        <v>0</v>
      </c>
      <c r="M150" s="90">
        <f>'[2]SEPT 2021'!L150+'[2]OCT 2021'!L150+'[2]NOV 2021'!L150+'[2]DEC 2021'!L150+'[2]JAN 2022'!L150+'[2]FEB 2022'!M150+'[2]MAR 2022'!M150+'[2]APR 2022'!M150+'[2]MAY 2022'!M150+'[2]JUN 2022'!M150+'[2]JUL 2022'!M150+'[2]AUG 2022'!M150+'[2]NOV 2022'!M150</f>
        <v>0</v>
      </c>
      <c r="N150" s="90">
        <f>'[2]SEPT 2021'!M150+'[2]OCT 2021'!M150+'[2]NOV 2021'!M150+'[2]DEC 2021'!M150+'[2]JAN 2022'!M150+'[2]FEB 2022'!N150+'[2]MAR 2022'!N150+'[2]APR 2022'!N150+'[2]MAY 2022'!N150+'[2]JUN 2022'!N150+'[2]JUL 2022'!N150+'[2]AUG 2022'!N150+'[2]NOV 2022'!N150</f>
        <v>0</v>
      </c>
      <c r="O150" s="90">
        <f>'[2]SEPT 2021'!N150+'[2]OCT 2021'!N150+'[2]NOV 2021'!N150+'[2]DEC 2021'!N150+'[2]JAN 2022'!N150+'[2]FEB 2022'!O150+'[2]MAR 2022'!O150+'[2]APR 2022'!O150+'[2]MAY 2022'!O150+'[2]JUN 2022'!O150+'[2]JUL 2022'!O150+'[2]AUG 2022'!O150+'[2]NOV 2022'!O150</f>
        <v>0</v>
      </c>
      <c r="P150" s="90">
        <f>'[2]SEPT 2021'!O150+'[2]OCT 2021'!O150+'[2]NOV 2021'!O150+'[2]DEC 2021'!O150+'[2]JAN 2022'!O150+'[2]FEB 2022'!P150+'[2]MAR 2022'!P150+'[2]APR 2022'!P150+'[2]MAY 2022'!P150+'[2]JUN 2022'!P150+'[2]JUL 2022'!P150+'[2]AUG 2022'!P150+'[2]NOV 2022'!P150</f>
        <v>0</v>
      </c>
      <c r="Q150" s="90">
        <f>'[2]SEPT 2021'!P150+'[2]OCT 2021'!P150+'[2]NOV 2021'!P150+'[2]DEC 2021'!P150+'[2]JAN 2022'!P150+'[2]FEB 2022'!Q150+'[2]MAR 2022'!Q150+'[2]APR 2022'!Q150+'[2]MAY 2022'!Q150+'[2]JUN 2022'!Q150+'[2]JUL 2022'!Q150+'[2]AUG 2022'!Q150+'[2]NOV 2022'!Q150</f>
        <v>9234.33</v>
      </c>
      <c r="R150" s="90">
        <f>'[2]SEPT 2021'!Q150+'[2]OCT 2021'!Q150+'[2]NOV 2021'!Q150+'[2]DEC 2021'!Q150+'[2]JAN 2022'!Q150+'[2]FEB 2022'!R150+'[2]MAR 2022'!R150+'[2]APR 2022'!R150+'[2]MAY 2022'!R150+'[2]JUN 2022'!R150+'[2]JUL 2022'!R150+'[2]AUG 2022'!R150+'[2]NOV 2022'!R150</f>
        <v>0</v>
      </c>
      <c r="S150" s="90">
        <f>'[2]SEPT 2021'!R150+'[2]OCT 2021'!R150+'[2]NOV 2021'!R150+'[2]DEC 2021'!R150+'[2]JAN 2022'!R150+'[2]FEB 2022'!S150+'[2]MAR 2022'!S150+'[2]APR 2022'!S150+'[2]MAY 2022'!S150+'[2]JUN 2022'!S150+'[2]JUL 2022'!S150+'[2]AUG 2022'!S150+'[2]NOV 2022'!S150</f>
        <v>0</v>
      </c>
      <c r="T150" s="90">
        <f>'[2]SEPT 2021'!S150+'[2]OCT 2021'!S150+'[2]NOV 2021'!S150+'[2]DEC 2021'!S150+'[2]JAN 2022'!S150+'[2]FEB 2022'!T150+'[2]MAR 2022'!T150+'[2]APR 2022'!T150+'[2]MAY 2022'!T150+'[2]JUN 2022'!T150+'[2]JUL 2022'!T150+'[2]AUG 2022'!T150+'[2]NOV 2022'!T150</f>
        <v>0</v>
      </c>
      <c r="U150" s="90">
        <f>'[2]SEPT 2021'!T150+'[2]OCT 2021'!T150+'[2]NOV 2021'!T150+'[2]DEC 2021'!T150+'[2]JAN 2022'!T150+'[2]FEB 2022'!U150+'[2]MAR 2022'!U150+'[2]APR 2022'!U150+'[2]MAY 2022'!U150+'[2]JUN 2022'!U150+'[2]JUL 2022'!U150+'[2]AUG 2022'!U150+'[2]NOV 2022'!U150</f>
        <v>0</v>
      </c>
      <c r="V150" s="90">
        <f>'[2]SEPT 2021'!U150+'[2]OCT 2021'!U150+'[2]NOV 2021'!U150+'[2]DEC 2021'!U150+'[2]JAN 2022'!U150+'[2]FEB 2022'!V150+'[2]MAR 2022'!V150+'[2]APR 2022'!V150+'[2]MAY 2022'!V150+'[2]JUN 2022'!V150+'[2]JUL 2022'!V150+'[2]AUG 2022'!V150+'[2]NOV 2022'!V150</f>
        <v>0</v>
      </c>
      <c r="W150" s="90">
        <f>'[2]SEPT 2021'!V150+'[2]OCT 2021'!V150+'[2]NOV 2021'!V150+'[2]DEC 2021'!V150+'[2]JAN 2022'!V150+'[2]FEB 2022'!W150+'[2]MAR 2022'!W150+'[2]APR 2022'!W150+'[2]MAY 2022'!W150+'[2]JUN 2022'!W150+'[2]JUL 2022'!W150+'[2]AUG 2022'!W150+'[2]NOV 2022'!W150</f>
        <v>0</v>
      </c>
      <c r="X150" s="90">
        <f>'[2]SEPT 2021'!W150+'[2]OCT 2021'!W150+'[2]NOV 2021'!W150+'[2]DEC 2021'!W150+'[2]JAN 2022'!W150+'[2]FEB 2022'!X150+'[2]MAR 2022'!X150+'[2]APR 2022'!X150+'[2]MAY 2022'!X150+'[2]JUN 2022'!X150+'[2]JUL 2022'!X150+'[2]AUG 2022'!X150+'[2]NOV 2022'!X150</f>
        <v>0</v>
      </c>
      <c r="Y150" s="90">
        <f>'[2]SEPT 2021'!X150+'[2]OCT 2021'!X150+'[2]NOV 2021'!X150+'[2]DEC 2021'!X150+'[2]JAN 2022'!X150+'[2]FEB 2022'!Y150+'[2]MAR 2022'!Y150+'[2]APR 2022'!Y150+'[2]MAY 2022'!Y150+'[2]JUN 2022'!Y150+'[2]JUL 2022'!Y150+'[2]AUG 2022'!Y150+'[2]NOV 2022'!Y150</f>
        <v>0</v>
      </c>
      <c r="Z150" s="90">
        <f>'[2]SEPT 2021'!Y150+'[2]OCT 2021'!Y150+'[2]NOV 2021'!Y150+'[2]DEC 2021'!Y150+'[2]JAN 2022'!Y150+'[2]FEB 2022'!Z150+'[2]MAR 2022'!Z150+'[2]APR 2022'!Z150+'[2]MAY 2022'!Z150+'[2]JUN 2022'!Z150+'[2]JUL 2022'!Z150+'[2]AUG 2022'!Z150+'[2]NOV 2022'!Z150</f>
        <v>0</v>
      </c>
      <c r="AA150" s="66">
        <f t="shared" si="2"/>
        <v>935305.33</v>
      </c>
    </row>
    <row r="151" spans="1:27" x14ac:dyDescent="0.25">
      <c r="A151" s="16" t="s">
        <v>337</v>
      </c>
      <c r="B151" s="17" t="s">
        <v>338</v>
      </c>
      <c r="C151" s="26" t="s">
        <v>42</v>
      </c>
      <c r="D151" s="86">
        <f>'[2]SEPT 2021'!D151+'[2]OCT 2021'!D151+'[2]NOV 2021'!D151+'[2]DEC 2021'!D151+'[2]JAN 2022'!D151+'[2]FEB 2022'!D151+'[2]MAR 2022'!D151+'[2]APR 2022'!D151+'[2]MAY 2022'!D151+'[2]JUN 2022'!D151+'[2]JUL 2022'!D151+'[2]AUG 2022'!D151+'[2]NOV 2022'!D151</f>
        <v>220435</v>
      </c>
      <c r="E151" s="86">
        <f>'[2]SEPT 2021'!E151+'[2]OCT 2021'!E151+'[2]NOV 2021'!E151+'[2]DEC 2021'!E151+'[2]JAN 2022'!E151+'[2]FEB 2022'!E151+'[2]MAR 2022'!E151+'[2]APR 2022'!E151+'[2]MAY 2022'!E151+'[2]JUN 2022'!E151+'[2]JUL 2022'!E151+'[2]AUG 2022'!E151+'[2]NOV 2022'!E151</f>
        <v>102998</v>
      </c>
      <c r="F151" s="86">
        <f>'[2]SEPT 2021'!F151+'[2]OCT 2021'!F151+'[2]NOV 2021'!F151+'[2]DEC 2021'!F151+'[2]JAN 2022'!F151+'[2]FEB 2022'!F151+'[2]MAR 2022'!F151+'[2]APR 2022'!F151+'[2]MAY 2022'!F151+'[2]JUN 2022'!F151+'[2]JUL 2022'!F151+'[2]AUG 2022'!F151+'[2]NOV 2022'!F151</f>
        <v>18000</v>
      </c>
      <c r="G151" s="86">
        <f>'[2]SEPT 2021'!G151+'[2]OCT 2021'!G151+'[2]NOV 2021'!G151+'[2]DEC 2021'!G151+'[2]JAN 2022'!G151+'[2]FEB 2022'!G151+'[2]MAR 2022'!G151+'[2]APR 2022'!G151+'[2]MAY 2022'!G151+'[2]JUN 2022'!G151+'[2]JUL 2022'!G151+'[2]AUG 2022'!G151+'[2]NOV 2022'!G151</f>
        <v>26863</v>
      </c>
      <c r="H151" s="86">
        <f>'[2]SEPT 2021'!H151+'[2]OCT 2021'!H151+'[2]NOV 2021'!H151+'[2]DEC 2021'!H151+'[2]JAN 2022'!H151+'[2]FEB 2022'!H151+'[2]MAR 2022'!H151+'[2]APR 2022'!H151+'[2]MAY 2022'!H151+'[2]JUN 2022'!H151+'[2]JUL 2022'!H151+'[2]AUG 2022'!H151+'[2]NOV 2022'!H151</f>
        <v>28317</v>
      </c>
      <c r="I151" s="87">
        <f>'[2]SEPT 2021'!I151+'[2]OCT 2021'!I151+'[2]NOV 2021'!I151+'[2]DEC 2021'!I151+'[2]JAN 2022'!I151+'[2]FEB 2022'!I151+'[2]MAR 2022'!I151+'[2]APR 2022'!I151+'[2]MAY 2022'!I151+'[2]JUN 2022'!I151+'[2]JUL 2022'!I151+'[2]AUG 2022'!I151+'[2]NOV 2022'!I151</f>
        <v>396613</v>
      </c>
      <c r="J151" s="88">
        <f>'[2]SEPT 2021'!J151+'[2]OCT 2021'!J151+'[2]NOV 2021'!J151+'[2]DEC 2021'!J151+'[2]JAN 2022'!J151+'[2]FEB 2022'!J151+'[2]MAR 2022'!J151+'[2]APR 2022'!J151+'[2]MAY 2022'!J151+'[2]JUN 2022'!J151+'[2]JUL 2022'!J151+'[2]AUG 2022'!J151+'[2]NOV 2022'!J151</f>
        <v>0</v>
      </c>
      <c r="K151" s="89">
        <f>'[2]FEB 2022'!K151+'[2]MAR 2022'!K151+'[2]APR 2022'!K151+'[2]MAY 2022'!K151+'[2]JUN 2022'!K151+'[2]JUL 2022'!K151+'[2]AUG 2022'!K151+'[2]NOV 2022'!K151</f>
        <v>0</v>
      </c>
      <c r="L151" s="90">
        <f>'[2]SEPT 2021'!K151+'[2]OCT 2021'!K151+'[2]NOV 2021'!K151+'[2]DEC 2021'!K151+'[2]JAN 2022'!K151+'[2]FEB 2022'!L151+'[2]MAR 2022'!L151+'[2]APR 2022'!L151+'[2]MAY 2022'!L151+'[2]JUN 2022'!L151+'[2]JUL 2022'!L151+'[2]AUG 2022'!L151+'[2]NOV 2022'!L151</f>
        <v>0</v>
      </c>
      <c r="M151" s="90">
        <f>'[2]SEPT 2021'!L151+'[2]OCT 2021'!L151+'[2]NOV 2021'!L151+'[2]DEC 2021'!L151+'[2]JAN 2022'!L151+'[2]FEB 2022'!M151+'[2]MAR 2022'!M151+'[2]APR 2022'!M151+'[2]MAY 2022'!M151+'[2]JUN 2022'!M151+'[2]JUL 2022'!M151+'[2]AUG 2022'!M151+'[2]NOV 2022'!M151</f>
        <v>0</v>
      </c>
      <c r="N151" s="90">
        <f>'[2]SEPT 2021'!M151+'[2]OCT 2021'!M151+'[2]NOV 2021'!M151+'[2]DEC 2021'!M151+'[2]JAN 2022'!M151+'[2]FEB 2022'!N151+'[2]MAR 2022'!N151+'[2]APR 2022'!N151+'[2]MAY 2022'!N151+'[2]JUN 2022'!N151+'[2]JUL 2022'!N151+'[2]AUG 2022'!N151+'[2]NOV 2022'!N151</f>
        <v>0</v>
      </c>
      <c r="O151" s="90">
        <f>'[2]SEPT 2021'!N151+'[2]OCT 2021'!N151+'[2]NOV 2021'!N151+'[2]DEC 2021'!N151+'[2]JAN 2022'!N151+'[2]FEB 2022'!O151+'[2]MAR 2022'!O151+'[2]APR 2022'!O151+'[2]MAY 2022'!O151+'[2]JUN 2022'!O151+'[2]JUL 2022'!O151+'[2]AUG 2022'!O151+'[2]NOV 2022'!O151</f>
        <v>0</v>
      </c>
      <c r="P151" s="90">
        <f>'[2]SEPT 2021'!O151+'[2]OCT 2021'!O151+'[2]NOV 2021'!O151+'[2]DEC 2021'!O151+'[2]JAN 2022'!O151+'[2]FEB 2022'!P151+'[2]MAR 2022'!P151+'[2]APR 2022'!P151+'[2]MAY 2022'!P151+'[2]JUN 2022'!P151+'[2]JUL 2022'!P151+'[2]AUG 2022'!P151+'[2]NOV 2022'!P151</f>
        <v>0</v>
      </c>
      <c r="Q151" s="90">
        <f>'[2]SEPT 2021'!P151+'[2]OCT 2021'!P151+'[2]NOV 2021'!P151+'[2]DEC 2021'!P151+'[2]JAN 2022'!P151+'[2]FEB 2022'!Q151+'[2]MAR 2022'!Q151+'[2]APR 2022'!Q151+'[2]MAY 2022'!Q151+'[2]JUN 2022'!Q151+'[2]JUL 2022'!Q151+'[2]AUG 2022'!Q151+'[2]NOV 2022'!Q151</f>
        <v>0</v>
      </c>
      <c r="R151" s="90">
        <f>'[2]SEPT 2021'!Q151+'[2]OCT 2021'!Q151+'[2]NOV 2021'!Q151+'[2]DEC 2021'!Q151+'[2]JAN 2022'!Q151+'[2]FEB 2022'!R151+'[2]MAR 2022'!R151+'[2]APR 2022'!R151+'[2]MAY 2022'!R151+'[2]JUN 2022'!R151+'[2]JUL 2022'!R151+'[2]AUG 2022'!R151+'[2]NOV 2022'!R151</f>
        <v>0</v>
      </c>
      <c r="S151" s="90">
        <f>'[2]SEPT 2021'!R151+'[2]OCT 2021'!R151+'[2]NOV 2021'!R151+'[2]DEC 2021'!R151+'[2]JAN 2022'!R151+'[2]FEB 2022'!S151+'[2]MAR 2022'!S151+'[2]APR 2022'!S151+'[2]MAY 2022'!S151+'[2]JUN 2022'!S151+'[2]JUL 2022'!S151+'[2]AUG 2022'!S151+'[2]NOV 2022'!S151</f>
        <v>0</v>
      </c>
      <c r="T151" s="90">
        <f>'[2]SEPT 2021'!S151+'[2]OCT 2021'!S151+'[2]NOV 2021'!S151+'[2]DEC 2021'!S151+'[2]JAN 2022'!S151+'[2]FEB 2022'!T151+'[2]MAR 2022'!T151+'[2]APR 2022'!T151+'[2]MAY 2022'!T151+'[2]JUN 2022'!T151+'[2]JUL 2022'!T151+'[2]AUG 2022'!T151+'[2]NOV 2022'!T151</f>
        <v>0</v>
      </c>
      <c r="U151" s="90">
        <f>'[2]SEPT 2021'!T151+'[2]OCT 2021'!T151+'[2]NOV 2021'!T151+'[2]DEC 2021'!T151+'[2]JAN 2022'!T151+'[2]FEB 2022'!U151+'[2]MAR 2022'!U151+'[2]APR 2022'!U151+'[2]MAY 2022'!U151+'[2]JUN 2022'!U151+'[2]JUL 2022'!U151+'[2]AUG 2022'!U151+'[2]NOV 2022'!U151</f>
        <v>0</v>
      </c>
      <c r="V151" s="90">
        <f>'[2]SEPT 2021'!U151+'[2]OCT 2021'!U151+'[2]NOV 2021'!U151+'[2]DEC 2021'!U151+'[2]JAN 2022'!U151+'[2]FEB 2022'!V151+'[2]MAR 2022'!V151+'[2]APR 2022'!V151+'[2]MAY 2022'!V151+'[2]JUN 2022'!V151+'[2]JUL 2022'!V151+'[2]AUG 2022'!V151+'[2]NOV 2022'!V151</f>
        <v>0</v>
      </c>
      <c r="W151" s="90">
        <f>'[2]SEPT 2021'!V151+'[2]OCT 2021'!V151+'[2]NOV 2021'!V151+'[2]DEC 2021'!V151+'[2]JAN 2022'!V151+'[2]FEB 2022'!W151+'[2]MAR 2022'!W151+'[2]APR 2022'!W151+'[2]MAY 2022'!W151+'[2]JUN 2022'!W151+'[2]JUL 2022'!W151+'[2]AUG 2022'!W151+'[2]NOV 2022'!W151</f>
        <v>0</v>
      </c>
      <c r="X151" s="90">
        <f>'[2]SEPT 2021'!W151+'[2]OCT 2021'!W151+'[2]NOV 2021'!W151+'[2]DEC 2021'!W151+'[2]JAN 2022'!W151+'[2]FEB 2022'!X151+'[2]MAR 2022'!X151+'[2]APR 2022'!X151+'[2]MAY 2022'!X151+'[2]JUN 2022'!X151+'[2]JUL 2022'!X151+'[2]AUG 2022'!X151+'[2]NOV 2022'!X151</f>
        <v>0</v>
      </c>
      <c r="Y151" s="90">
        <f>'[2]SEPT 2021'!X151+'[2]OCT 2021'!X151+'[2]NOV 2021'!X151+'[2]DEC 2021'!X151+'[2]JAN 2022'!X151+'[2]FEB 2022'!Y151+'[2]MAR 2022'!Y151+'[2]APR 2022'!Y151+'[2]MAY 2022'!Y151+'[2]JUN 2022'!Y151+'[2]JUL 2022'!Y151+'[2]AUG 2022'!Y151+'[2]NOV 2022'!Y151</f>
        <v>0</v>
      </c>
      <c r="Z151" s="90">
        <f>'[2]SEPT 2021'!Y151+'[2]OCT 2021'!Y151+'[2]NOV 2021'!Y151+'[2]DEC 2021'!Y151+'[2]JAN 2022'!Y151+'[2]FEB 2022'!Z151+'[2]MAR 2022'!Z151+'[2]APR 2022'!Z151+'[2]MAY 2022'!Z151+'[2]JUN 2022'!Z151+'[2]JUL 2022'!Z151+'[2]AUG 2022'!Z151+'[2]NOV 2022'!Z151</f>
        <v>0</v>
      </c>
      <c r="AA151" s="66">
        <f t="shared" si="2"/>
        <v>396613</v>
      </c>
    </row>
    <row r="152" spans="1:27" x14ac:dyDescent="0.25">
      <c r="A152" s="16" t="s">
        <v>339</v>
      </c>
      <c r="B152" s="17" t="s">
        <v>340</v>
      </c>
      <c r="C152" s="26" t="s">
        <v>42</v>
      </c>
      <c r="D152" s="86">
        <f>'[2]SEPT 2021'!D152+'[2]OCT 2021'!D152+'[2]NOV 2021'!D152+'[2]DEC 2021'!D152+'[2]JAN 2022'!D152+'[2]FEB 2022'!D152+'[2]MAR 2022'!D152+'[2]APR 2022'!D152+'[2]MAY 2022'!D152+'[2]JUN 2022'!D152+'[2]JUL 2022'!D152+'[2]AUG 2022'!D152+'[2]NOV 2022'!D152</f>
        <v>71021</v>
      </c>
      <c r="E152" s="86">
        <f>'[2]SEPT 2021'!E152+'[2]OCT 2021'!E152+'[2]NOV 2021'!E152+'[2]DEC 2021'!E152+'[2]JAN 2022'!E152+'[2]FEB 2022'!E152+'[2]MAR 2022'!E152+'[2]APR 2022'!E152+'[2]MAY 2022'!E152+'[2]JUN 2022'!E152+'[2]JUL 2022'!E152+'[2]AUG 2022'!E152+'[2]NOV 2022'!E152</f>
        <v>132587</v>
      </c>
      <c r="F152" s="86">
        <f>'[2]SEPT 2021'!F152+'[2]OCT 2021'!F152+'[2]NOV 2021'!F152+'[2]DEC 2021'!F152+'[2]JAN 2022'!F152+'[2]FEB 2022'!F152+'[2]MAR 2022'!F152+'[2]APR 2022'!F152+'[2]MAY 2022'!F152+'[2]JUN 2022'!F152+'[2]JUL 2022'!F152+'[2]AUG 2022'!F152+'[2]NOV 2022'!F152</f>
        <v>17659</v>
      </c>
      <c r="G152" s="86">
        <f>'[2]SEPT 2021'!G152+'[2]OCT 2021'!G152+'[2]NOV 2021'!G152+'[2]DEC 2021'!G152+'[2]JAN 2022'!G152+'[2]FEB 2022'!G152+'[2]MAR 2022'!G152+'[2]APR 2022'!G152+'[2]MAY 2022'!G152+'[2]JUN 2022'!G152+'[2]JUL 2022'!G152+'[2]AUG 2022'!G152+'[2]NOV 2022'!G152</f>
        <v>12582</v>
      </c>
      <c r="H152" s="86">
        <f>'[2]SEPT 2021'!H152+'[2]OCT 2021'!H152+'[2]NOV 2021'!H152+'[2]DEC 2021'!H152+'[2]JAN 2022'!H152+'[2]FEB 2022'!H152+'[2]MAR 2022'!H152+'[2]APR 2022'!H152+'[2]MAY 2022'!H152+'[2]JUN 2022'!H152+'[2]JUL 2022'!H152+'[2]AUG 2022'!H152+'[2]NOV 2022'!H152</f>
        <v>3348</v>
      </c>
      <c r="I152" s="87">
        <f>'[2]SEPT 2021'!I152+'[2]OCT 2021'!I152+'[2]NOV 2021'!I152+'[2]DEC 2021'!I152+'[2]JAN 2022'!I152+'[2]FEB 2022'!I152+'[2]MAR 2022'!I152+'[2]APR 2022'!I152+'[2]MAY 2022'!I152+'[2]JUN 2022'!I152+'[2]JUL 2022'!I152+'[2]AUG 2022'!I152+'[2]NOV 2022'!I152</f>
        <v>237197</v>
      </c>
      <c r="J152" s="88">
        <f>'[2]SEPT 2021'!J152+'[2]OCT 2021'!J152+'[2]NOV 2021'!J152+'[2]DEC 2021'!J152+'[2]JAN 2022'!J152+'[2]FEB 2022'!J152+'[2]MAR 2022'!J152+'[2]APR 2022'!J152+'[2]MAY 2022'!J152+'[2]JUN 2022'!J152+'[2]JUL 2022'!J152+'[2]AUG 2022'!J152+'[2]NOV 2022'!J152</f>
        <v>34096</v>
      </c>
      <c r="K152" s="89">
        <f>'[2]FEB 2022'!K152+'[2]MAR 2022'!K152+'[2]APR 2022'!K152+'[2]MAY 2022'!K152+'[2]JUN 2022'!K152+'[2]JUL 2022'!K152+'[2]AUG 2022'!K152+'[2]NOV 2022'!K152</f>
        <v>2600</v>
      </c>
      <c r="L152" s="90">
        <f>'[2]SEPT 2021'!K152+'[2]OCT 2021'!K152+'[2]NOV 2021'!K152+'[2]DEC 2021'!K152+'[2]JAN 2022'!K152+'[2]FEB 2022'!L152+'[2]MAR 2022'!L152+'[2]APR 2022'!L152+'[2]MAY 2022'!L152+'[2]JUN 2022'!L152+'[2]JUL 2022'!L152+'[2]AUG 2022'!L152+'[2]NOV 2022'!L152</f>
        <v>0</v>
      </c>
      <c r="M152" s="90">
        <f>'[2]SEPT 2021'!L152+'[2]OCT 2021'!L152+'[2]NOV 2021'!L152+'[2]DEC 2021'!L152+'[2]JAN 2022'!L152+'[2]FEB 2022'!M152+'[2]MAR 2022'!M152+'[2]APR 2022'!M152+'[2]MAY 2022'!M152+'[2]JUN 2022'!M152+'[2]JUL 2022'!M152+'[2]AUG 2022'!M152+'[2]NOV 2022'!M152</f>
        <v>0</v>
      </c>
      <c r="N152" s="90">
        <f>'[2]SEPT 2021'!M152+'[2]OCT 2021'!M152+'[2]NOV 2021'!M152+'[2]DEC 2021'!M152+'[2]JAN 2022'!M152+'[2]FEB 2022'!N152+'[2]MAR 2022'!N152+'[2]APR 2022'!N152+'[2]MAY 2022'!N152+'[2]JUN 2022'!N152+'[2]JUL 2022'!N152+'[2]AUG 2022'!N152+'[2]NOV 2022'!N152</f>
        <v>0</v>
      </c>
      <c r="O152" s="90">
        <f>'[2]SEPT 2021'!N152+'[2]OCT 2021'!N152+'[2]NOV 2021'!N152+'[2]DEC 2021'!N152+'[2]JAN 2022'!N152+'[2]FEB 2022'!O152+'[2]MAR 2022'!O152+'[2]APR 2022'!O152+'[2]MAY 2022'!O152+'[2]JUN 2022'!O152+'[2]JUL 2022'!O152+'[2]AUG 2022'!O152+'[2]NOV 2022'!O152</f>
        <v>0</v>
      </c>
      <c r="P152" s="90">
        <f>'[2]SEPT 2021'!O152+'[2]OCT 2021'!O152+'[2]NOV 2021'!O152+'[2]DEC 2021'!O152+'[2]JAN 2022'!O152+'[2]FEB 2022'!P152+'[2]MAR 2022'!P152+'[2]APR 2022'!P152+'[2]MAY 2022'!P152+'[2]JUN 2022'!P152+'[2]JUL 2022'!P152+'[2]AUG 2022'!P152+'[2]NOV 2022'!P152</f>
        <v>0</v>
      </c>
      <c r="Q152" s="90">
        <f>'[2]SEPT 2021'!P152+'[2]OCT 2021'!P152+'[2]NOV 2021'!P152+'[2]DEC 2021'!P152+'[2]JAN 2022'!P152+'[2]FEB 2022'!Q152+'[2]MAR 2022'!Q152+'[2]APR 2022'!Q152+'[2]MAY 2022'!Q152+'[2]JUN 2022'!Q152+'[2]JUL 2022'!Q152+'[2]AUG 2022'!Q152+'[2]NOV 2022'!Q152</f>
        <v>0</v>
      </c>
      <c r="R152" s="90">
        <f>'[2]SEPT 2021'!Q152+'[2]OCT 2021'!Q152+'[2]NOV 2021'!Q152+'[2]DEC 2021'!Q152+'[2]JAN 2022'!Q152+'[2]FEB 2022'!R152+'[2]MAR 2022'!R152+'[2]APR 2022'!R152+'[2]MAY 2022'!R152+'[2]JUN 2022'!R152+'[2]JUL 2022'!R152+'[2]AUG 2022'!R152+'[2]NOV 2022'!R152</f>
        <v>0</v>
      </c>
      <c r="S152" s="90">
        <f>'[2]SEPT 2021'!R152+'[2]OCT 2021'!R152+'[2]NOV 2021'!R152+'[2]DEC 2021'!R152+'[2]JAN 2022'!R152+'[2]FEB 2022'!S152+'[2]MAR 2022'!S152+'[2]APR 2022'!S152+'[2]MAY 2022'!S152+'[2]JUN 2022'!S152+'[2]JUL 2022'!S152+'[2]AUG 2022'!S152+'[2]NOV 2022'!S152</f>
        <v>0</v>
      </c>
      <c r="T152" s="90">
        <f>'[2]SEPT 2021'!S152+'[2]OCT 2021'!S152+'[2]NOV 2021'!S152+'[2]DEC 2021'!S152+'[2]JAN 2022'!S152+'[2]FEB 2022'!T152+'[2]MAR 2022'!T152+'[2]APR 2022'!T152+'[2]MAY 2022'!T152+'[2]JUN 2022'!T152+'[2]JUL 2022'!T152+'[2]AUG 2022'!T152+'[2]NOV 2022'!T152</f>
        <v>0</v>
      </c>
      <c r="U152" s="90">
        <f>'[2]SEPT 2021'!T152+'[2]OCT 2021'!T152+'[2]NOV 2021'!T152+'[2]DEC 2021'!T152+'[2]JAN 2022'!T152+'[2]FEB 2022'!U152+'[2]MAR 2022'!U152+'[2]APR 2022'!U152+'[2]MAY 2022'!U152+'[2]JUN 2022'!U152+'[2]JUL 2022'!U152+'[2]AUG 2022'!U152+'[2]NOV 2022'!U152</f>
        <v>0</v>
      </c>
      <c r="V152" s="90">
        <f>'[2]SEPT 2021'!U152+'[2]OCT 2021'!U152+'[2]NOV 2021'!U152+'[2]DEC 2021'!U152+'[2]JAN 2022'!U152+'[2]FEB 2022'!V152+'[2]MAR 2022'!V152+'[2]APR 2022'!V152+'[2]MAY 2022'!V152+'[2]JUN 2022'!V152+'[2]JUL 2022'!V152+'[2]AUG 2022'!V152+'[2]NOV 2022'!V152</f>
        <v>0</v>
      </c>
      <c r="W152" s="90">
        <f>'[2]SEPT 2021'!V152+'[2]OCT 2021'!V152+'[2]NOV 2021'!V152+'[2]DEC 2021'!V152+'[2]JAN 2022'!V152+'[2]FEB 2022'!W152+'[2]MAR 2022'!W152+'[2]APR 2022'!W152+'[2]MAY 2022'!W152+'[2]JUN 2022'!W152+'[2]JUL 2022'!W152+'[2]AUG 2022'!W152+'[2]NOV 2022'!W152</f>
        <v>0</v>
      </c>
      <c r="X152" s="90">
        <f>'[2]SEPT 2021'!W152+'[2]OCT 2021'!W152+'[2]NOV 2021'!W152+'[2]DEC 2021'!W152+'[2]JAN 2022'!W152+'[2]FEB 2022'!X152+'[2]MAR 2022'!X152+'[2]APR 2022'!X152+'[2]MAY 2022'!X152+'[2]JUN 2022'!X152+'[2]JUL 2022'!X152+'[2]AUG 2022'!X152+'[2]NOV 2022'!X152</f>
        <v>0</v>
      </c>
      <c r="Y152" s="90">
        <f>'[2]SEPT 2021'!X152+'[2]OCT 2021'!X152+'[2]NOV 2021'!X152+'[2]DEC 2021'!X152+'[2]JAN 2022'!X152+'[2]FEB 2022'!Y152+'[2]MAR 2022'!Y152+'[2]APR 2022'!Y152+'[2]MAY 2022'!Y152+'[2]JUN 2022'!Y152+'[2]JUL 2022'!Y152+'[2]AUG 2022'!Y152+'[2]NOV 2022'!Y152</f>
        <v>0</v>
      </c>
      <c r="Z152" s="90">
        <f>'[2]SEPT 2021'!Y152+'[2]OCT 2021'!Y152+'[2]NOV 2021'!Y152+'[2]DEC 2021'!Y152+'[2]JAN 2022'!Y152+'[2]FEB 2022'!Z152+'[2]MAR 2022'!Z152+'[2]APR 2022'!Z152+'[2]MAY 2022'!Z152+'[2]JUN 2022'!Z152+'[2]JUL 2022'!Z152+'[2]AUG 2022'!Z152+'[2]NOV 2022'!Z152</f>
        <v>0</v>
      </c>
      <c r="AA152" s="66">
        <f t="shared" si="2"/>
        <v>273893</v>
      </c>
    </row>
    <row r="153" spans="1:27" x14ac:dyDescent="0.25">
      <c r="A153" s="16" t="s">
        <v>341</v>
      </c>
      <c r="B153" s="17" t="s">
        <v>342</v>
      </c>
      <c r="C153" s="25" t="s">
        <v>39</v>
      </c>
      <c r="D153" s="86">
        <f>'[2]SEPT 2021'!D153+'[2]OCT 2021'!D153+'[2]NOV 2021'!D153+'[2]DEC 2021'!D153+'[2]JAN 2022'!D153+'[2]FEB 2022'!D153+'[2]MAR 2022'!D153+'[2]APR 2022'!D153+'[2]MAY 2022'!D153+'[2]JUN 2022'!D153+'[2]JUL 2022'!D153+'[2]AUG 2022'!D153+'[2]NOV 2022'!D153</f>
        <v>50783</v>
      </c>
      <c r="E153" s="86">
        <f>'[2]SEPT 2021'!E153+'[2]OCT 2021'!E153+'[2]NOV 2021'!E153+'[2]DEC 2021'!E153+'[2]JAN 2022'!E153+'[2]FEB 2022'!E153+'[2]MAR 2022'!E153+'[2]APR 2022'!E153+'[2]MAY 2022'!E153+'[2]JUN 2022'!E153+'[2]JUL 2022'!E153+'[2]AUG 2022'!E153+'[2]NOV 2022'!E153</f>
        <v>19144</v>
      </c>
      <c r="F153" s="86">
        <f>'[2]SEPT 2021'!F153+'[2]OCT 2021'!F153+'[2]NOV 2021'!F153+'[2]DEC 2021'!F153+'[2]JAN 2022'!F153+'[2]FEB 2022'!F153+'[2]MAR 2022'!F153+'[2]APR 2022'!F153+'[2]MAY 2022'!F153+'[2]JUN 2022'!F153+'[2]JUL 2022'!F153+'[2]AUG 2022'!F153+'[2]NOV 2022'!F153</f>
        <v>77363</v>
      </c>
      <c r="G153" s="86">
        <f>'[2]SEPT 2021'!G153+'[2]OCT 2021'!G153+'[2]NOV 2021'!G153+'[2]DEC 2021'!G153+'[2]JAN 2022'!G153+'[2]FEB 2022'!G153+'[2]MAR 2022'!G153+'[2]APR 2022'!G153+'[2]MAY 2022'!G153+'[2]JUN 2022'!G153+'[2]JUL 2022'!G153+'[2]AUG 2022'!G153+'[2]NOV 2022'!G153</f>
        <v>17186</v>
      </c>
      <c r="H153" s="86">
        <f>'[2]SEPT 2021'!H153+'[2]OCT 2021'!H153+'[2]NOV 2021'!H153+'[2]DEC 2021'!H153+'[2]JAN 2022'!H153+'[2]FEB 2022'!H153+'[2]MAR 2022'!H153+'[2]APR 2022'!H153+'[2]MAY 2022'!H153+'[2]JUN 2022'!H153+'[2]JUL 2022'!H153+'[2]AUG 2022'!H153+'[2]NOV 2022'!H153</f>
        <v>12029</v>
      </c>
      <c r="I153" s="87">
        <f>'[2]SEPT 2021'!I153+'[2]OCT 2021'!I153+'[2]NOV 2021'!I153+'[2]DEC 2021'!I153+'[2]JAN 2022'!I153+'[2]FEB 2022'!I153+'[2]MAR 2022'!I153+'[2]APR 2022'!I153+'[2]MAY 2022'!I153+'[2]JUN 2022'!I153+'[2]JUL 2022'!I153+'[2]AUG 2022'!I153+'[2]NOV 2022'!I153</f>
        <v>176505</v>
      </c>
      <c r="J153" s="88">
        <f>'[2]SEPT 2021'!J153+'[2]OCT 2021'!J153+'[2]NOV 2021'!J153+'[2]DEC 2021'!J153+'[2]JAN 2022'!J153+'[2]FEB 2022'!J153+'[2]MAR 2022'!J153+'[2]APR 2022'!J153+'[2]MAY 2022'!J153+'[2]JUN 2022'!J153+'[2]JUL 2022'!J153+'[2]AUG 2022'!J153+'[2]NOV 2022'!J153</f>
        <v>0</v>
      </c>
      <c r="K153" s="89">
        <f>'[2]FEB 2022'!K153+'[2]MAR 2022'!K153+'[2]APR 2022'!K153+'[2]MAY 2022'!K153+'[2]JUN 2022'!K153+'[2]JUL 2022'!K153+'[2]AUG 2022'!K153+'[2]NOV 2022'!K153</f>
        <v>0</v>
      </c>
      <c r="L153" s="90">
        <f>'[2]SEPT 2021'!K153+'[2]OCT 2021'!K153+'[2]NOV 2021'!K153+'[2]DEC 2021'!K153+'[2]JAN 2022'!K153+'[2]FEB 2022'!L153+'[2]MAR 2022'!L153+'[2]APR 2022'!L153+'[2]MAY 2022'!L153+'[2]JUN 2022'!L153+'[2]JUL 2022'!L153+'[2]AUG 2022'!L153+'[2]NOV 2022'!L153</f>
        <v>0</v>
      </c>
      <c r="M153" s="90">
        <f>'[2]SEPT 2021'!L153+'[2]OCT 2021'!L153+'[2]NOV 2021'!L153+'[2]DEC 2021'!L153+'[2]JAN 2022'!L153+'[2]FEB 2022'!M153+'[2]MAR 2022'!M153+'[2]APR 2022'!M153+'[2]MAY 2022'!M153+'[2]JUN 2022'!M153+'[2]JUL 2022'!M153+'[2]AUG 2022'!M153+'[2]NOV 2022'!M153</f>
        <v>0</v>
      </c>
      <c r="N153" s="90">
        <f>'[2]SEPT 2021'!M153+'[2]OCT 2021'!M153+'[2]NOV 2021'!M153+'[2]DEC 2021'!M153+'[2]JAN 2022'!M153+'[2]FEB 2022'!N153+'[2]MAR 2022'!N153+'[2]APR 2022'!N153+'[2]MAY 2022'!N153+'[2]JUN 2022'!N153+'[2]JUL 2022'!N153+'[2]AUG 2022'!N153+'[2]NOV 2022'!N153</f>
        <v>0</v>
      </c>
      <c r="O153" s="90">
        <f>'[2]SEPT 2021'!N153+'[2]OCT 2021'!N153+'[2]NOV 2021'!N153+'[2]DEC 2021'!N153+'[2]JAN 2022'!N153+'[2]FEB 2022'!O153+'[2]MAR 2022'!O153+'[2]APR 2022'!O153+'[2]MAY 2022'!O153+'[2]JUN 2022'!O153+'[2]JUL 2022'!O153+'[2]AUG 2022'!O153+'[2]NOV 2022'!O153</f>
        <v>0</v>
      </c>
      <c r="P153" s="90">
        <f>'[2]SEPT 2021'!O153+'[2]OCT 2021'!O153+'[2]NOV 2021'!O153+'[2]DEC 2021'!O153+'[2]JAN 2022'!O153+'[2]FEB 2022'!P153+'[2]MAR 2022'!P153+'[2]APR 2022'!P153+'[2]MAY 2022'!P153+'[2]JUN 2022'!P153+'[2]JUL 2022'!P153+'[2]AUG 2022'!P153+'[2]NOV 2022'!P153</f>
        <v>0</v>
      </c>
      <c r="Q153" s="90">
        <f>'[2]SEPT 2021'!P153+'[2]OCT 2021'!P153+'[2]NOV 2021'!P153+'[2]DEC 2021'!P153+'[2]JAN 2022'!P153+'[2]FEB 2022'!Q153+'[2]MAR 2022'!Q153+'[2]APR 2022'!Q153+'[2]MAY 2022'!Q153+'[2]JUN 2022'!Q153+'[2]JUL 2022'!Q153+'[2]AUG 2022'!Q153+'[2]NOV 2022'!Q153</f>
        <v>1279.3900000000001</v>
      </c>
      <c r="R153" s="90">
        <f>'[2]SEPT 2021'!Q153+'[2]OCT 2021'!Q153+'[2]NOV 2021'!Q153+'[2]DEC 2021'!Q153+'[2]JAN 2022'!Q153+'[2]FEB 2022'!R153+'[2]MAR 2022'!R153+'[2]APR 2022'!R153+'[2]MAY 2022'!R153+'[2]JUN 2022'!R153+'[2]JUL 2022'!R153+'[2]AUG 2022'!R153+'[2]NOV 2022'!R153</f>
        <v>0</v>
      </c>
      <c r="S153" s="90">
        <f>'[2]SEPT 2021'!R153+'[2]OCT 2021'!R153+'[2]NOV 2021'!R153+'[2]DEC 2021'!R153+'[2]JAN 2022'!R153+'[2]FEB 2022'!S153+'[2]MAR 2022'!S153+'[2]APR 2022'!S153+'[2]MAY 2022'!S153+'[2]JUN 2022'!S153+'[2]JUL 2022'!S153+'[2]AUG 2022'!S153+'[2]NOV 2022'!S153</f>
        <v>0</v>
      </c>
      <c r="T153" s="90">
        <f>'[2]SEPT 2021'!S153+'[2]OCT 2021'!S153+'[2]NOV 2021'!S153+'[2]DEC 2021'!S153+'[2]JAN 2022'!S153+'[2]FEB 2022'!T153+'[2]MAR 2022'!T153+'[2]APR 2022'!T153+'[2]MAY 2022'!T153+'[2]JUN 2022'!T153+'[2]JUL 2022'!T153+'[2]AUG 2022'!T153+'[2]NOV 2022'!T153</f>
        <v>0</v>
      </c>
      <c r="U153" s="90">
        <f>'[2]SEPT 2021'!T153+'[2]OCT 2021'!T153+'[2]NOV 2021'!T153+'[2]DEC 2021'!T153+'[2]JAN 2022'!T153+'[2]FEB 2022'!U153+'[2]MAR 2022'!U153+'[2]APR 2022'!U153+'[2]MAY 2022'!U153+'[2]JUN 2022'!U153+'[2]JUL 2022'!U153+'[2]AUG 2022'!U153+'[2]NOV 2022'!U153</f>
        <v>0</v>
      </c>
      <c r="V153" s="90">
        <f>'[2]SEPT 2021'!U153+'[2]OCT 2021'!U153+'[2]NOV 2021'!U153+'[2]DEC 2021'!U153+'[2]JAN 2022'!U153+'[2]FEB 2022'!V153+'[2]MAR 2022'!V153+'[2]APR 2022'!V153+'[2]MAY 2022'!V153+'[2]JUN 2022'!V153+'[2]JUL 2022'!V153+'[2]AUG 2022'!V153+'[2]NOV 2022'!V153</f>
        <v>0</v>
      </c>
      <c r="W153" s="90">
        <f>'[2]SEPT 2021'!V153+'[2]OCT 2021'!V153+'[2]NOV 2021'!V153+'[2]DEC 2021'!V153+'[2]JAN 2022'!V153+'[2]FEB 2022'!W153+'[2]MAR 2022'!W153+'[2]APR 2022'!W153+'[2]MAY 2022'!W153+'[2]JUN 2022'!W153+'[2]JUL 2022'!W153+'[2]AUG 2022'!W153+'[2]NOV 2022'!W153</f>
        <v>0</v>
      </c>
      <c r="X153" s="90">
        <f>'[2]SEPT 2021'!W153+'[2]OCT 2021'!W153+'[2]NOV 2021'!W153+'[2]DEC 2021'!W153+'[2]JAN 2022'!W153+'[2]FEB 2022'!X153+'[2]MAR 2022'!X153+'[2]APR 2022'!X153+'[2]MAY 2022'!X153+'[2]JUN 2022'!X153+'[2]JUL 2022'!X153+'[2]AUG 2022'!X153+'[2]NOV 2022'!X153</f>
        <v>0</v>
      </c>
      <c r="Y153" s="90">
        <f>'[2]SEPT 2021'!X153+'[2]OCT 2021'!X153+'[2]NOV 2021'!X153+'[2]DEC 2021'!X153+'[2]JAN 2022'!X153+'[2]FEB 2022'!Y153+'[2]MAR 2022'!Y153+'[2]APR 2022'!Y153+'[2]MAY 2022'!Y153+'[2]JUN 2022'!Y153+'[2]JUL 2022'!Y153+'[2]AUG 2022'!Y153+'[2]NOV 2022'!Y153</f>
        <v>0</v>
      </c>
      <c r="Z153" s="90">
        <f>'[2]SEPT 2021'!Y153+'[2]OCT 2021'!Y153+'[2]NOV 2021'!Y153+'[2]DEC 2021'!Y153+'[2]JAN 2022'!Y153+'[2]FEB 2022'!Z153+'[2]MAR 2022'!Z153+'[2]APR 2022'!Z153+'[2]MAY 2022'!Z153+'[2]JUN 2022'!Z153+'[2]JUL 2022'!Z153+'[2]AUG 2022'!Z153+'[2]NOV 2022'!Z153</f>
        <v>0</v>
      </c>
      <c r="AA153" s="66">
        <f t="shared" si="2"/>
        <v>177784.39</v>
      </c>
    </row>
    <row r="154" spans="1:27" x14ac:dyDescent="0.25">
      <c r="A154" s="16" t="s">
        <v>343</v>
      </c>
      <c r="B154" s="17" t="s">
        <v>344</v>
      </c>
      <c r="C154" s="30" t="s">
        <v>71</v>
      </c>
      <c r="D154" s="86">
        <f>'[2]SEPT 2021'!D154+'[2]OCT 2021'!D154+'[2]NOV 2021'!D154+'[2]DEC 2021'!D154+'[2]JAN 2022'!D154+'[2]FEB 2022'!D154+'[2]MAR 2022'!D154+'[2]APR 2022'!D154+'[2]MAY 2022'!D154+'[2]JUN 2022'!D154+'[2]JUL 2022'!D154+'[2]AUG 2022'!D154+'[2]NOV 2022'!D154</f>
        <v>830673</v>
      </c>
      <c r="E154" s="86">
        <f>'[2]SEPT 2021'!E154+'[2]OCT 2021'!E154+'[2]NOV 2021'!E154+'[2]DEC 2021'!E154+'[2]JAN 2022'!E154+'[2]FEB 2022'!E154+'[2]MAR 2022'!E154+'[2]APR 2022'!E154+'[2]MAY 2022'!E154+'[2]JUN 2022'!E154+'[2]JUL 2022'!E154+'[2]AUG 2022'!E154+'[2]NOV 2022'!E154</f>
        <v>530098</v>
      </c>
      <c r="F154" s="86">
        <f>'[2]SEPT 2021'!F154+'[2]OCT 2021'!F154+'[2]NOV 2021'!F154+'[2]DEC 2021'!F154+'[2]JAN 2022'!F154+'[2]FEB 2022'!F154+'[2]MAR 2022'!F154+'[2]APR 2022'!F154+'[2]MAY 2022'!F154+'[2]JUN 2022'!F154+'[2]JUL 2022'!F154+'[2]AUG 2022'!F154+'[2]NOV 2022'!F154</f>
        <v>370009</v>
      </c>
      <c r="G154" s="86">
        <f>'[2]SEPT 2021'!G154+'[2]OCT 2021'!G154+'[2]NOV 2021'!G154+'[2]DEC 2021'!G154+'[2]JAN 2022'!G154+'[2]FEB 2022'!G154+'[2]MAR 2022'!G154+'[2]APR 2022'!G154+'[2]MAY 2022'!G154+'[2]JUN 2022'!G154+'[2]JUL 2022'!G154+'[2]AUG 2022'!G154+'[2]NOV 2022'!G154</f>
        <v>176056</v>
      </c>
      <c r="H154" s="86">
        <f>'[2]SEPT 2021'!H154+'[2]OCT 2021'!H154+'[2]NOV 2021'!H154+'[2]DEC 2021'!H154+'[2]JAN 2022'!H154+'[2]FEB 2022'!H154+'[2]MAR 2022'!H154+'[2]APR 2022'!H154+'[2]MAY 2022'!H154+'[2]JUN 2022'!H154+'[2]JUL 2022'!H154+'[2]AUG 2022'!H154+'[2]NOV 2022'!H154</f>
        <v>202828</v>
      </c>
      <c r="I154" s="87">
        <f>'[2]SEPT 2021'!I154+'[2]OCT 2021'!I154+'[2]NOV 2021'!I154+'[2]DEC 2021'!I154+'[2]JAN 2022'!I154+'[2]FEB 2022'!I154+'[2]MAR 2022'!I154+'[2]APR 2022'!I154+'[2]MAY 2022'!I154+'[2]JUN 2022'!I154+'[2]JUL 2022'!I154+'[2]AUG 2022'!I154+'[2]NOV 2022'!I154</f>
        <v>2109664</v>
      </c>
      <c r="J154" s="88">
        <f>'[2]SEPT 2021'!J154+'[2]OCT 2021'!J154+'[2]NOV 2021'!J154+'[2]DEC 2021'!J154+'[2]JAN 2022'!J154+'[2]FEB 2022'!J154+'[2]MAR 2022'!J154+'[2]APR 2022'!J154+'[2]MAY 2022'!J154+'[2]JUN 2022'!J154+'[2]JUL 2022'!J154+'[2]AUG 2022'!J154+'[2]NOV 2022'!J154</f>
        <v>37910</v>
      </c>
      <c r="K154" s="89">
        <f>'[2]FEB 2022'!K154+'[2]MAR 2022'!K154+'[2]APR 2022'!K154+'[2]MAY 2022'!K154+'[2]JUN 2022'!K154+'[2]JUL 2022'!K154+'[2]AUG 2022'!K154+'[2]NOV 2022'!K154</f>
        <v>0</v>
      </c>
      <c r="L154" s="90">
        <f>'[2]SEPT 2021'!K154+'[2]OCT 2021'!K154+'[2]NOV 2021'!K154+'[2]DEC 2021'!K154+'[2]JAN 2022'!K154+'[2]FEB 2022'!L154+'[2]MAR 2022'!L154+'[2]APR 2022'!L154+'[2]MAY 2022'!L154+'[2]JUN 2022'!L154+'[2]JUL 2022'!L154+'[2]AUG 2022'!L154+'[2]NOV 2022'!L154</f>
        <v>26294</v>
      </c>
      <c r="M154" s="90">
        <f>'[2]SEPT 2021'!L154+'[2]OCT 2021'!L154+'[2]NOV 2021'!L154+'[2]DEC 2021'!L154+'[2]JAN 2022'!L154+'[2]FEB 2022'!M154+'[2]MAR 2022'!M154+'[2]APR 2022'!M154+'[2]MAY 2022'!M154+'[2]JUN 2022'!M154+'[2]JUL 2022'!M154+'[2]AUG 2022'!M154+'[2]NOV 2022'!M154</f>
        <v>0</v>
      </c>
      <c r="N154" s="90">
        <f>'[2]SEPT 2021'!M154+'[2]OCT 2021'!M154+'[2]NOV 2021'!M154+'[2]DEC 2021'!M154+'[2]JAN 2022'!M154+'[2]FEB 2022'!N154+'[2]MAR 2022'!N154+'[2]APR 2022'!N154+'[2]MAY 2022'!N154+'[2]JUN 2022'!N154+'[2]JUL 2022'!N154+'[2]AUG 2022'!N154+'[2]NOV 2022'!N154</f>
        <v>0</v>
      </c>
      <c r="O154" s="90">
        <f>'[2]SEPT 2021'!N154+'[2]OCT 2021'!N154+'[2]NOV 2021'!N154+'[2]DEC 2021'!N154+'[2]JAN 2022'!N154+'[2]FEB 2022'!O154+'[2]MAR 2022'!O154+'[2]APR 2022'!O154+'[2]MAY 2022'!O154+'[2]JUN 2022'!O154+'[2]JUL 2022'!O154+'[2]AUG 2022'!O154+'[2]NOV 2022'!O154</f>
        <v>0</v>
      </c>
      <c r="P154" s="90">
        <f>'[2]SEPT 2021'!O154+'[2]OCT 2021'!O154+'[2]NOV 2021'!O154+'[2]DEC 2021'!O154+'[2]JAN 2022'!O154+'[2]FEB 2022'!P154+'[2]MAR 2022'!P154+'[2]APR 2022'!P154+'[2]MAY 2022'!P154+'[2]JUN 2022'!P154+'[2]JUL 2022'!P154+'[2]AUG 2022'!P154+'[2]NOV 2022'!P154</f>
        <v>0</v>
      </c>
      <c r="Q154" s="90">
        <f>'[2]SEPT 2021'!P154+'[2]OCT 2021'!P154+'[2]NOV 2021'!P154+'[2]DEC 2021'!P154+'[2]JAN 2022'!P154+'[2]FEB 2022'!Q154+'[2]MAR 2022'!Q154+'[2]APR 2022'!Q154+'[2]MAY 2022'!Q154+'[2]JUN 2022'!Q154+'[2]JUL 2022'!Q154+'[2]AUG 2022'!Q154+'[2]NOV 2022'!Q154</f>
        <v>10890.38</v>
      </c>
      <c r="R154" s="90">
        <f>'[2]SEPT 2021'!Q154+'[2]OCT 2021'!Q154+'[2]NOV 2021'!Q154+'[2]DEC 2021'!Q154+'[2]JAN 2022'!Q154+'[2]FEB 2022'!R154+'[2]MAR 2022'!R154+'[2]APR 2022'!R154+'[2]MAY 2022'!R154+'[2]JUN 2022'!R154+'[2]JUL 2022'!R154+'[2]AUG 2022'!R154+'[2]NOV 2022'!R154</f>
        <v>0</v>
      </c>
      <c r="S154" s="90">
        <f>'[2]SEPT 2021'!R154+'[2]OCT 2021'!R154+'[2]NOV 2021'!R154+'[2]DEC 2021'!R154+'[2]JAN 2022'!R154+'[2]FEB 2022'!S154+'[2]MAR 2022'!S154+'[2]APR 2022'!S154+'[2]MAY 2022'!S154+'[2]JUN 2022'!S154+'[2]JUL 2022'!S154+'[2]AUG 2022'!S154+'[2]NOV 2022'!S154</f>
        <v>0</v>
      </c>
      <c r="T154" s="90">
        <f>'[2]SEPT 2021'!S154+'[2]OCT 2021'!S154+'[2]NOV 2021'!S154+'[2]DEC 2021'!S154+'[2]JAN 2022'!S154+'[2]FEB 2022'!T154+'[2]MAR 2022'!T154+'[2]APR 2022'!T154+'[2]MAY 2022'!T154+'[2]JUN 2022'!T154+'[2]JUL 2022'!T154+'[2]AUG 2022'!T154+'[2]NOV 2022'!T154</f>
        <v>0</v>
      </c>
      <c r="U154" s="90">
        <f>'[2]SEPT 2021'!T154+'[2]OCT 2021'!T154+'[2]NOV 2021'!T154+'[2]DEC 2021'!T154+'[2]JAN 2022'!T154+'[2]FEB 2022'!U154+'[2]MAR 2022'!U154+'[2]APR 2022'!U154+'[2]MAY 2022'!U154+'[2]JUN 2022'!U154+'[2]JUL 2022'!U154+'[2]AUG 2022'!U154+'[2]NOV 2022'!U154</f>
        <v>0</v>
      </c>
      <c r="V154" s="90">
        <f>'[2]SEPT 2021'!U154+'[2]OCT 2021'!U154+'[2]NOV 2021'!U154+'[2]DEC 2021'!U154+'[2]JAN 2022'!U154+'[2]FEB 2022'!V154+'[2]MAR 2022'!V154+'[2]APR 2022'!V154+'[2]MAY 2022'!V154+'[2]JUN 2022'!V154+'[2]JUL 2022'!V154+'[2]AUG 2022'!V154+'[2]NOV 2022'!V154</f>
        <v>0</v>
      </c>
      <c r="W154" s="90">
        <f>'[2]SEPT 2021'!V154+'[2]OCT 2021'!V154+'[2]NOV 2021'!V154+'[2]DEC 2021'!V154+'[2]JAN 2022'!V154+'[2]FEB 2022'!W154+'[2]MAR 2022'!W154+'[2]APR 2022'!W154+'[2]MAY 2022'!W154+'[2]JUN 2022'!W154+'[2]JUL 2022'!W154+'[2]AUG 2022'!W154+'[2]NOV 2022'!W154</f>
        <v>126513</v>
      </c>
      <c r="X154" s="90">
        <f>'[2]SEPT 2021'!W154+'[2]OCT 2021'!W154+'[2]NOV 2021'!W154+'[2]DEC 2021'!W154+'[2]JAN 2022'!W154+'[2]FEB 2022'!X154+'[2]MAR 2022'!X154+'[2]APR 2022'!X154+'[2]MAY 2022'!X154+'[2]JUN 2022'!X154+'[2]JUL 2022'!X154+'[2]AUG 2022'!X154+'[2]NOV 2022'!X154</f>
        <v>0</v>
      </c>
      <c r="Y154" s="90">
        <f>'[2]SEPT 2021'!X154+'[2]OCT 2021'!X154+'[2]NOV 2021'!X154+'[2]DEC 2021'!X154+'[2]JAN 2022'!X154+'[2]FEB 2022'!Y154+'[2]MAR 2022'!Y154+'[2]APR 2022'!Y154+'[2]MAY 2022'!Y154+'[2]JUN 2022'!Y154+'[2]JUL 2022'!Y154+'[2]AUG 2022'!Y154+'[2]NOV 2022'!Y154</f>
        <v>114896</v>
      </c>
      <c r="Z154" s="90">
        <f>'[2]SEPT 2021'!Y154+'[2]OCT 2021'!Y154+'[2]NOV 2021'!Y154+'[2]DEC 2021'!Y154+'[2]JAN 2022'!Y154+'[2]FEB 2022'!Z154+'[2]MAR 2022'!Z154+'[2]APR 2022'!Z154+'[2]MAY 2022'!Z154+'[2]JUN 2022'!Z154+'[2]JUL 2022'!Z154+'[2]AUG 2022'!Z154+'[2]NOV 2022'!Z154</f>
        <v>0</v>
      </c>
      <c r="AA154" s="66">
        <f t="shared" si="2"/>
        <v>2426167.38</v>
      </c>
    </row>
    <row r="155" spans="1:27" x14ac:dyDescent="0.25">
      <c r="A155" s="16" t="s">
        <v>345</v>
      </c>
      <c r="B155" s="17" t="s">
        <v>346</v>
      </c>
      <c r="C155" s="26" t="s">
        <v>42</v>
      </c>
      <c r="D155" s="86">
        <f>'[2]SEPT 2021'!D155+'[2]OCT 2021'!D155+'[2]NOV 2021'!D155+'[2]DEC 2021'!D155+'[2]JAN 2022'!D155+'[2]FEB 2022'!D155+'[2]MAR 2022'!D155+'[2]APR 2022'!D155+'[2]MAY 2022'!D155+'[2]JUN 2022'!D155+'[2]JUL 2022'!D155+'[2]AUG 2022'!D155+'[2]NOV 2022'!D155</f>
        <v>119944</v>
      </c>
      <c r="E155" s="86">
        <f>'[2]SEPT 2021'!E155+'[2]OCT 2021'!E155+'[2]NOV 2021'!E155+'[2]DEC 2021'!E155+'[2]JAN 2022'!E155+'[2]FEB 2022'!E155+'[2]MAR 2022'!E155+'[2]APR 2022'!E155+'[2]MAY 2022'!E155+'[2]JUN 2022'!E155+'[2]JUL 2022'!E155+'[2]AUG 2022'!E155+'[2]NOV 2022'!E155</f>
        <v>99680</v>
      </c>
      <c r="F155" s="86">
        <f>'[2]SEPT 2021'!F155+'[2]OCT 2021'!F155+'[2]NOV 2021'!F155+'[2]DEC 2021'!F155+'[2]JAN 2022'!F155+'[2]FEB 2022'!F155+'[2]MAR 2022'!F155+'[2]APR 2022'!F155+'[2]MAY 2022'!F155+'[2]JUN 2022'!F155+'[2]JUL 2022'!F155+'[2]AUG 2022'!F155+'[2]NOV 2022'!F155</f>
        <v>32000</v>
      </c>
      <c r="G155" s="86">
        <f>'[2]SEPT 2021'!G155+'[2]OCT 2021'!G155+'[2]NOV 2021'!G155+'[2]DEC 2021'!G155+'[2]JAN 2022'!G155+'[2]FEB 2022'!G155+'[2]MAR 2022'!G155+'[2]APR 2022'!G155+'[2]MAY 2022'!G155+'[2]JUN 2022'!G155+'[2]JUL 2022'!G155+'[2]AUG 2022'!G155+'[2]NOV 2022'!G155</f>
        <v>43105</v>
      </c>
      <c r="H155" s="86">
        <f>'[2]SEPT 2021'!H155+'[2]OCT 2021'!H155+'[2]NOV 2021'!H155+'[2]DEC 2021'!H155+'[2]JAN 2022'!H155+'[2]FEB 2022'!H155+'[2]MAR 2022'!H155+'[2]APR 2022'!H155+'[2]MAY 2022'!H155+'[2]JUN 2022'!H155+'[2]JUL 2022'!H155+'[2]AUG 2022'!H155+'[2]NOV 2022'!H155</f>
        <v>77077</v>
      </c>
      <c r="I155" s="87">
        <f>'[2]SEPT 2021'!I155+'[2]OCT 2021'!I155+'[2]NOV 2021'!I155+'[2]DEC 2021'!I155+'[2]JAN 2022'!I155+'[2]FEB 2022'!I155+'[2]MAR 2022'!I155+'[2]APR 2022'!I155+'[2]MAY 2022'!I155+'[2]JUN 2022'!I155+'[2]JUL 2022'!I155+'[2]AUG 2022'!I155+'[2]NOV 2022'!I155</f>
        <v>371806</v>
      </c>
      <c r="J155" s="88">
        <f>'[2]SEPT 2021'!J155+'[2]OCT 2021'!J155+'[2]NOV 2021'!J155+'[2]DEC 2021'!J155+'[2]JAN 2022'!J155+'[2]FEB 2022'!J155+'[2]MAR 2022'!J155+'[2]APR 2022'!J155+'[2]MAY 2022'!J155+'[2]JUN 2022'!J155+'[2]JUL 2022'!J155+'[2]AUG 2022'!J155+'[2]NOV 2022'!J155</f>
        <v>0</v>
      </c>
      <c r="K155" s="89">
        <f>'[2]FEB 2022'!K155+'[2]MAR 2022'!K155+'[2]APR 2022'!K155+'[2]MAY 2022'!K155+'[2]JUN 2022'!K155+'[2]JUL 2022'!K155+'[2]AUG 2022'!K155+'[2]NOV 2022'!K155</f>
        <v>14040</v>
      </c>
      <c r="L155" s="90">
        <f>'[2]SEPT 2021'!K155+'[2]OCT 2021'!K155+'[2]NOV 2021'!K155+'[2]DEC 2021'!K155+'[2]JAN 2022'!K155+'[2]FEB 2022'!L155+'[2]MAR 2022'!L155+'[2]APR 2022'!L155+'[2]MAY 2022'!L155+'[2]JUN 2022'!L155+'[2]JUL 2022'!L155+'[2]AUG 2022'!L155+'[2]NOV 2022'!L155</f>
        <v>0</v>
      </c>
      <c r="M155" s="90">
        <f>'[2]SEPT 2021'!L155+'[2]OCT 2021'!L155+'[2]NOV 2021'!L155+'[2]DEC 2021'!L155+'[2]JAN 2022'!L155+'[2]FEB 2022'!M155+'[2]MAR 2022'!M155+'[2]APR 2022'!M155+'[2]MAY 2022'!M155+'[2]JUN 2022'!M155+'[2]JUL 2022'!M155+'[2]AUG 2022'!M155+'[2]NOV 2022'!M155</f>
        <v>0</v>
      </c>
      <c r="N155" s="90">
        <f>'[2]SEPT 2021'!M155+'[2]OCT 2021'!M155+'[2]NOV 2021'!M155+'[2]DEC 2021'!M155+'[2]JAN 2022'!M155+'[2]FEB 2022'!N155+'[2]MAR 2022'!N155+'[2]APR 2022'!N155+'[2]MAY 2022'!N155+'[2]JUN 2022'!N155+'[2]JUL 2022'!N155+'[2]AUG 2022'!N155+'[2]NOV 2022'!N155</f>
        <v>0</v>
      </c>
      <c r="O155" s="90">
        <f>'[2]SEPT 2021'!N155+'[2]OCT 2021'!N155+'[2]NOV 2021'!N155+'[2]DEC 2021'!N155+'[2]JAN 2022'!N155+'[2]FEB 2022'!O155+'[2]MAR 2022'!O155+'[2]APR 2022'!O155+'[2]MAY 2022'!O155+'[2]JUN 2022'!O155+'[2]JUL 2022'!O155+'[2]AUG 2022'!O155+'[2]NOV 2022'!O155</f>
        <v>0</v>
      </c>
      <c r="P155" s="90">
        <f>'[2]SEPT 2021'!O155+'[2]OCT 2021'!O155+'[2]NOV 2021'!O155+'[2]DEC 2021'!O155+'[2]JAN 2022'!O155+'[2]FEB 2022'!P155+'[2]MAR 2022'!P155+'[2]APR 2022'!P155+'[2]MAY 2022'!P155+'[2]JUN 2022'!P155+'[2]JUL 2022'!P155+'[2]AUG 2022'!P155+'[2]NOV 2022'!P155</f>
        <v>0</v>
      </c>
      <c r="Q155" s="90">
        <f>'[2]SEPT 2021'!P155+'[2]OCT 2021'!P155+'[2]NOV 2021'!P155+'[2]DEC 2021'!P155+'[2]JAN 2022'!P155+'[2]FEB 2022'!Q155+'[2]MAR 2022'!Q155+'[2]APR 2022'!Q155+'[2]MAY 2022'!Q155+'[2]JUN 2022'!Q155+'[2]JUL 2022'!Q155+'[2]AUG 2022'!Q155+'[2]NOV 2022'!Q155</f>
        <v>0</v>
      </c>
      <c r="R155" s="90">
        <f>'[2]SEPT 2021'!Q155+'[2]OCT 2021'!Q155+'[2]NOV 2021'!Q155+'[2]DEC 2021'!Q155+'[2]JAN 2022'!Q155+'[2]FEB 2022'!R155+'[2]MAR 2022'!R155+'[2]APR 2022'!R155+'[2]MAY 2022'!R155+'[2]JUN 2022'!R155+'[2]JUL 2022'!R155+'[2]AUG 2022'!R155+'[2]NOV 2022'!R155</f>
        <v>0</v>
      </c>
      <c r="S155" s="90">
        <f>'[2]SEPT 2021'!R155+'[2]OCT 2021'!R155+'[2]NOV 2021'!R155+'[2]DEC 2021'!R155+'[2]JAN 2022'!R155+'[2]FEB 2022'!S155+'[2]MAR 2022'!S155+'[2]APR 2022'!S155+'[2]MAY 2022'!S155+'[2]JUN 2022'!S155+'[2]JUL 2022'!S155+'[2]AUG 2022'!S155+'[2]NOV 2022'!S155</f>
        <v>0</v>
      </c>
      <c r="T155" s="90">
        <f>'[2]SEPT 2021'!S155+'[2]OCT 2021'!S155+'[2]NOV 2021'!S155+'[2]DEC 2021'!S155+'[2]JAN 2022'!S155+'[2]FEB 2022'!T155+'[2]MAR 2022'!T155+'[2]APR 2022'!T155+'[2]MAY 2022'!T155+'[2]JUN 2022'!T155+'[2]JUL 2022'!T155+'[2]AUG 2022'!T155+'[2]NOV 2022'!T155</f>
        <v>0</v>
      </c>
      <c r="U155" s="90">
        <f>'[2]SEPT 2021'!T155+'[2]OCT 2021'!T155+'[2]NOV 2021'!T155+'[2]DEC 2021'!T155+'[2]JAN 2022'!T155+'[2]FEB 2022'!U155+'[2]MAR 2022'!U155+'[2]APR 2022'!U155+'[2]MAY 2022'!U155+'[2]JUN 2022'!U155+'[2]JUL 2022'!U155+'[2]AUG 2022'!U155+'[2]NOV 2022'!U155</f>
        <v>0</v>
      </c>
      <c r="V155" s="90">
        <f>'[2]SEPT 2021'!U155+'[2]OCT 2021'!U155+'[2]NOV 2021'!U155+'[2]DEC 2021'!U155+'[2]JAN 2022'!U155+'[2]FEB 2022'!V155+'[2]MAR 2022'!V155+'[2]APR 2022'!V155+'[2]MAY 2022'!V155+'[2]JUN 2022'!V155+'[2]JUL 2022'!V155+'[2]AUG 2022'!V155+'[2]NOV 2022'!V155</f>
        <v>0</v>
      </c>
      <c r="W155" s="90">
        <f>'[2]SEPT 2021'!V155+'[2]OCT 2021'!V155+'[2]NOV 2021'!V155+'[2]DEC 2021'!V155+'[2]JAN 2022'!V155+'[2]FEB 2022'!W155+'[2]MAR 2022'!W155+'[2]APR 2022'!W155+'[2]MAY 2022'!W155+'[2]JUN 2022'!W155+'[2]JUL 2022'!W155+'[2]AUG 2022'!W155+'[2]NOV 2022'!W155</f>
        <v>168217.44</v>
      </c>
      <c r="X155" s="90">
        <f>'[2]SEPT 2021'!W155+'[2]OCT 2021'!W155+'[2]NOV 2021'!W155+'[2]DEC 2021'!W155+'[2]JAN 2022'!W155+'[2]FEB 2022'!X155+'[2]MAR 2022'!X155+'[2]APR 2022'!X155+'[2]MAY 2022'!X155+'[2]JUN 2022'!X155+'[2]JUL 2022'!X155+'[2]AUG 2022'!X155+'[2]NOV 2022'!X155</f>
        <v>0</v>
      </c>
      <c r="Y155" s="90">
        <f>'[2]SEPT 2021'!X155+'[2]OCT 2021'!X155+'[2]NOV 2021'!X155+'[2]DEC 2021'!X155+'[2]JAN 2022'!X155+'[2]FEB 2022'!Y155+'[2]MAR 2022'!Y155+'[2]APR 2022'!Y155+'[2]MAY 2022'!Y155+'[2]JUN 2022'!Y155+'[2]JUL 2022'!Y155+'[2]AUG 2022'!Y155+'[2]NOV 2022'!Y155</f>
        <v>0</v>
      </c>
      <c r="Z155" s="90">
        <f>'[2]SEPT 2021'!Y155+'[2]OCT 2021'!Y155+'[2]NOV 2021'!Y155+'[2]DEC 2021'!Y155+'[2]JAN 2022'!Y155+'[2]FEB 2022'!Z155+'[2]MAR 2022'!Z155+'[2]APR 2022'!Z155+'[2]MAY 2022'!Z155+'[2]JUN 2022'!Z155+'[2]JUL 2022'!Z155+'[2]AUG 2022'!Z155+'[2]NOV 2022'!Z155</f>
        <v>0</v>
      </c>
      <c r="AA155" s="66">
        <f t="shared" si="2"/>
        <v>554063.43999999994</v>
      </c>
    </row>
    <row r="156" spans="1:27" x14ac:dyDescent="0.25">
      <c r="A156" s="16" t="s">
        <v>347</v>
      </c>
      <c r="B156" s="17" t="s">
        <v>348</v>
      </c>
      <c r="C156" s="29" t="s">
        <v>50</v>
      </c>
      <c r="D156" s="86">
        <f>'[2]SEPT 2021'!D156+'[2]OCT 2021'!D156+'[2]NOV 2021'!D156+'[2]DEC 2021'!D156+'[2]JAN 2022'!D156+'[2]FEB 2022'!D156+'[2]MAR 2022'!D156+'[2]APR 2022'!D156+'[2]MAY 2022'!D156+'[2]JUN 2022'!D156+'[2]JUL 2022'!D156+'[2]AUG 2022'!D156+'[2]NOV 2022'!D156</f>
        <v>63012</v>
      </c>
      <c r="E156" s="86">
        <f>'[2]SEPT 2021'!E156+'[2]OCT 2021'!E156+'[2]NOV 2021'!E156+'[2]DEC 2021'!E156+'[2]JAN 2022'!E156+'[2]FEB 2022'!E156+'[2]MAR 2022'!E156+'[2]APR 2022'!E156+'[2]MAY 2022'!E156+'[2]JUN 2022'!E156+'[2]JUL 2022'!E156+'[2]AUG 2022'!E156+'[2]NOV 2022'!E156</f>
        <v>49022</v>
      </c>
      <c r="F156" s="86">
        <f>'[2]SEPT 2021'!F156+'[2]OCT 2021'!F156+'[2]NOV 2021'!F156+'[2]DEC 2021'!F156+'[2]JAN 2022'!F156+'[2]FEB 2022'!F156+'[2]MAR 2022'!F156+'[2]APR 2022'!F156+'[2]MAY 2022'!F156+'[2]JUN 2022'!F156+'[2]JUL 2022'!F156+'[2]AUG 2022'!F156+'[2]NOV 2022'!F156</f>
        <v>7550</v>
      </c>
      <c r="G156" s="86">
        <f>'[2]SEPT 2021'!G156+'[2]OCT 2021'!G156+'[2]NOV 2021'!G156+'[2]DEC 2021'!G156+'[2]JAN 2022'!G156+'[2]FEB 2022'!G156+'[2]MAR 2022'!G156+'[2]APR 2022'!G156+'[2]MAY 2022'!G156+'[2]JUN 2022'!G156+'[2]JUL 2022'!G156+'[2]AUG 2022'!G156+'[2]NOV 2022'!G156</f>
        <v>5919</v>
      </c>
      <c r="H156" s="86">
        <f>'[2]SEPT 2021'!H156+'[2]OCT 2021'!H156+'[2]NOV 2021'!H156+'[2]DEC 2021'!H156+'[2]JAN 2022'!H156+'[2]FEB 2022'!H156+'[2]MAR 2022'!H156+'[2]APR 2022'!H156+'[2]MAY 2022'!H156+'[2]JUN 2022'!H156+'[2]JUL 2022'!H156+'[2]AUG 2022'!H156+'[2]NOV 2022'!H156</f>
        <v>1838</v>
      </c>
      <c r="I156" s="87">
        <f>'[2]SEPT 2021'!I156+'[2]OCT 2021'!I156+'[2]NOV 2021'!I156+'[2]DEC 2021'!I156+'[2]JAN 2022'!I156+'[2]FEB 2022'!I156+'[2]MAR 2022'!I156+'[2]APR 2022'!I156+'[2]MAY 2022'!I156+'[2]JUN 2022'!I156+'[2]JUL 2022'!I156+'[2]AUG 2022'!I156+'[2]NOV 2022'!I156</f>
        <v>127341</v>
      </c>
      <c r="J156" s="88">
        <f>'[2]SEPT 2021'!J156+'[2]OCT 2021'!J156+'[2]NOV 2021'!J156+'[2]DEC 2021'!J156+'[2]JAN 2022'!J156+'[2]FEB 2022'!J156+'[2]MAR 2022'!J156+'[2]APR 2022'!J156+'[2]MAY 2022'!J156+'[2]JUN 2022'!J156+'[2]JUL 2022'!J156+'[2]AUG 2022'!J156+'[2]NOV 2022'!J156</f>
        <v>0</v>
      </c>
      <c r="K156" s="89">
        <f>'[2]FEB 2022'!K156+'[2]MAR 2022'!K156+'[2]APR 2022'!K156+'[2]MAY 2022'!K156+'[2]JUN 2022'!K156+'[2]JUL 2022'!K156+'[2]AUG 2022'!K156+'[2]NOV 2022'!K156</f>
        <v>0</v>
      </c>
      <c r="L156" s="90">
        <f>'[2]SEPT 2021'!K156+'[2]OCT 2021'!K156+'[2]NOV 2021'!K156+'[2]DEC 2021'!K156+'[2]JAN 2022'!K156+'[2]FEB 2022'!L156+'[2]MAR 2022'!L156+'[2]APR 2022'!L156+'[2]MAY 2022'!L156+'[2]JUN 2022'!L156+'[2]JUL 2022'!L156+'[2]AUG 2022'!L156+'[2]NOV 2022'!L156</f>
        <v>0</v>
      </c>
      <c r="M156" s="90">
        <f>'[2]SEPT 2021'!L156+'[2]OCT 2021'!L156+'[2]NOV 2021'!L156+'[2]DEC 2021'!L156+'[2]JAN 2022'!L156+'[2]FEB 2022'!M156+'[2]MAR 2022'!M156+'[2]APR 2022'!M156+'[2]MAY 2022'!M156+'[2]JUN 2022'!M156+'[2]JUL 2022'!M156+'[2]AUG 2022'!M156+'[2]NOV 2022'!M156</f>
        <v>0</v>
      </c>
      <c r="N156" s="90">
        <f>'[2]SEPT 2021'!M156+'[2]OCT 2021'!M156+'[2]NOV 2021'!M156+'[2]DEC 2021'!M156+'[2]JAN 2022'!M156+'[2]FEB 2022'!N156+'[2]MAR 2022'!N156+'[2]APR 2022'!N156+'[2]MAY 2022'!N156+'[2]JUN 2022'!N156+'[2]JUL 2022'!N156+'[2]AUG 2022'!N156+'[2]NOV 2022'!N156</f>
        <v>0</v>
      </c>
      <c r="O156" s="90">
        <f>'[2]SEPT 2021'!N156+'[2]OCT 2021'!N156+'[2]NOV 2021'!N156+'[2]DEC 2021'!N156+'[2]JAN 2022'!N156+'[2]FEB 2022'!O156+'[2]MAR 2022'!O156+'[2]APR 2022'!O156+'[2]MAY 2022'!O156+'[2]JUN 2022'!O156+'[2]JUL 2022'!O156+'[2]AUG 2022'!O156+'[2]NOV 2022'!O156</f>
        <v>0</v>
      </c>
      <c r="P156" s="90">
        <f>'[2]SEPT 2021'!O156+'[2]OCT 2021'!O156+'[2]NOV 2021'!O156+'[2]DEC 2021'!O156+'[2]JAN 2022'!O156+'[2]FEB 2022'!P156+'[2]MAR 2022'!P156+'[2]APR 2022'!P156+'[2]MAY 2022'!P156+'[2]JUN 2022'!P156+'[2]JUL 2022'!P156+'[2]AUG 2022'!P156+'[2]NOV 2022'!P156</f>
        <v>0</v>
      </c>
      <c r="Q156" s="90">
        <f>'[2]SEPT 2021'!P156+'[2]OCT 2021'!P156+'[2]NOV 2021'!P156+'[2]DEC 2021'!P156+'[2]JAN 2022'!P156+'[2]FEB 2022'!Q156+'[2]MAR 2022'!Q156+'[2]APR 2022'!Q156+'[2]MAY 2022'!Q156+'[2]JUN 2022'!Q156+'[2]JUL 2022'!Q156+'[2]AUG 2022'!Q156+'[2]NOV 2022'!Q156</f>
        <v>852.93</v>
      </c>
      <c r="R156" s="90">
        <f>'[2]SEPT 2021'!Q156+'[2]OCT 2021'!Q156+'[2]NOV 2021'!Q156+'[2]DEC 2021'!Q156+'[2]JAN 2022'!Q156+'[2]FEB 2022'!R156+'[2]MAR 2022'!R156+'[2]APR 2022'!R156+'[2]MAY 2022'!R156+'[2]JUN 2022'!R156+'[2]JUL 2022'!R156+'[2]AUG 2022'!R156+'[2]NOV 2022'!R156</f>
        <v>0</v>
      </c>
      <c r="S156" s="90">
        <f>'[2]SEPT 2021'!R156+'[2]OCT 2021'!R156+'[2]NOV 2021'!R156+'[2]DEC 2021'!R156+'[2]JAN 2022'!R156+'[2]FEB 2022'!S156+'[2]MAR 2022'!S156+'[2]APR 2022'!S156+'[2]MAY 2022'!S156+'[2]JUN 2022'!S156+'[2]JUL 2022'!S156+'[2]AUG 2022'!S156+'[2]NOV 2022'!S156</f>
        <v>0</v>
      </c>
      <c r="T156" s="90">
        <f>'[2]SEPT 2021'!S156+'[2]OCT 2021'!S156+'[2]NOV 2021'!S156+'[2]DEC 2021'!S156+'[2]JAN 2022'!S156+'[2]FEB 2022'!T156+'[2]MAR 2022'!T156+'[2]APR 2022'!T156+'[2]MAY 2022'!T156+'[2]JUN 2022'!T156+'[2]JUL 2022'!T156+'[2]AUG 2022'!T156+'[2]NOV 2022'!T156</f>
        <v>0</v>
      </c>
      <c r="U156" s="90">
        <f>'[2]SEPT 2021'!T156+'[2]OCT 2021'!T156+'[2]NOV 2021'!T156+'[2]DEC 2021'!T156+'[2]JAN 2022'!T156+'[2]FEB 2022'!U156+'[2]MAR 2022'!U156+'[2]APR 2022'!U156+'[2]MAY 2022'!U156+'[2]JUN 2022'!U156+'[2]JUL 2022'!U156+'[2]AUG 2022'!U156+'[2]NOV 2022'!U156</f>
        <v>0</v>
      </c>
      <c r="V156" s="90">
        <f>'[2]SEPT 2021'!U156+'[2]OCT 2021'!U156+'[2]NOV 2021'!U156+'[2]DEC 2021'!U156+'[2]JAN 2022'!U156+'[2]FEB 2022'!V156+'[2]MAR 2022'!V156+'[2]APR 2022'!V156+'[2]MAY 2022'!V156+'[2]JUN 2022'!V156+'[2]JUL 2022'!V156+'[2]AUG 2022'!V156+'[2]NOV 2022'!V156</f>
        <v>0</v>
      </c>
      <c r="W156" s="90">
        <f>'[2]SEPT 2021'!V156+'[2]OCT 2021'!V156+'[2]NOV 2021'!V156+'[2]DEC 2021'!V156+'[2]JAN 2022'!V156+'[2]FEB 2022'!W156+'[2]MAR 2022'!W156+'[2]APR 2022'!W156+'[2]MAY 2022'!W156+'[2]JUN 2022'!W156+'[2]JUL 2022'!W156+'[2]AUG 2022'!W156+'[2]NOV 2022'!W156</f>
        <v>0</v>
      </c>
      <c r="X156" s="90">
        <f>'[2]SEPT 2021'!W156+'[2]OCT 2021'!W156+'[2]NOV 2021'!W156+'[2]DEC 2021'!W156+'[2]JAN 2022'!W156+'[2]FEB 2022'!X156+'[2]MAR 2022'!X156+'[2]APR 2022'!X156+'[2]MAY 2022'!X156+'[2]JUN 2022'!X156+'[2]JUL 2022'!X156+'[2]AUG 2022'!X156+'[2]NOV 2022'!X156</f>
        <v>0</v>
      </c>
      <c r="Y156" s="90">
        <f>'[2]SEPT 2021'!X156+'[2]OCT 2021'!X156+'[2]NOV 2021'!X156+'[2]DEC 2021'!X156+'[2]JAN 2022'!X156+'[2]FEB 2022'!Y156+'[2]MAR 2022'!Y156+'[2]APR 2022'!Y156+'[2]MAY 2022'!Y156+'[2]JUN 2022'!Y156+'[2]JUL 2022'!Y156+'[2]AUG 2022'!Y156+'[2]NOV 2022'!Y156</f>
        <v>0</v>
      </c>
      <c r="Z156" s="90">
        <f>'[2]SEPT 2021'!Y156+'[2]OCT 2021'!Y156+'[2]NOV 2021'!Y156+'[2]DEC 2021'!Y156+'[2]JAN 2022'!Y156+'[2]FEB 2022'!Z156+'[2]MAR 2022'!Z156+'[2]APR 2022'!Z156+'[2]MAY 2022'!Z156+'[2]JUN 2022'!Z156+'[2]JUL 2022'!Z156+'[2]AUG 2022'!Z156+'[2]NOV 2022'!Z156</f>
        <v>0</v>
      </c>
      <c r="AA156" s="66">
        <f t="shared" si="2"/>
        <v>128193.93</v>
      </c>
    </row>
    <row r="157" spans="1:27" x14ac:dyDescent="0.25">
      <c r="A157" s="16" t="s">
        <v>349</v>
      </c>
      <c r="B157" s="17" t="s">
        <v>350</v>
      </c>
      <c r="C157" s="31" t="s">
        <v>100</v>
      </c>
      <c r="D157" s="86">
        <f>'[2]SEPT 2021'!D157+'[2]OCT 2021'!D157+'[2]NOV 2021'!D157+'[2]DEC 2021'!D157+'[2]JAN 2022'!D157+'[2]FEB 2022'!D157+'[2]MAR 2022'!D157+'[2]APR 2022'!D157+'[2]MAY 2022'!D157+'[2]JUN 2022'!D157+'[2]JUL 2022'!D157+'[2]AUG 2022'!D157+'[2]NOV 2022'!D157</f>
        <v>311021</v>
      </c>
      <c r="E157" s="86">
        <f>'[2]SEPT 2021'!E157+'[2]OCT 2021'!E157+'[2]NOV 2021'!E157+'[2]DEC 2021'!E157+'[2]JAN 2022'!E157+'[2]FEB 2022'!E157+'[2]MAR 2022'!E157+'[2]APR 2022'!E157+'[2]MAY 2022'!E157+'[2]JUN 2022'!E157+'[2]JUL 2022'!E157+'[2]AUG 2022'!E157+'[2]NOV 2022'!E157</f>
        <v>432109</v>
      </c>
      <c r="F157" s="86">
        <f>'[2]SEPT 2021'!F157+'[2]OCT 2021'!F157+'[2]NOV 2021'!F157+'[2]DEC 2021'!F157+'[2]JAN 2022'!F157+'[2]FEB 2022'!F157+'[2]MAR 2022'!F157+'[2]APR 2022'!F157+'[2]MAY 2022'!F157+'[2]JUN 2022'!F157+'[2]JUL 2022'!F157+'[2]AUG 2022'!F157+'[2]NOV 2022'!F157</f>
        <v>63354</v>
      </c>
      <c r="G157" s="86">
        <f>'[2]SEPT 2021'!G157+'[2]OCT 2021'!G157+'[2]NOV 2021'!G157+'[2]DEC 2021'!G157+'[2]JAN 2022'!G157+'[2]FEB 2022'!G157+'[2]MAR 2022'!G157+'[2]APR 2022'!G157+'[2]MAY 2022'!G157+'[2]JUN 2022'!G157+'[2]JUL 2022'!G157+'[2]AUG 2022'!G157+'[2]NOV 2022'!G157</f>
        <v>70788</v>
      </c>
      <c r="H157" s="86">
        <f>'[2]SEPT 2021'!H157+'[2]OCT 2021'!H157+'[2]NOV 2021'!H157+'[2]DEC 2021'!H157+'[2]JAN 2022'!H157+'[2]FEB 2022'!H157+'[2]MAR 2022'!H157+'[2]APR 2022'!H157+'[2]MAY 2022'!H157+'[2]JUN 2022'!H157+'[2]JUL 2022'!H157+'[2]AUG 2022'!H157+'[2]NOV 2022'!H157</f>
        <v>158501</v>
      </c>
      <c r="I157" s="87">
        <f>'[2]SEPT 2021'!I157+'[2]OCT 2021'!I157+'[2]NOV 2021'!I157+'[2]DEC 2021'!I157+'[2]JAN 2022'!I157+'[2]FEB 2022'!I157+'[2]MAR 2022'!I157+'[2]APR 2022'!I157+'[2]MAY 2022'!I157+'[2]JUN 2022'!I157+'[2]JUL 2022'!I157+'[2]AUG 2022'!I157+'[2]NOV 2022'!I157</f>
        <v>1035773</v>
      </c>
      <c r="J157" s="88">
        <f>'[2]SEPT 2021'!J157+'[2]OCT 2021'!J157+'[2]NOV 2021'!J157+'[2]DEC 2021'!J157+'[2]JAN 2022'!J157+'[2]FEB 2022'!J157+'[2]MAR 2022'!J157+'[2]APR 2022'!J157+'[2]MAY 2022'!J157+'[2]JUN 2022'!J157+'[2]JUL 2022'!J157+'[2]AUG 2022'!J157+'[2]NOV 2022'!J157</f>
        <v>9996.15</v>
      </c>
      <c r="K157" s="89">
        <f>'[2]FEB 2022'!K157+'[2]MAR 2022'!K157+'[2]APR 2022'!K157+'[2]MAY 2022'!K157+'[2]JUN 2022'!K157+'[2]JUL 2022'!K157+'[2]AUG 2022'!K157+'[2]NOV 2022'!K157</f>
        <v>0</v>
      </c>
      <c r="L157" s="90">
        <f>'[2]SEPT 2021'!K157+'[2]OCT 2021'!K157+'[2]NOV 2021'!K157+'[2]DEC 2021'!K157+'[2]JAN 2022'!K157+'[2]FEB 2022'!L157+'[2]MAR 2022'!L157+'[2]APR 2022'!L157+'[2]MAY 2022'!L157+'[2]JUN 2022'!L157+'[2]JUL 2022'!L157+'[2]AUG 2022'!L157+'[2]NOV 2022'!L157</f>
        <v>0</v>
      </c>
      <c r="M157" s="90">
        <f>'[2]SEPT 2021'!L157+'[2]OCT 2021'!L157+'[2]NOV 2021'!L157+'[2]DEC 2021'!L157+'[2]JAN 2022'!L157+'[2]FEB 2022'!M157+'[2]MAR 2022'!M157+'[2]APR 2022'!M157+'[2]MAY 2022'!M157+'[2]JUN 2022'!M157+'[2]JUL 2022'!M157+'[2]AUG 2022'!M157+'[2]NOV 2022'!M157</f>
        <v>0</v>
      </c>
      <c r="N157" s="90">
        <f>'[2]SEPT 2021'!M157+'[2]OCT 2021'!M157+'[2]NOV 2021'!M157+'[2]DEC 2021'!M157+'[2]JAN 2022'!M157+'[2]FEB 2022'!N157+'[2]MAR 2022'!N157+'[2]APR 2022'!N157+'[2]MAY 2022'!N157+'[2]JUN 2022'!N157+'[2]JUL 2022'!N157+'[2]AUG 2022'!N157+'[2]NOV 2022'!N157</f>
        <v>0</v>
      </c>
      <c r="O157" s="90">
        <f>'[2]SEPT 2021'!N157+'[2]OCT 2021'!N157+'[2]NOV 2021'!N157+'[2]DEC 2021'!N157+'[2]JAN 2022'!N157+'[2]FEB 2022'!O157+'[2]MAR 2022'!O157+'[2]APR 2022'!O157+'[2]MAY 2022'!O157+'[2]JUN 2022'!O157+'[2]JUL 2022'!O157+'[2]AUG 2022'!O157+'[2]NOV 2022'!O157</f>
        <v>0</v>
      </c>
      <c r="P157" s="90">
        <f>'[2]SEPT 2021'!O157+'[2]OCT 2021'!O157+'[2]NOV 2021'!O157+'[2]DEC 2021'!O157+'[2]JAN 2022'!O157+'[2]FEB 2022'!P157+'[2]MAR 2022'!P157+'[2]APR 2022'!P157+'[2]MAY 2022'!P157+'[2]JUN 2022'!P157+'[2]JUL 2022'!P157+'[2]AUG 2022'!P157+'[2]NOV 2022'!P157</f>
        <v>0</v>
      </c>
      <c r="Q157" s="90">
        <f>'[2]SEPT 2021'!P157+'[2]OCT 2021'!P157+'[2]NOV 2021'!P157+'[2]DEC 2021'!P157+'[2]JAN 2022'!P157+'[2]FEB 2022'!Q157+'[2]MAR 2022'!Q157+'[2]APR 2022'!Q157+'[2]MAY 2022'!Q157+'[2]JUN 2022'!Q157+'[2]JUL 2022'!Q157+'[2]AUG 2022'!Q157+'[2]NOV 2022'!Q157</f>
        <v>9994.09</v>
      </c>
      <c r="R157" s="90">
        <f>'[2]SEPT 2021'!Q157+'[2]OCT 2021'!Q157+'[2]NOV 2021'!Q157+'[2]DEC 2021'!Q157+'[2]JAN 2022'!Q157+'[2]FEB 2022'!R157+'[2]MAR 2022'!R157+'[2]APR 2022'!R157+'[2]MAY 2022'!R157+'[2]JUN 2022'!R157+'[2]JUL 2022'!R157+'[2]AUG 2022'!R157+'[2]NOV 2022'!R157</f>
        <v>0</v>
      </c>
      <c r="S157" s="90">
        <f>'[2]SEPT 2021'!R157+'[2]OCT 2021'!R157+'[2]NOV 2021'!R157+'[2]DEC 2021'!R157+'[2]JAN 2022'!R157+'[2]FEB 2022'!S157+'[2]MAR 2022'!S157+'[2]APR 2022'!S157+'[2]MAY 2022'!S157+'[2]JUN 2022'!S157+'[2]JUL 2022'!S157+'[2]AUG 2022'!S157+'[2]NOV 2022'!S157</f>
        <v>0</v>
      </c>
      <c r="T157" s="90">
        <f>'[2]SEPT 2021'!S157+'[2]OCT 2021'!S157+'[2]NOV 2021'!S157+'[2]DEC 2021'!S157+'[2]JAN 2022'!S157+'[2]FEB 2022'!T157+'[2]MAR 2022'!T157+'[2]APR 2022'!T157+'[2]MAY 2022'!T157+'[2]JUN 2022'!T157+'[2]JUL 2022'!T157+'[2]AUG 2022'!T157+'[2]NOV 2022'!T157</f>
        <v>0</v>
      </c>
      <c r="U157" s="90">
        <f>'[2]SEPT 2021'!T157+'[2]OCT 2021'!T157+'[2]NOV 2021'!T157+'[2]DEC 2021'!T157+'[2]JAN 2022'!T157+'[2]FEB 2022'!U157+'[2]MAR 2022'!U157+'[2]APR 2022'!U157+'[2]MAY 2022'!U157+'[2]JUN 2022'!U157+'[2]JUL 2022'!U157+'[2]AUG 2022'!U157+'[2]NOV 2022'!U157</f>
        <v>0</v>
      </c>
      <c r="V157" s="90">
        <f>'[2]SEPT 2021'!U157+'[2]OCT 2021'!U157+'[2]NOV 2021'!U157+'[2]DEC 2021'!U157+'[2]JAN 2022'!U157+'[2]FEB 2022'!V157+'[2]MAR 2022'!V157+'[2]APR 2022'!V157+'[2]MAY 2022'!V157+'[2]JUN 2022'!V157+'[2]JUL 2022'!V157+'[2]AUG 2022'!V157+'[2]NOV 2022'!V157</f>
        <v>0</v>
      </c>
      <c r="W157" s="90">
        <f>'[2]SEPT 2021'!V157+'[2]OCT 2021'!V157+'[2]NOV 2021'!V157+'[2]DEC 2021'!V157+'[2]JAN 2022'!V157+'[2]FEB 2022'!W157+'[2]MAR 2022'!W157+'[2]APR 2022'!W157+'[2]MAY 2022'!W157+'[2]JUN 2022'!W157+'[2]JUL 2022'!W157+'[2]AUG 2022'!W157+'[2]NOV 2022'!W157</f>
        <v>0</v>
      </c>
      <c r="X157" s="90">
        <f>'[2]SEPT 2021'!W157+'[2]OCT 2021'!W157+'[2]NOV 2021'!W157+'[2]DEC 2021'!W157+'[2]JAN 2022'!W157+'[2]FEB 2022'!X157+'[2]MAR 2022'!X157+'[2]APR 2022'!X157+'[2]MAY 2022'!X157+'[2]JUN 2022'!X157+'[2]JUL 2022'!X157+'[2]AUG 2022'!X157+'[2]NOV 2022'!X157</f>
        <v>0</v>
      </c>
      <c r="Y157" s="90">
        <f>'[2]SEPT 2021'!X157+'[2]OCT 2021'!X157+'[2]NOV 2021'!X157+'[2]DEC 2021'!X157+'[2]JAN 2022'!X157+'[2]FEB 2022'!Y157+'[2]MAR 2022'!Y157+'[2]APR 2022'!Y157+'[2]MAY 2022'!Y157+'[2]JUN 2022'!Y157+'[2]JUL 2022'!Y157+'[2]AUG 2022'!Y157+'[2]NOV 2022'!Y157</f>
        <v>462766</v>
      </c>
      <c r="Z157" s="90">
        <f>'[2]SEPT 2021'!Y157+'[2]OCT 2021'!Y157+'[2]NOV 2021'!Y157+'[2]DEC 2021'!Y157+'[2]JAN 2022'!Y157+'[2]FEB 2022'!Z157+'[2]MAR 2022'!Z157+'[2]APR 2022'!Z157+'[2]MAY 2022'!Z157+'[2]JUN 2022'!Z157+'[2]JUL 2022'!Z157+'[2]AUG 2022'!Z157+'[2]NOV 2022'!Z157</f>
        <v>0</v>
      </c>
      <c r="AA157" s="66">
        <f t="shared" si="2"/>
        <v>1518529.24</v>
      </c>
    </row>
    <row r="158" spans="1:27" x14ac:dyDescent="0.25">
      <c r="A158" s="16" t="s">
        <v>351</v>
      </c>
      <c r="B158" s="17" t="s">
        <v>352</v>
      </c>
      <c r="C158" s="29" t="s">
        <v>50</v>
      </c>
      <c r="D158" s="86">
        <f>'[2]SEPT 2021'!D158+'[2]OCT 2021'!D158+'[2]NOV 2021'!D158+'[2]DEC 2021'!D158+'[2]JAN 2022'!D158+'[2]FEB 2022'!D158+'[2]MAR 2022'!D158+'[2]APR 2022'!D158+'[2]MAY 2022'!D158+'[2]JUN 2022'!D158+'[2]JUL 2022'!D158+'[2]AUG 2022'!D158+'[2]NOV 2022'!D158</f>
        <v>111064</v>
      </c>
      <c r="E158" s="86">
        <f>'[2]SEPT 2021'!E158+'[2]OCT 2021'!E158+'[2]NOV 2021'!E158+'[2]DEC 2021'!E158+'[2]JAN 2022'!E158+'[2]FEB 2022'!E158+'[2]MAR 2022'!E158+'[2]APR 2022'!E158+'[2]MAY 2022'!E158+'[2]JUN 2022'!E158+'[2]JUL 2022'!E158+'[2]AUG 2022'!E158+'[2]NOV 2022'!E158</f>
        <v>31160</v>
      </c>
      <c r="F158" s="86">
        <f>'[2]SEPT 2021'!F158+'[2]OCT 2021'!F158+'[2]NOV 2021'!F158+'[2]DEC 2021'!F158+'[2]JAN 2022'!F158+'[2]FEB 2022'!F158+'[2]MAR 2022'!F158+'[2]APR 2022'!F158+'[2]MAY 2022'!F158+'[2]JUN 2022'!F158+'[2]JUL 2022'!F158+'[2]AUG 2022'!F158+'[2]NOV 2022'!F158</f>
        <v>16189</v>
      </c>
      <c r="G158" s="86">
        <f>'[2]SEPT 2021'!G158+'[2]OCT 2021'!G158+'[2]NOV 2021'!G158+'[2]DEC 2021'!G158+'[2]JAN 2022'!G158+'[2]FEB 2022'!G158+'[2]MAR 2022'!G158+'[2]APR 2022'!G158+'[2]MAY 2022'!G158+'[2]JUN 2022'!G158+'[2]JUL 2022'!G158+'[2]AUG 2022'!G158+'[2]NOV 2022'!G158</f>
        <v>5790</v>
      </c>
      <c r="H158" s="86">
        <f>'[2]SEPT 2021'!H158+'[2]OCT 2021'!H158+'[2]NOV 2021'!H158+'[2]DEC 2021'!H158+'[2]JAN 2022'!H158+'[2]FEB 2022'!H158+'[2]MAR 2022'!H158+'[2]APR 2022'!H158+'[2]MAY 2022'!H158+'[2]JUN 2022'!H158+'[2]JUL 2022'!H158+'[2]AUG 2022'!H158+'[2]NOV 2022'!H158</f>
        <v>4443</v>
      </c>
      <c r="I158" s="87">
        <f>'[2]SEPT 2021'!I158+'[2]OCT 2021'!I158+'[2]NOV 2021'!I158+'[2]DEC 2021'!I158+'[2]JAN 2022'!I158+'[2]FEB 2022'!I158+'[2]MAR 2022'!I158+'[2]APR 2022'!I158+'[2]MAY 2022'!I158+'[2]JUN 2022'!I158+'[2]JUL 2022'!I158+'[2]AUG 2022'!I158+'[2]NOV 2022'!I158</f>
        <v>168646</v>
      </c>
      <c r="J158" s="88">
        <f>'[2]SEPT 2021'!J158+'[2]OCT 2021'!J158+'[2]NOV 2021'!J158+'[2]DEC 2021'!J158+'[2]JAN 2022'!J158+'[2]FEB 2022'!J158+'[2]MAR 2022'!J158+'[2]APR 2022'!J158+'[2]MAY 2022'!J158+'[2]JUN 2022'!J158+'[2]JUL 2022'!J158+'[2]AUG 2022'!J158+'[2]NOV 2022'!J158</f>
        <v>21139</v>
      </c>
      <c r="K158" s="89">
        <f>'[2]FEB 2022'!K158+'[2]MAR 2022'!K158+'[2]APR 2022'!K158+'[2]MAY 2022'!K158+'[2]JUN 2022'!K158+'[2]JUL 2022'!K158+'[2]AUG 2022'!K158+'[2]NOV 2022'!K158</f>
        <v>9840</v>
      </c>
      <c r="L158" s="90">
        <f>'[2]SEPT 2021'!K158+'[2]OCT 2021'!K158+'[2]NOV 2021'!K158+'[2]DEC 2021'!K158+'[2]JAN 2022'!K158+'[2]FEB 2022'!L158+'[2]MAR 2022'!L158+'[2]APR 2022'!L158+'[2]MAY 2022'!L158+'[2]JUN 2022'!L158+'[2]JUL 2022'!L158+'[2]AUG 2022'!L158+'[2]NOV 2022'!L158</f>
        <v>0</v>
      </c>
      <c r="M158" s="90">
        <f>'[2]SEPT 2021'!L158+'[2]OCT 2021'!L158+'[2]NOV 2021'!L158+'[2]DEC 2021'!L158+'[2]JAN 2022'!L158+'[2]FEB 2022'!M158+'[2]MAR 2022'!M158+'[2]APR 2022'!M158+'[2]MAY 2022'!M158+'[2]JUN 2022'!M158+'[2]JUL 2022'!M158+'[2]AUG 2022'!M158+'[2]NOV 2022'!M158</f>
        <v>0</v>
      </c>
      <c r="N158" s="90">
        <f>'[2]SEPT 2021'!M158+'[2]OCT 2021'!M158+'[2]NOV 2021'!M158+'[2]DEC 2021'!M158+'[2]JAN 2022'!M158+'[2]FEB 2022'!N158+'[2]MAR 2022'!N158+'[2]APR 2022'!N158+'[2]MAY 2022'!N158+'[2]JUN 2022'!N158+'[2]JUL 2022'!N158+'[2]AUG 2022'!N158+'[2]NOV 2022'!N158</f>
        <v>0</v>
      </c>
      <c r="O158" s="90">
        <f>'[2]SEPT 2021'!N158+'[2]OCT 2021'!N158+'[2]NOV 2021'!N158+'[2]DEC 2021'!N158+'[2]JAN 2022'!N158+'[2]FEB 2022'!O158+'[2]MAR 2022'!O158+'[2]APR 2022'!O158+'[2]MAY 2022'!O158+'[2]JUN 2022'!O158+'[2]JUL 2022'!O158+'[2]AUG 2022'!O158+'[2]NOV 2022'!O158</f>
        <v>0</v>
      </c>
      <c r="P158" s="90">
        <f>'[2]SEPT 2021'!O158+'[2]OCT 2021'!O158+'[2]NOV 2021'!O158+'[2]DEC 2021'!O158+'[2]JAN 2022'!O158+'[2]FEB 2022'!P158+'[2]MAR 2022'!P158+'[2]APR 2022'!P158+'[2]MAY 2022'!P158+'[2]JUN 2022'!P158+'[2]JUL 2022'!P158+'[2]AUG 2022'!P158+'[2]NOV 2022'!P158</f>
        <v>0</v>
      </c>
      <c r="Q158" s="90">
        <f>'[2]SEPT 2021'!P158+'[2]OCT 2021'!P158+'[2]NOV 2021'!P158+'[2]DEC 2021'!P158+'[2]JAN 2022'!P158+'[2]FEB 2022'!Q158+'[2]MAR 2022'!Q158+'[2]APR 2022'!Q158+'[2]MAY 2022'!Q158+'[2]JUN 2022'!Q158+'[2]JUL 2022'!Q158+'[2]AUG 2022'!Q158+'[2]NOV 2022'!Q158</f>
        <v>1279.3900000000001</v>
      </c>
      <c r="R158" s="90">
        <f>'[2]SEPT 2021'!Q158+'[2]OCT 2021'!Q158+'[2]NOV 2021'!Q158+'[2]DEC 2021'!Q158+'[2]JAN 2022'!Q158+'[2]FEB 2022'!R158+'[2]MAR 2022'!R158+'[2]APR 2022'!R158+'[2]MAY 2022'!R158+'[2]JUN 2022'!R158+'[2]JUL 2022'!R158+'[2]AUG 2022'!R158+'[2]NOV 2022'!R158</f>
        <v>0</v>
      </c>
      <c r="S158" s="90">
        <f>'[2]SEPT 2021'!R158+'[2]OCT 2021'!R158+'[2]NOV 2021'!R158+'[2]DEC 2021'!R158+'[2]JAN 2022'!R158+'[2]FEB 2022'!S158+'[2]MAR 2022'!S158+'[2]APR 2022'!S158+'[2]MAY 2022'!S158+'[2]JUN 2022'!S158+'[2]JUL 2022'!S158+'[2]AUG 2022'!S158+'[2]NOV 2022'!S158</f>
        <v>0</v>
      </c>
      <c r="T158" s="90">
        <f>'[2]SEPT 2021'!S158+'[2]OCT 2021'!S158+'[2]NOV 2021'!S158+'[2]DEC 2021'!S158+'[2]JAN 2022'!S158+'[2]FEB 2022'!T158+'[2]MAR 2022'!T158+'[2]APR 2022'!T158+'[2]MAY 2022'!T158+'[2]JUN 2022'!T158+'[2]JUL 2022'!T158+'[2]AUG 2022'!T158+'[2]NOV 2022'!T158</f>
        <v>0</v>
      </c>
      <c r="U158" s="90">
        <f>'[2]SEPT 2021'!T158+'[2]OCT 2021'!T158+'[2]NOV 2021'!T158+'[2]DEC 2021'!T158+'[2]JAN 2022'!T158+'[2]FEB 2022'!U158+'[2]MAR 2022'!U158+'[2]APR 2022'!U158+'[2]MAY 2022'!U158+'[2]JUN 2022'!U158+'[2]JUL 2022'!U158+'[2]AUG 2022'!U158+'[2]NOV 2022'!U158</f>
        <v>0</v>
      </c>
      <c r="V158" s="90">
        <f>'[2]SEPT 2021'!U158+'[2]OCT 2021'!U158+'[2]NOV 2021'!U158+'[2]DEC 2021'!U158+'[2]JAN 2022'!U158+'[2]FEB 2022'!V158+'[2]MAR 2022'!V158+'[2]APR 2022'!V158+'[2]MAY 2022'!V158+'[2]JUN 2022'!V158+'[2]JUL 2022'!V158+'[2]AUG 2022'!V158+'[2]NOV 2022'!V158</f>
        <v>0</v>
      </c>
      <c r="W158" s="90">
        <f>'[2]SEPT 2021'!V158+'[2]OCT 2021'!V158+'[2]NOV 2021'!V158+'[2]DEC 2021'!V158+'[2]JAN 2022'!V158+'[2]FEB 2022'!W158+'[2]MAR 2022'!W158+'[2]APR 2022'!W158+'[2]MAY 2022'!W158+'[2]JUN 2022'!W158+'[2]JUL 2022'!W158+'[2]AUG 2022'!W158+'[2]NOV 2022'!W158</f>
        <v>0</v>
      </c>
      <c r="X158" s="90">
        <f>'[2]SEPT 2021'!W158+'[2]OCT 2021'!W158+'[2]NOV 2021'!W158+'[2]DEC 2021'!W158+'[2]JAN 2022'!W158+'[2]FEB 2022'!X158+'[2]MAR 2022'!X158+'[2]APR 2022'!X158+'[2]MAY 2022'!X158+'[2]JUN 2022'!X158+'[2]JUL 2022'!X158+'[2]AUG 2022'!X158+'[2]NOV 2022'!X158</f>
        <v>0</v>
      </c>
      <c r="Y158" s="90">
        <f>'[2]SEPT 2021'!X158+'[2]OCT 2021'!X158+'[2]NOV 2021'!X158+'[2]DEC 2021'!X158+'[2]JAN 2022'!X158+'[2]FEB 2022'!Y158+'[2]MAR 2022'!Y158+'[2]APR 2022'!Y158+'[2]MAY 2022'!Y158+'[2]JUN 2022'!Y158+'[2]JUL 2022'!Y158+'[2]AUG 2022'!Y158+'[2]NOV 2022'!Y158</f>
        <v>0</v>
      </c>
      <c r="Z158" s="90">
        <f>'[2]SEPT 2021'!Y158+'[2]OCT 2021'!Y158+'[2]NOV 2021'!Y158+'[2]DEC 2021'!Y158+'[2]JAN 2022'!Y158+'[2]FEB 2022'!Z158+'[2]MAR 2022'!Z158+'[2]APR 2022'!Z158+'[2]MAY 2022'!Z158+'[2]JUN 2022'!Z158+'[2]JUL 2022'!Z158+'[2]AUG 2022'!Z158+'[2]NOV 2022'!Z158</f>
        <v>0</v>
      </c>
      <c r="AA158" s="66">
        <f t="shared" si="2"/>
        <v>200904.39</v>
      </c>
    </row>
    <row r="159" spans="1:27" x14ac:dyDescent="0.25">
      <c r="A159" s="16" t="s">
        <v>353</v>
      </c>
      <c r="B159" s="17" t="s">
        <v>354</v>
      </c>
      <c r="C159" s="30" t="s">
        <v>71</v>
      </c>
      <c r="D159" s="86">
        <f>'[2]SEPT 2021'!D159+'[2]OCT 2021'!D159+'[2]NOV 2021'!D159+'[2]DEC 2021'!D159+'[2]JAN 2022'!D159+'[2]FEB 2022'!D159+'[2]MAR 2022'!D159+'[2]APR 2022'!D159+'[2]MAY 2022'!D159+'[2]JUN 2022'!D159+'[2]JUL 2022'!D159+'[2]AUG 2022'!D159+'[2]NOV 2022'!D159</f>
        <v>110311</v>
      </c>
      <c r="E159" s="86">
        <f>'[2]SEPT 2021'!E159+'[2]OCT 2021'!E159+'[2]NOV 2021'!E159+'[2]DEC 2021'!E159+'[2]JAN 2022'!E159+'[2]FEB 2022'!E159+'[2]MAR 2022'!E159+'[2]APR 2022'!E159+'[2]MAY 2022'!E159+'[2]JUN 2022'!E159+'[2]JUL 2022'!E159+'[2]AUG 2022'!E159+'[2]NOV 2022'!E159</f>
        <v>69846</v>
      </c>
      <c r="F159" s="86">
        <f>'[2]SEPT 2021'!F159+'[2]OCT 2021'!F159+'[2]NOV 2021'!F159+'[2]DEC 2021'!F159+'[2]JAN 2022'!F159+'[2]FEB 2022'!F159+'[2]MAR 2022'!F159+'[2]APR 2022'!F159+'[2]MAY 2022'!F159+'[2]JUN 2022'!F159+'[2]JUL 2022'!F159+'[2]AUG 2022'!F159+'[2]NOV 2022'!F159</f>
        <v>34875</v>
      </c>
      <c r="G159" s="86">
        <f>'[2]SEPT 2021'!G159+'[2]OCT 2021'!G159+'[2]NOV 2021'!G159+'[2]DEC 2021'!G159+'[2]JAN 2022'!G159+'[2]FEB 2022'!G159+'[2]MAR 2022'!G159+'[2]APR 2022'!G159+'[2]MAY 2022'!G159+'[2]JUN 2022'!G159+'[2]JUL 2022'!G159+'[2]AUG 2022'!G159+'[2]NOV 2022'!G159</f>
        <v>21025</v>
      </c>
      <c r="H159" s="86">
        <f>'[2]SEPT 2021'!H159+'[2]OCT 2021'!H159+'[2]NOV 2021'!H159+'[2]DEC 2021'!H159+'[2]JAN 2022'!H159+'[2]FEB 2022'!H159+'[2]MAR 2022'!H159+'[2]APR 2022'!H159+'[2]MAY 2022'!H159+'[2]JUN 2022'!H159+'[2]JUL 2022'!H159+'[2]AUG 2022'!H159+'[2]NOV 2022'!H159</f>
        <v>14600</v>
      </c>
      <c r="I159" s="87">
        <f>'[2]SEPT 2021'!I159+'[2]OCT 2021'!I159+'[2]NOV 2021'!I159+'[2]DEC 2021'!I159+'[2]JAN 2022'!I159+'[2]FEB 2022'!I159+'[2]MAR 2022'!I159+'[2]APR 2022'!I159+'[2]MAY 2022'!I159+'[2]JUN 2022'!I159+'[2]JUL 2022'!I159+'[2]AUG 2022'!I159+'[2]NOV 2022'!I159</f>
        <v>250657</v>
      </c>
      <c r="J159" s="88">
        <f>'[2]SEPT 2021'!J159+'[2]OCT 2021'!J159+'[2]NOV 2021'!J159+'[2]DEC 2021'!J159+'[2]JAN 2022'!J159+'[2]FEB 2022'!J159+'[2]MAR 2022'!J159+'[2]APR 2022'!J159+'[2]MAY 2022'!J159+'[2]JUN 2022'!J159+'[2]JUL 2022'!J159+'[2]AUG 2022'!J159+'[2]NOV 2022'!J159</f>
        <v>0</v>
      </c>
      <c r="K159" s="89">
        <f>'[2]FEB 2022'!K159+'[2]MAR 2022'!K159+'[2]APR 2022'!K159+'[2]MAY 2022'!K159+'[2]JUN 2022'!K159+'[2]JUL 2022'!K159+'[2]AUG 2022'!K159+'[2]NOV 2022'!K159</f>
        <v>3000</v>
      </c>
      <c r="L159" s="90">
        <f>'[2]SEPT 2021'!K159+'[2]OCT 2021'!K159+'[2]NOV 2021'!K159+'[2]DEC 2021'!K159+'[2]JAN 2022'!K159+'[2]FEB 2022'!L159+'[2]MAR 2022'!L159+'[2]APR 2022'!L159+'[2]MAY 2022'!L159+'[2]JUN 2022'!L159+'[2]JUL 2022'!L159+'[2]AUG 2022'!L159+'[2]NOV 2022'!L159</f>
        <v>0</v>
      </c>
      <c r="M159" s="90">
        <f>'[2]SEPT 2021'!L159+'[2]OCT 2021'!L159+'[2]NOV 2021'!L159+'[2]DEC 2021'!L159+'[2]JAN 2022'!L159+'[2]FEB 2022'!M159+'[2]MAR 2022'!M159+'[2]APR 2022'!M159+'[2]MAY 2022'!M159+'[2]JUN 2022'!M159+'[2]JUL 2022'!M159+'[2]AUG 2022'!M159+'[2]NOV 2022'!M159</f>
        <v>0</v>
      </c>
      <c r="N159" s="90">
        <f>'[2]SEPT 2021'!M159+'[2]OCT 2021'!M159+'[2]NOV 2021'!M159+'[2]DEC 2021'!M159+'[2]JAN 2022'!M159+'[2]FEB 2022'!N159+'[2]MAR 2022'!N159+'[2]APR 2022'!N159+'[2]MAY 2022'!N159+'[2]JUN 2022'!N159+'[2]JUL 2022'!N159+'[2]AUG 2022'!N159+'[2]NOV 2022'!N159</f>
        <v>0</v>
      </c>
      <c r="O159" s="90">
        <f>'[2]SEPT 2021'!N159+'[2]OCT 2021'!N159+'[2]NOV 2021'!N159+'[2]DEC 2021'!N159+'[2]JAN 2022'!N159+'[2]FEB 2022'!O159+'[2]MAR 2022'!O159+'[2]APR 2022'!O159+'[2]MAY 2022'!O159+'[2]JUN 2022'!O159+'[2]JUL 2022'!O159+'[2]AUG 2022'!O159+'[2]NOV 2022'!O159</f>
        <v>0</v>
      </c>
      <c r="P159" s="90">
        <f>'[2]SEPT 2021'!O159+'[2]OCT 2021'!O159+'[2]NOV 2021'!O159+'[2]DEC 2021'!O159+'[2]JAN 2022'!O159+'[2]FEB 2022'!P159+'[2]MAR 2022'!P159+'[2]APR 2022'!P159+'[2]MAY 2022'!P159+'[2]JUN 2022'!P159+'[2]JUL 2022'!P159+'[2]AUG 2022'!P159+'[2]NOV 2022'!P159</f>
        <v>0</v>
      </c>
      <c r="Q159" s="90">
        <f>'[2]SEPT 2021'!P159+'[2]OCT 2021'!P159+'[2]NOV 2021'!P159+'[2]DEC 2021'!P159+'[2]JAN 2022'!P159+'[2]FEB 2022'!Q159+'[2]MAR 2022'!Q159+'[2]APR 2022'!Q159+'[2]MAY 2022'!Q159+'[2]JUN 2022'!Q159+'[2]JUL 2022'!Q159+'[2]AUG 2022'!Q159+'[2]NOV 2022'!Q159</f>
        <v>1361.3</v>
      </c>
      <c r="R159" s="90">
        <f>'[2]SEPT 2021'!Q159+'[2]OCT 2021'!Q159+'[2]NOV 2021'!Q159+'[2]DEC 2021'!Q159+'[2]JAN 2022'!Q159+'[2]FEB 2022'!R159+'[2]MAR 2022'!R159+'[2]APR 2022'!R159+'[2]MAY 2022'!R159+'[2]JUN 2022'!R159+'[2]JUL 2022'!R159+'[2]AUG 2022'!R159+'[2]NOV 2022'!R159</f>
        <v>0</v>
      </c>
      <c r="S159" s="90">
        <f>'[2]SEPT 2021'!R159+'[2]OCT 2021'!R159+'[2]NOV 2021'!R159+'[2]DEC 2021'!R159+'[2]JAN 2022'!R159+'[2]FEB 2022'!S159+'[2]MAR 2022'!S159+'[2]APR 2022'!S159+'[2]MAY 2022'!S159+'[2]JUN 2022'!S159+'[2]JUL 2022'!S159+'[2]AUG 2022'!S159+'[2]NOV 2022'!S159</f>
        <v>0</v>
      </c>
      <c r="T159" s="90">
        <f>'[2]SEPT 2021'!S159+'[2]OCT 2021'!S159+'[2]NOV 2021'!S159+'[2]DEC 2021'!S159+'[2]JAN 2022'!S159+'[2]FEB 2022'!T159+'[2]MAR 2022'!T159+'[2]APR 2022'!T159+'[2]MAY 2022'!T159+'[2]JUN 2022'!T159+'[2]JUL 2022'!T159+'[2]AUG 2022'!T159+'[2]NOV 2022'!T159</f>
        <v>0</v>
      </c>
      <c r="U159" s="90">
        <f>'[2]SEPT 2021'!T159+'[2]OCT 2021'!T159+'[2]NOV 2021'!T159+'[2]DEC 2021'!T159+'[2]JAN 2022'!T159+'[2]FEB 2022'!U159+'[2]MAR 2022'!U159+'[2]APR 2022'!U159+'[2]MAY 2022'!U159+'[2]JUN 2022'!U159+'[2]JUL 2022'!U159+'[2]AUG 2022'!U159+'[2]NOV 2022'!U159</f>
        <v>0</v>
      </c>
      <c r="V159" s="90">
        <f>'[2]SEPT 2021'!U159+'[2]OCT 2021'!U159+'[2]NOV 2021'!U159+'[2]DEC 2021'!U159+'[2]JAN 2022'!U159+'[2]FEB 2022'!V159+'[2]MAR 2022'!V159+'[2]APR 2022'!V159+'[2]MAY 2022'!V159+'[2]JUN 2022'!V159+'[2]JUL 2022'!V159+'[2]AUG 2022'!V159+'[2]NOV 2022'!V159</f>
        <v>0</v>
      </c>
      <c r="W159" s="90">
        <f>'[2]SEPT 2021'!V159+'[2]OCT 2021'!V159+'[2]NOV 2021'!V159+'[2]DEC 2021'!V159+'[2]JAN 2022'!V159+'[2]FEB 2022'!W159+'[2]MAR 2022'!W159+'[2]APR 2022'!W159+'[2]MAY 2022'!W159+'[2]JUN 2022'!W159+'[2]JUL 2022'!W159+'[2]AUG 2022'!W159+'[2]NOV 2022'!W159</f>
        <v>0</v>
      </c>
      <c r="X159" s="90">
        <f>'[2]SEPT 2021'!W159+'[2]OCT 2021'!W159+'[2]NOV 2021'!W159+'[2]DEC 2021'!W159+'[2]JAN 2022'!W159+'[2]FEB 2022'!X159+'[2]MAR 2022'!X159+'[2]APR 2022'!X159+'[2]MAY 2022'!X159+'[2]JUN 2022'!X159+'[2]JUL 2022'!X159+'[2]AUG 2022'!X159+'[2]NOV 2022'!X159</f>
        <v>0</v>
      </c>
      <c r="Y159" s="90">
        <f>'[2]SEPT 2021'!X159+'[2]OCT 2021'!X159+'[2]NOV 2021'!X159+'[2]DEC 2021'!X159+'[2]JAN 2022'!X159+'[2]FEB 2022'!Y159+'[2]MAR 2022'!Y159+'[2]APR 2022'!Y159+'[2]MAY 2022'!Y159+'[2]JUN 2022'!Y159+'[2]JUL 2022'!Y159+'[2]AUG 2022'!Y159+'[2]NOV 2022'!Y159</f>
        <v>0</v>
      </c>
      <c r="Z159" s="90">
        <f>'[2]SEPT 2021'!Y159+'[2]OCT 2021'!Y159+'[2]NOV 2021'!Y159+'[2]DEC 2021'!Y159+'[2]JAN 2022'!Y159+'[2]FEB 2022'!Z159+'[2]MAR 2022'!Z159+'[2]APR 2022'!Z159+'[2]MAY 2022'!Z159+'[2]JUN 2022'!Z159+'[2]JUL 2022'!Z159+'[2]AUG 2022'!Z159+'[2]NOV 2022'!Z159</f>
        <v>0</v>
      </c>
      <c r="AA159" s="66">
        <f t="shared" si="2"/>
        <v>255018.3</v>
      </c>
    </row>
    <row r="160" spans="1:27" x14ac:dyDescent="0.25">
      <c r="A160" s="16" t="s">
        <v>355</v>
      </c>
      <c r="B160" s="17" t="s">
        <v>356</v>
      </c>
      <c r="C160" s="28" t="s">
        <v>45</v>
      </c>
      <c r="D160" s="86">
        <f>'[2]SEPT 2021'!D160+'[2]OCT 2021'!D160+'[2]NOV 2021'!D160+'[2]DEC 2021'!D160+'[2]JAN 2022'!D160+'[2]FEB 2022'!D160+'[2]MAR 2022'!D160+'[2]APR 2022'!D160+'[2]MAY 2022'!D160+'[2]JUN 2022'!D160+'[2]JUL 2022'!D160+'[2]AUG 2022'!D160+'[2]NOV 2022'!D160</f>
        <v>470151</v>
      </c>
      <c r="E160" s="86">
        <f>'[2]SEPT 2021'!E160+'[2]OCT 2021'!E160+'[2]NOV 2021'!E160+'[2]DEC 2021'!E160+'[2]JAN 2022'!E160+'[2]FEB 2022'!E160+'[2]MAR 2022'!E160+'[2]APR 2022'!E160+'[2]MAY 2022'!E160+'[2]JUN 2022'!E160+'[2]JUL 2022'!E160+'[2]AUG 2022'!E160+'[2]NOV 2022'!E160</f>
        <v>265792</v>
      </c>
      <c r="F160" s="86">
        <f>'[2]SEPT 2021'!F160+'[2]OCT 2021'!F160+'[2]NOV 2021'!F160+'[2]DEC 2021'!F160+'[2]JAN 2022'!F160+'[2]FEB 2022'!F160+'[2]MAR 2022'!F160+'[2]APR 2022'!F160+'[2]MAY 2022'!F160+'[2]JUN 2022'!F160+'[2]JUL 2022'!F160+'[2]AUG 2022'!F160+'[2]NOV 2022'!F160</f>
        <v>438062</v>
      </c>
      <c r="G160" s="86">
        <f>'[2]SEPT 2021'!G160+'[2]OCT 2021'!G160+'[2]NOV 2021'!G160+'[2]DEC 2021'!G160+'[2]JAN 2022'!G160+'[2]FEB 2022'!G160+'[2]MAR 2022'!G160+'[2]APR 2022'!G160+'[2]MAY 2022'!G160+'[2]JUN 2022'!G160+'[2]JUL 2022'!G160+'[2]AUG 2022'!G160+'[2]NOV 2022'!G160</f>
        <v>280061</v>
      </c>
      <c r="H160" s="86">
        <f>'[2]SEPT 2021'!H160+'[2]OCT 2021'!H160+'[2]NOV 2021'!H160+'[2]DEC 2021'!H160+'[2]JAN 2022'!H160+'[2]FEB 2022'!H160+'[2]MAR 2022'!H160+'[2]APR 2022'!H160+'[2]MAY 2022'!H160+'[2]JUN 2022'!H160+'[2]JUL 2022'!H160+'[2]AUG 2022'!H160+'[2]NOV 2022'!H160</f>
        <v>348575</v>
      </c>
      <c r="I160" s="87">
        <f>'[2]SEPT 2021'!I160+'[2]OCT 2021'!I160+'[2]NOV 2021'!I160+'[2]DEC 2021'!I160+'[2]JAN 2022'!I160+'[2]FEB 2022'!I160+'[2]MAR 2022'!I160+'[2]APR 2022'!I160+'[2]MAY 2022'!I160+'[2]JUN 2022'!I160+'[2]JUL 2022'!I160+'[2]AUG 2022'!I160+'[2]NOV 2022'!I160</f>
        <v>1802641</v>
      </c>
      <c r="J160" s="88">
        <f>'[2]SEPT 2021'!J160+'[2]OCT 2021'!J160+'[2]NOV 2021'!J160+'[2]DEC 2021'!J160+'[2]JAN 2022'!J160+'[2]FEB 2022'!J160+'[2]MAR 2022'!J160+'[2]APR 2022'!J160+'[2]MAY 2022'!J160+'[2]JUN 2022'!J160+'[2]JUL 2022'!J160+'[2]AUG 2022'!J160+'[2]NOV 2022'!J160</f>
        <v>4348</v>
      </c>
      <c r="K160" s="89">
        <f>'[2]FEB 2022'!K160+'[2]MAR 2022'!K160+'[2]APR 2022'!K160+'[2]MAY 2022'!K160+'[2]JUN 2022'!K160+'[2]JUL 2022'!K160+'[2]AUG 2022'!K160+'[2]NOV 2022'!K160</f>
        <v>0</v>
      </c>
      <c r="L160" s="90">
        <f>'[2]SEPT 2021'!K160+'[2]OCT 2021'!K160+'[2]NOV 2021'!K160+'[2]DEC 2021'!K160+'[2]JAN 2022'!K160+'[2]FEB 2022'!L160+'[2]MAR 2022'!L160+'[2]APR 2022'!L160+'[2]MAY 2022'!L160+'[2]JUN 2022'!L160+'[2]JUL 2022'!L160+'[2]AUG 2022'!L160+'[2]NOV 2022'!L160</f>
        <v>0</v>
      </c>
      <c r="M160" s="90">
        <f>'[2]SEPT 2021'!L160+'[2]OCT 2021'!L160+'[2]NOV 2021'!L160+'[2]DEC 2021'!L160+'[2]JAN 2022'!L160+'[2]FEB 2022'!M160+'[2]MAR 2022'!M160+'[2]APR 2022'!M160+'[2]MAY 2022'!M160+'[2]JUN 2022'!M160+'[2]JUL 2022'!M160+'[2]AUG 2022'!M160+'[2]NOV 2022'!M160</f>
        <v>0</v>
      </c>
      <c r="N160" s="90">
        <f>'[2]SEPT 2021'!M160+'[2]OCT 2021'!M160+'[2]NOV 2021'!M160+'[2]DEC 2021'!M160+'[2]JAN 2022'!M160+'[2]FEB 2022'!N160+'[2]MAR 2022'!N160+'[2]APR 2022'!N160+'[2]MAY 2022'!N160+'[2]JUN 2022'!N160+'[2]JUL 2022'!N160+'[2]AUG 2022'!N160+'[2]NOV 2022'!N160</f>
        <v>0</v>
      </c>
      <c r="O160" s="90">
        <f>'[2]SEPT 2021'!N160+'[2]OCT 2021'!N160+'[2]NOV 2021'!N160+'[2]DEC 2021'!N160+'[2]JAN 2022'!N160+'[2]FEB 2022'!O160+'[2]MAR 2022'!O160+'[2]APR 2022'!O160+'[2]MAY 2022'!O160+'[2]JUN 2022'!O160+'[2]JUL 2022'!O160+'[2]AUG 2022'!O160+'[2]NOV 2022'!O160</f>
        <v>0</v>
      </c>
      <c r="P160" s="90">
        <f>'[2]SEPT 2021'!O160+'[2]OCT 2021'!O160+'[2]NOV 2021'!O160+'[2]DEC 2021'!O160+'[2]JAN 2022'!O160+'[2]FEB 2022'!P160+'[2]MAR 2022'!P160+'[2]APR 2022'!P160+'[2]MAY 2022'!P160+'[2]JUN 2022'!P160+'[2]JUL 2022'!P160+'[2]AUG 2022'!P160+'[2]NOV 2022'!P160</f>
        <v>0</v>
      </c>
      <c r="Q160" s="90">
        <f>'[2]SEPT 2021'!P160+'[2]OCT 2021'!P160+'[2]NOV 2021'!P160+'[2]DEC 2021'!P160+'[2]JAN 2022'!P160+'[2]FEB 2022'!Q160+'[2]MAR 2022'!Q160+'[2]APR 2022'!Q160+'[2]MAY 2022'!Q160+'[2]JUN 2022'!Q160+'[2]JUL 2022'!Q160+'[2]AUG 2022'!Q160+'[2]NOV 2022'!Q160</f>
        <v>26917</v>
      </c>
      <c r="R160" s="90">
        <f>'[2]SEPT 2021'!Q160+'[2]OCT 2021'!Q160+'[2]NOV 2021'!Q160+'[2]DEC 2021'!Q160+'[2]JAN 2022'!Q160+'[2]FEB 2022'!R160+'[2]MAR 2022'!R160+'[2]APR 2022'!R160+'[2]MAY 2022'!R160+'[2]JUN 2022'!R160+'[2]JUL 2022'!R160+'[2]AUG 2022'!R160+'[2]NOV 2022'!R160</f>
        <v>0</v>
      </c>
      <c r="S160" s="90">
        <f>'[2]SEPT 2021'!R160+'[2]OCT 2021'!R160+'[2]NOV 2021'!R160+'[2]DEC 2021'!R160+'[2]JAN 2022'!R160+'[2]FEB 2022'!S160+'[2]MAR 2022'!S160+'[2]APR 2022'!S160+'[2]MAY 2022'!S160+'[2]JUN 2022'!S160+'[2]JUL 2022'!S160+'[2]AUG 2022'!S160+'[2]NOV 2022'!S160</f>
        <v>0</v>
      </c>
      <c r="T160" s="90">
        <f>'[2]SEPT 2021'!S160+'[2]OCT 2021'!S160+'[2]NOV 2021'!S160+'[2]DEC 2021'!S160+'[2]JAN 2022'!S160+'[2]FEB 2022'!T160+'[2]MAR 2022'!T160+'[2]APR 2022'!T160+'[2]MAY 2022'!T160+'[2]JUN 2022'!T160+'[2]JUL 2022'!T160+'[2]AUG 2022'!T160+'[2]NOV 2022'!T160</f>
        <v>0</v>
      </c>
      <c r="U160" s="90">
        <f>'[2]SEPT 2021'!T160+'[2]OCT 2021'!T160+'[2]NOV 2021'!T160+'[2]DEC 2021'!T160+'[2]JAN 2022'!T160+'[2]FEB 2022'!U160+'[2]MAR 2022'!U160+'[2]APR 2022'!U160+'[2]MAY 2022'!U160+'[2]JUN 2022'!U160+'[2]JUL 2022'!U160+'[2]AUG 2022'!U160+'[2]NOV 2022'!U160</f>
        <v>0</v>
      </c>
      <c r="V160" s="90">
        <f>'[2]SEPT 2021'!U160+'[2]OCT 2021'!U160+'[2]NOV 2021'!U160+'[2]DEC 2021'!U160+'[2]JAN 2022'!U160+'[2]FEB 2022'!V160+'[2]MAR 2022'!V160+'[2]APR 2022'!V160+'[2]MAY 2022'!V160+'[2]JUN 2022'!V160+'[2]JUL 2022'!V160+'[2]AUG 2022'!V160+'[2]NOV 2022'!V160</f>
        <v>0</v>
      </c>
      <c r="W160" s="90">
        <f>'[2]SEPT 2021'!V160+'[2]OCT 2021'!V160+'[2]NOV 2021'!V160+'[2]DEC 2021'!V160+'[2]JAN 2022'!V160+'[2]FEB 2022'!W160+'[2]MAR 2022'!W160+'[2]APR 2022'!W160+'[2]MAY 2022'!W160+'[2]JUN 2022'!W160+'[2]JUL 2022'!W160+'[2]AUG 2022'!W160+'[2]NOV 2022'!W160</f>
        <v>48000</v>
      </c>
      <c r="X160" s="90">
        <f>'[2]SEPT 2021'!W160+'[2]OCT 2021'!W160+'[2]NOV 2021'!W160+'[2]DEC 2021'!W160+'[2]JAN 2022'!W160+'[2]FEB 2022'!X160+'[2]MAR 2022'!X160+'[2]APR 2022'!X160+'[2]MAY 2022'!X160+'[2]JUN 2022'!X160+'[2]JUL 2022'!X160+'[2]AUG 2022'!X160+'[2]NOV 2022'!X160</f>
        <v>0</v>
      </c>
      <c r="Y160" s="90">
        <f>'[2]SEPT 2021'!X160+'[2]OCT 2021'!X160+'[2]NOV 2021'!X160+'[2]DEC 2021'!X160+'[2]JAN 2022'!X160+'[2]FEB 2022'!Y160+'[2]MAR 2022'!Y160+'[2]APR 2022'!Y160+'[2]MAY 2022'!Y160+'[2]JUN 2022'!Y160+'[2]JUL 2022'!Y160+'[2]AUG 2022'!Y160+'[2]NOV 2022'!Y160</f>
        <v>57620</v>
      </c>
      <c r="Z160" s="90">
        <f>'[2]SEPT 2021'!Y160+'[2]OCT 2021'!Y160+'[2]NOV 2021'!Y160+'[2]DEC 2021'!Y160+'[2]JAN 2022'!Y160+'[2]FEB 2022'!Z160+'[2]MAR 2022'!Z160+'[2]APR 2022'!Z160+'[2]MAY 2022'!Z160+'[2]JUN 2022'!Z160+'[2]JUL 2022'!Z160+'[2]AUG 2022'!Z160+'[2]NOV 2022'!Z160</f>
        <v>0</v>
      </c>
      <c r="AA160" s="66">
        <f t="shared" si="2"/>
        <v>1939526</v>
      </c>
    </row>
    <row r="161" spans="1:27" x14ac:dyDescent="0.25">
      <c r="A161" s="16" t="s">
        <v>357</v>
      </c>
      <c r="B161" s="17" t="s">
        <v>358</v>
      </c>
      <c r="C161" s="25" t="s">
        <v>39</v>
      </c>
      <c r="D161" s="86">
        <f>'[2]SEPT 2021'!D161+'[2]OCT 2021'!D161+'[2]NOV 2021'!D161+'[2]DEC 2021'!D161+'[2]JAN 2022'!D161+'[2]FEB 2022'!D161+'[2]MAR 2022'!D161+'[2]APR 2022'!D161+'[2]MAY 2022'!D161+'[2]JUN 2022'!D161+'[2]JUL 2022'!D161+'[2]AUG 2022'!D161+'[2]NOV 2022'!D161</f>
        <v>21979</v>
      </c>
      <c r="E161" s="86">
        <f>'[2]SEPT 2021'!E161+'[2]OCT 2021'!E161+'[2]NOV 2021'!E161+'[2]DEC 2021'!E161+'[2]JAN 2022'!E161+'[2]FEB 2022'!E161+'[2]MAR 2022'!E161+'[2]APR 2022'!E161+'[2]MAY 2022'!E161+'[2]JUN 2022'!E161+'[2]JUL 2022'!E161+'[2]AUG 2022'!E161+'[2]NOV 2022'!E161</f>
        <v>15181</v>
      </c>
      <c r="F161" s="86">
        <f>'[2]SEPT 2021'!F161+'[2]OCT 2021'!F161+'[2]NOV 2021'!F161+'[2]DEC 2021'!F161+'[2]JAN 2022'!F161+'[2]FEB 2022'!F161+'[2]MAR 2022'!F161+'[2]APR 2022'!F161+'[2]MAY 2022'!F161+'[2]JUN 2022'!F161+'[2]JUL 2022'!F161+'[2]AUG 2022'!F161+'[2]NOV 2022'!F161</f>
        <v>25000</v>
      </c>
      <c r="G161" s="86">
        <f>'[2]SEPT 2021'!G161+'[2]OCT 2021'!G161+'[2]NOV 2021'!G161+'[2]DEC 2021'!G161+'[2]JAN 2022'!G161+'[2]FEB 2022'!G161+'[2]MAR 2022'!G161+'[2]APR 2022'!G161+'[2]MAY 2022'!G161+'[2]JUN 2022'!G161+'[2]JUL 2022'!G161+'[2]AUG 2022'!G161+'[2]NOV 2022'!G161</f>
        <v>3946</v>
      </c>
      <c r="H161" s="86">
        <f>'[2]SEPT 2021'!H161+'[2]OCT 2021'!H161+'[2]NOV 2021'!H161+'[2]DEC 2021'!H161+'[2]JAN 2022'!H161+'[2]FEB 2022'!H161+'[2]MAR 2022'!H161+'[2]APR 2022'!H161+'[2]MAY 2022'!H161+'[2]JUN 2022'!H161+'[2]JUL 2022'!H161+'[2]AUG 2022'!H161+'[2]NOV 2022'!H161</f>
        <v>18682</v>
      </c>
      <c r="I161" s="87">
        <f>'[2]SEPT 2021'!I161+'[2]OCT 2021'!I161+'[2]NOV 2021'!I161+'[2]DEC 2021'!I161+'[2]JAN 2022'!I161+'[2]FEB 2022'!I161+'[2]MAR 2022'!I161+'[2]APR 2022'!I161+'[2]MAY 2022'!I161+'[2]JUN 2022'!I161+'[2]JUL 2022'!I161+'[2]AUG 2022'!I161+'[2]NOV 2022'!I161</f>
        <v>84788</v>
      </c>
      <c r="J161" s="88">
        <f>'[2]SEPT 2021'!J161+'[2]OCT 2021'!J161+'[2]NOV 2021'!J161+'[2]DEC 2021'!J161+'[2]JAN 2022'!J161+'[2]FEB 2022'!J161+'[2]MAR 2022'!J161+'[2]APR 2022'!J161+'[2]MAY 2022'!J161+'[2]JUN 2022'!J161+'[2]JUL 2022'!J161+'[2]AUG 2022'!J161+'[2]NOV 2022'!J161</f>
        <v>0</v>
      </c>
      <c r="K161" s="89">
        <f>'[2]FEB 2022'!K161+'[2]MAR 2022'!K161+'[2]APR 2022'!K161+'[2]MAY 2022'!K161+'[2]JUN 2022'!K161+'[2]JUL 2022'!K161+'[2]AUG 2022'!K161+'[2]NOV 2022'!K161</f>
        <v>0</v>
      </c>
      <c r="L161" s="90">
        <f>'[2]SEPT 2021'!K161+'[2]OCT 2021'!K161+'[2]NOV 2021'!K161+'[2]DEC 2021'!K161+'[2]JAN 2022'!K161+'[2]FEB 2022'!L161+'[2]MAR 2022'!L161+'[2]APR 2022'!L161+'[2]MAY 2022'!L161+'[2]JUN 2022'!L161+'[2]JUL 2022'!L161+'[2]AUG 2022'!L161+'[2]NOV 2022'!L161</f>
        <v>0</v>
      </c>
      <c r="M161" s="90">
        <f>'[2]SEPT 2021'!L161+'[2]OCT 2021'!L161+'[2]NOV 2021'!L161+'[2]DEC 2021'!L161+'[2]JAN 2022'!L161+'[2]FEB 2022'!M161+'[2]MAR 2022'!M161+'[2]APR 2022'!M161+'[2]MAY 2022'!M161+'[2]JUN 2022'!M161+'[2]JUL 2022'!M161+'[2]AUG 2022'!M161+'[2]NOV 2022'!M161</f>
        <v>0</v>
      </c>
      <c r="N161" s="90">
        <f>'[2]SEPT 2021'!M161+'[2]OCT 2021'!M161+'[2]NOV 2021'!M161+'[2]DEC 2021'!M161+'[2]JAN 2022'!M161+'[2]FEB 2022'!N161+'[2]MAR 2022'!N161+'[2]APR 2022'!N161+'[2]MAY 2022'!N161+'[2]JUN 2022'!N161+'[2]JUL 2022'!N161+'[2]AUG 2022'!N161+'[2]NOV 2022'!N161</f>
        <v>0</v>
      </c>
      <c r="O161" s="90">
        <f>'[2]SEPT 2021'!N161+'[2]OCT 2021'!N161+'[2]NOV 2021'!N161+'[2]DEC 2021'!N161+'[2]JAN 2022'!N161+'[2]FEB 2022'!O161+'[2]MAR 2022'!O161+'[2]APR 2022'!O161+'[2]MAY 2022'!O161+'[2]JUN 2022'!O161+'[2]JUL 2022'!O161+'[2]AUG 2022'!O161+'[2]NOV 2022'!O161</f>
        <v>0</v>
      </c>
      <c r="P161" s="90">
        <f>'[2]SEPT 2021'!O161+'[2]OCT 2021'!O161+'[2]NOV 2021'!O161+'[2]DEC 2021'!O161+'[2]JAN 2022'!O161+'[2]FEB 2022'!P161+'[2]MAR 2022'!P161+'[2]APR 2022'!P161+'[2]MAY 2022'!P161+'[2]JUN 2022'!P161+'[2]JUL 2022'!P161+'[2]AUG 2022'!P161+'[2]NOV 2022'!P161</f>
        <v>0</v>
      </c>
      <c r="Q161" s="90">
        <f>'[2]SEPT 2021'!P161+'[2]OCT 2021'!P161+'[2]NOV 2021'!P161+'[2]DEC 2021'!P161+'[2]JAN 2022'!P161+'[2]FEB 2022'!Q161+'[2]MAR 2022'!Q161+'[2]APR 2022'!Q161+'[2]MAY 2022'!Q161+'[2]JUN 2022'!Q161+'[2]JUL 2022'!Q161+'[2]AUG 2022'!Q161+'[2]NOV 2022'!Q161</f>
        <v>852.93</v>
      </c>
      <c r="R161" s="90">
        <f>'[2]SEPT 2021'!Q161+'[2]OCT 2021'!Q161+'[2]NOV 2021'!Q161+'[2]DEC 2021'!Q161+'[2]JAN 2022'!Q161+'[2]FEB 2022'!R161+'[2]MAR 2022'!R161+'[2]APR 2022'!R161+'[2]MAY 2022'!R161+'[2]JUN 2022'!R161+'[2]JUL 2022'!R161+'[2]AUG 2022'!R161+'[2]NOV 2022'!R161</f>
        <v>0</v>
      </c>
      <c r="S161" s="90">
        <f>'[2]SEPT 2021'!R161+'[2]OCT 2021'!R161+'[2]NOV 2021'!R161+'[2]DEC 2021'!R161+'[2]JAN 2022'!R161+'[2]FEB 2022'!S161+'[2]MAR 2022'!S161+'[2]APR 2022'!S161+'[2]MAY 2022'!S161+'[2]JUN 2022'!S161+'[2]JUL 2022'!S161+'[2]AUG 2022'!S161+'[2]NOV 2022'!S161</f>
        <v>0</v>
      </c>
      <c r="T161" s="90">
        <f>'[2]SEPT 2021'!S161+'[2]OCT 2021'!S161+'[2]NOV 2021'!S161+'[2]DEC 2021'!S161+'[2]JAN 2022'!S161+'[2]FEB 2022'!T161+'[2]MAR 2022'!T161+'[2]APR 2022'!T161+'[2]MAY 2022'!T161+'[2]JUN 2022'!T161+'[2]JUL 2022'!T161+'[2]AUG 2022'!T161+'[2]NOV 2022'!T161</f>
        <v>0</v>
      </c>
      <c r="U161" s="90">
        <f>'[2]SEPT 2021'!T161+'[2]OCT 2021'!T161+'[2]NOV 2021'!T161+'[2]DEC 2021'!T161+'[2]JAN 2022'!T161+'[2]FEB 2022'!U161+'[2]MAR 2022'!U161+'[2]APR 2022'!U161+'[2]MAY 2022'!U161+'[2]JUN 2022'!U161+'[2]JUL 2022'!U161+'[2]AUG 2022'!U161+'[2]NOV 2022'!U161</f>
        <v>0</v>
      </c>
      <c r="V161" s="90">
        <f>'[2]SEPT 2021'!U161+'[2]OCT 2021'!U161+'[2]NOV 2021'!U161+'[2]DEC 2021'!U161+'[2]JAN 2022'!U161+'[2]FEB 2022'!V161+'[2]MAR 2022'!V161+'[2]APR 2022'!V161+'[2]MAY 2022'!V161+'[2]JUN 2022'!V161+'[2]JUL 2022'!V161+'[2]AUG 2022'!V161+'[2]NOV 2022'!V161</f>
        <v>0</v>
      </c>
      <c r="W161" s="90">
        <f>'[2]SEPT 2021'!V161+'[2]OCT 2021'!V161+'[2]NOV 2021'!V161+'[2]DEC 2021'!V161+'[2]JAN 2022'!V161+'[2]FEB 2022'!W161+'[2]MAR 2022'!W161+'[2]APR 2022'!W161+'[2]MAY 2022'!W161+'[2]JUN 2022'!W161+'[2]JUL 2022'!W161+'[2]AUG 2022'!W161+'[2]NOV 2022'!W161</f>
        <v>0</v>
      </c>
      <c r="X161" s="90">
        <f>'[2]SEPT 2021'!W161+'[2]OCT 2021'!W161+'[2]NOV 2021'!W161+'[2]DEC 2021'!W161+'[2]JAN 2022'!W161+'[2]FEB 2022'!X161+'[2]MAR 2022'!X161+'[2]APR 2022'!X161+'[2]MAY 2022'!X161+'[2]JUN 2022'!X161+'[2]JUL 2022'!X161+'[2]AUG 2022'!X161+'[2]NOV 2022'!X161</f>
        <v>0</v>
      </c>
      <c r="Y161" s="90">
        <f>'[2]SEPT 2021'!X161+'[2]OCT 2021'!X161+'[2]NOV 2021'!X161+'[2]DEC 2021'!X161+'[2]JAN 2022'!X161+'[2]FEB 2022'!Y161+'[2]MAR 2022'!Y161+'[2]APR 2022'!Y161+'[2]MAY 2022'!Y161+'[2]JUN 2022'!Y161+'[2]JUL 2022'!Y161+'[2]AUG 2022'!Y161+'[2]NOV 2022'!Y161</f>
        <v>0</v>
      </c>
      <c r="Z161" s="90">
        <f>'[2]SEPT 2021'!Y161+'[2]OCT 2021'!Y161+'[2]NOV 2021'!Y161+'[2]DEC 2021'!Y161+'[2]JAN 2022'!Y161+'[2]FEB 2022'!Z161+'[2]MAR 2022'!Z161+'[2]APR 2022'!Z161+'[2]MAY 2022'!Z161+'[2]JUN 2022'!Z161+'[2]JUL 2022'!Z161+'[2]AUG 2022'!Z161+'[2]NOV 2022'!Z161</f>
        <v>0</v>
      </c>
      <c r="AA161" s="66">
        <f t="shared" si="2"/>
        <v>85640.93</v>
      </c>
    </row>
    <row r="162" spans="1:27" x14ac:dyDescent="0.25">
      <c r="A162" s="16" t="s">
        <v>359</v>
      </c>
      <c r="B162" s="17" t="s">
        <v>360</v>
      </c>
      <c r="C162" s="31" t="s">
        <v>100</v>
      </c>
      <c r="D162" s="86">
        <f>'[2]SEPT 2021'!D162+'[2]OCT 2021'!D162+'[2]NOV 2021'!D162+'[2]DEC 2021'!D162+'[2]JAN 2022'!D162+'[2]FEB 2022'!D162+'[2]MAR 2022'!D162+'[2]APR 2022'!D162+'[2]MAY 2022'!D162+'[2]JUN 2022'!D162+'[2]JUL 2022'!D162+'[2]AUG 2022'!D162+'[2]NOV 2022'!D162</f>
        <v>113190</v>
      </c>
      <c r="E162" s="86">
        <f>'[2]SEPT 2021'!E162+'[2]OCT 2021'!E162+'[2]NOV 2021'!E162+'[2]DEC 2021'!E162+'[2]JAN 2022'!E162+'[2]FEB 2022'!E162+'[2]MAR 2022'!E162+'[2]APR 2022'!E162+'[2]MAY 2022'!E162+'[2]JUN 2022'!E162+'[2]JUL 2022'!E162+'[2]AUG 2022'!E162+'[2]NOV 2022'!E162</f>
        <v>90100</v>
      </c>
      <c r="F162" s="86">
        <f>'[2]SEPT 2021'!F162+'[2]OCT 2021'!F162+'[2]NOV 2021'!F162+'[2]DEC 2021'!F162+'[2]JAN 2022'!F162+'[2]FEB 2022'!F162+'[2]MAR 2022'!F162+'[2]APR 2022'!F162+'[2]MAY 2022'!F162+'[2]JUN 2022'!F162+'[2]JUL 2022'!F162+'[2]AUG 2022'!F162+'[2]NOV 2022'!F162</f>
        <v>168500</v>
      </c>
      <c r="G162" s="86">
        <f>'[2]SEPT 2021'!G162+'[2]OCT 2021'!G162+'[2]NOV 2021'!G162+'[2]DEC 2021'!G162+'[2]JAN 2022'!G162+'[2]FEB 2022'!G162+'[2]MAR 2022'!G162+'[2]APR 2022'!G162+'[2]MAY 2022'!G162+'[2]JUN 2022'!G162+'[2]JUL 2022'!G162+'[2]AUG 2022'!G162+'[2]NOV 2022'!G162</f>
        <v>23500</v>
      </c>
      <c r="H162" s="86">
        <f>'[2]SEPT 2021'!H162+'[2]OCT 2021'!H162+'[2]NOV 2021'!H162+'[2]DEC 2021'!H162+'[2]JAN 2022'!H162+'[2]FEB 2022'!H162+'[2]MAR 2022'!H162+'[2]APR 2022'!H162+'[2]MAY 2022'!H162+'[2]JUN 2022'!H162+'[2]JUL 2022'!H162+'[2]AUG 2022'!H162+'[2]NOV 2022'!H162</f>
        <v>25500</v>
      </c>
      <c r="I162" s="87">
        <f>'[2]SEPT 2021'!I162+'[2]OCT 2021'!I162+'[2]NOV 2021'!I162+'[2]DEC 2021'!I162+'[2]JAN 2022'!I162+'[2]FEB 2022'!I162+'[2]MAR 2022'!I162+'[2]APR 2022'!I162+'[2]MAY 2022'!I162+'[2]JUN 2022'!I162+'[2]JUL 2022'!I162+'[2]AUG 2022'!I162+'[2]NOV 2022'!I162</f>
        <v>420790</v>
      </c>
      <c r="J162" s="88">
        <f>'[2]SEPT 2021'!J162+'[2]OCT 2021'!J162+'[2]NOV 2021'!J162+'[2]DEC 2021'!J162+'[2]JAN 2022'!J162+'[2]FEB 2022'!J162+'[2]MAR 2022'!J162+'[2]APR 2022'!J162+'[2]MAY 2022'!J162+'[2]JUN 2022'!J162+'[2]JUL 2022'!J162+'[2]AUG 2022'!J162+'[2]NOV 2022'!J162</f>
        <v>0</v>
      </c>
      <c r="K162" s="89">
        <f>'[2]FEB 2022'!K162+'[2]MAR 2022'!K162+'[2]APR 2022'!K162+'[2]MAY 2022'!K162+'[2]JUN 2022'!K162+'[2]JUL 2022'!K162+'[2]AUG 2022'!K162+'[2]NOV 2022'!K162</f>
        <v>0</v>
      </c>
      <c r="L162" s="90">
        <f>'[2]SEPT 2021'!K162+'[2]OCT 2021'!K162+'[2]NOV 2021'!K162+'[2]DEC 2021'!K162+'[2]JAN 2022'!K162+'[2]FEB 2022'!L162+'[2]MAR 2022'!L162+'[2]APR 2022'!L162+'[2]MAY 2022'!L162+'[2]JUN 2022'!L162+'[2]JUL 2022'!L162+'[2]AUG 2022'!L162+'[2]NOV 2022'!L162</f>
        <v>0</v>
      </c>
      <c r="M162" s="90">
        <f>'[2]SEPT 2021'!L162+'[2]OCT 2021'!L162+'[2]NOV 2021'!L162+'[2]DEC 2021'!L162+'[2]JAN 2022'!L162+'[2]FEB 2022'!M162+'[2]MAR 2022'!M162+'[2]APR 2022'!M162+'[2]MAY 2022'!M162+'[2]JUN 2022'!M162+'[2]JUL 2022'!M162+'[2]AUG 2022'!M162+'[2]NOV 2022'!M162</f>
        <v>0</v>
      </c>
      <c r="N162" s="90">
        <f>'[2]SEPT 2021'!M162+'[2]OCT 2021'!M162+'[2]NOV 2021'!M162+'[2]DEC 2021'!M162+'[2]JAN 2022'!M162+'[2]FEB 2022'!N162+'[2]MAR 2022'!N162+'[2]APR 2022'!N162+'[2]MAY 2022'!N162+'[2]JUN 2022'!N162+'[2]JUL 2022'!N162+'[2]AUG 2022'!N162+'[2]NOV 2022'!N162</f>
        <v>0</v>
      </c>
      <c r="O162" s="90">
        <f>'[2]SEPT 2021'!N162+'[2]OCT 2021'!N162+'[2]NOV 2021'!N162+'[2]DEC 2021'!N162+'[2]JAN 2022'!N162+'[2]FEB 2022'!O162+'[2]MAR 2022'!O162+'[2]APR 2022'!O162+'[2]MAY 2022'!O162+'[2]JUN 2022'!O162+'[2]JUL 2022'!O162+'[2]AUG 2022'!O162+'[2]NOV 2022'!O162</f>
        <v>0</v>
      </c>
      <c r="P162" s="90">
        <f>'[2]SEPT 2021'!O162+'[2]OCT 2021'!O162+'[2]NOV 2021'!O162+'[2]DEC 2021'!O162+'[2]JAN 2022'!O162+'[2]FEB 2022'!P162+'[2]MAR 2022'!P162+'[2]APR 2022'!P162+'[2]MAY 2022'!P162+'[2]JUN 2022'!P162+'[2]JUL 2022'!P162+'[2]AUG 2022'!P162+'[2]NOV 2022'!P162</f>
        <v>0</v>
      </c>
      <c r="Q162" s="90">
        <f>'[2]SEPT 2021'!P162+'[2]OCT 2021'!P162+'[2]NOV 2021'!P162+'[2]DEC 2021'!P162+'[2]JAN 2022'!P162+'[2]FEB 2022'!Q162+'[2]MAR 2022'!Q162+'[2]APR 2022'!Q162+'[2]MAY 2022'!Q162+'[2]JUN 2022'!Q162+'[2]JUL 2022'!Q162+'[2]AUG 2022'!Q162+'[2]NOV 2022'!Q162</f>
        <v>1915.8</v>
      </c>
      <c r="R162" s="90">
        <f>'[2]SEPT 2021'!Q162+'[2]OCT 2021'!Q162+'[2]NOV 2021'!Q162+'[2]DEC 2021'!Q162+'[2]JAN 2022'!Q162+'[2]FEB 2022'!R162+'[2]MAR 2022'!R162+'[2]APR 2022'!R162+'[2]MAY 2022'!R162+'[2]JUN 2022'!R162+'[2]JUL 2022'!R162+'[2]AUG 2022'!R162+'[2]NOV 2022'!R162</f>
        <v>0</v>
      </c>
      <c r="S162" s="90">
        <f>'[2]SEPT 2021'!R162+'[2]OCT 2021'!R162+'[2]NOV 2021'!R162+'[2]DEC 2021'!R162+'[2]JAN 2022'!R162+'[2]FEB 2022'!S162+'[2]MAR 2022'!S162+'[2]APR 2022'!S162+'[2]MAY 2022'!S162+'[2]JUN 2022'!S162+'[2]JUL 2022'!S162+'[2]AUG 2022'!S162+'[2]NOV 2022'!S162</f>
        <v>0</v>
      </c>
      <c r="T162" s="90">
        <f>'[2]SEPT 2021'!S162+'[2]OCT 2021'!S162+'[2]NOV 2021'!S162+'[2]DEC 2021'!S162+'[2]JAN 2022'!S162+'[2]FEB 2022'!T162+'[2]MAR 2022'!T162+'[2]APR 2022'!T162+'[2]MAY 2022'!T162+'[2]JUN 2022'!T162+'[2]JUL 2022'!T162+'[2]AUG 2022'!T162+'[2]NOV 2022'!T162</f>
        <v>0</v>
      </c>
      <c r="U162" s="90">
        <f>'[2]SEPT 2021'!T162+'[2]OCT 2021'!T162+'[2]NOV 2021'!T162+'[2]DEC 2021'!T162+'[2]JAN 2022'!T162+'[2]FEB 2022'!U162+'[2]MAR 2022'!U162+'[2]APR 2022'!U162+'[2]MAY 2022'!U162+'[2]JUN 2022'!U162+'[2]JUL 2022'!U162+'[2]AUG 2022'!U162+'[2]NOV 2022'!U162</f>
        <v>0</v>
      </c>
      <c r="V162" s="90">
        <f>'[2]SEPT 2021'!U162+'[2]OCT 2021'!U162+'[2]NOV 2021'!U162+'[2]DEC 2021'!U162+'[2]JAN 2022'!U162+'[2]FEB 2022'!V162+'[2]MAR 2022'!V162+'[2]APR 2022'!V162+'[2]MAY 2022'!V162+'[2]JUN 2022'!V162+'[2]JUL 2022'!V162+'[2]AUG 2022'!V162+'[2]NOV 2022'!V162</f>
        <v>0</v>
      </c>
      <c r="W162" s="90">
        <f>'[2]SEPT 2021'!V162+'[2]OCT 2021'!V162+'[2]NOV 2021'!V162+'[2]DEC 2021'!V162+'[2]JAN 2022'!V162+'[2]FEB 2022'!W162+'[2]MAR 2022'!W162+'[2]APR 2022'!W162+'[2]MAY 2022'!W162+'[2]JUN 2022'!W162+'[2]JUL 2022'!W162+'[2]AUG 2022'!W162+'[2]NOV 2022'!W162</f>
        <v>0</v>
      </c>
      <c r="X162" s="90">
        <f>'[2]SEPT 2021'!W162+'[2]OCT 2021'!W162+'[2]NOV 2021'!W162+'[2]DEC 2021'!W162+'[2]JAN 2022'!W162+'[2]FEB 2022'!X162+'[2]MAR 2022'!X162+'[2]APR 2022'!X162+'[2]MAY 2022'!X162+'[2]JUN 2022'!X162+'[2]JUL 2022'!X162+'[2]AUG 2022'!X162+'[2]NOV 2022'!X162</f>
        <v>0</v>
      </c>
      <c r="Y162" s="90">
        <f>'[2]SEPT 2021'!X162+'[2]OCT 2021'!X162+'[2]NOV 2021'!X162+'[2]DEC 2021'!X162+'[2]JAN 2022'!X162+'[2]FEB 2022'!Y162+'[2]MAR 2022'!Y162+'[2]APR 2022'!Y162+'[2]MAY 2022'!Y162+'[2]JUN 2022'!Y162+'[2]JUL 2022'!Y162+'[2]AUG 2022'!Y162+'[2]NOV 2022'!Y162</f>
        <v>0</v>
      </c>
      <c r="Z162" s="90">
        <f>'[2]SEPT 2021'!Y162+'[2]OCT 2021'!Y162+'[2]NOV 2021'!Y162+'[2]DEC 2021'!Y162+'[2]JAN 2022'!Y162+'[2]FEB 2022'!Z162+'[2]MAR 2022'!Z162+'[2]APR 2022'!Z162+'[2]MAY 2022'!Z162+'[2]JUN 2022'!Z162+'[2]JUL 2022'!Z162+'[2]AUG 2022'!Z162+'[2]NOV 2022'!Z162</f>
        <v>0</v>
      </c>
      <c r="AA162" s="66">
        <f t="shared" si="2"/>
        <v>422705.8</v>
      </c>
    </row>
    <row r="163" spans="1:27" x14ac:dyDescent="0.25">
      <c r="A163" s="33" t="s">
        <v>361</v>
      </c>
      <c r="B163" s="34" t="s">
        <v>362</v>
      </c>
      <c r="C163" s="18" t="s">
        <v>36</v>
      </c>
      <c r="D163" s="86">
        <f>'[2]SEPT 2021'!D163+'[2]OCT 2021'!D163+'[2]NOV 2021'!D163+'[2]DEC 2021'!D163+'[2]JAN 2022'!D163+'[2]FEB 2022'!D163+'[2]MAR 2022'!D163+'[2]APR 2022'!D163+'[2]MAY 2022'!D163+'[2]JUN 2022'!D163+'[2]JUL 2022'!D163+'[2]AUG 2022'!D163+'[2]NOV 2022'!D163</f>
        <v>85333</v>
      </c>
      <c r="E163" s="86">
        <f>'[2]SEPT 2021'!E163+'[2]OCT 2021'!E163+'[2]NOV 2021'!E163+'[2]DEC 2021'!E163+'[2]JAN 2022'!E163+'[2]FEB 2022'!E163+'[2]MAR 2022'!E163+'[2]APR 2022'!E163+'[2]MAY 2022'!E163+'[2]JUN 2022'!E163+'[2]JUL 2022'!E163+'[2]AUG 2022'!E163+'[2]NOV 2022'!E163</f>
        <v>72672</v>
      </c>
      <c r="F163" s="86">
        <f>'[2]SEPT 2021'!F163+'[2]OCT 2021'!F163+'[2]NOV 2021'!F163+'[2]DEC 2021'!F163+'[2]JAN 2022'!F163+'[2]FEB 2022'!F163+'[2]MAR 2022'!F163+'[2]APR 2022'!F163+'[2]MAY 2022'!F163+'[2]JUN 2022'!F163+'[2]JUL 2022'!F163+'[2]AUG 2022'!F163+'[2]NOV 2022'!F163</f>
        <v>31483</v>
      </c>
      <c r="G163" s="86">
        <f>'[2]SEPT 2021'!G163+'[2]OCT 2021'!G163+'[2]NOV 2021'!G163+'[2]DEC 2021'!G163+'[2]JAN 2022'!G163+'[2]FEB 2022'!G163+'[2]MAR 2022'!G163+'[2]APR 2022'!G163+'[2]MAY 2022'!G163+'[2]JUN 2022'!G163+'[2]JUL 2022'!G163+'[2]AUG 2022'!G163+'[2]NOV 2022'!G163</f>
        <v>40250</v>
      </c>
      <c r="H163" s="86">
        <f>'[2]SEPT 2021'!H163+'[2]OCT 2021'!H163+'[2]NOV 2021'!H163+'[2]DEC 2021'!H163+'[2]JAN 2022'!H163+'[2]FEB 2022'!H163+'[2]MAR 2022'!H163+'[2]APR 2022'!H163+'[2]MAY 2022'!H163+'[2]JUN 2022'!H163+'[2]JUL 2022'!H163+'[2]AUG 2022'!H163+'[2]NOV 2022'!H163</f>
        <v>22514</v>
      </c>
      <c r="I163" s="87">
        <f>'[2]SEPT 2021'!I163+'[2]OCT 2021'!I163+'[2]NOV 2021'!I163+'[2]DEC 2021'!I163+'[2]JAN 2022'!I163+'[2]FEB 2022'!I163+'[2]MAR 2022'!I163+'[2]APR 2022'!I163+'[2]MAY 2022'!I163+'[2]JUN 2022'!I163+'[2]JUL 2022'!I163+'[2]AUG 2022'!I163+'[2]NOV 2022'!I163</f>
        <v>252252</v>
      </c>
      <c r="J163" s="88">
        <f>'[2]SEPT 2021'!J163+'[2]OCT 2021'!J163+'[2]NOV 2021'!J163+'[2]DEC 2021'!J163+'[2]JAN 2022'!J163+'[2]FEB 2022'!J163+'[2]MAR 2022'!J163+'[2]APR 2022'!J163+'[2]MAY 2022'!J163+'[2]JUN 2022'!J163+'[2]JUL 2022'!J163+'[2]AUG 2022'!J163+'[2]NOV 2022'!J163</f>
        <v>14112</v>
      </c>
      <c r="K163" s="89">
        <f>'[2]FEB 2022'!K163+'[2]MAR 2022'!K163+'[2]APR 2022'!K163+'[2]MAY 2022'!K163+'[2]JUN 2022'!K163+'[2]JUL 2022'!K163+'[2]AUG 2022'!K163+'[2]NOV 2022'!K163</f>
        <v>0</v>
      </c>
      <c r="L163" s="90">
        <f>'[2]SEPT 2021'!K163+'[2]OCT 2021'!K163+'[2]NOV 2021'!K163+'[2]DEC 2021'!K163+'[2]JAN 2022'!K163+'[2]FEB 2022'!L163+'[2]MAR 2022'!L163+'[2]APR 2022'!L163+'[2]MAY 2022'!L163+'[2]JUN 2022'!L163+'[2]JUL 2022'!L163+'[2]AUG 2022'!L163+'[2]NOV 2022'!L163</f>
        <v>0</v>
      </c>
      <c r="M163" s="90">
        <f>'[2]SEPT 2021'!L163+'[2]OCT 2021'!L163+'[2]NOV 2021'!L163+'[2]DEC 2021'!L163+'[2]JAN 2022'!L163+'[2]FEB 2022'!M163+'[2]MAR 2022'!M163+'[2]APR 2022'!M163+'[2]MAY 2022'!M163+'[2]JUN 2022'!M163+'[2]JUL 2022'!M163+'[2]AUG 2022'!M163+'[2]NOV 2022'!M163</f>
        <v>0</v>
      </c>
      <c r="N163" s="90">
        <f>'[2]SEPT 2021'!M163+'[2]OCT 2021'!M163+'[2]NOV 2021'!M163+'[2]DEC 2021'!M163+'[2]JAN 2022'!M163+'[2]FEB 2022'!N163+'[2]MAR 2022'!N163+'[2]APR 2022'!N163+'[2]MAY 2022'!N163+'[2]JUN 2022'!N163+'[2]JUL 2022'!N163+'[2]AUG 2022'!N163+'[2]NOV 2022'!N163</f>
        <v>0</v>
      </c>
      <c r="O163" s="90">
        <f>'[2]SEPT 2021'!N163+'[2]OCT 2021'!N163+'[2]NOV 2021'!N163+'[2]DEC 2021'!N163+'[2]JAN 2022'!N163+'[2]FEB 2022'!O163+'[2]MAR 2022'!O163+'[2]APR 2022'!O163+'[2]MAY 2022'!O163+'[2]JUN 2022'!O163+'[2]JUL 2022'!O163+'[2]AUG 2022'!O163+'[2]NOV 2022'!O163</f>
        <v>0</v>
      </c>
      <c r="P163" s="90">
        <f>'[2]SEPT 2021'!O163+'[2]OCT 2021'!O163+'[2]NOV 2021'!O163+'[2]DEC 2021'!O163+'[2]JAN 2022'!O163+'[2]FEB 2022'!P163+'[2]MAR 2022'!P163+'[2]APR 2022'!P163+'[2]MAY 2022'!P163+'[2]JUN 2022'!P163+'[2]JUL 2022'!P163+'[2]AUG 2022'!P163+'[2]NOV 2022'!P163</f>
        <v>0</v>
      </c>
      <c r="Q163" s="90">
        <f>'[2]SEPT 2021'!P163+'[2]OCT 2021'!P163+'[2]NOV 2021'!P163+'[2]DEC 2021'!P163+'[2]JAN 2022'!P163+'[2]FEB 2022'!Q163+'[2]MAR 2022'!Q163+'[2]APR 2022'!Q163+'[2]MAY 2022'!Q163+'[2]JUN 2022'!Q163+'[2]JUL 2022'!Q163+'[2]AUG 2022'!Q163+'[2]NOV 2022'!Q163</f>
        <v>1915.8</v>
      </c>
      <c r="R163" s="90">
        <f>'[2]SEPT 2021'!Q163+'[2]OCT 2021'!Q163+'[2]NOV 2021'!Q163+'[2]DEC 2021'!Q163+'[2]JAN 2022'!Q163+'[2]FEB 2022'!R163+'[2]MAR 2022'!R163+'[2]APR 2022'!R163+'[2]MAY 2022'!R163+'[2]JUN 2022'!R163+'[2]JUL 2022'!R163+'[2]AUG 2022'!R163+'[2]NOV 2022'!R163</f>
        <v>0</v>
      </c>
      <c r="S163" s="90">
        <f>'[2]SEPT 2021'!R163+'[2]OCT 2021'!R163+'[2]NOV 2021'!R163+'[2]DEC 2021'!R163+'[2]JAN 2022'!R163+'[2]FEB 2022'!S163+'[2]MAR 2022'!S163+'[2]APR 2022'!S163+'[2]MAY 2022'!S163+'[2]JUN 2022'!S163+'[2]JUL 2022'!S163+'[2]AUG 2022'!S163+'[2]NOV 2022'!S163</f>
        <v>0</v>
      </c>
      <c r="T163" s="90">
        <f>'[2]SEPT 2021'!S163+'[2]OCT 2021'!S163+'[2]NOV 2021'!S163+'[2]DEC 2021'!S163+'[2]JAN 2022'!S163+'[2]FEB 2022'!T163+'[2]MAR 2022'!T163+'[2]APR 2022'!T163+'[2]MAY 2022'!T163+'[2]JUN 2022'!T163+'[2]JUL 2022'!T163+'[2]AUG 2022'!T163+'[2]NOV 2022'!T163</f>
        <v>0</v>
      </c>
      <c r="U163" s="90">
        <f>'[2]SEPT 2021'!T163+'[2]OCT 2021'!T163+'[2]NOV 2021'!T163+'[2]DEC 2021'!T163+'[2]JAN 2022'!T163+'[2]FEB 2022'!U163+'[2]MAR 2022'!U163+'[2]APR 2022'!U163+'[2]MAY 2022'!U163+'[2]JUN 2022'!U163+'[2]JUL 2022'!U163+'[2]AUG 2022'!U163+'[2]NOV 2022'!U163</f>
        <v>0</v>
      </c>
      <c r="V163" s="90">
        <f>'[2]SEPT 2021'!U163+'[2]OCT 2021'!U163+'[2]NOV 2021'!U163+'[2]DEC 2021'!U163+'[2]JAN 2022'!U163+'[2]FEB 2022'!V163+'[2]MAR 2022'!V163+'[2]APR 2022'!V163+'[2]MAY 2022'!V163+'[2]JUN 2022'!V163+'[2]JUL 2022'!V163+'[2]AUG 2022'!V163+'[2]NOV 2022'!V163</f>
        <v>0</v>
      </c>
      <c r="W163" s="90">
        <f>'[2]SEPT 2021'!V163+'[2]OCT 2021'!V163+'[2]NOV 2021'!V163+'[2]DEC 2021'!V163+'[2]JAN 2022'!V163+'[2]FEB 2022'!W163+'[2]MAR 2022'!W163+'[2]APR 2022'!W163+'[2]MAY 2022'!W163+'[2]JUN 2022'!W163+'[2]JUL 2022'!W163+'[2]AUG 2022'!W163+'[2]NOV 2022'!W163</f>
        <v>0</v>
      </c>
      <c r="X163" s="90">
        <f>'[2]SEPT 2021'!W163+'[2]OCT 2021'!W163+'[2]NOV 2021'!W163+'[2]DEC 2021'!W163+'[2]JAN 2022'!W163+'[2]FEB 2022'!X163+'[2]MAR 2022'!X163+'[2]APR 2022'!X163+'[2]MAY 2022'!X163+'[2]JUN 2022'!X163+'[2]JUL 2022'!X163+'[2]AUG 2022'!X163+'[2]NOV 2022'!X163</f>
        <v>0</v>
      </c>
      <c r="Y163" s="90">
        <f>'[2]SEPT 2021'!X163+'[2]OCT 2021'!X163+'[2]NOV 2021'!X163+'[2]DEC 2021'!X163+'[2]JAN 2022'!X163+'[2]FEB 2022'!Y163+'[2]MAR 2022'!Y163+'[2]APR 2022'!Y163+'[2]MAY 2022'!Y163+'[2]JUN 2022'!Y163+'[2]JUL 2022'!Y163+'[2]AUG 2022'!Y163+'[2]NOV 2022'!Y163</f>
        <v>0</v>
      </c>
      <c r="Z163" s="90">
        <f>'[2]SEPT 2021'!Y163+'[2]OCT 2021'!Y163+'[2]NOV 2021'!Y163+'[2]DEC 2021'!Y163+'[2]JAN 2022'!Y163+'[2]FEB 2022'!Z163+'[2]MAR 2022'!Z163+'[2]APR 2022'!Z163+'[2]MAY 2022'!Z163+'[2]JUN 2022'!Z163+'[2]JUL 2022'!Z163+'[2]AUG 2022'!Z163+'[2]NOV 2022'!Z163</f>
        <v>0</v>
      </c>
      <c r="AA163" s="66">
        <f t="shared" si="2"/>
        <v>268279.8</v>
      </c>
    </row>
    <row r="164" spans="1:27" x14ac:dyDescent="0.25">
      <c r="A164" s="16" t="s">
        <v>363</v>
      </c>
      <c r="B164" s="17" t="s">
        <v>364</v>
      </c>
      <c r="C164" s="29" t="s">
        <v>50</v>
      </c>
      <c r="D164" s="86">
        <f>'[2]SEPT 2021'!D164+'[2]OCT 2021'!D164+'[2]NOV 2021'!D164+'[2]DEC 2021'!D164+'[2]JAN 2022'!D164+'[2]FEB 2022'!D164+'[2]MAR 2022'!D164+'[2]APR 2022'!D164+'[2]MAY 2022'!D164+'[2]JUN 2022'!D164+'[2]JUL 2022'!D164+'[2]AUG 2022'!D164+'[2]NOV 2022'!D164</f>
        <v>14657</v>
      </c>
      <c r="E164" s="86">
        <f>'[2]SEPT 2021'!E164+'[2]OCT 2021'!E164+'[2]NOV 2021'!E164+'[2]DEC 2021'!E164+'[2]JAN 2022'!E164+'[2]FEB 2022'!E164+'[2]MAR 2022'!E164+'[2]APR 2022'!E164+'[2]MAY 2022'!E164+'[2]JUN 2022'!E164+'[2]JUL 2022'!E164+'[2]AUG 2022'!E164+'[2]NOV 2022'!E164</f>
        <v>17357</v>
      </c>
      <c r="F164" s="86">
        <f>'[2]SEPT 2021'!F164+'[2]OCT 2021'!F164+'[2]NOV 2021'!F164+'[2]DEC 2021'!F164+'[2]JAN 2022'!F164+'[2]FEB 2022'!F164+'[2]MAR 2022'!F164+'[2]APR 2022'!F164+'[2]MAY 2022'!F164+'[2]JUN 2022'!F164+'[2]JUL 2022'!F164+'[2]AUG 2022'!F164+'[2]NOV 2022'!F164</f>
        <v>42886</v>
      </c>
      <c r="G164" s="86">
        <f>'[2]SEPT 2021'!G164+'[2]OCT 2021'!G164+'[2]NOV 2021'!G164+'[2]DEC 2021'!G164+'[2]JAN 2022'!G164+'[2]FEB 2022'!G164+'[2]MAR 2022'!G164+'[2]APR 2022'!G164+'[2]MAY 2022'!G164+'[2]JUN 2022'!G164+'[2]JUL 2022'!G164+'[2]AUG 2022'!G164+'[2]NOV 2022'!G164</f>
        <v>0</v>
      </c>
      <c r="H164" s="86">
        <f>'[2]SEPT 2021'!H164+'[2]OCT 2021'!H164+'[2]NOV 2021'!H164+'[2]DEC 2021'!H164+'[2]JAN 2022'!H164+'[2]FEB 2022'!H164+'[2]MAR 2022'!H164+'[2]APR 2022'!H164+'[2]MAY 2022'!H164+'[2]JUN 2022'!H164+'[2]JUL 2022'!H164+'[2]AUG 2022'!H164+'[2]NOV 2022'!H164</f>
        <v>1095</v>
      </c>
      <c r="I164" s="87">
        <f>'[2]SEPT 2021'!I164+'[2]OCT 2021'!I164+'[2]NOV 2021'!I164+'[2]DEC 2021'!I164+'[2]JAN 2022'!I164+'[2]FEB 2022'!I164+'[2]MAR 2022'!I164+'[2]APR 2022'!I164+'[2]MAY 2022'!I164+'[2]JUN 2022'!I164+'[2]JUL 2022'!I164+'[2]AUG 2022'!I164+'[2]NOV 2022'!I164</f>
        <v>75995</v>
      </c>
      <c r="J164" s="88">
        <f>'[2]SEPT 2021'!J164+'[2]OCT 2021'!J164+'[2]NOV 2021'!J164+'[2]DEC 2021'!J164+'[2]JAN 2022'!J164+'[2]FEB 2022'!J164+'[2]MAR 2022'!J164+'[2]APR 2022'!J164+'[2]MAY 2022'!J164+'[2]JUN 2022'!J164+'[2]JUL 2022'!J164+'[2]AUG 2022'!J164+'[2]NOV 2022'!J164</f>
        <v>0</v>
      </c>
      <c r="K164" s="89">
        <f>'[2]FEB 2022'!K164+'[2]MAR 2022'!K164+'[2]APR 2022'!K164+'[2]MAY 2022'!K164+'[2]JUN 2022'!K164+'[2]JUL 2022'!K164+'[2]AUG 2022'!K164+'[2]NOV 2022'!K164</f>
        <v>0</v>
      </c>
      <c r="L164" s="90">
        <f>'[2]SEPT 2021'!K164+'[2]OCT 2021'!K164+'[2]NOV 2021'!K164+'[2]DEC 2021'!K164+'[2]JAN 2022'!K164+'[2]FEB 2022'!L164+'[2]MAR 2022'!L164+'[2]APR 2022'!L164+'[2]MAY 2022'!L164+'[2]JUN 2022'!L164+'[2]JUL 2022'!L164+'[2]AUG 2022'!L164+'[2]NOV 2022'!L164</f>
        <v>0</v>
      </c>
      <c r="M164" s="90">
        <f>'[2]SEPT 2021'!L164+'[2]OCT 2021'!L164+'[2]NOV 2021'!L164+'[2]DEC 2021'!L164+'[2]JAN 2022'!L164+'[2]FEB 2022'!M164+'[2]MAR 2022'!M164+'[2]APR 2022'!M164+'[2]MAY 2022'!M164+'[2]JUN 2022'!M164+'[2]JUL 2022'!M164+'[2]AUG 2022'!M164+'[2]NOV 2022'!M164</f>
        <v>0</v>
      </c>
      <c r="N164" s="90">
        <f>'[2]SEPT 2021'!M164+'[2]OCT 2021'!M164+'[2]NOV 2021'!M164+'[2]DEC 2021'!M164+'[2]JAN 2022'!M164+'[2]FEB 2022'!N164+'[2]MAR 2022'!N164+'[2]APR 2022'!N164+'[2]MAY 2022'!N164+'[2]JUN 2022'!N164+'[2]JUL 2022'!N164+'[2]AUG 2022'!N164+'[2]NOV 2022'!N164</f>
        <v>0</v>
      </c>
      <c r="O164" s="90">
        <f>'[2]SEPT 2021'!N164+'[2]OCT 2021'!N164+'[2]NOV 2021'!N164+'[2]DEC 2021'!N164+'[2]JAN 2022'!N164+'[2]FEB 2022'!O164+'[2]MAR 2022'!O164+'[2]APR 2022'!O164+'[2]MAY 2022'!O164+'[2]JUN 2022'!O164+'[2]JUL 2022'!O164+'[2]AUG 2022'!O164+'[2]NOV 2022'!O164</f>
        <v>0</v>
      </c>
      <c r="P164" s="90">
        <f>'[2]SEPT 2021'!O164+'[2]OCT 2021'!O164+'[2]NOV 2021'!O164+'[2]DEC 2021'!O164+'[2]JAN 2022'!O164+'[2]FEB 2022'!P164+'[2]MAR 2022'!P164+'[2]APR 2022'!P164+'[2]MAY 2022'!P164+'[2]JUN 2022'!P164+'[2]JUL 2022'!P164+'[2]AUG 2022'!P164+'[2]NOV 2022'!P164</f>
        <v>0</v>
      </c>
      <c r="Q164" s="90">
        <f>'[2]SEPT 2021'!P164+'[2]OCT 2021'!P164+'[2]NOV 2021'!P164+'[2]DEC 2021'!P164+'[2]JAN 2022'!P164+'[2]FEB 2022'!Q164+'[2]MAR 2022'!Q164+'[2]APR 2022'!Q164+'[2]MAY 2022'!Q164+'[2]JUN 2022'!Q164+'[2]JUL 2022'!Q164+'[2]AUG 2022'!Q164+'[2]NOV 2022'!Q164</f>
        <v>1279.3900000000001</v>
      </c>
      <c r="R164" s="90">
        <f>'[2]SEPT 2021'!Q164+'[2]OCT 2021'!Q164+'[2]NOV 2021'!Q164+'[2]DEC 2021'!Q164+'[2]JAN 2022'!Q164+'[2]FEB 2022'!R164+'[2]MAR 2022'!R164+'[2]APR 2022'!R164+'[2]MAY 2022'!R164+'[2]JUN 2022'!R164+'[2]JUL 2022'!R164+'[2]AUG 2022'!R164+'[2]NOV 2022'!R164</f>
        <v>0</v>
      </c>
      <c r="S164" s="90">
        <f>'[2]SEPT 2021'!R164+'[2]OCT 2021'!R164+'[2]NOV 2021'!R164+'[2]DEC 2021'!R164+'[2]JAN 2022'!R164+'[2]FEB 2022'!S164+'[2]MAR 2022'!S164+'[2]APR 2022'!S164+'[2]MAY 2022'!S164+'[2]JUN 2022'!S164+'[2]JUL 2022'!S164+'[2]AUG 2022'!S164+'[2]NOV 2022'!S164</f>
        <v>0</v>
      </c>
      <c r="T164" s="90">
        <f>'[2]SEPT 2021'!S164+'[2]OCT 2021'!S164+'[2]NOV 2021'!S164+'[2]DEC 2021'!S164+'[2]JAN 2022'!S164+'[2]FEB 2022'!T164+'[2]MAR 2022'!T164+'[2]APR 2022'!T164+'[2]MAY 2022'!T164+'[2]JUN 2022'!T164+'[2]JUL 2022'!T164+'[2]AUG 2022'!T164+'[2]NOV 2022'!T164</f>
        <v>0</v>
      </c>
      <c r="U164" s="90">
        <f>'[2]SEPT 2021'!T164+'[2]OCT 2021'!T164+'[2]NOV 2021'!T164+'[2]DEC 2021'!T164+'[2]JAN 2022'!T164+'[2]FEB 2022'!U164+'[2]MAR 2022'!U164+'[2]APR 2022'!U164+'[2]MAY 2022'!U164+'[2]JUN 2022'!U164+'[2]JUL 2022'!U164+'[2]AUG 2022'!U164+'[2]NOV 2022'!U164</f>
        <v>0</v>
      </c>
      <c r="V164" s="90">
        <f>'[2]SEPT 2021'!U164+'[2]OCT 2021'!U164+'[2]NOV 2021'!U164+'[2]DEC 2021'!U164+'[2]JAN 2022'!U164+'[2]FEB 2022'!V164+'[2]MAR 2022'!V164+'[2]APR 2022'!V164+'[2]MAY 2022'!V164+'[2]JUN 2022'!V164+'[2]JUL 2022'!V164+'[2]AUG 2022'!V164+'[2]NOV 2022'!V164</f>
        <v>0</v>
      </c>
      <c r="W164" s="90">
        <f>'[2]SEPT 2021'!V164+'[2]OCT 2021'!V164+'[2]NOV 2021'!V164+'[2]DEC 2021'!V164+'[2]JAN 2022'!V164+'[2]FEB 2022'!W164+'[2]MAR 2022'!W164+'[2]APR 2022'!W164+'[2]MAY 2022'!W164+'[2]JUN 2022'!W164+'[2]JUL 2022'!W164+'[2]AUG 2022'!W164+'[2]NOV 2022'!W164</f>
        <v>0</v>
      </c>
      <c r="X164" s="90">
        <f>'[2]SEPT 2021'!W164+'[2]OCT 2021'!W164+'[2]NOV 2021'!W164+'[2]DEC 2021'!W164+'[2]JAN 2022'!W164+'[2]FEB 2022'!X164+'[2]MAR 2022'!X164+'[2]APR 2022'!X164+'[2]MAY 2022'!X164+'[2]JUN 2022'!X164+'[2]JUL 2022'!X164+'[2]AUG 2022'!X164+'[2]NOV 2022'!X164</f>
        <v>0</v>
      </c>
      <c r="Y164" s="90">
        <f>'[2]SEPT 2021'!X164+'[2]OCT 2021'!X164+'[2]NOV 2021'!X164+'[2]DEC 2021'!X164+'[2]JAN 2022'!X164+'[2]FEB 2022'!Y164+'[2]MAR 2022'!Y164+'[2]APR 2022'!Y164+'[2]MAY 2022'!Y164+'[2]JUN 2022'!Y164+'[2]JUL 2022'!Y164+'[2]AUG 2022'!Y164+'[2]NOV 2022'!Y164</f>
        <v>0</v>
      </c>
      <c r="Z164" s="90">
        <f>'[2]SEPT 2021'!Y164+'[2]OCT 2021'!Y164+'[2]NOV 2021'!Y164+'[2]DEC 2021'!Y164+'[2]JAN 2022'!Y164+'[2]FEB 2022'!Z164+'[2]MAR 2022'!Z164+'[2]APR 2022'!Z164+'[2]MAY 2022'!Z164+'[2]JUN 2022'!Z164+'[2]JUL 2022'!Z164+'[2]AUG 2022'!Z164+'[2]NOV 2022'!Z164</f>
        <v>0</v>
      </c>
      <c r="AA164" s="66">
        <f t="shared" si="2"/>
        <v>77274.39</v>
      </c>
    </row>
    <row r="165" spans="1:27" x14ac:dyDescent="0.25">
      <c r="A165" s="16" t="s">
        <v>365</v>
      </c>
      <c r="B165" s="17" t="s">
        <v>366</v>
      </c>
      <c r="C165" s="31" t="s">
        <v>100</v>
      </c>
      <c r="D165" s="86">
        <f>'[2]SEPT 2021'!D165+'[2]OCT 2021'!D165+'[2]NOV 2021'!D165+'[2]DEC 2021'!D165+'[2]JAN 2022'!D165+'[2]FEB 2022'!D165+'[2]MAR 2022'!D165+'[2]APR 2022'!D165+'[2]MAY 2022'!D165+'[2]JUN 2022'!D165+'[2]JUL 2022'!D165+'[2]AUG 2022'!D165+'[2]NOV 2022'!D165</f>
        <v>139655</v>
      </c>
      <c r="E165" s="86">
        <f>'[2]SEPT 2021'!E165+'[2]OCT 2021'!E165+'[2]NOV 2021'!E165+'[2]DEC 2021'!E165+'[2]JAN 2022'!E165+'[2]FEB 2022'!E165+'[2]MAR 2022'!E165+'[2]APR 2022'!E165+'[2]MAY 2022'!E165+'[2]JUN 2022'!E165+'[2]JUL 2022'!E165+'[2]AUG 2022'!E165+'[2]NOV 2022'!E165</f>
        <v>72000</v>
      </c>
      <c r="F165" s="86">
        <f>'[2]SEPT 2021'!F165+'[2]OCT 2021'!F165+'[2]NOV 2021'!F165+'[2]DEC 2021'!F165+'[2]JAN 2022'!F165+'[2]FEB 2022'!F165+'[2]MAR 2022'!F165+'[2]APR 2022'!F165+'[2]MAY 2022'!F165+'[2]JUN 2022'!F165+'[2]JUL 2022'!F165+'[2]AUG 2022'!F165+'[2]NOV 2022'!F165</f>
        <v>0</v>
      </c>
      <c r="G165" s="86">
        <f>'[2]SEPT 2021'!G165+'[2]OCT 2021'!G165+'[2]NOV 2021'!G165+'[2]DEC 2021'!G165+'[2]JAN 2022'!G165+'[2]FEB 2022'!G165+'[2]MAR 2022'!G165+'[2]APR 2022'!G165+'[2]MAY 2022'!G165+'[2]JUN 2022'!G165+'[2]JUL 2022'!G165+'[2]AUG 2022'!G165+'[2]NOV 2022'!G165</f>
        <v>17128</v>
      </c>
      <c r="H165" s="86">
        <f>'[2]SEPT 2021'!H165+'[2]OCT 2021'!H165+'[2]NOV 2021'!H165+'[2]DEC 2021'!H165+'[2]JAN 2022'!H165+'[2]FEB 2022'!H165+'[2]MAR 2022'!H165+'[2]APR 2022'!H165+'[2]MAY 2022'!H165+'[2]JUN 2022'!H165+'[2]JUL 2022'!H165+'[2]AUG 2022'!H165+'[2]NOV 2022'!H165</f>
        <v>26079</v>
      </c>
      <c r="I165" s="87">
        <f>'[2]SEPT 2021'!I165+'[2]OCT 2021'!I165+'[2]NOV 2021'!I165+'[2]DEC 2021'!I165+'[2]JAN 2022'!I165+'[2]FEB 2022'!I165+'[2]MAR 2022'!I165+'[2]APR 2022'!I165+'[2]MAY 2022'!I165+'[2]JUN 2022'!I165+'[2]JUL 2022'!I165+'[2]AUG 2022'!I165+'[2]NOV 2022'!I165</f>
        <v>254862</v>
      </c>
      <c r="J165" s="88">
        <f>'[2]SEPT 2021'!J165+'[2]OCT 2021'!J165+'[2]NOV 2021'!J165+'[2]DEC 2021'!J165+'[2]JAN 2022'!J165+'[2]FEB 2022'!J165+'[2]MAR 2022'!J165+'[2]APR 2022'!J165+'[2]MAY 2022'!J165+'[2]JUN 2022'!J165+'[2]JUL 2022'!J165+'[2]AUG 2022'!J165+'[2]NOV 2022'!J165</f>
        <v>0</v>
      </c>
      <c r="K165" s="89">
        <f>'[2]FEB 2022'!K165+'[2]MAR 2022'!K165+'[2]APR 2022'!K165+'[2]MAY 2022'!K165+'[2]JUN 2022'!K165+'[2]JUL 2022'!K165+'[2]AUG 2022'!K165+'[2]NOV 2022'!K165</f>
        <v>0</v>
      </c>
      <c r="L165" s="90">
        <f>'[2]SEPT 2021'!K165+'[2]OCT 2021'!K165+'[2]NOV 2021'!K165+'[2]DEC 2021'!K165+'[2]JAN 2022'!K165+'[2]FEB 2022'!L165+'[2]MAR 2022'!L165+'[2]APR 2022'!L165+'[2]MAY 2022'!L165+'[2]JUN 2022'!L165+'[2]JUL 2022'!L165+'[2]AUG 2022'!L165+'[2]NOV 2022'!L165</f>
        <v>0</v>
      </c>
      <c r="M165" s="90">
        <f>'[2]SEPT 2021'!L165+'[2]OCT 2021'!L165+'[2]NOV 2021'!L165+'[2]DEC 2021'!L165+'[2]JAN 2022'!L165+'[2]FEB 2022'!M165+'[2]MAR 2022'!M165+'[2]APR 2022'!M165+'[2]MAY 2022'!M165+'[2]JUN 2022'!M165+'[2]JUL 2022'!M165+'[2]AUG 2022'!M165+'[2]NOV 2022'!M165</f>
        <v>0</v>
      </c>
      <c r="N165" s="90">
        <f>'[2]SEPT 2021'!M165+'[2]OCT 2021'!M165+'[2]NOV 2021'!M165+'[2]DEC 2021'!M165+'[2]JAN 2022'!M165+'[2]FEB 2022'!N165+'[2]MAR 2022'!N165+'[2]APR 2022'!N165+'[2]MAY 2022'!N165+'[2]JUN 2022'!N165+'[2]JUL 2022'!N165+'[2]AUG 2022'!N165+'[2]NOV 2022'!N165</f>
        <v>0</v>
      </c>
      <c r="O165" s="90">
        <f>'[2]SEPT 2021'!N165+'[2]OCT 2021'!N165+'[2]NOV 2021'!N165+'[2]DEC 2021'!N165+'[2]JAN 2022'!N165+'[2]FEB 2022'!O165+'[2]MAR 2022'!O165+'[2]APR 2022'!O165+'[2]MAY 2022'!O165+'[2]JUN 2022'!O165+'[2]JUL 2022'!O165+'[2]AUG 2022'!O165+'[2]NOV 2022'!O165</f>
        <v>0</v>
      </c>
      <c r="P165" s="90">
        <f>'[2]SEPT 2021'!O165+'[2]OCT 2021'!O165+'[2]NOV 2021'!O165+'[2]DEC 2021'!O165+'[2]JAN 2022'!O165+'[2]FEB 2022'!P165+'[2]MAR 2022'!P165+'[2]APR 2022'!P165+'[2]MAY 2022'!P165+'[2]JUN 2022'!P165+'[2]JUL 2022'!P165+'[2]AUG 2022'!P165+'[2]NOV 2022'!P165</f>
        <v>0</v>
      </c>
      <c r="Q165" s="90">
        <f>'[2]SEPT 2021'!P165+'[2]OCT 2021'!P165+'[2]NOV 2021'!P165+'[2]DEC 2021'!P165+'[2]JAN 2022'!P165+'[2]FEB 2022'!Q165+'[2]MAR 2022'!Q165+'[2]APR 2022'!Q165+'[2]MAY 2022'!Q165+'[2]JUN 2022'!Q165+'[2]JUL 2022'!Q165+'[2]AUG 2022'!Q165+'[2]NOV 2022'!Q165</f>
        <v>2682.12</v>
      </c>
      <c r="R165" s="90">
        <f>'[2]SEPT 2021'!Q165+'[2]OCT 2021'!Q165+'[2]NOV 2021'!Q165+'[2]DEC 2021'!Q165+'[2]JAN 2022'!Q165+'[2]FEB 2022'!R165+'[2]MAR 2022'!R165+'[2]APR 2022'!R165+'[2]MAY 2022'!R165+'[2]JUN 2022'!R165+'[2]JUL 2022'!R165+'[2]AUG 2022'!R165+'[2]NOV 2022'!R165</f>
        <v>0</v>
      </c>
      <c r="S165" s="90">
        <f>'[2]SEPT 2021'!R165+'[2]OCT 2021'!R165+'[2]NOV 2021'!R165+'[2]DEC 2021'!R165+'[2]JAN 2022'!R165+'[2]FEB 2022'!S165+'[2]MAR 2022'!S165+'[2]APR 2022'!S165+'[2]MAY 2022'!S165+'[2]JUN 2022'!S165+'[2]JUL 2022'!S165+'[2]AUG 2022'!S165+'[2]NOV 2022'!S165</f>
        <v>0</v>
      </c>
      <c r="T165" s="90">
        <f>'[2]SEPT 2021'!S165+'[2]OCT 2021'!S165+'[2]NOV 2021'!S165+'[2]DEC 2021'!S165+'[2]JAN 2022'!S165+'[2]FEB 2022'!T165+'[2]MAR 2022'!T165+'[2]APR 2022'!T165+'[2]MAY 2022'!T165+'[2]JUN 2022'!T165+'[2]JUL 2022'!T165+'[2]AUG 2022'!T165+'[2]NOV 2022'!T165</f>
        <v>0</v>
      </c>
      <c r="U165" s="90">
        <f>'[2]SEPT 2021'!T165+'[2]OCT 2021'!T165+'[2]NOV 2021'!T165+'[2]DEC 2021'!T165+'[2]JAN 2022'!T165+'[2]FEB 2022'!U165+'[2]MAR 2022'!U165+'[2]APR 2022'!U165+'[2]MAY 2022'!U165+'[2]JUN 2022'!U165+'[2]JUL 2022'!U165+'[2]AUG 2022'!U165+'[2]NOV 2022'!U165</f>
        <v>0</v>
      </c>
      <c r="V165" s="90">
        <f>'[2]SEPT 2021'!U165+'[2]OCT 2021'!U165+'[2]NOV 2021'!U165+'[2]DEC 2021'!U165+'[2]JAN 2022'!U165+'[2]FEB 2022'!V165+'[2]MAR 2022'!V165+'[2]APR 2022'!V165+'[2]MAY 2022'!V165+'[2]JUN 2022'!V165+'[2]JUL 2022'!V165+'[2]AUG 2022'!V165+'[2]NOV 2022'!V165</f>
        <v>0</v>
      </c>
      <c r="W165" s="90">
        <f>'[2]SEPT 2021'!V165+'[2]OCT 2021'!V165+'[2]NOV 2021'!V165+'[2]DEC 2021'!V165+'[2]JAN 2022'!V165+'[2]FEB 2022'!W165+'[2]MAR 2022'!W165+'[2]APR 2022'!W165+'[2]MAY 2022'!W165+'[2]JUN 2022'!W165+'[2]JUL 2022'!W165+'[2]AUG 2022'!W165+'[2]NOV 2022'!W165</f>
        <v>0</v>
      </c>
      <c r="X165" s="90">
        <f>'[2]SEPT 2021'!W165+'[2]OCT 2021'!W165+'[2]NOV 2021'!W165+'[2]DEC 2021'!W165+'[2]JAN 2022'!W165+'[2]FEB 2022'!X165+'[2]MAR 2022'!X165+'[2]APR 2022'!X165+'[2]MAY 2022'!X165+'[2]JUN 2022'!X165+'[2]JUL 2022'!X165+'[2]AUG 2022'!X165+'[2]NOV 2022'!X165</f>
        <v>0</v>
      </c>
      <c r="Y165" s="90">
        <f>'[2]SEPT 2021'!X165+'[2]OCT 2021'!X165+'[2]NOV 2021'!X165+'[2]DEC 2021'!X165+'[2]JAN 2022'!X165+'[2]FEB 2022'!Y165+'[2]MAR 2022'!Y165+'[2]APR 2022'!Y165+'[2]MAY 2022'!Y165+'[2]JUN 2022'!Y165+'[2]JUL 2022'!Y165+'[2]AUG 2022'!Y165+'[2]NOV 2022'!Y165</f>
        <v>0</v>
      </c>
      <c r="Z165" s="90">
        <f>'[2]SEPT 2021'!Y165+'[2]OCT 2021'!Y165+'[2]NOV 2021'!Y165+'[2]DEC 2021'!Y165+'[2]JAN 2022'!Y165+'[2]FEB 2022'!Z165+'[2]MAR 2022'!Z165+'[2]APR 2022'!Z165+'[2]MAY 2022'!Z165+'[2]JUN 2022'!Z165+'[2]JUL 2022'!Z165+'[2]AUG 2022'!Z165+'[2]NOV 2022'!Z165</f>
        <v>0</v>
      </c>
      <c r="AA165" s="66">
        <f t="shared" si="2"/>
        <v>257544.12</v>
      </c>
    </row>
    <row r="166" spans="1:27" x14ac:dyDescent="0.25">
      <c r="A166" s="16" t="s">
        <v>367</v>
      </c>
      <c r="B166" s="17" t="s">
        <v>368</v>
      </c>
      <c r="C166" s="30" t="s">
        <v>71</v>
      </c>
      <c r="D166" s="86">
        <f>'[2]SEPT 2021'!D166+'[2]OCT 2021'!D166+'[2]NOV 2021'!D166+'[2]DEC 2021'!D166+'[2]JAN 2022'!D166+'[2]FEB 2022'!D166+'[2]MAR 2022'!D166+'[2]APR 2022'!D166+'[2]MAY 2022'!D166+'[2]JUN 2022'!D166+'[2]JUL 2022'!D166+'[2]AUG 2022'!D166+'[2]NOV 2022'!D166</f>
        <v>102664</v>
      </c>
      <c r="E166" s="86">
        <f>'[2]SEPT 2021'!E166+'[2]OCT 2021'!E166+'[2]NOV 2021'!E166+'[2]DEC 2021'!E166+'[2]JAN 2022'!E166+'[2]FEB 2022'!E166+'[2]MAR 2022'!E166+'[2]APR 2022'!E166+'[2]MAY 2022'!E166+'[2]JUN 2022'!E166+'[2]JUL 2022'!E166+'[2]AUG 2022'!E166+'[2]NOV 2022'!E166</f>
        <v>64833</v>
      </c>
      <c r="F166" s="86">
        <f>'[2]SEPT 2021'!F166+'[2]OCT 2021'!F166+'[2]NOV 2021'!F166+'[2]DEC 2021'!F166+'[2]JAN 2022'!F166+'[2]FEB 2022'!F166+'[2]MAR 2022'!F166+'[2]APR 2022'!F166+'[2]MAY 2022'!F166+'[2]JUN 2022'!F166+'[2]JUL 2022'!F166+'[2]AUG 2022'!F166+'[2]NOV 2022'!F166</f>
        <v>26250</v>
      </c>
      <c r="G166" s="86">
        <f>'[2]SEPT 2021'!G166+'[2]OCT 2021'!G166+'[2]NOV 2021'!G166+'[2]DEC 2021'!G166+'[2]JAN 2022'!G166+'[2]FEB 2022'!G166+'[2]MAR 2022'!G166+'[2]APR 2022'!G166+'[2]MAY 2022'!G166+'[2]JUN 2022'!G166+'[2]JUL 2022'!G166+'[2]AUG 2022'!G166+'[2]NOV 2022'!G166</f>
        <v>9571</v>
      </c>
      <c r="H166" s="86">
        <f>'[2]SEPT 2021'!H166+'[2]OCT 2021'!H166+'[2]NOV 2021'!H166+'[2]DEC 2021'!H166+'[2]JAN 2022'!H166+'[2]FEB 2022'!H166+'[2]MAR 2022'!H166+'[2]APR 2022'!H166+'[2]MAY 2022'!H166+'[2]JUN 2022'!H166+'[2]JUL 2022'!H166+'[2]AUG 2022'!H166+'[2]NOV 2022'!H166</f>
        <v>860</v>
      </c>
      <c r="I166" s="87">
        <f>'[2]SEPT 2021'!I166+'[2]OCT 2021'!I166+'[2]NOV 2021'!I166+'[2]DEC 2021'!I166+'[2]JAN 2022'!I166+'[2]FEB 2022'!I166+'[2]MAR 2022'!I166+'[2]APR 2022'!I166+'[2]MAY 2022'!I166+'[2]JUN 2022'!I166+'[2]JUL 2022'!I166+'[2]AUG 2022'!I166+'[2]NOV 2022'!I166</f>
        <v>204178</v>
      </c>
      <c r="J166" s="88">
        <f>'[2]SEPT 2021'!J166+'[2]OCT 2021'!J166+'[2]NOV 2021'!J166+'[2]DEC 2021'!J166+'[2]JAN 2022'!J166+'[2]FEB 2022'!J166+'[2]MAR 2022'!J166+'[2]APR 2022'!J166+'[2]MAY 2022'!J166+'[2]JUN 2022'!J166+'[2]JUL 2022'!J166+'[2]AUG 2022'!J166+'[2]NOV 2022'!J166</f>
        <v>0</v>
      </c>
      <c r="K166" s="89">
        <f>'[2]FEB 2022'!K166+'[2]MAR 2022'!K166+'[2]APR 2022'!K166+'[2]MAY 2022'!K166+'[2]JUN 2022'!K166+'[2]JUL 2022'!K166+'[2]AUG 2022'!K166+'[2]NOV 2022'!K166</f>
        <v>0</v>
      </c>
      <c r="L166" s="90">
        <f>'[2]SEPT 2021'!K166+'[2]OCT 2021'!K166+'[2]NOV 2021'!K166+'[2]DEC 2021'!K166+'[2]JAN 2022'!K166+'[2]FEB 2022'!L166+'[2]MAR 2022'!L166+'[2]APR 2022'!L166+'[2]MAY 2022'!L166+'[2]JUN 2022'!L166+'[2]JUL 2022'!L166+'[2]AUG 2022'!L166+'[2]NOV 2022'!L166</f>
        <v>0</v>
      </c>
      <c r="M166" s="90">
        <f>'[2]SEPT 2021'!L166+'[2]OCT 2021'!L166+'[2]NOV 2021'!L166+'[2]DEC 2021'!L166+'[2]JAN 2022'!L166+'[2]FEB 2022'!M166+'[2]MAR 2022'!M166+'[2]APR 2022'!M166+'[2]MAY 2022'!M166+'[2]JUN 2022'!M166+'[2]JUL 2022'!M166+'[2]AUG 2022'!M166+'[2]NOV 2022'!M166</f>
        <v>0</v>
      </c>
      <c r="N166" s="90">
        <f>'[2]SEPT 2021'!M166+'[2]OCT 2021'!M166+'[2]NOV 2021'!M166+'[2]DEC 2021'!M166+'[2]JAN 2022'!M166+'[2]FEB 2022'!N166+'[2]MAR 2022'!N166+'[2]APR 2022'!N166+'[2]MAY 2022'!N166+'[2]JUN 2022'!N166+'[2]JUL 2022'!N166+'[2]AUG 2022'!N166+'[2]NOV 2022'!N166</f>
        <v>0</v>
      </c>
      <c r="O166" s="90">
        <f>'[2]SEPT 2021'!N166+'[2]OCT 2021'!N166+'[2]NOV 2021'!N166+'[2]DEC 2021'!N166+'[2]JAN 2022'!N166+'[2]FEB 2022'!O166+'[2]MAR 2022'!O166+'[2]APR 2022'!O166+'[2]MAY 2022'!O166+'[2]JUN 2022'!O166+'[2]JUL 2022'!O166+'[2]AUG 2022'!O166+'[2]NOV 2022'!O166</f>
        <v>0</v>
      </c>
      <c r="P166" s="90">
        <f>'[2]SEPT 2021'!O166+'[2]OCT 2021'!O166+'[2]NOV 2021'!O166+'[2]DEC 2021'!O166+'[2]JAN 2022'!O166+'[2]FEB 2022'!P166+'[2]MAR 2022'!P166+'[2]APR 2022'!P166+'[2]MAY 2022'!P166+'[2]JUN 2022'!P166+'[2]JUL 2022'!P166+'[2]AUG 2022'!P166+'[2]NOV 2022'!P166</f>
        <v>0</v>
      </c>
      <c r="Q166" s="90">
        <f>'[2]SEPT 2021'!P166+'[2]OCT 2021'!P166+'[2]NOV 2021'!P166+'[2]DEC 2021'!P166+'[2]JAN 2022'!P166+'[2]FEB 2022'!Q166+'[2]MAR 2022'!Q166+'[2]APR 2022'!Q166+'[2]MAY 2022'!Q166+'[2]JUN 2022'!Q166+'[2]JUL 2022'!Q166+'[2]AUG 2022'!Q166+'[2]NOV 2022'!Q166</f>
        <v>2268.83</v>
      </c>
      <c r="R166" s="90">
        <f>'[2]SEPT 2021'!Q166+'[2]OCT 2021'!Q166+'[2]NOV 2021'!Q166+'[2]DEC 2021'!Q166+'[2]JAN 2022'!Q166+'[2]FEB 2022'!R166+'[2]MAR 2022'!R166+'[2]APR 2022'!R166+'[2]MAY 2022'!R166+'[2]JUN 2022'!R166+'[2]JUL 2022'!R166+'[2]AUG 2022'!R166+'[2]NOV 2022'!R166</f>
        <v>0</v>
      </c>
      <c r="S166" s="90">
        <f>'[2]SEPT 2021'!R166+'[2]OCT 2021'!R166+'[2]NOV 2021'!R166+'[2]DEC 2021'!R166+'[2]JAN 2022'!R166+'[2]FEB 2022'!S166+'[2]MAR 2022'!S166+'[2]APR 2022'!S166+'[2]MAY 2022'!S166+'[2]JUN 2022'!S166+'[2]JUL 2022'!S166+'[2]AUG 2022'!S166+'[2]NOV 2022'!S166</f>
        <v>0</v>
      </c>
      <c r="T166" s="90">
        <f>'[2]SEPT 2021'!S166+'[2]OCT 2021'!S166+'[2]NOV 2021'!S166+'[2]DEC 2021'!S166+'[2]JAN 2022'!S166+'[2]FEB 2022'!T166+'[2]MAR 2022'!T166+'[2]APR 2022'!T166+'[2]MAY 2022'!T166+'[2]JUN 2022'!T166+'[2]JUL 2022'!T166+'[2]AUG 2022'!T166+'[2]NOV 2022'!T166</f>
        <v>0</v>
      </c>
      <c r="U166" s="90">
        <f>'[2]SEPT 2021'!T166+'[2]OCT 2021'!T166+'[2]NOV 2021'!T166+'[2]DEC 2021'!T166+'[2]JAN 2022'!T166+'[2]FEB 2022'!U166+'[2]MAR 2022'!U166+'[2]APR 2022'!U166+'[2]MAY 2022'!U166+'[2]JUN 2022'!U166+'[2]JUL 2022'!U166+'[2]AUG 2022'!U166+'[2]NOV 2022'!U166</f>
        <v>0</v>
      </c>
      <c r="V166" s="90">
        <f>'[2]SEPT 2021'!U166+'[2]OCT 2021'!U166+'[2]NOV 2021'!U166+'[2]DEC 2021'!U166+'[2]JAN 2022'!U166+'[2]FEB 2022'!V166+'[2]MAR 2022'!V166+'[2]APR 2022'!V166+'[2]MAY 2022'!V166+'[2]JUN 2022'!V166+'[2]JUL 2022'!V166+'[2]AUG 2022'!V166+'[2]NOV 2022'!V166</f>
        <v>0</v>
      </c>
      <c r="W166" s="90">
        <f>'[2]SEPT 2021'!V166+'[2]OCT 2021'!V166+'[2]NOV 2021'!V166+'[2]DEC 2021'!V166+'[2]JAN 2022'!V166+'[2]FEB 2022'!W166+'[2]MAR 2022'!W166+'[2]APR 2022'!W166+'[2]MAY 2022'!W166+'[2]JUN 2022'!W166+'[2]JUL 2022'!W166+'[2]AUG 2022'!W166+'[2]NOV 2022'!W166</f>
        <v>0</v>
      </c>
      <c r="X166" s="90">
        <f>'[2]SEPT 2021'!W166+'[2]OCT 2021'!W166+'[2]NOV 2021'!W166+'[2]DEC 2021'!W166+'[2]JAN 2022'!W166+'[2]FEB 2022'!X166+'[2]MAR 2022'!X166+'[2]APR 2022'!X166+'[2]MAY 2022'!X166+'[2]JUN 2022'!X166+'[2]JUL 2022'!X166+'[2]AUG 2022'!X166+'[2]NOV 2022'!X166</f>
        <v>0</v>
      </c>
      <c r="Y166" s="90">
        <f>'[2]SEPT 2021'!X166+'[2]OCT 2021'!X166+'[2]NOV 2021'!X166+'[2]DEC 2021'!X166+'[2]JAN 2022'!X166+'[2]FEB 2022'!Y166+'[2]MAR 2022'!Y166+'[2]APR 2022'!Y166+'[2]MAY 2022'!Y166+'[2]JUN 2022'!Y166+'[2]JUL 2022'!Y166+'[2]AUG 2022'!Y166+'[2]NOV 2022'!Y166</f>
        <v>0</v>
      </c>
      <c r="Z166" s="90">
        <f>'[2]SEPT 2021'!Y166+'[2]OCT 2021'!Y166+'[2]NOV 2021'!Y166+'[2]DEC 2021'!Y166+'[2]JAN 2022'!Y166+'[2]FEB 2022'!Z166+'[2]MAR 2022'!Z166+'[2]APR 2022'!Z166+'[2]MAY 2022'!Z166+'[2]JUN 2022'!Z166+'[2]JUL 2022'!Z166+'[2]AUG 2022'!Z166+'[2]NOV 2022'!Z166</f>
        <v>0</v>
      </c>
      <c r="AA166" s="66">
        <f t="shared" si="2"/>
        <v>206446.83</v>
      </c>
    </row>
    <row r="167" spans="1:27" x14ac:dyDescent="0.25">
      <c r="K167" s="48"/>
      <c r="Q167" s="48"/>
      <c r="AA167" s="48"/>
    </row>
    <row r="168" spans="1:27" x14ac:dyDescent="0.25">
      <c r="D168" s="91">
        <f t="shared" ref="D168:I168" si="3">SUM(D2:D167)</f>
        <v>37202941</v>
      </c>
      <c r="E168" s="91">
        <f t="shared" si="3"/>
        <v>37237775</v>
      </c>
      <c r="F168" s="91">
        <f t="shared" si="3"/>
        <v>23309905</v>
      </c>
      <c r="G168" s="91">
        <f t="shared" si="3"/>
        <v>18595252</v>
      </c>
      <c r="H168" s="91">
        <f t="shared" si="3"/>
        <v>14410737</v>
      </c>
      <c r="I168" s="92">
        <f t="shared" si="3"/>
        <v>130756610</v>
      </c>
      <c r="J168" s="93">
        <f t="shared" ref="J168:AA168" si="4">SUM(J2:J167)</f>
        <v>725000.01</v>
      </c>
      <c r="K168" s="94">
        <f>SUM(K2:K167)</f>
        <v>297018.49</v>
      </c>
      <c r="L168" s="91">
        <f t="shared" si="4"/>
        <v>100000</v>
      </c>
      <c r="M168" s="91">
        <f t="shared" si="4"/>
        <v>1841360</v>
      </c>
      <c r="N168" s="91">
        <f>SUM(N2:N167)</f>
        <v>1000000</v>
      </c>
      <c r="O168" s="91">
        <f t="shared" si="4"/>
        <v>229581</v>
      </c>
      <c r="P168" s="91">
        <f t="shared" si="4"/>
        <v>833334</v>
      </c>
      <c r="Q168" s="78">
        <f t="shared" si="4"/>
        <v>1050813.2200000014</v>
      </c>
      <c r="R168" s="91">
        <f>SUM(R2:R167)</f>
        <v>41295</v>
      </c>
      <c r="S168" s="78">
        <f t="shared" si="4"/>
        <v>1956753</v>
      </c>
      <c r="T168" s="78">
        <f t="shared" si="4"/>
        <v>556594</v>
      </c>
      <c r="U168" s="78">
        <f t="shared" si="4"/>
        <v>0</v>
      </c>
      <c r="V168" s="78">
        <f t="shared" si="4"/>
        <v>0</v>
      </c>
      <c r="W168" s="78">
        <f t="shared" si="4"/>
        <v>2896274.05</v>
      </c>
      <c r="X168" s="91">
        <f t="shared" si="4"/>
        <v>0</v>
      </c>
      <c r="Y168" s="91">
        <f t="shared" si="4"/>
        <v>6816363</v>
      </c>
      <c r="Z168" s="91">
        <f t="shared" si="4"/>
        <v>250000</v>
      </c>
      <c r="AA168" s="78">
        <f t="shared" si="4"/>
        <v>149350995.77000016</v>
      </c>
    </row>
    <row r="169" spans="1:27" x14ac:dyDescent="0.25">
      <c r="Q169" s="47"/>
    </row>
    <row r="170" spans="1:27" x14ac:dyDescent="0.25">
      <c r="D170" s="49"/>
      <c r="E170" s="49"/>
      <c r="F170" s="49"/>
      <c r="G170" s="49"/>
      <c r="H170" s="49"/>
      <c r="I170" s="49"/>
      <c r="J170" s="95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</row>
    <row r="171" spans="1:27" x14ac:dyDescent="0.25">
      <c r="D171" s="52"/>
      <c r="E171" s="52"/>
      <c r="F171" s="48"/>
      <c r="G171" s="52"/>
      <c r="H171" s="52"/>
      <c r="J171" s="52"/>
      <c r="K171" s="52"/>
      <c r="Q171" s="49"/>
    </row>
    <row r="172" spans="1:27" x14ac:dyDescent="0.25">
      <c r="I172" s="49"/>
      <c r="J172" s="95"/>
      <c r="K172" s="49"/>
      <c r="Q172" s="49"/>
    </row>
    <row r="173" spans="1:27" x14ac:dyDescent="0.25">
      <c r="J173" s="48"/>
      <c r="K173" s="48"/>
      <c r="Q173" s="49"/>
    </row>
    <row r="174" spans="1:27" x14ac:dyDescent="0.25">
      <c r="D174" s="96"/>
      <c r="E174" s="96"/>
      <c r="F174" s="96"/>
      <c r="G174" s="96"/>
      <c r="H174" s="96"/>
    </row>
    <row r="175" spans="1:27" x14ac:dyDescent="0.25">
      <c r="D175" s="48"/>
      <c r="E175" s="48"/>
      <c r="F175" s="48"/>
      <c r="G175" s="48"/>
      <c r="H175" s="48"/>
    </row>
  </sheetData>
  <sheetProtection algorithmName="SHA-512" hashValue="56t8k8oiFiB+7HV8A7Y+HYjDMERwb82xqGrxXRtm2rQVECAQlhnDJUxnkWZzigjinSRCEwTrnLzeCkyp4uQXMQ==" saltValue="SubEfWUhmSKE2UTm2rz/9Q==" spinCount="100000" sheet="1" objects="1" scenarios="1"/>
  <conditionalFormatting sqref="C102">
    <cfRule type="cellIs" dxfId="8" priority="1" operator="lessThan">
      <formula>#REF!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73E91-BD63-467E-A859-6FF0F6BDCFA8}">
  <sheetPr>
    <tabColor theme="4" tint="-0.249977111117893"/>
    <pageSetUpPr fitToPage="1"/>
  </sheetPr>
  <dimension ref="A1:W172"/>
  <sheetViews>
    <sheetView zoomScale="80" zoomScaleNormal="80" workbookViewId="0">
      <pane xSplit="2" ySplit="1" topLeftCell="C11" activePane="bottomRight" state="frozen"/>
      <selection activeCell="L167" sqref="L167"/>
      <selection pane="topRight" activeCell="L167" sqref="L167"/>
      <selection pane="bottomLeft" activeCell="L167" sqref="L167"/>
      <selection pane="bottomRight" activeCell="V169" sqref="V169"/>
    </sheetView>
  </sheetViews>
  <sheetFormatPr defaultRowHeight="15" x14ac:dyDescent="0.25"/>
  <cols>
    <col min="2" max="2" width="12.85546875" bestFit="1" customWidth="1"/>
    <col min="3" max="3" width="14.7109375" style="35" customWidth="1"/>
    <col min="4" max="9" width="18.85546875" customWidth="1"/>
    <col min="10" max="10" width="16.42578125" bestFit="1" customWidth="1"/>
    <col min="11" max="11" width="16.42578125" customWidth="1"/>
    <col min="12" max="12" width="14.85546875" customWidth="1"/>
    <col min="13" max="13" width="13.42578125" bestFit="1" customWidth="1"/>
    <col min="14" max="14" width="15.140625" bestFit="1" customWidth="1"/>
    <col min="15" max="15" width="15.5703125" bestFit="1" customWidth="1"/>
    <col min="16" max="16" width="15.85546875" bestFit="1" customWidth="1"/>
    <col min="17" max="17" width="15.140625" customWidth="1"/>
    <col min="18" max="19" width="15.140625" bestFit="1" customWidth="1"/>
    <col min="20" max="20" width="16.42578125" bestFit="1" customWidth="1"/>
    <col min="21" max="21" width="15.85546875" bestFit="1" customWidth="1"/>
    <col min="22" max="22" width="17.85546875" bestFit="1" customWidth="1"/>
    <col min="23" max="23" width="17.28515625" bestFit="1" customWidth="1"/>
  </cols>
  <sheetData>
    <row r="1" spans="1:23" ht="41.25" customHeight="1" x14ac:dyDescent="0.25">
      <c r="A1" s="53" t="s">
        <v>0</v>
      </c>
      <c r="B1" s="54" t="s">
        <v>1</v>
      </c>
      <c r="C1" s="2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6" t="s">
        <v>8</v>
      </c>
      <c r="J1" s="57" t="s">
        <v>378</v>
      </c>
      <c r="K1" s="5" t="s">
        <v>9</v>
      </c>
      <c r="L1" s="58" t="s">
        <v>10</v>
      </c>
      <c r="M1" s="58" t="s">
        <v>11</v>
      </c>
      <c r="N1" s="58" t="s">
        <v>12</v>
      </c>
      <c r="O1" s="2" t="s">
        <v>13</v>
      </c>
      <c r="P1" s="2" t="s">
        <v>14</v>
      </c>
      <c r="Q1" s="2" t="s">
        <v>15</v>
      </c>
      <c r="R1" s="59" t="s">
        <v>379</v>
      </c>
      <c r="S1" s="9" t="s">
        <v>380</v>
      </c>
      <c r="T1" s="9" t="s">
        <v>381</v>
      </c>
      <c r="U1" s="2" t="s">
        <v>382</v>
      </c>
      <c r="V1" s="60" t="s">
        <v>383</v>
      </c>
      <c r="W1" s="61" t="s">
        <v>33</v>
      </c>
    </row>
    <row r="2" spans="1:23" x14ac:dyDescent="0.25">
      <c r="A2" s="62" t="s">
        <v>34</v>
      </c>
      <c r="B2" s="63" t="s">
        <v>35</v>
      </c>
      <c r="C2" s="64" t="s">
        <v>36</v>
      </c>
      <c r="D2" s="19">
        <f>'[3]2SEPT'!D2+'[3]3OCT'!D2+'[3]4NOV'!D2+'[3]5DEC'!D2+'[3]6JAN'!D2+'[3]7FEB'!D2+'[3]8MAR'!D2+'[3]9APR'!D2+'[3]10MAY'!D2+'[3]11JUN'!D2+'[3]12JUL'!D2+'[3]13AUG'!D2</f>
        <v>119944.71</v>
      </c>
      <c r="E2" s="19">
        <f>'[3]2SEPT'!E2+'[3]3OCT'!E2+'[3]4NOV'!E2+'[3]5DEC'!E2+'[3]6JAN'!E2+'[3]7FEB'!E2+'[3]8MAR'!E2+'[3]9APR'!E2+'[3]10MAY'!E2+'[3]11JUN'!E2+'[3]12JUL'!E2+'[3]13AUG'!E2</f>
        <v>194917.28999999998</v>
      </c>
      <c r="F2" s="19">
        <f>'[3]2SEPT'!F2+'[3]3OCT'!F2+'[3]4NOV'!F2+'[3]5DEC'!F2+'[3]6JAN'!F2+'[3]7FEB'!F2+'[3]8MAR'!F2+'[3]9APR'!F2+'[3]10MAY'!F2+'[3]11JUN'!F2+'[3]12JUL'!F2+'[3]13AUG'!F2</f>
        <v>0</v>
      </c>
      <c r="G2" s="19">
        <f>'[3]2SEPT'!G2+'[3]3OCT'!G2+'[3]4NOV'!G2+'[3]5DEC'!G2+'[3]6JAN'!G2+'[3]7FEB'!G2+'[3]8MAR'!G2+'[3]9APR'!G2+'[3]10MAY'!G2+'[3]11JUN'!G2+'[3]12JUL'!G2+'[3]13AUG'!G2</f>
        <v>76898</v>
      </c>
      <c r="H2" s="19">
        <f>'[3]2SEPT'!H2+'[3]3OCT'!H2+'[3]4NOV'!H2+'[3]5DEC'!H2+'[3]6JAN'!H2+'[3]7FEB'!H2+'[3]8MAR'!H2+'[3]9APR'!H2+'[3]10MAY'!H2+'[3]11JUN'!H2+'[3]12JUL'!H2+'[3]13AUG'!H2</f>
        <v>35046</v>
      </c>
      <c r="I2" s="65">
        <f>'[3]2SEPT'!I2+'[3]3OCT'!I2+'[3]4NOV'!I2+'[3]5DEC'!I2+'[3]6JAN'!I2+'[3]7FEB'!I2+'[3]8MAR'!I2+'[3]9APR'!I2+'[3]10MAY'!I2+'[3]11JUN'!I2+'[3]12JUL'!I2+'[3]13AUG'!I2</f>
        <v>426806</v>
      </c>
      <c r="J2" s="19">
        <f>'[3]2SEPT'!J2+'[3]3OCT'!J2+'[3]4NOV'!J2+'[3]5DEC'!J2+'[3]6JAN'!J2+'[3]7FEB'!J2+'[3]8MAR'!J2+'[3]9APR'!J2+'[3]10MAY'!J2+'[3]11JUN'!J2+'[3]12JUL'!J2+'[3]13AUG'!J2</f>
        <v>2112.17</v>
      </c>
      <c r="K2" s="19">
        <f>'[3]2SEPT'!K2+'[3]3OCT'!K2+'[3]4NOV'!K2+'[3]5DEC'!K2+'[3]6JAN'!K2+'[3]7FEB'!K2+'[3]8MAR'!K2+'[3]9APR'!K2+'[3]10MAY'!K2+'[3]11JUN'!K2+'[3]12JUL'!K2+'[3]13AUG'!K2</f>
        <v>13596.8</v>
      </c>
      <c r="L2" s="19">
        <f>'[3]2SEPT'!L2+'[3]3OCT'!L2+'[3]4NOV'!L2+'[3]5DEC'!L2+'[3]6JAN'!L2+'[3]7FEB'!L2+'[3]8MAR'!L2+'[3]9APR'!L2+'[3]10MAY'!L2+'[3]11JUN'!L2+'[3]12JUL'!L2+'[3]13AUG'!L2</f>
        <v>0</v>
      </c>
      <c r="M2" s="19">
        <f>'[3]2SEPT'!M2+'[3]3OCT'!M2+'[3]4NOV'!M2+'[3]5DEC'!M2+'[3]6JAN'!M2+'[3]7FEB'!M2+'[3]8MAR'!M2+'[3]9APR'!M2+'[3]10MAY'!M2+'[3]11JUN'!M2+'[3]12JUL'!M2+'[3]13AUG'!M2</f>
        <v>0</v>
      </c>
      <c r="N2" s="19">
        <f>'[3]2SEPT'!N2+'[3]3OCT'!N2+'[3]4NOV'!N2+'[3]5DEC'!N2+'[3]6JAN'!N2+'[3]7FEB'!N2+'[3]8MAR'!N2+'[3]9APR'!N2+'[3]10MAY'!N2+'[3]11JUN'!N2+'[3]12JUL'!N2+'[3]13AUG'!N2</f>
        <v>0</v>
      </c>
      <c r="O2" s="19">
        <f>'[3]2SEPT'!O2+'[3]3OCT'!O2+'[3]4NOV'!O2+'[3]5DEC'!O2+'[3]6JAN'!O2+'[3]7FEB'!O2+'[3]8MAR'!O2+'[3]9APR'!O2+'[3]10MAY'!O2+'[3]11JUN'!O2+'[3]12JUL'!O2+'[3]13AUG'!O2</f>
        <v>0</v>
      </c>
      <c r="P2" s="19">
        <f>'[3]2SEPT'!P2+'[3]3OCT'!P2+'[3]4NOV'!P2+'[3]5DEC'!P2+'[3]6JAN'!P2+'[3]7FEB'!P2+'[3]8MAR'!P2+'[3]9APR'!P2+'[3]10MAY'!P2+'[3]11JUN'!P2+'[3]12JUL'!P2+'[3]13AUG'!P2</f>
        <v>0</v>
      </c>
      <c r="Q2" s="19">
        <f>'[3]2SEPT'!Q2+'[3]3OCT'!Q2+'[3]4NOV'!Q2+'[3]5DEC'!Q2+'[3]6JAN'!Q2+'[3]7FEB'!Q2+'[3]8MAR'!Q2+'[3]9APR'!Q2+'[3]10MAY'!Q2+'[3]11JUN'!Q2+'[3]12JUL'!Q2+'[3]13AUG'!Q2</f>
        <v>0</v>
      </c>
      <c r="R2" s="19">
        <f>'[3]2SEPT'!R2+'[3]3OCT'!R2+'[3]4NOV'!R2+'[3]5DEC'!R2+'[3]6JAN'!R2+'[3]7FEB'!R2+'[3]8MAR'!R2+'[3]9APR'!R2+'[3]10MAY'!R2+'[3]11JUN'!R2+'[3]12JUL'!R2+'[3]13AUG'!R2</f>
        <v>0</v>
      </c>
      <c r="S2" s="19">
        <f>'[3]2SEPT'!S2+'[3]3OCT'!S2+'[3]4NOV'!S2+'[3]5DEC'!S2+'[3]6JAN'!S2+'[3]7FEB'!S2+'[3]8MAR'!S2+'[3]9APR'!S2+'[3]10MAY'!S2+'[3]11JUN'!S2+'[3]12JUL'!S2+'[3]13AUG'!S2</f>
        <v>0</v>
      </c>
      <c r="T2" s="19">
        <f>'[3]2SEPT'!T2+'[3]3OCT'!T2+'[3]4NOV'!T2+'[3]5DEC'!T2+'[3]6JAN'!T2+'[3]7FEB'!T2+'[3]8MAR'!T2+'[3]9APR'!T2+'[3]10MAY'!T2+'[3]11JUN'!T2+'[3]12JUL'!T2+'[3]13AUG'!T2</f>
        <v>0</v>
      </c>
      <c r="U2" s="19">
        <f>'[3]2SEPT'!U2+'[3]3OCT'!U2+'[3]4NOV'!U2+'[3]5DEC'!U2+'[3]6JAN'!U2+'[3]7FEB'!U2+'[3]8MAR'!U2+'[3]9APR'!U2+'[3]10MAY'!U2+'[3]11JUN'!U2+'[3]12JUL'!U2+'[3]13AUG'!U2</f>
        <v>0</v>
      </c>
      <c r="V2" s="19">
        <f>'[3]2SEPT'!V2+'[3]3OCT'!V2+'[3]4NOV'!V2+'[3]5DEC'!V2+'[3]6JAN'!V2+'[3]7FEB'!V2+'[3]8MAR'!V2+'[3]9APR'!V2+'[3]10MAY'!V2+'[3]11JUN'!V2+'[3]12JUL'!V2+'[3]13AUG'!V2</f>
        <v>0</v>
      </c>
      <c r="W2" s="66">
        <f>SUM(I2:V2)</f>
        <v>442514.97</v>
      </c>
    </row>
    <row r="3" spans="1:23" x14ac:dyDescent="0.25">
      <c r="A3" s="62" t="s">
        <v>37</v>
      </c>
      <c r="B3" s="63" t="s">
        <v>38</v>
      </c>
      <c r="C3" s="67" t="s">
        <v>39</v>
      </c>
      <c r="D3" s="19">
        <f>'[3]2SEPT'!D3+'[3]3OCT'!D3+'[3]4NOV'!D3+'[3]5DEC'!D3+'[3]6JAN'!D3+'[3]7FEB'!D3+'[3]8MAR'!D3+'[3]9APR'!D3+'[3]10MAY'!D3+'[3]11JUN'!D3+'[3]12JUL'!D3+'[3]13AUG'!D3</f>
        <v>41294</v>
      </c>
      <c r="E3" s="19">
        <f>'[3]2SEPT'!E3+'[3]3OCT'!E3+'[3]4NOV'!E3+'[3]5DEC'!E3+'[3]6JAN'!E3+'[3]7FEB'!E3+'[3]8MAR'!E3+'[3]9APR'!E3+'[3]10MAY'!E3+'[3]11JUN'!E3+'[3]12JUL'!E3+'[3]13AUG'!E3</f>
        <v>76524</v>
      </c>
      <c r="F3" s="19">
        <f>'[3]2SEPT'!F3+'[3]3OCT'!F3+'[3]4NOV'!F3+'[3]5DEC'!F3+'[3]6JAN'!F3+'[3]7FEB'!F3+'[3]8MAR'!F3+'[3]9APR'!F3+'[3]10MAY'!F3+'[3]11JUN'!F3+'[3]12JUL'!F3+'[3]13AUG'!F3</f>
        <v>21250</v>
      </c>
      <c r="G3" s="19">
        <f>'[3]2SEPT'!G3+'[3]3OCT'!G3+'[3]4NOV'!G3+'[3]5DEC'!G3+'[3]6JAN'!G3+'[3]7FEB'!G3+'[3]8MAR'!G3+'[3]9APR'!G3+'[3]10MAY'!G3+'[3]11JUN'!G3+'[3]12JUL'!G3+'[3]13AUG'!G3</f>
        <v>84983</v>
      </c>
      <c r="H3" s="19">
        <f>'[3]2SEPT'!H3+'[3]3OCT'!H3+'[3]4NOV'!H3+'[3]5DEC'!H3+'[3]6JAN'!H3+'[3]7FEB'!H3+'[3]8MAR'!H3+'[3]9APR'!H3+'[3]10MAY'!H3+'[3]11JUN'!H3+'[3]12JUL'!H3+'[3]13AUG'!H3</f>
        <v>4400</v>
      </c>
      <c r="I3" s="65">
        <f>'[3]2SEPT'!I3+'[3]3OCT'!I3+'[3]4NOV'!I3+'[3]5DEC'!I3+'[3]6JAN'!I3+'[3]7FEB'!I3+'[3]8MAR'!I3+'[3]9APR'!I3+'[3]10MAY'!I3+'[3]11JUN'!I3+'[3]12JUL'!I3+'[3]13AUG'!I3</f>
        <v>228451</v>
      </c>
      <c r="J3" s="19">
        <f>'[3]2SEPT'!J3+'[3]3OCT'!J3+'[3]4NOV'!J3+'[3]5DEC'!J3+'[3]6JAN'!J3+'[3]7FEB'!J3+'[3]8MAR'!J3+'[3]9APR'!J3+'[3]10MAY'!J3+'[3]11JUN'!J3+'[3]12JUL'!J3+'[3]13AUG'!J3</f>
        <v>1369.45</v>
      </c>
      <c r="K3" s="19">
        <f>'[3]2SEPT'!K3+'[3]3OCT'!K3+'[3]4NOV'!K3+'[3]5DEC'!K3+'[3]6JAN'!K3+'[3]7FEB'!K3+'[3]8MAR'!K3+'[3]9APR'!K3+'[3]10MAY'!K3+'[3]11JUN'!K3+'[3]12JUL'!K3+'[3]13AUG'!K3</f>
        <v>11027.23</v>
      </c>
      <c r="L3" s="19">
        <f>'[3]2SEPT'!L3+'[3]3OCT'!L3+'[3]4NOV'!L3+'[3]5DEC'!L3+'[3]6JAN'!L3+'[3]7FEB'!L3+'[3]8MAR'!L3+'[3]9APR'!L3+'[3]10MAY'!L3+'[3]11JUN'!L3+'[3]12JUL'!L3+'[3]13AUG'!L3</f>
        <v>0</v>
      </c>
      <c r="M3" s="19">
        <f>'[3]2SEPT'!M3+'[3]3OCT'!M3+'[3]4NOV'!M3+'[3]5DEC'!M3+'[3]6JAN'!M3+'[3]7FEB'!M3+'[3]8MAR'!M3+'[3]9APR'!M3+'[3]10MAY'!M3+'[3]11JUN'!M3+'[3]12JUL'!M3+'[3]13AUG'!M3</f>
        <v>0</v>
      </c>
      <c r="N3" s="19">
        <f>'[3]2SEPT'!N3+'[3]3OCT'!N3+'[3]4NOV'!N3+'[3]5DEC'!N3+'[3]6JAN'!N3+'[3]7FEB'!N3+'[3]8MAR'!N3+'[3]9APR'!N3+'[3]10MAY'!N3+'[3]11JUN'!N3+'[3]12JUL'!N3+'[3]13AUG'!N3</f>
        <v>0</v>
      </c>
      <c r="O3" s="19">
        <f>'[3]2SEPT'!O3+'[3]3OCT'!O3+'[3]4NOV'!O3+'[3]5DEC'!O3+'[3]6JAN'!O3+'[3]7FEB'!O3+'[3]8MAR'!O3+'[3]9APR'!O3+'[3]10MAY'!O3+'[3]11JUN'!O3+'[3]12JUL'!O3+'[3]13AUG'!O3</f>
        <v>0</v>
      </c>
      <c r="P3" s="19">
        <f>'[3]2SEPT'!P3+'[3]3OCT'!P3+'[3]4NOV'!P3+'[3]5DEC'!P3+'[3]6JAN'!P3+'[3]7FEB'!P3+'[3]8MAR'!P3+'[3]9APR'!P3+'[3]10MAY'!P3+'[3]11JUN'!P3+'[3]12JUL'!P3+'[3]13AUG'!P3</f>
        <v>0</v>
      </c>
      <c r="Q3" s="19">
        <f>'[3]2SEPT'!Q3+'[3]3OCT'!Q3+'[3]4NOV'!Q3+'[3]5DEC'!Q3+'[3]6JAN'!Q3+'[3]7FEB'!Q3+'[3]8MAR'!Q3+'[3]9APR'!Q3+'[3]10MAY'!Q3+'[3]11JUN'!Q3+'[3]12JUL'!Q3+'[3]13AUG'!Q3</f>
        <v>0</v>
      </c>
      <c r="R3" s="19">
        <f>'[3]2SEPT'!R3+'[3]3OCT'!R3+'[3]4NOV'!R3+'[3]5DEC'!R3+'[3]6JAN'!R3+'[3]7FEB'!R3+'[3]8MAR'!R3+'[3]9APR'!R3+'[3]10MAY'!R3+'[3]11JUN'!R3+'[3]12JUL'!R3+'[3]13AUG'!R3</f>
        <v>0</v>
      </c>
      <c r="S3" s="19">
        <f>'[3]2SEPT'!S3+'[3]3OCT'!S3+'[3]4NOV'!S3+'[3]5DEC'!S3+'[3]6JAN'!S3+'[3]7FEB'!S3+'[3]8MAR'!S3+'[3]9APR'!S3+'[3]10MAY'!S3+'[3]11JUN'!S3+'[3]12JUL'!S3+'[3]13AUG'!S3</f>
        <v>0</v>
      </c>
      <c r="T3" s="19">
        <f>'[3]2SEPT'!T3+'[3]3OCT'!T3+'[3]4NOV'!T3+'[3]5DEC'!T3+'[3]6JAN'!T3+'[3]7FEB'!T3+'[3]8MAR'!T3+'[3]9APR'!T3+'[3]10MAY'!T3+'[3]11JUN'!T3+'[3]12JUL'!T3+'[3]13AUG'!T3</f>
        <v>0</v>
      </c>
      <c r="U3" s="19">
        <f>'[3]2SEPT'!U3+'[3]3OCT'!U3+'[3]4NOV'!U3+'[3]5DEC'!U3+'[3]6JAN'!U3+'[3]7FEB'!U3+'[3]8MAR'!U3+'[3]9APR'!U3+'[3]10MAY'!U3+'[3]11JUN'!U3+'[3]12JUL'!U3+'[3]13AUG'!U3</f>
        <v>0</v>
      </c>
      <c r="V3" s="19">
        <f>'[3]2SEPT'!V3+'[3]3OCT'!V3+'[3]4NOV'!V3+'[3]5DEC'!V3+'[3]6JAN'!V3+'[3]7FEB'!V3+'[3]8MAR'!V3+'[3]9APR'!V3+'[3]10MAY'!V3+'[3]11JUN'!V3+'[3]12JUL'!V3+'[3]13AUG'!V3</f>
        <v>2939</v>
      </c>
      <c r="W3" s="66">
        <f t="shared" ref="W3:W66" si="0">SUM(I3:V3)</f>
        <v>243786.68000000002</v>
      </c>
    </row>
    <row r="4" spans="1:23" x14ac:dyDescent="0.25">
      <c r="A4" s="62" t="s">
        <v>40</v>
      </c>
      <c r="B4" s="63" t="s">
        <v>41</v>
      </c>
      <c r="C4" s="68" t="s">
        <v>42</v>
      </c>
      <c r="D4" s="19">
        <f>'[3]2SEPT'!D4+'[3]3OCT'!D4+'[3]4NOV'!D4+'[3]5DEC'!D4+'[3]6JAN'!D4+'[3]7FEB'!D4+'[3]8MAR'!D4+'[3]9APR'!D4+'[3]10MAY'!D4+'[3]11JUN'!D4+'[3]12JUL'!D4+'[3]13AUG'!D4</f>
        <v>251130</v>
      </c>
      <c r="E4" s="19">
        <f>'[3]2SEPT'!E4+'[3]3OCT'!E4+'[3]4NOV'!E4+'[3]5DEC'!E4+'[3]6JAN'!E4+'[3]7FEB'!E4+'[3]8MAR'!E4+'[3]9APR'!E4+'[3]10MAY'!E4+'[3]11JUN'!E4+'[3]12JUL'!E4+'[3]13AUG'!E4</f>
        <v>78529</v>
      </c>
      <c r="F4" s="19">
        <f>'[3]2SEPT'!F4+'[3]3OCT'!F4+'[3]4NOV'!F4+'[3]5DEC'!F4+'[3]6JAN'!F4+'[3]7FEB'!F4+'[3]8MAR'!F4+'[3]9APR'!F4+'[3]10MAY'!F4+'[3]11JUN'!F4+'[3]12JUL'!F4+'[3]13AUG'!F4</f>
        <v>148675</v>
      </c>
      <c r="G4" s="19">
        <f>'[3]2SEPT'!G4+'[3]3OCT'!G4+'[3]4NOV'!G4+'[3]5DEC'!G4+'[3]6JAN'!G4+'[3]7FEB'!G4+'[3]8MAR'!G4+'[3]9APR'!G4+'[3]10MAY'!G4+'[3]11JUN'!G4+'[3]12JUL'!G4+'[3]13AUG'!G4</f>
        <v>328500</v>
      </c>
      <c r="H4" s="19">
        <f>'[3]2SEPT'!H4+'[3]3OCT'!H4+'[3]4NOV'!H4+'[3]5DEC'!H4+'[3]6JAN'!H4+'[3]7FEB'!H4+'[3]8MAR'!H4+'[3]9APR'!H4+'[3]10MAY'!H4+'[3]11JUN'!H4+'[3]12JUL'!H4+'[3]13AUG'!H4</f>
        <v>0</v>
      </c>
      <c r="I4" s="65">
        <f>'[3]2SEPT'!I4+'[3]3OCT'!I4+'[3]4NOV'!I4+'[3]5DEC'!I4+'[3]6JAN'!I4+'[3]7FEB'!I4+'[3]8MAR'!I4+'[3]9APR'!I4+'[3]10MAY'!I4+'[3]11JUN'!I4+'[3]12JUL'!I4+'[3]13AUG'!I4</f>
        <v>806834</v>
      </c>
      <c r="J4" s="19">
        <f>'[3]2SEPT'!J4+'[3]3OCT'!J4+'[3]4NOV'!J4+'[3]5DEC'!J4+'[3]6JAN'!J4+'[3]7FEB'!J4+'[3]8MAR'!J4+'[3]9APR'!J4+'[3]10MAY'!J4+'[3]11JUN'!J4+'[3]12JUL'!J4+'[3]13AUG'!J4</f>
        <v>54177.14</v>
      </c>
      <c r="K4" s="19">
        <f>'[3]2SEPT'!K4+'[3]3OCT'!K4+'[3]4NOV'!K4+'[3]5DEC'!K4+'[3]6JAN'!K4+'[3]7FEB'!K4+'[3]8MAR'!K4+'[3]9APR'!K4+'[3]10MAY'!K4+'[3]11JUN'!K4+'[3]12JUL'!K4+'[3]13AUG'!K4</f>
        <v>77775.95</v>
      </c>
      <c r="L4" s="19">
        <f>'[3]2SEPT'!L4+'[3]3OCT'!L4+'[3]4NOV'!L4+'[3]5DEC'!L4+'[3]6JAN'!L4+'[3]7FEB'!L4+'[3]8MAR'!L4+'[3]9APR'!L4+'[3]10MAY'!L4+'[3]11JUN'!L4+'[3]12JUL'!L4+'[3]13AUG'!L4</f>
        <v>0</v>
      </c>
      <c r="M4" s="19">
        <f>'[3]2SEPT'!M4+'[3]3OCT'!M4+'[3]4NOV'!M4+'[3]5DEC'!M4+'[3]6JAN'!M4+'[3]7FEB'!M4+'[3]8MAR'!M4+'[3]9APR'!M4+'[3]10MAY'!M4+'[3]11JUN'!M4+'[3]12JUL'!M4+'[3]13AUG'!M4</f>
        <v>0</v>
      </c>
      <c r="N4" s="19">
        <f>'[3]2SEPT'!N4+'[3]3OCT'!N4+'[3]4NOV'!N4+'[3]5DEC'!N4+'[3]6JAN'!N4+'[3]7FEB'!N4+'[3]8MAR'!N4+'[3]9APR'!N4+'[3]10MAY'!N4+'[3]11JUN'!N4+'[3]12JUL'!N4+'[3]13AUG'!N4</f>
        <v>0</v>
      </c>
      <c r="O4" s="19">
        <f>'[3]2SEPT'!O4+'[3]3OCT'!O4+'[3]4NOV'!O4+'[3]5DEC'!O4+'[3]6JAN'!O4+'[3]7FEB'!O4+'[3]8MAR'!O4+'[3]9APR'!O4+'[3]10MAY'!O4+'[3]11JUN'!O4+'[3]12JUL'!O4+'[3]13AUG'!O4</f>
        <v>0</v>
      </c>
      <c r="P4" s="19">
        <f>'[3]2SEPT'!P4+'[3]3OCT'!P4+'[3]4NOV'!P4+'[3]5DEC'!P4+'[3]6JAN'!P4+'[3]7FEB'!P4+'[3]8MAR'!P4+'[3]9APR'!P4+'[3]10MAY'!P4+'[3]11JUN'!P4+'[3]12JUL'!P4+'[3]13AUG'!P4</f>
        <v>56490</v>
      </c>
      <c r="Q4" s="19">
        <f>'[3]2SEPT'!Q4+'[3]3OCT'!Q4+'[3]4NOV'!Q4+'[3]5DEC'!Q4+'[3]6JAN'!Q4+'[3]7FEB'!Q4+'[3]8MAR'!Q4+'[3]9APR'!Q4+'[3]10MAY'!Q4+'[3]11JUN'!Q4+'[3]12JUL'!Q4+'[3]13AUG'!Q4</f>
        <v>0</v>
      </c>
      <c r="R4" s="19">
        <f>'[3]2SEPT'!R4+'[3]3OCT'!R4+'[3]4NOV'!R4+'[3]5DEC'!R4+'[3]6JAN'!R4+'[3]7FEB'!R4+'[3]8MAR'!R4+'[3]9APR'!R4+'[3]10MAY'!R4+'[3]11JUN'!R4+'[3]12JUL'!R4+'[3]13AUG'!R4</f>
        <v>0</v>
      </c>
      <c r="S4" s="19">
        <f>'[3]2SEPT'!S4+'[3]3OCT'!S4+'[3]4NOV'!S4+'[3]5DEC'!S4+'[3]6JAN'!S4+'[3]7FEB'!S4+'[3]8MAR'!S4+'[3]9APR'!S4+'[3]10MAY'!S4+'[3]11JUN'!S4+'[3]12JUL'!S4+'[3]13AUG'!S4</f>
        <v>1000000</v>
      </c>
      <c r="T4" s="19">
        <f>'[3]2SEPT'!T4+'[3]3OCT'!T4+'[3]4NOV'!T4+'[3]5DEC'!T4+'[3]6JAN'!T4+'[3]7FEB'!T4+'[3]8MAR'!T4+'[3]9APR'!T4+'[3]10MAY'!T4+'[3]11JUN'!T4+'[3]12JUL'!T4+'[3]13AUG'!T4</f>
        <v>0</v>
      </c>
      <c r="U4" s="19">
        <f>'[3]2SEPT'!U4+'[3]3OCT'!U4+'[3]4NOV'!U4+'[3]5DEC'!U4+'[3]6JAN'!U4+'[3]7FEB'!U4+'[3]8MAR'!U4+'[3]9APR'!U4+'[3]10MAY'!U4+'[3]11JUN'!U4+'[3]12JUL'!U4+'[3]13AUG'!U4</f>
        <v>0</v>
      </c>
      <c r="V4" s="19">
        <f>'[3]2SEPT'!V4+'[3]3OCT'!V4+'[3]4NOV'!V4+'[3]5DEC'!V4+'[3]6JAN'!V4+'[3]7FEB'!V4+'[3]8MAR'!V4+'[3]9APR'!V4+'[3]10MAY'!V4+'[3]11JUN'!V4+'[3]12JUL'!V4+'[3]13AUG'!V4</f>
        <v>4752</v>
      </c>
      <c r="W4" s="66">
        <f t="shared" si="0"/>
        <v>2000029.0899999999</v>
      </c>
    </row>
    <row r="5" spans="1:23" x14ac:dyDescent="0.25">
      <c r="A5" s="69" t="s">
        <v>43</v>
      </c>
      <c r="B5" s="63" t="s">
        <v>44</v>
      </c>
      <c r="C5" s="70" t="s">
        <v>45</v>
      </c>
      <c r="D5" s="19">
        <f>'[3]2SEPT'!D5+'[3]3OCT'!D5+'[3]4NOV'!D5+'[3]5DEC'!D5+'[3]6JAN'!D5+'[3]7FEB'!D5+'[3]8MAR'!D5+'[3]9APR'!D5+'[3]10MAY'!D5+'[3]11JUN'!D5+'[3]12JUL'!D5+'[3]13AUG'!D5</f>
        <v>263557</v>
      </c>
      <c r="E5" s="19">
        <f>'[3]2SEPT'!E5+'[3]3OCT'!E5+'[3]4NOV'!E5+'[3]5DEC'!E5+'[3]6JAN'!E5+'[3]7FEB'!E5+'[3]8MAR'!E5+'[3]9APR'!E5+'[3]10MAY'!E5+'[3]11JUN'!E5+'[3]12JUL'!E5+'[3]13AUG'!E5</f>
        <v>199337</v>
      </c>
      <c r="F5" s="19">
        <f>'[3]2SEPT'!F5+'[3]3OCT'!F5+'[3]4NOV'!F5+'[3]5DEC'!F5+'[3]6JAN'!F5+'[3]7FEB'!F5+'[3]8MAR'!F5+'[3]9APR'!F5+'[3]10MAY'!F5+'[3]11JUN'!F5+'[3]12JUL'!F5+'[3]13AUG'!F5</f>
        <v>43454</v>
      </c>
      <c r="G5" s="19">
        <f>'[3]2SEPT'!G5+'[3]3OCT'!G5+'[3]4NOV'!G5+'[3]5DEC'!G5+'[3]6JAN'!G5+'[3]7FEB'!G5+'[3]8MAR'!G5+'[3]9APR'!G5+'[3]10MAY'!G5+'[3]11JUN'!G5+'[3]12JUL'!G5+'[3]13AUG'!G5</f>
        <v>57229.599999999999</v>
      </c>
      <c r="H5" s="19">
        <f>'[3]2SEPT'!H5+'[3]3OCT'!H5+'[3]4NOV'!H5+'[3]5DEC'!H5+'[3]6JAN'!H5+'[3]7FEB'!H5+'[3]8MAR'!H5+'[3]9APR'!H5+'[3]10MAY'!H5+'[3]11JUN'!H5+'[3]12JUL'!H5+'[3]13AUG'!H5</f>
        <v>28768.400000000001</v>
      </c>
      <c r="I5" s="65">
        <f>'[3]2SEPT'!I5+'[3]3OCT'!I5+'[3]4NOV'!I5+'[3]5DEC'!I5+'[3]6JAN'!I5+'[3]7FEB'!I5+'[3]8MAR'!I5+'[3]9APR'!I5+'[3]10MAY'!I5+'[3]11JUN'!I5+'[3]12JUL'!I5+'[3]13AUG'!I5</f>
        <v>592346</v>
      </c>
      <c r="J5" s="19">
        <f>'[3]2SEPT'!J5+'[3]3OCT'!J5+'[3]4NOV'!J5+'[3]5DEC'!J5+'[3]6JAN'!J5+'[3]7FEB'!J5+'[3]8MAR'!J5+'[3]9APR'!J5+'[3]10MAY'!J5+'[3]11JUN'!J5+'[3]12JUL'!J5+'[3]13AUG'!J5</f>
        <v>4224.34</v>
      </c>
      <c r="K5" s="19">
        <f>'[3]2SEPT'!K5+'[3]3OCT'!K5+'[3]4NOV'!K5+'[3]5DEC'!K5+'[3]6JAN'!K5+'[3]7FEB'!K5+'[3]8MAR'!K5+'[3]9APR'!K5+'[3]10MAY'!K5+'[3]11JUN'!K5+'[3]12JUL'!K5+'[3]13AUG'!K5</f>
        <v>31799.49</v>
      </c>
      <c r="L5" s="19">
        <f>'[3]2SEPT'!L5+'[3]3OCT'!L5+'[3]4NOV'!L5+'[3]5DEC'!L5+'[3]6JAN'!L5+'[3]7FEB'!L5+'[3]8MAR'!L5+'[3]9APR'!L5+'[3]10MAY'!L5+'[3]11JUN'!L5+'[3]12JUL'!L5+'[3]13AUG'!L5</f>
        <v>0</v>
      </c>
      <c r="M5" s="19">
        <f>'[3]2SEPT'!M5+'[3]3OCT'!M5+'[3]4NOV'!M5+'[3]5DEC'!M5+'[3]6JAN'!M5+'[3]7FEB'!M5+'[3]8MAR'!M5+'[3]9APR'!M5+'[3]10MAY'!M5+'[3]11JUN'!M5+'[3]12JUL'!M5+'[3]13AUG'!M5</f>
        <v>0</v>
      </c>
      <c r="N5" s="19">
        <f>'[3]2SEPT'!N5+'[3]3OCT'!N5+'[3]4NOV'!N5+'[3]5DEC'!N5+'[3]6JAN'!N5+'[3]7FEB'!N5+'[3]8MAR'!N5+'[3]9APR'!N5+'[3]10MAY'!N5+'[3]11JUN'!N5+'[3]12JUL'!N5+'[3]13AUG'!N5</f>
        <v>0</v>
      </c>
      <c r="O5" s="19">
        <f>'[3]2SEPT'!O5+'[3]3OCT'!O5+'[3]4NOV'!O5+'[3]5DEC'!O5+'[3]6JAN'!O5+'[3]7FEB'!O5+'[3]8MAR'!O5+'[3]9APR'!O5+'[3]10MAY'!O5+'[3]11JUN'!O5+'[3]12JUL'!O5+'[3]13AUG'!O5</f>
        <v>0</v>
      </c>
      <c r="P5" s="19">
        <f>'[3]2SEPT'!P5+'[3]3OCT'!P5+'[3]4NOV'!P5+'[3]5DEC'!P5+'[3]6JAN'!P5+'[3]7FEB'!P5+'[3]8MAR'!P5+'[3]9APR'!P5+'[3]10MAY'!P5+'[3]11JUN'!P5+'[3]12JUL'!P5+'[3]13AUG'!P5</f>
        <v>0</v>
      </c>
      <c r="Q5" s="19">
        <f>'[3]2SEPT'!Q5+'[3]3OCT'!Q5+'[3]4NOV'!Q5+'[3]5DEC'!Q5+'[3]6JAN'!Q5+'[3]7FEB'!Q5+'[3]8MAR'!Q5+'[3]9APR'!Q5+'[3]10MAY'!Q5+'[3]11JUN'!Q5+'[3]12JUL'!Q5+'[3]13AUG'!Q5</f>
        <v>0</v>
      </c>
      <c r="R5" s="19">
        <f>'[3]2SEPT'!R5+'[3]3OCT'!R5+'[3]4NOV'!R5+'[3]5DEC'!R5+'[3]6JAN'!R5+'[3]7FEB'!R5+'[3]8MAR'!R5+'[3]9APR'!R5+'[3]10MAY'!R5+'[3]11JUN'!R5+'[3]12JUL'!R5+'[3]13AUG'!R5</f>
        <v>0</v>
      </c>
      <c r="S5" s="19">
        <f>'[3]2SEPT'!S5+'[3]3OCT'!S5+'[3]4NOV'!S5+'[3]5DEC'!S5+'[3]6JAN'!S5+'[3]7FEB'!S5+'[3]8MAR'!S5+'[3]9APR'!S5+'[3]10MAY'!S5+'[3]11JUN'!S5+'[3]12JUL'!S5+'[3]13AUG'!S5</f>
        <v>0</v>
      </c>
      <c r="T5" s="19">
        <f>'[3]2SEPT'!T5+'[3]3OCT'!T5+'[3]4NOV'!T5+'[3]5DEC'!T5+'[3]6JAN'!T5+'[3]7FEB'!T5+'[3]8MAR'!T5+'[3]9APR'!T5+'[3]10MAY'!T5+'[3]11JUN'!T5+'[3]12JUL'!T5+'[3]13AUG'!T5</f>
        <v>0</v>
      </c>
      <c r="U5" s="19">
        <f>'[3]2SEPT'!U5+'[3]3OCT'!U5+'[3]4NOV'!U5+'[3]5DEC'!U5+'[3]6JAN'!U5+'[3]7FEB'!U5+'[3]8MAR'!U5+'[3]9APR'!U5+'[3]10MAY'!U5+'[3]11JUN'!U5+'[3]12JUL'!U5+'[3]13AUG'!U5</f>
        <v>0</v>
      </c>
      <c r="V5" s="19">
        <f>'[3]2SEPT'!V5+'[3]3OCT'!V5+'[3]4NOV'!V5+'[3]5DEC'!V5+'[3]6JAN'!V5+'[3]7FEB'!V5+'[3]8MAR'!V5+'[3]9APR'!V5+'[3]10MAY'!V5+'[3]11JUN'!V5+'[3]12JUL'!V5+'[3]13AUG'!V5</f>
        <v>4347</v>
      </c>
      <c r="W5" s="66">
        <f t="shared" si="0"/>
        <v>632716.82999999996</v>
      </c>
    </row>
    <row r="6" spans="1:23" x14ac:dyDescent="0.25">
      <c r="A6" s="62" t="s">
        <v>46</v>
      </c>
      <c r="B6" s="63" t="s">
        <v>47</v>
      </c>
      <c r="C6" s="68" t="s">
        <v>42</v>
      </c>
      <c r="D6" s="19">
        <f>'[3]2SEPT'!D6+'[3]3OCT'!D6+'[3]4NOV'!D6+'[3]5DEC'!D6+'[3]6JAN'!D6+'[3]7FEB'!D6+'[3]8MAR'!D6+'[3]9APR'!D6+'[3]10MAY'!D6+'[3]11JUN'!D6+'[3]12JUL'!D6+'[3]13AUG'!D6</f>
        <v>92167</v>
      </c>
      <c r="E6" s="19">
        <f>'[3]2SEPT'!E6+'[3]3OCT'!E6+'[3]4NOV'!E6+'[3]5DEC'!E6+'[3]6JAN'!E6+'[3]7FEB'!E6+'[3]8MAR'!E6+'[3]9APR'!E6+'[3]10MAY'!E6+'[3]11JUN'!E6+'[3]12JUL'!E6+'[3]13AUG'!E6</f>
        <v>95892</v>
      </c>
      <c r="F6" s="19">
        <f>'[3]2SEPT'!F6+'[3]3OCT'!F6+'[3]4NOV'!F6+'[3]5DEC'!F6+'[3]6JAN'!F6+'[3]7FEB'!F6+'[3]8MAR'!F6+'[3]9APR'!F6+'[3]10MAY'!F6+'[3]11JUN'!F6+'[3]12JUL'!F6+'[3]13AUG'!F6</f>
        <v>63206</v>
      </c>
      <c r="G6" s="19">
        <f>'[3]2SEPT'!G6+'[3]3OCT'!G6+'[3]4NOV'!G6+'[3]5DEC'!G6+'[3]6JAN'!G6+'[3]7FEB'!G6+'[3]8MAR'!G6+'[3]9APR'!G6+'[3]10MAY'!G6+'[3]11JUN'!G6+'[3]12JUL'!G6+'[3]13AUG'!G6</f>
        <v>21869</v>
      </c>
      <c r="H6" s="19">
        <f>'[3]2SEPT'!H6+'[3]3OCT'!H6+'[3]4NOV'!H6+'[3]5DEC'!H6+'[3]6JAN'!H6+'[3]7FEB'!H6+'[3]8MAR'!H6+'[3]9APR'!H6+'[3]10MAY'!H6+'[3]11JUN'!H6+'[3]12JUL'!H6+'[3]13AUG'!H6</f>
        <v>3000</v>
      </c>
      <c r="I6" s="65">
        <f>'[3]2SEPT'!I6+'[3]3OCT'!I6+'[3]4NOV'!I6+'[3]5DEC'!I6+'[3]6JAN'!I6+'[3]7FEB'!I6+'[3]8MAR'!I6+'[3]9APR'!I6+'[3]10MAY'!I6+'[3]11JUN'!I6+'[3]12JUL'!I6+'[3]13AUG'!I6</f>
        <v>276134</v>
      </c>
      <c r="J6" s="19">
        <f>'[3]2SEPT'!J6+'[3]3OCT'!J6+'[3]4NOV'!J6+'[3]5DEC'!J6+'[3]6JAN'!J6+'[3]7FEB'!J6+'[3]8MAR'!J6+'[3]9APR'!J6+'[3]10MAY'!J6+'[3]11JUN'!J6+'[3]12JUL'!J6+'[3]13AUG'!J6</f>
        <v>0</v>
      </c>
      <c r="K6" s="19">
        <f>'[3]2SEPT'!K6+'[3]3OCT'!K6+'[3]4NOV'!K6+'[3]5DEC'!K6+'[3]6JAN'!K6+'[3]7FEB'!K6+'[3]8MAR'!K6+'[3]9APR'!K6+'[3]10MAY'!K6+'[3]11JUN'!K6+'[3]12JUL'!K6+'[3]13AUG'!K6</f>
        <v>10678.59</v>
      </c>
      <c r="L6" s="19">
        <f>'[3]2SEPT'!L6+'[3]3OCT'!L6+'[3]4NOV'!L6+'[3]5DEC'!L6+'[3]6JAN'!L6+'[3]7FEB'!L6+'[3]8MAR'!L6+'[3]9APR'!L6+'[3]10MAY'!L6+'[3]11JUN'!L6+'[3]12JUL'!L6+'[3]13AUG'!L6</f>
        <v>0</v>
      </c>
      <c r="M6" s="19">
        <f>'[3]2SEPT'!M6+'[3]3OCT'!M6+'[3]4NOV'!M6+'[3]5DEC'!M6+'[3]6JAN'!M6+'[3]7FEB'!M6+'[3]8MAR'!M6+'[3]9APR'!M6+'[3]10MAY'!M6+'[3]11JUN'!M6+'[3]12JUL'!M6+'[3]13AUG'!M6</f>
        <v>0</v>
      </c>
      <c r="N6" s="19">
        <f>'[3]2SEPT'!N6+'[3]3OCT'!N6+'[3]4NOV'!N6+'[3]5DEC'!N6+'[3]6JAN'!N6+'[3]7FEB'!N6+'[3]8MAR'!N6+'[3]9APR'!N6+'[3]10MAY'!N6+'[3]11JUN'!N6+'[3]12JUL'!N6+'[3]13AUG'!N6</f>
        <v>0</v>
      </c>
      <c r="O6" s="19">
        <f>'[3]2SEPT'!O6+'[3]3OCT'!O6+'[3]4NOV'!O6+'[3]5DEC'!O6+'[3]6JAN'!O6+'[3]7FEB'!O6+'[3]8MAR'!O6+'[3]9APR'!O6+'[3]10MAY'!O6+'[3]11JUN'!O6+'[3]12JUL'!O6+'[3]13AUG'!O6</f>
        <v>0</v>
      </c>
      <c r="P6" s="19">
        <f>'[3]2SEPT'!P6+'[3]3OCT'!P6+'[3]4NOV'!P6+'[3]5DEC'!P6+'[3]6JAN'!P6+'[3]7FEB'!P6+'[3]8MAR'!P6+'[3]9APR'!P6+'[3]10MAY'!P6+'[3]11JUN'!P6+'[3]12JUL'!P6+'[3]13AUG'!P6</f>
        <v>0</v>
      </c>
      <c r="Q6" s="19">
        <f>'[3]2SEPT'!Q6+'[3]3OCT'!Q6+'[3]4NOV'!Q6+'[3]5DEC'!Q6+'[3]6JAN'!Q6+'[3]7FEB'!Q6+'[3]8MAR'!Q6+'[3]9APR'!Q6+'[3]10MAY'!Q6+'[3]11JUN'!Q6+'[3]12JUL'!Q6+'[3]13AUG'!Q6</f>
        <v>0</v>
      </c>
      <c r="R6" s="19">
        <f>'[3]2SEPT'!R6+'[3]3OCT'!R6+'[3]4NOV'!R6+'[3]5DEC'!R6+'[3]6JAN'!R6+'[3]7FEB'!R6+'[3]8MAR'!R6+'[3]9APR'!R6+'[3]10MAY'!R6+'[3]11JUN'!R6+'[3]12JUL'!R6+'[3]13AUG'!R6</f>
        <v>0</v>
      </c>
      <c r="S6" s="19">
        <f>'[3]2SEPT'!S6+'[3]3OCT'!S6+'[3]4NOV'!S6+'[3]5DEC'!S6+'[3]6JAN'!S6+'[3]7FEB'!S6+'[3]8MAR'!S6+'[3]9APR'!S6+'[3]10MAY'!S6+'[3]11JUN'!S6+'[3]12JUL'!S6+'[3]13AUG'!S6</f>
        <v>0</v>
      </c>
      <c r="T6" s="19">
        <f>'[3]2SEPT'!T6+'[3]3OCT'!T6+'[3]4NOV'!T6+'[3]5DEC'!T6+'[3]6JAN'!T6+'[3]7FEB'!T6+'[3]8MAR'!T6+'[3]9APR'!T6+'[3]10MAY'!T6+'[3]11JUN'!T6+'[3]12JUL'!T6+'[3]13AUG'!T6</f>
        <v>0</v>
      </c>
      <c r="U6" s="19">
        <f>'[3]2SEPT'!U6+'[3]3OCT'!U6+'[3]4NOV'!U6+'[3]5DEC'!U6+'[3]6JAN'!U6+'[3]7FEB'!U6+'[3]8MAR'!U6+'[3]9APR'!U6+'[3]10MAY'!U6+'[3]11JUN'!U6+'[3]12JUL'!U6+'[3]13AUG'!U6</f>
        <v>0</v>
      </c>
      <c r="V6" s="19">
        <f>'[3]2SEPT'!V6+'[3]3OCT'!V6+'[3]4NOV'!V6+'[3]5DEC'!V6+'[3]6JAN'!V6+'[3]7FEB'!V6+'[3]8MAR'!V6+'[3]9APR'!V6+'[3]10MAY'!V6+'[3]11JUN'!V6+'[3]12JUL'!V6+'[3]13AUG'!V6</f>
        <v>0</v>
      </c>
      <c r="W6" s="66">
        <f t="shared" si="0"/>
        <v>286812.59000000003</v>
      </c>
    </row>
    <row r="7" spans="1:23" x14ac:dyDescent="0.25">
      <c r="A7" s="62" t="s">
        <v>48</v>
      </c>
      <c r="B7" s="63" t="s">
        <v>49</v>
      </c>
      <c r="C7" s="71" t="s">
        <v>50</v>
      </c>
      <c r="D7" s="19">
        <f>'[3]2SEPT'!D7+'[3]3OCT'!D7+'[3]4NOV'!D7+'[3]5DEC'!D7+'[3]6JAN'!D7+'[3]7FEB'!D7+'[3]8MAR'!D7+'[3]9APR'!D7+'[3]10MAY'!D7+'[3]11JUN'!D7+'[3]12JUL'!D7+'[3]13AUG'!D7</f>
        <v>78873</v>
      </c>
      <c r="E7" s="19">
        <f>'[3]2SEPT'!E7+'[3]3OCT'!E7+'[3]4NOV'!E7+'[3]5DEC'!E7+'[3]6JAN'!E7+'[3]7FEB'!E7+'[3]8MAR'!E7+'[3]9APR'!E7+'[3]10MAY'!E7+'[3]11JUN'!E7+'[3]12JUL'!E7+'[3]13AUG'!E7</f>
        <v>50834</v>
      </c>
      <c r="F7" s="19">
        <f>'[3]2SEPT'!F7+'[3]3OCT'!F7+'[3]4NOV'!F7+'[3]5DEC'!F7+'[3]6JAN'!F7+'[3]7FEB'!F7+'[3]8MAR'!F7+'[3]9APR'!F7+'[3]10MAY'!F7+'[3]11JUN'!F7+'[3]12JUL'!F7+'[3]13AUG'!F7</f>
        <v>33607</v>
      </c>
      <c r="G7" s="19">
        <f>'[3]2SEPT'!G7+'[3]3OCT'!G7+'[3]4NOV'!G7+'[3]5DEC'!G7+'[3]6JAN'!G7+'[3]7FEB'!G7+'[3]8MAR'!G7+'[3]9APR'!G7+'[3]10MAY'!G7+'[3]11JUN'!G7+'[3]12JUL'!G7+'[3]13AUG'!G7</f>
        <v>27819</v>
      </c>
      <c r="H7" s="19">
        <f>'[3]2SEPT'!H7+'[3]3OCT'!H7+'[3]4NOV'!H7+'[3]5DEC'!H7+'[3]6JAN'!H7+'[3]7FEB'!H7+'[3]8MAR'!H7+'[3]9APR'!H7+'[3]10MAY'!H7+'[3]11JUN'!H7+'[3]12JUL'!H7+'[3]13AUG'!H7</f>
        <v>0</v>
      </c>
      <c r="I7" s="65">
        <f>'[3]2SEPT'!I7+'[3]3OCT'!I7+'[3]4NOV'!I7+'[3]5DEC'!I7+'[3]6JAN'!I7+'[3]7FEB'!I7+'[3]8MAR'!I7+'[3]9APR'!I7+'[3]10MAY'!I7+'[3]11JUN'!I7+'[3]12JUL'!I7+'[3]13AUG'!I7</f>
        <v>191133</v>
      </c>
      <c r="J7" s="19">
        <f>'[3]2SEPT'!J7+'[3]3OCT'!J7+'[3]4NOV'!J7+'[3]5DEC'!J7+'[3]6JAN'!J7+'[3]7FEB'!J7+'[3]8MAR'!J7+'[3]9APR'!J7+'[3]10MAY'!J7+'[3]11JUN'!J7+'[3]12JUL'!J7+'[3]13AUG'!J7</f>
        <v>940.36</v>
      </c>
      <c r="K7" s="19">
        <f>'[3]2SEPT'!K7+'[3]3OCT'!K7+'[3]4NOV'!K7+'[3]5DEC'!K7+'[3]6JAN'!K7+'[3]7FEB'!K7+'[3]8MAR'!K7+'[3]9APR'!K7+'[3]10MAY'!K7+'[3]11JUN'!K7+'[3]12JUL'!K7+'[3]13AUG'!K7</f>
        <v>3801.35</v>
      </c>
      <c r="L7" s="19">
        <f>'[3]2SEPT'!L7+'[3]3OCT'!L7+'[3]4NOV'!L7+'[3]5DEC'!L7+'[3]6JAN'!L7+'[3]7FEB'!L7+'[3]8MAR'!L7+'[3]9APR'!L7+'[3]10MAY'!L7+'[3]11JUN'!L7+'[3]12JUL'!L7+'[3]13AUG'!L7</f>
        <v>0</v>
      </c>
      <c r="M7" s="19">
        <f>'[3]2SEPT'!M7+'[3]3OCT'!M7+'[3]4NOV'!M7+'[3]5DEC'!M7+'[3]6JAN'!M7+'[3]7FEB'!M7+'[3]8MAR'!M7+'[3]9APR'!M7+'[3]10MAY'!M7+'[3]11JUN'!M7+'[3]12JUL'!M7+'[3]13AUG'!M7</f>
        <v>0</v>
      </c>
      <c r="N7" s="19">
        <f>'[3]2SEPT'!N7+'[3]3OCT'!N7+'[3]4NOV'!N7+'[3]5DEC'!N7+'[3]6JAN'!N7+'[3]7FEB'!N7+'[3]8MAR'!N7+'[3]9APR'!N7+'[3]10MAY'!N7+'[3]11JUN'!N7+'[3]12JUL'!N7+'[3]13AUG'!N7</f>
        <v>0</v>
      </c>
      <c r="O7" s="19">
        <f>'[3]2SEPT'!O7+'[3]3OCT'!O7+'[3]4NOV'!O7+'[3]5DEC'!O7+'[3]6JAN'!O7+'[3]7FEB'!O7+'[3]8MAR'!O7+'[3]9APR'!O7+'[3]10MAY'!O7+'[3]11JUN'!O7+'[3]12JUL'!O7+'[3]13AUG'!O7</f>
        <v>0</v>
      </c>
      <c r="P7" s="19">
        <f>'[3]2SEPT'!P7+'[3]3OCT'!P7+'[3]4NOV'!P7+'[3]5DEC'!P7+'[3]6JAN'!P7+'[3]7FEB'!P7+'[3]8MAR'!P7+'[3]9APR'!P7+'[3]10MAY'!P7+'[3]11JUN'!P7+'[3]12JUL'!P7+'[3]13AUG'!P7</f>
        <v>0</v>
      </c>
      <c r="Q7" s="19">
        <f>'[3]2SEPT'!Q7+'[3]3OCT'!Q7+'[3]4NOV'!Q7+'[3]5DEC'!Q7+'[3]6JAN'!Q7+'[3]7FEB'!Q7+'[3]8MAR'!Q7+'[3]9APR'!Q7+'[3]10MAY'!Q7+'[3]11JUN'!Q7+'[3]12JUL'!Q7+'[3]13AUG'!Q7</f>
        <v>0</v>
      </c>
      <c r="R7" s="19">
        <f>'[3]2SEPT'!R7+'[3]3OCT'!R7+'[3]4NOV'!R7+'[3]5DEC'!R7+'[3]6JAN'!R7+'[3]7FEB'!R7+'[3]8MAR'!R7+'[3]9APR'!R7+'[3]10MAY'!R7+'[3]11JUN'!R7+'[3]12JUL'!R7+'[3]13AUG'!R7</f>
        <v>0</v>
      </c>
      <c r="S7" s="19">
        <f>'[3]2SEPT'!S7+'[3]3OCT'!S7+'[3]4NOV'!S7+'[3]5DEC'!S7+'[3]6JAN'!S7+'[3]7FEB'!S7+'[3]8MAR'!S7+'[3]9APR'!S7+'[3]10MAY'!S7+'[3]11JUN'!S7+'[3]12JUL'!S7+'[3]13AUG'!S7</f>
        <v>0</v>
      </c>
      <c r="T7" s="19">
        <f>'[3]2SEPT'!T7+'[3]3OCT'!T7+'[3]4NOV'!T7+'[3]5DEC'!T7+'[3]6JAN'!T7+'[3]7FEB'!T7+'[3]8MAR'!T7+'[3]9APR'!T7+'[3]10MAY'!T7+'[3]11JUN'!T7+'[3]12JUL'!T7+'[3]13AUG'!T7</f>
        <v>0</v>
      </c>
      <c r="U7" s="19">
        <f>'[3]2SEPT'!U7+'[3]3OCT'!U7+'[3]4NOV'!U7+'[3]5DEC'!U7+'[3]6JAN'!U7+'[3]7FEB'!U7+'[3]8MAR'!U7+'[3]9APR'!U7+'[3]10MAY'!U7+'[3]11JUN'!U7+'[3]12JUL'!U7+'[3]13AUG'!U7</f>
        <v>0</v>
      </c>
      <c r="V7" s="19">
        <f>'[3]2SEPT'!V7+'[3]3OCT'!V7+'[3]4NOV'!V7+'[3]5DEC'!V7+'[3]6JAN'!V7+'[3]7FEB'!V7+'[3]8MAR'!V7+'[3]9APR'!V7+'[3]10MAY'!V7+'[3]11JUN'!V7+'[3]12JUL'!V7+'[3]13AUG'!V7</f>
        <v>0</v>
      </c>
      <c r="W7" s="66">
        <f t="shared" si="0"/>
        <v>195874.71</v>
      </c>
    </row>
    <row r="8" spans="1:23" x14ac:dyDescent="0.25">
      <c r="A8" s="62" t="s">
        <v>51</v>
      </c>
      <c r="B8" s="63" t="s">
        <v>52</v>
      </c>
      <c r="C8" s="70" t="s">
        <v>45</v>
      </c>
      <c r="D8" s="19">
        <f>'[3]2SEPT'!D8+'[3]3OCT'!D8+'[3]4NOV'!D8+'[3]5DEC'!D8+'[3]6JAN'!D8+'[3]7FEB'!D8+'[3]8MAR'!D8+'[3]9APR'!D8+'[3]10MAY'!D8+'[3]11JUN'!D8+'[3]12JUL'!D8+'[3]13AUG'!D8</f>
        <v>213720</v>
      </c>
      <c r="E8" s="19">
        <f>'[3]2SEPT'!E8+'[3]3OCT'!E8+'[3]4NOV'!E8+'[3]5DEC'!E8+'[3]6JAN'!E8+'[3]7FEB'!E8+'[3]8MAR'!E8+'[3]9APR'!E8+'[3]10MAY'!E8+'[3]11JUN'!E8+'[3]12JUL'!E8+'[3]13AUG'!E8</f>
        <v>4867</v>
      </c>
      <c r="F8" s="19">
        <f>'[3]2SEPT'!F8+'[3]3OCT'!F8+'[3]4NOV'!F8+'[3]5DEC'!F8+'[3]6JAN'!F8+'[3]7FEB'!F8+'[3]8MAR'!F8+'[3]9APR'!F8+'[3]10MAY'!F8+'[3]11JUN'!F8+'[3]12JUL'!F8+'[3]13AUG'!F8</f>
        <v>0</v>
      </c>
      <c r="G8" s="19">
        <f>'[3]2SEPT'!G8+'[3]3OCT'!G8+'[3]4NOV'!G8+'[3]5DEC'!G8+'[3]6JAN'!G8+'[3]7FEB'!G8+'[3]8MAR'!G8+'[3]9APR'!G8+'[3]10MAY'!G8+'[3]11JUN'!G8+'[3]12JUL'!G8+'[3]13AUG'!G8</f>
        <v>0</v>
      </c>
      <c r="H8" s="19">
        <f>'[3]2SEPT'!H8+'[3]3OCT'!H8+'[3]4NOV'!H8+'[3]5DEC'!H8+'[3]6JAN'!H8+'[3]7FEB'!H8+'[3]8MAR'!H8+'[3]9APR'!H8+'[3]10MAY'!H8+'[3]11JUN'!H8+'[3]12JUL'!H8+'[3]13AUG'!H8</f>
        <v>0</v>
      </c>
      <c r="I8" s="65">
        <f>'[3]2SEPT'!I8+'[3]3OCT'!I8+'[3]4NOV'!I8+'[3]5DEC'!I8+'[3]6JAN'!I8+'[3]7FEB'!I8+'[3]8MAR'!I8+'[3]9APR'!I8+'[3]10MAY'!I8+'[3]11JUN'!I8+'[3]12JUL'!I8+'[3]13AUG'!I8</f>
        <v>218587</v>
      </c>
      <c r="J8" s="19">
        <f>'[3]2SEPT'!J8+'[3]3OCT'!J8+'[3]4NOV'!J8+'[3]5DEC'!J8+'[3]6JAN'!J8+'[3]7FEB'!J8+'[3]8MAR'!J8+'[3]9APR'!J8+'[3]10MAY'!J8+'[3]11JUN'!J8+'[3]12JUL'!J8+'[3]13AUG'!J8</f>
        <v>2816.23</v>
      </c>
      <c r="K8" s="19">
        <f>'[3]2SEPT'!K8+'[3]3OCT'!K8+'[3]4NOV'!K8+'[3]5DEC'!K8+'[3]6JAN'!K8+'[3]7FEB'!K8+'[3]8MAR'!K8+'[3]9APR'!K8+'[3]10MAY'!K8+'[3]11JUN'!K8+'[3]12JUL'!K8+'[3]13AUG'!K8</f>
        <v>14229.21</v>
      </c>
      <c r="L8" s="19">
        <f>'[3]2SEPT'!L8+'[3]3OCT'!L8+'[3]4NOV'!L8+'[3]5DEC'!L8+'[3]6JAN'!L8+'[3]7FEB'!L8+'[3]8MAR'!L8+'[3]9APR'!L8+'[3]10MAY'!L8+'[3]11JUN'!L8+'[3]12JUL'!L8+'[3]13AUG'!L8</f>
        <v>0</v>
      </c>
      <c r="M8" s="19">
        <f>'[3]2SEPT'!M8+'[3]3OCT'!M8+'[3]4NOV'!M8+'[3]5DEC'!M8+'[3]6JAN'!M8+'[3]7FEB'!M8+'[3]8MAR'!M8+'[3]9APR'!M8+'[3]10MAY'!M8+'[3]11JUN'!M8+'[3]12JUL'!M8+'[3]13AUG'!M8</f>
        <v>0</v>
      </c>
      <c r="N8" s="19">
        <f>'[3]2SEPT'!N8+'[3]3OCT'!N8+'[3]4NOV'!N8+'[3]5DEC'!N8+'[3]6JAN'!N8+'[3]7FEB'!N8+'[3]8MAR'!N8+'[3]9APR'!N8+'[3]10MAY'!N8+'[3]11JUN'!N8+'[3]12JUL'!N8+'[3]13AUG'!N8</f>
        <v>0</v>
      </c>
      <c r="O8" s="19">
        <f>'[3]2SEPT'!O8+'[3]3OCT'!O8+'[3]4NOV'!O8+'[3]5DEC'!O8+'[3]6JAN'!O8+'[3]7FEB'!O8+'[3]8MAR'!O8+'[3]9APR'!O8+'[3]10MAY'!O8+'[3]11JUN'!O8+'[3]12JUL'!O8+'[3]13AUG'!O8</f>
        <v>0</v>
      </c>
      <c r="P8" s="19">
        <f>'[3]2SEPT'!P8+'[3]3OCT'!P8+'[3]4NOV'!P8+'[3]5DEC'!P8+'[3]6JAN'!P8+'[3]7FEB'!P8+'[3]8MAR'!P8+'[3]9APR'!P8+'[3]10MAY'!P8+'[3]11JUN'!P8+'[3]12JUL'!P8+'[3]13AUG'!P8</f>
        <v>0</v>
      </c>
      <c r="Q8" s="19">
        <f>'[3]2SEPT'!Q8+'[3]3OCT'!Q8+'[3]4NOV'!Q8+'[3]5DEC'!Q8+'[3]6JAN'!Q8+'[3]7FEB'!Q8+'[3]8MAR'!Q8+'[3]9APR'!Q8+'[3]10MAY'!Q8+'[3]11JUN'!Q8+'[3]12JUL'!Q8+'[3]13AUG'!Q8</f>
        <v>249982</v>
      </c>
      <c r="R8" s="19">
        <f>'[3]2SEPT'!R8+'[3]3OCT'!R8+'[3]4NOV'!R8+'[3]5DEC'!R8+'[3]6JAN'!R8+'[3]7FEB'!R8+'[3]8MAR'!R8+'[3]9APR'!R8+'[3]10MAY'!R8+'[3]11JUN'!R8+'[3]12JUL'!R8+'[3]13AUG'!R8</f>
        <v>0</v>
      </c>
      <c r="S8" s="19">
        <f>'[3]2SEPT'!S8+'[3]3OCT'!S8+'[3]4NOV'!S8+'[3]5DEC'!S8+'[3]6JAN'!S8+'[3]7FEB'!S8+'[3]8MAR'!S8+'[3]9APR'!S8+'[3]10MAY'!S8+'[3]11JUN'!S8+'[3]12JUL'!S8+'[3]13AUG'!S8</f>
        <v>0</v>
      </c>
      <c r="T8" s="19">
        <f>'[3]2SEPT'!T8+'[3]3OCT'!T8+'[3]4NOV'!T8+'[3]5DEC'!T8+'[3]6JAN'!T8+'[3]7FEB'!T8+'[3]8MAR'!T8+'[3]9APR'!T8+'[3]10MAY'!T8+'[3]11JUN'!T8+'[3]12JUL'!T8+'[3]13AUG'!T8</f>
        <v>250000</v>
      </c>
      <c r="U8" s="19">
        <f>'[3]2SEPT'!U8+'[3]3OCT'!U8+'[3]4NOV'!U8+'[3]5DEC'!U8+'[3]6JAN'!U8+'[3]7FEB'!U8+'[3]8MAR'!U8+'[3]9APR'!U8+'[3]10MAY'!U8+'[3]11JUN'!U8+'[3]12JUL'!U8+'[3]13AUG'!U8</f>
        <v>0</v>
      </c>
      <c r="V8" s="19">
        <f>'[3]2SEPT'!V8+'[3]3OCT'!V8+'[3]4NOV'!V8+'[3]5DEC'!V8+'[3]6JAN'!V8+'[3]7FEB'!V8+'[3]8MAR'!V8+'[3]9APR'!V8+'[3]10MAY'!V8+'[3]11JUN'!V8+'[3]12JUL'!V8+'[3]13AUG'!V8</f>
        <v>4347</v>
      </c>
      <c r="W8" s="66">
        <f t="shared" si="0"/>
        <v>739961.44</v>
      </c>
    </row>
    <row r="9" spans="1:23" x14ac:dyDescent="0.25">
      <c r="A9" s="62" t="s">
        <v>53</v>
      </c>
      <c r="B9" s="63" t="s">
        <v>54</v>
      </c>
      <c r="C9" s="70" t="s">
        <v>45</v>
      </c>
      <c r="D9" s="19">
        <f>'[3]2SEPT'!D9+'[3]3OCT'!D9+'[3]4NOV'!D9+'[3]5DEC'!D9+'[3]6JAN'!D9+'[3]7FEB'!D9+'[3]8MAR'!D9+'[3]9APR'!D9+'[3]10MAY'!D9+'[3]11JUN'!D9+'[3]12JUL'!D9+'[3]13AUG'!D9</f>
        <v>987999.85</v>
      </c>
      <c r="E9" s="19">
        <f>'[3]2SEPT'!E9+'[3]3OCT'!E9+'[3]4NOV'!E9+'[3]5DEC'!E9+'[3]6JAN'!E9+'[3]7FEB'!E9+'[3]8MAR'!E9+'[3]9APR'!E9+'[3]10MAY'!E9+'[3]11JUN'!E9+'[3]12JUL'!E9+'[3]13AUG'!E9</f>
        <v>109902.15</v>
      </c>
      <c r="F9" s="19">
        <f>'[3]2SEPT'!F9+'[3]3OCT'!F9+'[3]4NOV'!F9+'[3]5DEC'!F9+'[3]6JAN'!F9+'[3]7FEB'!F9+'[3]8MAR'!F9+'[3]9APR'!F9+'[3]10MAY'!F9+'[3]11JUN'!F9+'[3]12JUL'!F9+'[3]13AUG'!F9</f>
        <v>0</v>
      </c>
      <c r="G9" s="19">
        <f>'[3]2SEPT'!G9+'[3]3OCT'!G9+'[3]4NOV'!G9+'[3]5DEC'!G9+'[3]6JAN'!G9+'[3]7FEB'!G9+'[3]8MAR'!G9+'[3]9APR'!G9+'[3]10MAY'!G9+'[3]11JUN'!G9+'[3]12JUL'!G9+'[3]13AUG'!G9</f>
        <v>0</v>
      </c>
      <c r="H9" s="19">
        <f>'[3]2SEPT'!H9+'[3]3OCT'!H9+'[3]4NOV'!H9+'[3]5DEC'!H9+'[3]6JAN'!H9+'[3]7FEB'!H9+'[3]8MAR'!H9+'[3]9APR'!H9+'[3]10MAY'!H9+'[3]11JUN'!H9+'[3]12JUL'!H9+'[3]13AUG'!H9</f>
        <v>0</v>
      </c>
      <c r="I9" s="65">
        <f>'[3]2SEPT'!I9+'[3]3OCT'!I9+'[3]4NOV'!I9+'[3]5DEC'!I9+'[3]6JAN'!I9+'[3]7FEB'!I9+'[3]8MAR'!I9+'[3]9APR'!I9+'[3]10MAY'!I9+'[3]11JUN'!I9+'[3]12JUL'!I9+'[3]13AUG'!I9</f>
        <v>1097902</v>
      </c>
      <c r="J9" s="19">
        <f>'[3]2SEPT'!J9+'[3]3OCT'!J9+'[3]4NOV'!J9+'[3]5DEC'!J9+'[3]6JAN'!J9+'[3]7FEB'!J9+'[3]8MAR'!J9+'[3]9APR'!J9+'[3]10MAY'!J9+'[3]11JUN'!J9+'[3]12JUL'!J9+'[3]13AUG'!J9</f>
        <v>9680.7800000000007</v>
      </c>
      <c r="K9" s="19">
        <f>'[3]2SEPT'!K9+'[3]3OCT'!K9+'[3]4NOV'!K9+'[3]5DEC'!K9+'[3]6JAN'!K9+'[3]7FEB'!K9+'[3]8MAR'!K9+'[3]9APR'!K9+'[3]10MAY'!K9+'[3]11JUN'!K9+'[3]12JUL'!K9+'[3]13AUG'!K9</f>
        <v>43815.199999999997</v>
      </c>
      <c r="L9" s="19">
        <f>'[3]2SEPT'!L9+'[3]3OCT'!L9+'[3]4NOV'!L9+'[3]5DEC'!L9+'[3]6JAN'!L9+'[3]7FEB'!L9+'[3]8MAR'!L9+'[3]9APR'!L9+'[3]10MAY'!L9+'[3]11JUN'!L9+'[3]12JUL'!L9+'[3]13AUG'!L9</f>
        <v>0</v>
      </c>
      <c r="M9" s="19">
        <f>'[3]2SEPT'!M9+'[3]3OCT'!M9+'[3]4NOV'!M9+'[3]5DEC'!M9+'[3]6JAN'!M9+'[3]7FEB'!M9+'[3]8MAR'!M9+'[3]9APR'!M9+'[3]10MAY'!M9+'[3]11JUN'!M9+'[3]12JUL'!M9+'[3]13AUG'!M9</f>
        <v>0</v>
      </c>
      <c r="N9" s="19">
        <f>'[3]2SEPT'!N9+'[3]3OCT'!N9+'[3]4NOV'!N9+'[3]5DEC'!N9+'[3]6JAN'!N9+'[3]7FEB'!N9+'[3]8MAR'!N9+'[3]9APR'!N9+'[3]10MAY'!N9+'[3]11JUN'!N9+'[3]12JUL'!N9+'[3]13AUG'!N9</f>
        <v>0</v>
      </c>
      <c r="O9" s="19">
        <f>'[3]2SEPT'!O9+'[3]3OCT'!O9+'[3]4NOV'!O9+'[3]5DEC'!O9+'[3]6JAN'!O9+'[3]7FEB'!O9+'[3]8MAR'!O9+'[3]9APR'!O9+'[3]10MAY'!O9+'[3]11JUN'!O9+'[3]12JUL'!O9+'[3]13AUG'!O9</f>
        <v>0</v>
      </c>
      <c r="P9" s="19">
        <f>'[3]2SEPT'!P9+'[3]3OCT'!P9+'[3]4NOV'!P9+'[3]5DEC'!P9+'[3]6JAN'!P9+'[3]7FEB'!P9+'[3]8MAR'!P9+'[3]9APR'!P9+'[3]10MAY'!P9+'[3]11JUN'!P9+'[3]12JUL'!P9+'[3]13AUG'!P9</f>
        <v>0</v>
      </c>
      <c r="Q9" s="19">
        <f>'[3]2SEPT'!Q9+'[3]3OCT'!Q9+'[3]4NOV'!Q9+'[3]5DEC'!Q9+'[3]6JAN'!Q9+'[3]7FEB'!Q9+'[3]8MAR'!Q9+'[3]9APR'!Q9+'[3]10MAY'!Q9+'[3]11JUN'!Q9+'[3]12JUL'!Q9+'[3]13AUG'!Q9</f>
        <v>0</v>
      </c>
      <c r="R9" s="19">
        <f>'[3]2SEPT'!R9+'[3]3OCT'!R9+'[3]4NOV'!R9+'[3]5DEC'!R9+'[3]6JAN'!R9+'[3]7FEB'!R9+'[3]8MAR'!R9+'[3]9APR'!R9+'[3]10MAY'!R9+'[3]11JUN'!R9+'[3]12JUL'!R9+'[3]13AUG'!R9</f>
        <v>0</v>
      </c>
      <c r="S9" s="19">
        <f>'[3]2SEPT'!S9+'[3]3OCT'!S9+'[3]4NOV'!S9+'[3]5DEC'!S9+'[3]6JAN'!S9+'[3]7FEB'!S9+'[3]8MAR'!S9+'[3]9APR'!S9+'[3]10MAY'!S9+'[3]11JUN'!S9+'[3]12JUL'!S9+'[3]13AUG'!S9</f>
        <v>0</v>
      </c>
      <c r="T9" s="19">
        <f>'[3]2SEPT'!T9+'[3]3OCT'!T9+'[3]4NOV'!T9+'[3]5DEC'!T9+'[3]6JAN'!T9+'[3]7FEB'!T9+'[3]8MAR'!T9+'[3]9APR'!T9+'[3]10MAY'!T9+'[3]11JUN'!T9+'[3]12JUL'!T9+'[3]13AUG'!T9</f>
        <v>0</v>
      </c>
      <c r="U9" s="19">
        <f>'[3]2SEPT'!U9+'[3]3OCT'!U9+'[3]4NOV'!U9+'[3]5DEC'!U9+'[3]6JAN'!U9+'[3]7FEB'!U9+'[3]8MAR'!U9+'[3]9APR'!U9+'[3]10MAY'!U9+'[3]11JUN'!U9+'[3]12JUL'!U9+'[3]13AUG'!U9</f>
        <v>0</v>
      </c>
      <c r="V9" s="19">
        <f>'[3]2SEPT'!V9+'[3]3OCT'!V9+'[3]4NOV'!V9+'[3]5DEC'!V9+'[3]6JAN'!V9+'[3]7FEB'!V9+'[3]8MAR'!V9+'[3]9APR'!V9+'[3]10MAY'!V9+'[3]11JUN'!V9+'[3]12JUL'!V9+'[3]13AUG'!V9</f>
        <v>4348</v>
      </c>
      <c r="W9" s="66">
        <f t="shared" si="0"/>
        <v>1155745.98</v>
      </c>
    </row>
    <row r="10" spans="1:23" x14ac:dyDescent="0.25">
      <c r="A10" s="62" t="s">
        <v>55</v>
      </c>
      <c r="B10" s="63" t="s">
        <v>56</v>
      </c>
      <c r="C10" s="71" t="s">
        <v>50</v>
      </c>
      <c r="D10" s="19">
        <f>'[3]2SEPT'!D10+'[3]3OCT'!D10+'[3]4NOV'!D10+'[3]5DEC'!D10+'[3]6JAN'!D10+'[3]7FEB'!D10+'[3]8MAR'!D10+'[3]9APR'!D10+'[3]10MAY'!D10+'[3]11JUN'!D10+'[3]12JUL'!D10+'[3]13AUG'!D10</f>
        <v>97611</v>
      </c>
      <c r="E10" s="19">
        <f>'[3]2SEPT'!E10+'[3]3OCT'!E10+'[3]4NOV'!E10+'[3]5DEC'!E10+'[3]6JAN'!E10+'[3]7FEB'!E10+'[3]8MAR'!E10+'[3]9APR'!E10+'[3]10MAY'!E10+'[3]11JUN'!E10+'[3]12JUL'!E10+'[3]13AUG'!E10</f>
        <v>0</v>
      </c>
      <c r="F10" s="19">
        <f>'[3]2SEPT'!F10+'[3]3OCT'!F10+'[3]4NOV'!F10+'[3]5DEC'!F10+'[3]6JAN'!F10+'[3]7FEB'!F10+'[3]8MAR'!F10+'[3]9APR'!F10+'[3]10MAY'!F10+'[3]11JUN'!F10+'[3]12JUL'!F10+'[3]13AUG'!F10</f>
        <v>0</v>
      </c>
      <c r="G10" s="19">
        <f>'[3]2SEPT'!G10+'[3]3OCT'!G10+'[3]4NOV'!G10+'[3]5DEC'!G10+'[3]6JAN'!G10+'[3]7FEB'!G10+'[3]8MAR'!G10+'[3]9APR'!G10+'[3]10MAY'!G10+'[3]11JUN'!G10+'[3]12JUL'!G10+'[3]13AUG'!G10</f>
        <v>0</v>
      </c>
      <c r="H10" s="19">
        <f>'[3]2SEPT'!H10+'[3]3OCT'!H10+'[3]4NOV'!H10+'[3]5DEC'!H10+'[3]6JAN'!H10+'[3]7FEB'!H10+'[3]8MAR'!H10+'[3]9APR'!H10+'[3]10MAY'!H10+'[3]11JUN'!H10+'[3]12JUL'!H10+'[3]13AUG'!H10</f>
        <v>0</v>
      </c>
      <c r="I10" s="65">
        <f>'[3]2SEPT'!I10+'[3]3OCT'!I10+'[3]4NOV'!I10+'[3]5DEC'!I10+'[3]6JAN'!I10+'[3]7FEB'!I10+'[3]8MAR'!I10+'[3]9APR'!I10+'[3]10MAY'!I10+'[3]11JUN'!I10+'[3]12JUL'!I10+'[3]13AUG'!I10</f>
        <v>97611</v>
      </c>
      <c r="J10" s="19">
        <f>'[3]2SEPT'!J10+'[3]3OCT'!J10+'[3]4NOV'!J10+'[3]5DEC'!J10+'[3]6JAN'!J10+'[3]7FEB'!J10+'[3]8MAR'!J10+'[3]9APR'!J10+'[3]10MAY'!J10+'[3]11JUN'!J10+'[3]12JUL'!J10+'[3]13AUG'!J10</f>
        <v>940.36</v>
      </c>
      <c r="K10" s="19">
        <f>'[3]2SEPT'!K10+'[3]3OCT'!K10+'[3]4NOV'!K10+'[3]5DEC'!K10+'[3]6JAN'!K10+'[3]7FEB'!K10+'[3]8MAR'!K10+'[3]9APR'!K10+'[3]10MAY'!K10+'[3]11JUN'!K10+'[3]12JUL'!K10+'[3]13AUG'!K10</f>
        <v>6516</v>
      </c>
      <c r="L10" s="19">
        <f>'[3]2SEPT'!L10+'[3]3OCT'!L10+'[3]4NOV'!L10+'[3]5DEC'!L10+'[3]6JAN'!L10+'[3]7FEB'!L10+'[3]8MAR'!L10+'[3]9APR'!L10+'[3]10MAY'!L10+'[3]11JUN'!L10+'[3]12JUL'!L10+'[3]13AUG'!L10</f>
        <v>0</v>
      </c>
      <c r="M10" s="19">
        <f>'[3]2SEPT'!M10+'[3]3OCT'!M10+'[3]4NOV'!M10+'[3]5DEC'!M10+'[3]6JAN'!M10+'[3]7FEB'!M10+'[3]8MAR'!M10+'[3]9APR'!M10+'[3]10MAY'!M10+'[3]11JUN'!M10+'[3]12JUL'!M10+'[3]13AUG'!M10</f>
        <v>0</v>
      </c>
      <c r="N10" s="19">
        <f>'[3]2SEPT'!N10+'[3]3OCT'!N10+'[3]4NOV'!N10+'[3]5DEC'!N10+'[3]6JAN'!N10+'[3]7FEB'!N10+'[3]8MAR'!N10+'[3]9APR'!N10+'[3]10MAY'!N10+'[3]11JUN'!N10+'[3]12JUL'!N10+'[3]13AUG'!N10</f>
        <v>0</v>
      </c>
      <c r="O10" s="19">
        <f>'[3]2SEPT'!O10+'[3]3OCT'!O10+'[3]4NOV'!O10+'[3]5DEC'!O10+'[3]6JAN'!O10+'[3]7FEB'!O10+'[3]8MAR'!O10+'[3]9APR'!O10+'[3]10MAY'!O10+'[3]11JUN'!O10+'[3]12JUL'!O10+'[3]13AUG'!O10</f>
        <v>0</v>
      </c>
      <c r="P10" s="19">
        <f>'[3]2SEPT'!P10+'[3]3OCT'!P10+'[3]4NOV'!P10+'[3]5DEC'!P10+'[3]6JAN'!P10+'[3]7FEB'!P10+'[3]8MAR'!P10+'[3]9APR'!P10+'[3]10MAY'!P10+'[3]11JUN'!P10+'[3]12JUL'!P10+'[3]13AUG'!P10</f>
        <v>0</v>
      </c>
      <c r="Q10" s="19">
        <f>'[3]2SEPT'!Q10+'[3]3OCT'!Q10+'[3]4NOV'!Q10+'[3]5DEC'!Q10+'[3]6JAN'!Q10+'[3]7FEB'!Q10+'[3]8MAR'!Q10+'[3]9APR'!Q10+'[3]10MAY'!Q10+'[3]11JUN'!Q10+'[3]12JUL'!Q10+'[3]13AUG'!Q10</f>
        <v>0</v>
      </c>
      <c r="R10" s="19">
        <f>'[3]2SEPT'!R10+'[3]3OCT'!R10+'[3]4NOV'!R10+'[3]5DEC'!R10+'[3]6JAN'!R10+'[3]7FEB'!R10+'[3]8MAR'!R10+'[3]9APR'!R10+'[3]10MAY'!R10+'[3]11JUN'!R10+'[3]12JUL'!R10+'[3]13AUG'!R10</f>
        <v>0</v>
      </c>
      <c r="S10" s="19">
        <f>'[3]2SEPT'!S10+'[3]3OCT'!S10+'[3]4NOV'!S10+'[3]5DEC'!S10+'[3]6JAN'!S10+'[3]7FEB'!S10+'[3]8MAR'!S10+'[3]9APR'!S10+'[3]10MAY'!S10+'[3]11JUN'!S10+'[3]12JUL'!S10+'[3]13AUG'!S10</f>
        <v>0</v>
      </c>
      <c r="T10" s="19">
        <f>'[3]2SEPT'!T10+'[3]3OCT'!T10+'[3]4NOV'!T10+'[3]5DEC'!T10+'[3]6JAN'!T10+'[3]7FEB'!T10+'[3]8MAR'!T10+'[3]9APR'!T10+'[3]10MAY'!T10+'[3]11JUN'!T10+'[3]12JUL'!T10+'[3]13AUG'!T10</f>
        <v>0</v>
      </c>
      <c r="U10" s="19">
        <f>'[3]2SEPT'!U10+'[3]3OCT'!U10+'[3]4NOV'!U10+'[3]5DEC'!U10+'[3]6JAN'!U10+'[3]7FEB'!U10+'[3]8MAR'!U10+'[3]9APR'!U10+'[3]10MAY'!U10+'[3]11JUN'!U10+'[3]12JUL'!U10+'[3]13AUG'!U10</f>
        <v>0</v>
      </c>
      <c r="V10" s="19">
        <f>'[3]2SEPT'!V10+'[3]3OCT'!V10+'[3]4NOV'!V10+'[3]5DEC'!V10+'[3]6JAN'!V10+'[3]7FEB'!V10+'[3]8MAR'!V10+'[3]9APR'!V10+'[3]10MAY'!V10+'[3]11JUN'!V10+'[3]12JUL'!V10+'[3]13AUG'!V10</f>
        <v>0</v>
      </c>
      <c r="W10" s="66">
        <f t="shared" si="0"/>
        <v>105067.36</v>
      </c>
    </row>
    <row r="11" spans="1:23" x14ac:dyDescent="0.25">
      <c r="A11" s="62" t="s">
        <v>57</v>
      </c>
      <c r="B11" s="63" t="s">
        <v>58</v>
      </c>
      <c r="C11" s="70" t="s">
        <v>45</v>
      </c>
      <c r="D11" s="19">
        <f>'[3]2SEPT'!D11+'[3]3OCT'!D11+'[3]4NOV'!D11+'[3]5DEC'!D11+'[3]6JAN'!D11+'[3]7FEB'!D11+'[3]8MAR'!D11+'[3]9APR'!D11+'[3]10MAY'!D11+'[3]11JUN'!D11+'[3]12JUL'!D11+'[3]13AUG'!D11</f>
        <v>247109</v>
      </c>
      <c r="E11" s="19">
        <f>'[3]2SEPT'!E11+'[3]3OCT'!E11+'[3]4NOV'!E11+'[3]5DEC'!E11+'[3]6JAN'!E11+'[3]7FEB'!E11+'[3]8MAR'!E11+'[3]9APR'!E11+'[3]10MAY'!E11+'[3]11JUN'!E11+'[3]12JUL'!E11+'[3]13AUG'!E11</f>
        <v>657943</v>
      </c>
      <c r="F11" s="19">
        <f>'[3]2SEPT'!F11+'[3]3OCT'!F11+'[3]4NOV'!F11+'[3]5DEC'!F11+'[3]6JAN'!F11+'[3]7FEB'!F11+'[3]8MAR'!F11+'[3]9APR'!F11+'[3]10MAY'!F11+'[3]11JUN'!F11+'[3]12JUL'!F11+'[3]13AUG'!F11</f>
        <v>185327</v>
      </c>
      <c r="G11" s="19">
        <f>'[3]2SEPT'!G11+'[3]3OCT'!G11+'[3]4NOV'!G11+'[3]5DEC'!G11+'[3]6JAN'!G11+'[3]7FEB'!G11+'[3]8MAR'!G11+'[3]9APR'!G11+'[3]10MAY'!G11+'[3]11JUN'!G11+'[3]12JUL'!G11+'[3]13AUG'!G11</f>
        <v>643992</v>
      </c>
      <c r="H11" s="19">
        <f>'[3]2SEPT'!H11+'[3]3OCT'!H11+'[3]4NOV'!H11+'[3]5DEC'!H11+'[3]6JAN'!H11+'[3]7FEB'!H11+'[3]8MAR'!H11+'[3]9APR'!H11+'[3]10MAY'!H11+'[3]11JUN'!H11+'[3]12JUL'!H11+'[3]13AUG'!H11</f>
        <v>192177</v>
      </c>
      <c r="I11" s="65">
        <f>'[3]2SEPT'!I11+'[3]3OCT'!I11+'[3]4NOV'!I11+'[3]5DEC'!I11+'[3]6JAN'!I11+'[3]7FEB'!I11+'[3]8MAR'!I11+'[3]9APR'!I11+'[3]10MAY'!I11+'[3]11JUN'!I11+'[3]12JUL'!I11+'[3]13AUG'!I11</f>
        <v>1926548</v>
      </c>
      <c r="J11" s="19">
        <f>'[3]2SEPT'!J11+'[3]3OCT'!J11+'[3]4NOV'!J11+'[3]5DEC'!J11+'[3]6JAN'!J11+'[3]7FEB'!J11+'[3]8MAR'!J11+'[3]9APR'!J11+'[3]10MAY'!J11+'[3]11JUN'!J11+'[3]12JUL'!J11+'[3]13AUG'!J11</f>
        <v>22190.33</v>
      </c>
      <c r="K11" s="19">
        <f>'[3]2SEPT'!K11+'[3]3OCT'!K11+'[3]4NOV'!K11+'[3]5DEC'!K11+'[3]6JAN'!K11+'[3]7FEB'!K11+'[3]8MAR'!K11+'[3]9APR'!K11+'[3]10MAY'!K11+'[3]11JUN'!K11+'[3]12JUL'!K11+'[3]13AUG'!K11</f>
        <v>274401.59000000003</v>
      </c>
      <c r="L11" s="19">
        <f>'[3]2SEPT'!L11+'[3]3OCT'!L11+'[3]4NOV'!L11+'[3]5DEC'!L11+'[3]6JAN'!L11+'[3]7FEB'!L11+'[3]8MAR'!L11+'[3]9APR'!L11+'[3]10MAY'!L11+'[3]11JUN'!L11+'[3]12JUL'!L11+'[3]13AUG'!L11</f>
        <v>0</v>
      </c>
      <c r="M11" s="19">
        <f>'[3]2SEPT'!M11+'[3]3OCT'!M11+'[3]4NOV'!M11+'[3]5DEC'!M11+'[3]6JAN'!M11+'[3]7FEB'!M11+'[3]8MAR'!M11+'[3]9APR'!M11+'[3]10MAY'!M11+'[3]11JUN'!M11+'[3]12JUL'!M11+'[3]13AUG'!M11</f>
        <v>0</v>
      </c>
      <c r="N11" s="19">
        <f>'[3]2SEPT'!N11+'[3]3OCT'!N11+'[3]4NOV'!N11+'[3]5DEC'!N11+'[3]6JAN'!N11+'[3]7FEB'!N11+'[3]8MAR'!N11+'[3]9APR'!N11+'[3]10MAY'!N11+'[3]11JUN'!N11+'[3]12JUL'!N11+'[3]13AUG'!N11</f>
        <v>0</v>
      </c>
      <c r="O11" s="19">
        <f>'[3]2SEPT'!O11+'[3]3OCT'!O11+'[3]4NOV'!O11+'[3]5DEC'!O11+'[3]6JAN'!O11+'[3]7FEB'!O11+'[3]8MAR'!O11+'[3]9APR'!O11+'[3]10MAY'!O11+'[3]11JUN'!O11+'[3]12JUL'!O11+'[3]13AUG'!O11</f>
        <v>0</v>
      </c>
      <c r="P11" s="19">
        <f>'[3]2SEPT'!P11+'[3]3OCT'!P11+'[3]4NOV'!P11+'[3]5DEC'!P11+'[3]6JAN'!P11+'[3]7FEB'!P11+'[3]8MAR'!P11+'[3]9APR'!P11+'[3]10MAY'!P11+'[3]11JUN'!P11+'[3]12JUL'!P11+'[3]13AUG'!P11</f>
        <v>0</v>
      </c>
      <c r="Q11" s="19">
        <f>'[3]2SEPT'!Q11+'[3]3OCT'!Q11+'[3]4NOV'!Q11+'[3]5DEC'!Q11+'[3]6JAN'!Q11+'[3]7FEB'!Q11+'[3]8MAR'!Q11+'[3]9APR'!Q11+'[3]10MAY'!Q11+'[3]11JUN'!Q11+'[3]12JUL'!Q11+'[3]13AUG'!Q11</f>
        <v>84643</v>
      </c>
      <c r="R11" s="19">
        <f>'[3]2SEPT'!R11+'[3]3OCT'!R11+'[3]4NOV'!R11+'[3]5DEC'!R11+'[3]6JAN'!R11+'[3]7FEB'!R11+'[3]8MAR'!R11+'[3]9APR'!R11+'[3]10MAY'!R11+'[3]11JUN'!R11+'[3]12JUL'!R11+'[3]13AUG'!R11</f>
        <v>0</v>
      </c>
      <c r="S11" s="19">
        <f>'[3]2SEPT'!S11+'[3]3OCT'!S11+'[3]4NOV'!S11+'[3]5DEC'!S11+'[3]6JAN'!S11+'[3]7FEB'!S11+'[3]8MAR'!S11+'[3]9APR'!S11+'[3]10MAY'!S11+'[3]11JUN'!S11+'[3]12JUL'!S11+'[3]13AUG'!S11</f>
        <v>0</v>
      </c>
      <c r="T11" s="19">
        <f>'[3]2SEPT'!T11+'[3]3OCT'!T11+'[3]4NOV'!T11+'[3]5DEC'!T11+'[3]6JAN'!T11+'[3]7FEB'!T11+'[3]8MAR'!T11+'[3]9APR'!T11+'[3]10MAY'!T11+'[3]11JUN'!T11+'[3]12JUL'!T11+'[3]13AUG'!T11</f>
        <v>14428</v>
      </c>
      <c r="U11" s="19">
        <f>'[3]2SEPT'!U11+'[3]3OCT'!U11+'[3]4NOV'!U11+'[3]5DEC'!U11+'[3]6JAN'!U11+'[3]7FEB'!U11+'[3]8MAR'!U11+'[3]9APR'!U11+'[3]10MAY'!U11+'[3]11JUN'!U11+'[3]12JUL'!U11+'[3]13AUG'!U11</f>
        <v>0</v>
      </c>
      <c r="V11" s="19">
        <f>'[3]2SEPT'!V11+'[3]3OCT'!V11+'[3]4NOV'!V11+'[3]5DEC'!V11+'[3]6JAN'!V11+'[3]7FEB'!V11+'[3]8MAR'!V11+'[3]9APR'!V11+'[3]10MAY'!V11+'[3]11JUN'!V11+'[3]12JUL'!V11+'[3]13AUG'!V11</f>
        <v>4347</v>
      </c>
      <c r="W11" s="66">
        <f t="shared" si="0"/>
        <v>2326557.92</v>
      </c>
    </row>
    <row r="12" spans="1:23" x14ac:dyDescent="0.25">
      <c r="A12" s="62" t="s">
        <v>59</v>
      </c>
      <c r="B12" s="63" t="s">
        <v>60</v>
      </c>
      <c r="C12" s="70" t="s">
        <v>45</v>
      </c>
      <c r="D12" s="19">
        <f>'[3]2SEPT'!D12+'[3]3OCT'!D12+'[3]4NOV'!D12+'[3]5DEC'!D12+'[3]6JAN'!D12+'[3]7FEB'!D12+'[3]8MAR'!D12+'[3]9APR'!D12+'[3]10MAY'!D12+'[3]11JUN'!D12+'[3]12JUL'!D12+'[3]13AUG'!D12</f>
        <v>1383667</v>
      </c>
      <c r="E12" s="19">
        <f>'[3]2SEPT'!E12+'[3]3OCT'!E12+'[3]4NOV'!E12+'[3]5DEC'!E12+'[3]6JAN'!E12+'[3]7FEB'!E12+'[3]8MAR'!E12+'[3]9APR'!E12+'[3]10MAY'!E12+'[3]11JUN'!E12+'[3]12JUL'!E12+'[3]13AUG'!E12</f>
        <v>3046572</v>
      </c>
      <c r="F12" s="19">
        <f>'[3]2SEPT'!F12+'[3]3OCT'!F12+'[3]4NOV'!F12+'[3]5DEC'!F12+'[3]6JAN'!F12+'[3]7FEB'!F12+'[3]8MAR'!F12+'[3]9APR'!F12+'[3]10MAY'!F12+'[3]11JUN'!F12+'[3]12JUL'!F12+'[3]13AUG'!F12</f>
        <v>884840</v>
      </c>
      <c r="G12" s="19">
        <f>'[3]2SEPT'!G12+'[3]3OCT'!G12+'[3]4NOV'!G12+'[3]5DEC'!G12+'[3]6JAN'!G12+'[3]7FEB'!G12+'[3]8MAR'!G12+'[3]9APR'!G12+'[3]10MAY'!G12+'[3]11JUN'!G12+'[3]12JUL'!G12+'[3]13AUG'!G12</f>
        <v>1920599</v>
      </c>
      <c r="H12" s="19">
        <f>'[3]2SEPT'!H12+'[3]3OCT'!H12+'[3]4NOV'!H12+'[3]5DEC'!H12+'[3]6JAN'!H12+'[3]7FEB'!H12+'[3]8MAR'!H12+'[3]9APR'!H12+'[3]10MAY'!H12+'[3]11JUN'!H12+'[3]12JUL'!H12+'[3]13AUG'!H12</f>
        <v>2175941</v>
      </c>
      <c r="I12" s="65">
        <f>'[3]2SEPT'!I12+'[3]3OCT'!I12+'[3]4NOV'!I12+'[3]5DEC'!I12+'[3]6JAN'!I12+'[3]7FEB'!I12+'[3]8MAR'!I12+'[3]9APR'!I12+'[3]10MAY'!I12+'[3]11JUN'!I12+'[3]12JUL'!I12+'[3]13AUG'!I12</f>
        <v>9411619</v>
      </c>
      <c r="J12" s="19">
        <f>'[3]2SEPT'!J12+'[3]3OCT'!J12+'[3]4NOV'!J12+'[3]5DEC'!J12+'[3]6JAN'!J12+'[3]7FEB'!J12+'[3]8MAR'!J12+'[3]9APR'!J12+'[3]10MAY'!J12+'[3]11JUN'!J12+'[3]12JUL'!J12+'[3]13AUG'!J12</f>
        <v>80231</v>
      </c>
      <c r="K12" s="19">
        <f>'[3]2SEPT'!K12+'[3]3OCT'!K12+'[3]4NOV'!K12+'[3]5DEC'!K12+'[3]6JAN'!K12+'[3]7FEB'!K12+'[3]8MAR'!K12+'[3]9APR'!K12+'[3]10MAY'!K12+'[3]11JUN'!K12+'[3]12JUL'!K12+'[3]13AUG'!K12</f>
        <v>1162954.43</v>
      </c>
      <c r="L12" s="19">
        <f>'[3]2SEPT'!L12+'[3]3OCT'!L12+'[3]4NOV'!L12+'[3]5DEC'!L12+'[3]6JAN'!L12+'[3]7FEB'!L12+'[3]8MAR'!L12+'[3]9APR'!L12+'[3]10MAY'!L12+'[3]11JUN'!L12+'[3]12JUL'!L12+'[3]13AUG'!L12</f>
        <v>0</v>
      </c>
      <c r="M12" s="19">
        <f>'[3]2SEPT'!M12+'[3]3OCT'!M12+'[3]4NOV'!M12+'[3]5DEC'!M12+'[3]6JAN'!M12+'[3]7FEB'!M12+'[3]8MAR'!M12+'[3]9APR'!M12+'[3]10MAY'!M12+'[3]11JUN'!M12+'[3]12JUL'!M12+'[3]13AUG'!M12</f>
        <v>0</v>
      </c>
      <c r="N12" s="19">
        <f>'[3]2SEPT'!N12+'[3]3OCT'!N12+'[3]4NOV'!N12+'[3]5DEC'!N12+'[3]6JAN'!N12+'[3]7FEB'!N12+'[3]8MAR'!N12+'[3]9APR'!N12+'[3]10MAY'!N12+'[3]11JUN'!N12+'[3]12JUL'!N12+'[3]13AUG'!N12</f>
        <v>0</v>
      </c>
      <c r="O12" s="19">
        <f>'[3]2SEPT'!O12+'[3]3OCT'!O12+'[3]4NOV'!O12+'[3]5DEC'!O12+'[3]6JAN'!O12+'[3]7FEB'!O12+'[3]8MAR'!O12+'[3]9APR'!O12+'[3]10MAY'!O12+'[3]11JUN'!O12+'[3]12JUL'!O12+'[3]13AUG'!O12</f>
        <v>0</v>
      </c>
      <c r="P12" s="19">
        <f>'[3]2SEPT'!P12+'[3]3OCT'!P12+'[3]4NOV'!P12+'[3]5DEC'!P12+'[3]6JAN'!P12+'[3]7FEB'!P12+'[3]8MAR'!P12+'[3]9APR'!P12+'[3]10MAY'!P12+'[3]11JUN'!P12+'[3]12JUL'!P12+'[3]13AUG'!P12</f>
        <v>216511</v>
      </c>
      <c r="Q12" s="19">
        <f>'[3]2SEPT'!Q12+'[3]3OCT'!Q12+'[3]4NOV'!Q12+'[3]5DEC'!Q12+'[3]6JAN'!Q12+'[3]7FEB'!Q12+'[3]8MAR'!Q12+'[3]9APR'!Q12+'[3]10MAY'!Q12+'[3]11JUN'!Q12+'[3]12JUL'!Q12+'[3]13AUG'!Q12</f>
        <v>437325</v>
      </c>
      <c r="R12" s="19">
        <f>'[3]2SEPT'!R12+'[3]3OCT'!R12+'[3]4NOV'!R12+'[3]5DEC'!R12+'[3]6JAN'!R12+'[3]7FEB'!R12+'[3]8MAR'!R12+'[3]9APR'!R12+'[3]10MAY'!R12+'[3]11JUN'!R12+'[3]12JUL'!R12+'[3]13AUG'!R12</f>
        <v>152045</v>
      </c>
      <c r="S12" s="19">
        <f>'[3]2SEPT'!S12+'[3]3OCT'!S12+'[3]4NOV'!S12+'[3]5DEC'!S12+'[3]6JAN'!S12+'[3]7FEB'!S12+'[3]8MAR'!S12+'[3]9APR'!S12+'[3]10MAY'!S12+'[3]11JUN'!S12+'[3]12JUL'!S12+'[3]13AUG'!S12</f>
        <v>0</v>
      </c>
      <c r="T12" s="19">
        <f>'[3]2SEPT'!T12+'[3]3OCT'!T12+'[3]4NOV'!T12+'[3]5DEC'!T12+'[3]6JAN'!T12+'[3]7FEB'!T12+'[3]8MAR'!T12+'[3]9APR'!T12+'[3]10MAY'!T12+'[3]11JUN'!T12+'[3]12JUL'!T12+'[3]13AUG'!T12</f>
        <v>0</v>
      </c>
      <c r="U12" s="19">
        <f>'[3]2SEPT'!U12+'[3]3OCT'!U12+'[3]4NOV'!U12+'[3]5DEC'!U12+'[3]6JAN'!U12+'[3]7FEB'!U12+'[3]8MAR'!U12+'[3]9APR'!U12+'[3]10MAY'!U12+'[3]11JUN'!U12+'[3]12JUL'!U12+'[3]13AUG'!U12</f>
        <v>0</v>
      </c>
      <c r="V12" s="19">
        <f>'[3]2SEPT'!V12+'[3]3OCT'!V12+'[3]4NOV'!V12+'[3]5DEC'!V12+'[3]6JAN'!V12+'[3]7FEB'!V12+'[3]8MAR'!V12+'[3]9APR'!V12+'[3]10MAY'!V12+'[3]11JUN'!V12+'[3]12JUL'!V12+'[3]13AUG'!V12</f>
        <v>0</v>
      </c>
      <c r="W12" s="66">
        <f t="shared" si="0"/>
        <v>11460685.43</v>
      </c>
    </row>
    <row r="13" spans="1:23" x14ac:dyDescent="0.25">
      <c r="A13" s="62" t="s">
        <v>61</v>
      </c>
      <c r="B13" s="63" t="s">
        <v>62</v>
      </c>
      <c r="C13" s="64" t="s">
        <v>36</v>
      </c>
      <c r="D13" s="19">
        <f>'[3]2SEPT'!D13+'[3]3OCT'!D13+'[3]4NOV'!D13+'[3]5DEC'!D13+'[3]6JAN'!D13+'[3]7FEB'!D13+'[3]8MAR'!D13+'[3]9APR'!D13+'[3]10MAY'!D13+'[3]11JUN'!D13+'[3]12JUL'!D13+'[3]13AUG'!D13</f>
        <v>0</v>
      </c>
      <c r="E13" s="19">
        <f>'[3]2SEPT'!E13+'[3]3OCT'!E13+'[3]4NOV'!E13+'[3]5DEC'!E13+'[3]6JAN'!E13+'[3]7FEB'!E13+'[3]8MAR'!E13+'[3]9APR'!E13+'[3]10MAY'!E13+'[3]11JUN'!E13+'[3]12JUL'!E13+'[3]13AUG'!E13</f>
        <v>727190</v>
      </c>
      <c r="F13" s="19">
        <f>'[3]2SEPT'!F13+'[3]3OCT'!F13+'[3]4NOV'!F13+'[3]5DEC'!F13+'[3]6JAN'!F13+'[3]7FEB'!F13+'[3]8MAR'!F13+'[3]9APR'!F13+'[3]10MAY'!F13+'[3]11JUN'!F13+'[3]12JUL'!F13+'[3]13AUG'!F13</f>
        <v>15000</v>
      </c>
      <c r="G13" s="19">
        <f>'[3]2SEPT'!G13+'[3]3OCT'!G13+'[3]4NOV'!G13+'[3]5DEC'!G13+'[3]6JAN'!G13+'[3]7FEB'!G13+'[3]8MAR'!G13+'[3]9APR'!G13+'[3]10MAY'!G13+'[3]11JUN'!G13+'[3]12JUL'!G13+'[3]13AUG'!G13</f>
        <v>0</v>
      </c>
      <c r="H13" s="19">
        <f>'[3]2SEPT'!H13+'[3]3OCT'!H13+'[3]4NOV'!H13+'[3]5DEC'!H13+'[3]6JAN'!H13+'[3]7FEB'!H13+'[3]8MAR'!H13+'[3]9APR'!H13+'[3]10MAY'!H13+'[3]11JUN'!H13+'[3]12JUL'!H13+'[3]13AUG'!H13</f>
        <v>15000</v>
      </c>
      <c r="I13" s="65">
        <f>'[3]2SEPT'!I13+'[3]3OCT'!I13+'[3]4NOV'!I13+'[3]5DEC'!I13+'[3]6JAN'!I13+'[3]7FEB'!I13+'[3]8MAR'!I13+'[3]9APR'!I13+'[3]10MAY'!I13+'[3]11JUN'!I13+'[3]12JUL'!I13+'[3]13AUG'!I13</f>
        <v>757190</v>
      </c>
      <c r="J13" s="19">
        <f>'[3]2SEPT'!J13+'[3]3OCT'!J13+'[3]4NOV'!J13+'[3]5DEC'!J13+'[3]6JAN'!J13+'[3]7FEB'!J13+'[3]8MAR'!J13+'[3]9APR'!J13+'[3]10MAY'!J13+'[3]11JUN'!J13+'[3]12JUL'!J13+'[3]13AUG'!J13</f>
        <v>6336.51</v>
      </c>
      <c r="K13" s="19">
        <f>'[3]2SEPT'!K13+'[3]3OCT'!K13+'[3]4NOV'!K13+'[3]5DEC'!K13+'[3]6JAN'!K13+'[3]7FEB'!K13+'[3]8MAR'!K13+'[3]9APR'!K13+'[3]10MAY'!K13+'[3]11JUN'!K13+'[3]12JUL'!K13+'[3]13AUG'!K13</f>
        <v>18781.830000000002</v>
      </c>
      <c r="L13" s="19">
        <f>'[3]2SEPT'!L13+'[3]3OCT'!L13+'[3]4NOV'!L13+'[3]5DEC'!L13+'[3]6JAN'!L13+'[3]7FEB'!L13+'[3]8MAR'!L13+'[3]9APR'!L13+'[3]10MAY'!L13+'[3]11JUN'!L13+'[3]12JUL'!L13+'[3]13AUG'!L13</f>
        <v>0</v>
      </c>
      <c r="M13" s="19">
        <f>'[3]2SEPT'!M13+'[3]3OCT'!M13+'[3]4NOV'!M13+'[3]5DEC'!M13+'[3]6JAN'!M13+'[3]7FEB'!M13+'[3]8MAR'!M13+'[3]9APR'!M13+'[3]10MAY'!M13+'[3]11JUN'!M13+'[3]12JUL'!M13+'[3]13AUG'!M13</f>
        <v>0</v>
      </c>
      <c r="N13" s="19">
        <f>'[3]2SEPT'!N13+'[3]3OCT'!N13+'[3]4NOV'!N13+'[3]5DEC'!N13+'[3]6JAN'!N13+'[3]7FEB'!N13+'[3]8MAR'!N13+'[3]9APR'!N13+'[3]10MAY'!N13+'[3]11JUN'!N13+'[3]12JUL'!N13+'[3]13AUG'!N13</f>
        <v>0</v>
      </c>
      <c r="O13" s="19">
        <f>'[3]2SEPT'!O13+'[3]3OCT'!O13+'[3]4NOV'!O13+'[3]5DEC'!O13+'[3]6JAN'!O13+'[3]7FEB'!O13+'[3]8MAR'!O13+'[3]9APR'!O13+'[3]10MAY'!O13+'[3]11JUN'!O13+'[3]12JUL'!O13+'[3]13AUG'!O13</f>
        <v>0</v>
      </c>
      <c r="P13" s="19">
        <f>'[3]2SEPT'!P13+'[3]3OCT'!P13+'[3]4NOV'!P13+'[3]5DEC'!P13+'[3]6JAN'!P13+'[3]7FEB'!P13+'[3]8MAR'!P13+'[3]9APR'!P13+'[3]10MAY'!P13+'[3]11JUN'!P13+'[3]12JUL'!P13+'[3]13AUG'!P13</f>
        <v>0</v>
      </c>
      <c r="Q13" s="19">
        <f>'[3]2SEPT'!Q13+'[3]3OCT'!Q13+'[3]4NOV'!Q13+'[3]5DEC'!Q13+'[3]6JAN'!Q13+'[3]7FEB'!Q13+'[3]8MAR'!Q13+'[3]9APR'!Q13+'[3]10MAY'!Q13+'[3]11JUN'!Q13+'[3]12JUL'!Q13+'[3]13AUG'!Q13</f>
        <v>50195</v>
      </c>
      <c r="R13" s="19">
        <f>'[3]2SEPT'!R13+'[3]3OCT'!R13+'[3]4NOV'!R13+'[3]5DEC'!R13+'[3]6JAN'!R13+'[3]7FEB'!R13+'[3]8MAR'!R13+'[3]9APR'!R13+'[3]10MAY'!R13+'[3]11JUN'!R13+'[3]12JUL'!R13+'[3]13AUG'!R13</f>
        <v>0</v>
      </c>
      <c r="S13" s="19">
        <f>'[3]2SEPT'!S13+'[3]3OCT'!S13+'[3]4NOV'!S13+'[3]5DEC'!S13+'[3]6JAN'!S13+'[3]7FEB'!S13+'[3]8MAR'!S13+'[3]9APR'!S13+'[3]10MAY'!S13+'[3]11JUN'!S13+'[3]12JUL'!S13+'[3]13AUG'!S13</f>
        <v>0</v>
      </c>
      <c r="T13" s="19">
        <f>'[3]2SEPT'!T13+'[3]3OCT'!T13+'[3]4NOV'!T13+'[3]5DEC'!T13+'[3]6JAN'!T13+'[3]7FEB'!T13+'[3]8MAR'!T13+'[3]9APR'!T13+'[3]10MAY'!T13+'[3]11JUN'!T13+'[3]12JUL'!T13+'[3]13AUG'!T13</f>
        <v>0</v>
      </c>
      <c r="U13" s="19">
        <f>'[3]2SEPT'!U13+'[3]3OCT'!U13+'[3]4NOV'!U13+'[3]5DEC'!U13+'[3]6JAN'!U13+'[3]7FEB'!U13+'[3]8MAR'!U13+'[3]9APR'!U13+'[3]10MAY'!U13+'[3]11JUN'!U13+'[3]12JUL'!U13+'[3]13AUG'!U13</f>
        <v>0</v>
      </c>
      <c r="V13" s="19">
        <f>'[3]2SEPT'!V13+'[3]3OCT'!V13+'[3]4NOV'!V13+'[3]5DEC'!V13+'[3]6JAN'!V13+'[3]7FEB'!V13+'[3]8MAR'!V13+'[3]9APR'!V13+'[3]10MAY'!V13+'[3]11JUN'!V13+'[3]12JUL'!V13+'[3]13AUG'!V13</f>
        <v>0</v>
      </c>
      <c r="W13" s="66">
        <f t="shared" si="0"/>
        <v>832503.34</v>
      </c>
    </row>
    <row r="14" spans="1:23" x14ac:dyDescent="0.25">
      <c r="A14" s="62" t="s">
        <v>63</v>
      </c>
      <c r="B14" s="63" t="s">
        <v>64</v>
      </c>
      <c r="C14" s="68" t="s">
        <v>42</v>
      </c>
      <c r="D14" s="19">
        <f>'[3]2SEPT'!D14+'[3]3OCT'!D14+'[3]4NOV'!D14+'[3]5DEC'!D14+'[3]6JAN'!D14+'[3]7FEB'!D14+'[3]8MAR'!D14+'[3]9APR'!D14+'[3]10MAY'!D14+'[3]11JUN'!D14+'[3]12JUL'!D14+'[3]13AUG'!D14</f>
        <v>773000</v>
      </c>
      <c r="E14" s="19">
        <f>'[3]2SEPT'!E14+'[3]3OCT'!E14+'[3]4NOV'!E14+'[3]5DEC'!E14+'[3]6JAN'!E14+'[3]7FEB'!E14+'[3]8MAR'!E14+'[3]9APR'!E14+'[3]10MAY'!E14+'[3]11JUN'!E14+'[3]12JUL'!E14+'[3]13AUG'!E14</f>
        <v>384700</v>
      </c>
      <c r="F14" s="19">
        <f>'[3]2SEPT'!F14+'[3]3OCT'!F14+'[3]4NOV'!F14+'[3]5DEC'!F14+'[3]6JAN'!F14+'[3]7FEB'!F14+'[3]8MAR'!F14+'[3]9APR'!F14+'[3]10MAY'!F14+'[3]11JUN'!F14+'[3]12JUL'!F14+'[3]13AUG'!F14</f>
        <v>70409</v>
      </c>
      <c r="G14" s="19">
        <f>'[3]2SEPT'!G14+'[3]3OCT'!G14+'[3]4NOV'!G14+'[3]5DEC'!G14+'[3]6JAN'!G14+'[3]7FEB'!G14+'[3]8MAR'!G14+'[3]9APR'!G14+'[3]10MAY'!G14+'[3]11JUN'!G14+'[3]12JUL'!G14+'[3]13AUG'!G14</f>
        <v>151200</v>
      </c>
      <c r="H14" s="19">
        <f>'[3]2SEPT'!H14+'[3]3OCT'!H14+'[3]4NOV'!H14+'[3]5DEC'!H14+'[3]6JAN'!H14+'[3]7FEB'!H14+'[3]8MAR'!H14+'[3]9APR'!H14+'[3]10MAY'!H14+'[3]11JUN'!H14+'[3]12JUL'!H14+'[3]13AUG'!H14</f>
        <v>549000</v>
      </c>
      <c r="I14" s="65">
        <f>'[3]2SEPT'!I14+'[3]3OCT'!I14+'[3]4NOV'!I14+'[3]5DEC'!I14+'[3]6JAN'!I14+'[3]7FEB'!I14+'[3]8MAR'!I14+'[3]9APR'!I14+'[3]10MAY'!I14+'[3]11JUN'!I14+'[3]12JUL'!I14+'[3]13AUG'!I14</f>
        <v>1928309</v>
      </c>
      <c r="J14" s="19">
        <f>'[3]2SEPT'!J14+'[3]3OCT'!J14+'[3]4NOV'!J14+'[3]5DEC'!J14+'[3]6JAN'!J14+'[3]7FEB'!J14+'[3]8MAR'!J14+'[3]9APR'!J14+'[3]10MAY'!J14+'[3]11JUN'!J14+'[3]12JUL'!J14+'[3]13AUG'!J14</f>
        <v>21624.59</v>
      </c>
      <c r="K14" s="19">
        <f>'[3]2SEPT'!K14+'[3]3OCT'!K14+'[3]4NOV'!K14+'[3]5DEC'!K14+'[3]6JAN'!K14+'[3]7FEB'!K14+'[3]8MAR'!K14+'[3]9APR'!K14+'[3]10MAY'!K14+'[3]11JUN'!K14+'[3]12JUL'!K14+'[3]13AUG'!K14</f>
        <v>319049.90000000002</v>
      </c>
      <c r="L14" s="19">
        <f>'[3]2SEPT'!L14+'[3]3OCT'!L14+'[3]4NOV'!L14+'[3]5DEC'!L14+'[3]6JAN'!L14+'[3]7FEB'!L14+'[3]8MAR'!L14+'[3]9APR'!L14+'[3]10MAY'!L14+'[3]11JUN'!L14+'[3]12JUL'!L14+'[3]13AUG'!L14</f>
        <v>0</v>
      </c>
      <c r="M14" s="19">
        <f>'[3]2SEPT'!M14+'[3]3OCT'!M14+'[3]4NOV'!M14+'[3]5DEC'!M14+'[3]6JAN'!M14+'[3]7FEB'!M14+'[3]8MAR'!M14+'[3]9APR'!M14+'[3]10MAY'!M14+'[3]11JUN'!M14+'[3]12JUL'!M14+'[3]13AUG'!M14</f>
        <v>0</v>
      </c>
      <c r="N14" s="19">
        <f>'[3]2SEPT'!N14+'[3]3OCT'!N14+'[3]4NOV'!N14+'[3]5DEC'!N14+'[3]6JAN'!N14+'[3]7FEB'!N14+'[3]8MAR'!N14+'[3]9APR'!N14+'[3]10MAY'!N14+'[3]11JUN'!N14+'[3]12JUL'!N14+'[3]13AUG'!N14</f>
        <v>0</v>
      </c>
      <c r="O14" s="19">
        <f>'[3]2SEPT'!O14+'[3]3OCT'!O14+'[3]4NOV'!O14+'[3]5DEC'!O14+'[3]6JAN'!O14+'[3]7FEB'!O14+'[3]8MAR'!O14+'[3]9APR'!O14+'[3]10MAY'!O14+'[3]11JUN'!O14+'[3]12JUL'!O14+'[3]13AUG'!O14</f>
        <v>0</v>
      </c>
      <c r="P14" s="19">
        <f>'[3]2SEPT'!P14+'[3]3OCT'!P14+'[3]4NOV'!P14+'[3]5DEC'!P14+'[3]6JAN'!P14+'[3]7FEB'!P14+'[3]8MAR'!P14+'[3]9APR'!P14+'[3]10MAY'!P14+'[3]11JUN'!P14+'[3]12JUL'!P14+'[3]13AUG'!P14</f>
        <v>0</v>
      </c>
      <c r="Q14" s="19">
        <f>'[3]2SEPT'!Q14+'[3]3OCT'!Q14+'[3]4NOV'!Q14+'[3]5DEC'!Q14+'[3]6JAN'!Q14+'[3]7FEB'!Q14+'[3]8MAR'!Q14+'[3]9APR'!Q14+'[3]10MAY'!Q14+'[3]11JUN'!Q14+'[3]12JUL'!Q14+'[3]13AUG'!Q14</f>
        <v>0</v>
      </c>
      <c r="R14" s="19">
        <f>'[3]2SEPT'!R14+'[3]3OCT'!R14+'[3]4NOV'!R14+'[3]5DEC'!R14+'[3]6JAN'!R14+'[3]7FEB'!R14+'[3]8MAR'!R14+'[3]9APR'!R14+'[3]10MAY'!R14+'[3]11JUN'!R14+'[3]12JUL'!R14+'[3]13AUG'!R14</f>
        <v>0</v>
      </c>
      <c r="S14" s="19">
        <f>'[3]2SEPT'!S14+'[3]3OCT'!S14+'[3]4NOV'!S14+'[3]5DEC'!S14+'[3]6JAN'!S14+'[3]7FEB'!S14+'[3]8MAR'!S14+'[3]9APR'!S14+'[3]10MAY'!S14+'[3]11JUN'!S14+'[3]12JUL'!S14+'[3]13AUG'!S14</f>
        <v>0</v>
      </c>
      <c r="T14" s="19">
        <f>'[3]2SEPT'!T14+'[3]3OCT'!T14+'[3]4NOV'!T14+'[3]5DEC'!T14+'[3]6JAN'!T14+'[3]7FEB'!T14+'[3]8MAR'!T14+'[3]9APR'!T14+'[3]10MAY'!T14+'[3]11JUN'!T14+'[3]12JUL'!T14+'[3]13AUG'!T14</f>
        <v>0</v>
      </c>
      <c r="U14" s="19">
        <f>'[3]2SEPT'!U14+'[3]3OCT'!U14+'[3]4NOV'!U14+'[3]5DEC'!U14+'[3]6JAN'!U14+'[3]7FEB'!U14+'[3]8MAR'!U14+'[3]9APR'!U14+'[3]10MAY'!U14+'[3]11JUN'!U14+'[3]12JUL'!U14+'[3]13AUG'!U14</f>
        <v>0</v>
      </c>
      <c r="V14" s="19">
        <f>'[3]2SEPT'!V14+'[3]3OCT'!V14+'[3]4NOV'!V14+'[3]5DEC'!V14+'[3]6JAN'!V14+'[3]7FEB'!V14+'[3]8MAR'!V14+'[3]9APR'!V14+'[3]10MAY'!V14+'[3]11JUN'!V14+'[3]12JUL'!V14+'[3]13AUG'!V14</f>
        <v>10314.200000000001</v>
      </c>
      <c r="W14" s="66">
        <f t="shared" si="0"/>
        <v>2279297.6900000004</v>
      </c>
    </row>
    <row r="15" spans="1:23" x14ac:dyDescent="0.25">
      <c r="A15" s="62" t="s">
        <v>65</v>
      </c>
      <c r="B15" s="63" t="s">
        <v>66</v>
      </c>
      <c r="C15" s="68" t="s">
        <v>42</v>
      </c>
      <c r="D15" s="19">
        <f>'[3]2SEPT'!D15+'[3]3OCT'!D15+'[3]4NOV'!D15+'[3]5DEC'!D15+'[3]6JAN'!D15+'[3]7FEB'!D15+'[3]8MAR'!D15+'[3]9APR'!D15+'[3]10MAY'!D15+'[3]11JUN'!D15+'[3]12JUL'!D15+'[3]13AUG'!D15</f>
        <v>381852.45</v>
      </c>
      <c r="E15" s="19">
        <f>'[3]2SEPT'!E15+'[3]3OCT'!E15+'[3]4NOV'!E15+'[3]5DEC'!E15+'[3]6JAN'!E15+'[3]7FEB'!E15+'[3]8MAR'!E15+'[3]9APR'!E15+'[3]10MAY'!E15+'[3]11JUN'!E15+'[3]12JUL'!E15+'[3]13AUG'!E15</f>
        <v>592386.73</v>
      </c>
      <c r="F15" s="19">
        <f>'[3]2SEPT'!F15+'[3]3OCT'!F15+'[3]4NOV'!F15+'[3]5DEC'!F15+'[3]6JAN'!F15+'[3]7FEB'!F15+'[3]8MAR'!F15+'[3]9APR'!F15+'[3]10MAY'!F15+'[3]11JUN'!F15+'[3]12JUL'!F15+'[3]13AUG'!F15</f>
        <v>308044.05</v>
      </c>
      <c r="G15" s="19">
        <f>'[3]2SEPT'!G15+'[3]3OCT'!G15+'[3]4NOV'!G15+'[3]5DEC'!G15+'[3]6JAN'!G15+'[3]7FEB'!G15+'[3]8MAR'!G15+'[3]9APR'!G15+'[3]10MAY'!G15+'[3]11JUN'!G15+'[3]12JUL'!G15+'[3]13AUG'!G15</f>
        <v>150779.76999999999</v>
      </c>
      <c r="H15" s="19">
        <f>'[3]2SEPT'!H15+'[3]3OCT'!H15+'[3]4NOV'!H15+'[3]5DEC'!H15+'[3]6JAN'!H15+'[3]7FEB'!H15+'[3]8MAR'!H15+'[3]9APR'!H15+'[3]10MAY'!H15+'[3]11JUN'!H15+'[3]12JUL'!H15+'[3]13AUG'!H15</f>
        <v>0</v>
      </c>
      <c r="I15" s="65">
        <f>'[3]2SEPT'!I15+'[3]3OCT'!I15+'[3]4NOV'!I15+'[3]5DEC'!I15+'[3]6JAN'!I15+'[3]7FEB'!I15+'[3]8MAR'!I15+'[3]9APR'!I15+'[3]10MAY'!I15+'[3]11JUN'!I15+'[3]12JUL'!I15+'[3]13AUG'!I15</f>
        <v>1433063</v>
      </c>
      <c r="J15" s="19">
        <f>'[3]2SEPT'!J15+'[3]3OCT'!J15+'[3]4NOV'!J15+'[3]5DEC'!J15+'[3]6JAN'!J15+'[3]7FEB'!J15+'[3]8MAR'!J15+'[3]9APR'!J15+'[3]10MAY'!J15+'[3]11JUN'!J15+'[3]12JUL'!J15+'[3]13AUG'!J15</f>
        <v>18903.95</v>
      </c>
      <c r="K15" s="19">
        <f>'[3]2SEPT'!K15+'[3]3OCT'!K15+'[3]4NOV'!K15+'[3]5DEC'!K15+'[3]6JAN'!K15+'[3]7FEB'!K15+'[3]8MAR'!K15+'[3]9APR'!K15+'[3]10MAY'!K15+'[3]11JUN'!K15+'[3]12JUL'!K15+'[3]13AUG'!K15</f>
        <v>246040.87</v>
      </c>
      <c r="L15" s="19">
        <f>'[3]2SEPT'!L15+'[3]3OCT'!L15+'[3]4NOV'!L15+'[3]5DEC'!L15+'[3]6JAN'!L15+'[3]7FEB'!L15+'[3]8MAR'!L15+'[3]9APR'!L15+'[3]10MAY'!L15+'[3]11JUN'!L15+'[3]12JUL'!L15+'[3]13AUG'!L15</f>
        <v>0</v>
      </c>
      <c r="M15" s="19">
        <f>'[3]2SEPT'!M15+'[3]3OCT'!M15+'[3]4NOV'!M15+'[3]5DEC'!M15+'[3]6JAN'!M15+'[3]7FEB'!M15+'[3]8MAR'!M15+'[3]9APR'!M15+'[3]10MAY'!M15+'[3]11JUN'!M15+'[3]12JUL'!M15+'[3]13AUG'!M15</f>
        <v>0</v>
      </c>
      <c r="N15" s="19">
        <f>'[3]2SEPT'!N15+'[3]3OCT'!N15+'[3]4NOV'!N15+'[3]5DEC'!N15+'[3]6JAN'!N15+'[3]7FEB'!N15+'[3]8MAR'!N15+'[3]9APR'!N15+'[3]10MAY'!N15+'[3]11JUN'!N15+'[3]12JUL'!N15+'[3]13AUG'!N15</f>
        <v>0</v>
      </c>
      <c r="O15" s="19">
        <f>'[3]2SEPT'!O15+'[3]3OCT'!O15+'[3]4NOV'!O15+'[3]5DEC'!O15+'[3]6JAN'!O15+'[3]7FEB'!O15+'[3]8MAR'!O15+'[3]9APR'!O15+'[3]10MAY'!O15+'[3]11JUN'!O15+'[3]12JUL'!O15+'[3]13AUG'!O15</f>
        <v>0</v>
      </c>
      <c r="P15" s="19">
        <f>'[3]2SEPT'!P15+'[3]3OCT'!P15+'[3]4NOV'!P15+'[3]5DEC'!P15+'[3]6JAN'!P15+'[3]7FEB'!P15+'[3]8MAR'!P15+'[3]9APR'!P15+'[3]10MAY'!P15+'[3]11JUN'!P15+'[3]12JUL'!P15+'[3]13AUG'!P15</f>
        <v>0</v>
      </c>
      <c r="Q15" s="19">
        <f>'[3]2SEPT'!Q15+'[3]3OCT'!Q15+'[3]4NOV'!Q15+'[3]5DEC'!Q15+'[3]6JAN'!Q15+'[3]7FEB'!Q15+'[3]8MAR'!Q15+'[3]9APR'!Q15+'[3]10MAY'!Q15+'[3]11JUN'!Q15+'[3]12JUL'!Q15+'[3]13AUG'!Q15</f>
        <v>0</v>
      </c>
      <c r="R15" s="19">
        <f>'[3]2SEPT'!R15+'[3]3OCT'!R15+'[3]4NOV'!R15+'[3]5DEC'!R15+'[3]6JAN'!R15+'[3]7FEB'!R15+'[3]8MAR'!R15+'[3]9APR'!R15+'[3]10MAY'!R15+'[3]11JUN'!R15+'[3]12JUL'!R15+'[3]13AUG'!R15</f>
        <v>0</v>
      </c>
      <c r="S15" s="19">
        <f>'[3]2SEPT'!S15+'[3]3OCT'!S15+'[3]4NOV'!S15+'[3]5DEC'!S15+'[3]6JAN'!S15+'[3]7FEB'!S15+'[3]8MAR'!S15+'[3]9APR'!S15+'[3]10MAY'!S15+'[3]11JUN'!S15+'[3]12JUL'!S15+'[3]13AUG'!S15</f>
        <v>0</v>
      </c>
      <c r="T15" s="19">
        <f>'[3]2SEPT'!T15+'[3]3OCT'!T15+'[3]4NOV'!T15+'[3]5DEC'!T15+'[3]6JAN'!T15+'[3]7FEB'!T15+'[3]8MAR'!T15+'[3]9APR'!T15+'[3]10MAY'!T15+'[3]11JUN'!T15+'[3]12JUL'!T15+'[3]13AUG'!T15</f>
        <v>0</v>
      </c>
      <c r="U15" s="19">
        <f>'[3]2SEPT'!U15+'[3]3OCT'!U15+'[3]4NOV'!U15+'[3]5DEC'!U15+'[3]6JAN'!U15+'[3]7FEB'!U15+'[3]8MAR'!U15+'[3]9APR'!U15+'[3]10MAY'!U15+'[3]11JUN'!U15+'[3]12JUL'!U15+'[3]13AUG'!U15</f>
        <v>0</v>
      </c>
      <c r="V15" s="19">
        <f>'[3]2SEPT'!V15+'[3]3OCT'!V15+'[3]4NOV'!V15+'[3]5DEC'!V15+'[3]6JAN'!V15+'[3]7FEB'!V15+'[3]8MAR'!V15+'[3]9APR'!V15+'[3]10MAY'!V15+'[3]11JUN'!V15+'[3]12JUL'!V15+'[3]13AUG'!V15</f>
        <v>1843</v>
      </c>
      <c r="W15" s="66">
        <f t="shared" si="0"/>
        <v>1699850.8199999998</v>
      </c>
    </row>
    <row r="16" spans="1:23" x14ac:dyDescent="0.25">
      <c r="A16" s="62" t="s">
        <v>67</v>
      </c>
      <c r="B16" s="63" t="s">
        <v>68</v>
      </c>
      <c r="C16" s="67" t="s">
        <v>39</v>
      </c>
      <c r="D16" s="19">
        <f>'[3]2SEPT'!D16+'[3]3OCT'!D16+'[3]4NOV'!D16+'[3]5DEC'!D16+'[3]6JAN'!D16+'[3]7FEB'!D16+'[3]8MAR'!D16+'[3]9APR'!D16+'[3]10MAY'!D16+'[3]11JUN'!D16+'[3]12JUL'!D16+'[3]13AUG'!D16</f>
        <v>128833.53</v>
      </c>
      <c r="E16" s="19">
        <f>'[3]2SEPT'!E16+'[3]3OCT'!E16+'[3]4NOV'!E16+'[3]5DEC'!E16+'[3]6JAN'!E16+'[3]7FEB'!E16+'[3]8MAR'!E16+'[3]9APR'!E16+'[3]10MAY'!E16+'[3]11JUN'!E16+'[3]12JUL'!E16+'[3]13AUG'!E16</f>
        <v>33063.47</v>
      </c>
      <c r="F16" s="19">
        <f>'[3]2SEPT'!F16+'[3]3OCT'!F16+'[3]4NOV'!F16+'[3]5DEC'!F16+'[3]6JAN'!F16+'[3]7FEB'!F16+'[3]8MAR'!F16+'[3]9APR'!F16+'[3]10MAY'!F16+'[3]11JUN'!F16+'[3]12JUL'!F16+'[3]13AUG'!F16</f>
        <v>0</v>
      </c>
      <c r="G16" s="19">
        <f>'[3]2SEPT'!G16+'[3]3OCT'!G16+'[3]4NOV'!G16+'[3]5DEC'!G16+'[3]6JAN'!G16+'[3]7FEB'!G16+'[3]8MAR'!G16+'[3]9APR'!G16+'[3]10MAY'!G16+'[3]11JUN'!G16+'[3]12JUL'!G16+'[3]13AUG'!G16</f>
        <v>0</v>
      </c>
      <c r="H16" s="19">
        <f>'[3]2SEPT'!H16+'[3]3OCT'!H16+'[3]4NOV'!H16+'[3]5DEC'!H16+'[3]6JAN'!H16+'[3]7FEB'!H16+'[3]8MAR'!H16+'[3]9APR'!H16+'[3]10MAY'!H16+'[3]11JUN'!H16+'[3]12JUL'!H16+'[3]13AUG'!H16</f>
        <v>0</v>
      </c>
      <c r="I16" s="65">
        <f>'[3]2SEPT'!I16+'[3]3OCT'!I16+'[3]4NOV'!I16+'[3]5DEC'!I16+'[3]6JAN'!I16+'[3]7FEB'!I16+'[3]8MAR'!I16+'[3]9APR'!I16+'[3]10MAY'!I16+'[3]11JUN'!I16+'[3]12JUL'!I16+'[3]13AUG'!I16</f>
        <v>161897</v>
      </c>
      <c r="J16" s="19">
        <f>'[3]2SEPT'!J16+'[3]3OCT'!J16+'[3]4NOV'!J16+'[3]5DEC'!J16+'[3]6JAN'!J16+'[3]7FEB'!J16+'[3]8MAR'!J16+'[3]9APR'!J16+'[3]10MAY'!J16+'[3]11JUN'!J16+'[3]12JUL'!J16+'[3]13AUG'!J16</f>
        <v>1410.53</v>
      </c>
      <c r="K16" s="19">
        <f>'[3]2SEPT'!K16+'[3]3OCT'!K16+'[3]4NOV'!K16+'[3]5DEC'!K16+'[3]6JAN'!K16+'[3]7FEB'!K16+'[3]8MAR'!K16+'[3]9APR'!K16+'[3]10MAY'!K16+'[3]11JUN'!K16+'[3]12JUL'!K16+'[3]13AUG'!K16</f>
        <v>10476.780000000001</v>
      </c>
      <c r="L16" s="19">
        <f>'[3]2SEPT'!L16+'[3]3OCT'!L16+'[3]4NOV'!L16+'[3]5DEC'!L16+'[3]6JAN'!L16+'[3]7FEB'!L16+'[3]8MAR'!L16+'[3]9APR'!L16+'[3]10MAY'!L16+'[3]11JUN'!L16+'[3]12JUL'!L16+'[3]13AUG'!L16</f>
        <v>0</v>
      </c>
      <c r="M16" s="19">
        <f>'[3]2SEPT'!M16+'[3]3OCT'!M16+'[3]4NOV'!M16+'[3]5DEC'!M16+'[3]6JAN'!M16+'[3]7FEB'!M16+'[3]8MAR'!M16+'[3]9APR'!M16+'[3]10MAY'!M16+'[3]11JUN'!M16+'[3]12JUL'!M16+'[3]13AUG'!M16</f>
        <v>0</v>
      </c>
      <c r="N16" s="19">
        <f>'[3]2SEPT'!N16+'[3]3OCT'!N16+'[3]4NOV'!N16+'[3]5DEC'!N16+'[3]6JAN'!N16+'[3]7FEB'!N16+'[3]8MAR'!N16+'[3]9APR'!N16+'[3]10MAY'!N16+'[3]11JUN'!N16+'[3]12JUL'!N16+'[3]13AUG'!N16</f>
        <v>0</v>
      </c>
      <c r="O16" s="19">
        <f>'[3]2SEPT'!O16+'[3]3OCT'!O16+'[3]4NOV'!O16+'[3]5DEC'!O16+'[3]6JAN'!O16+'[3]7FEB'!O16+'[3]8MAR'!O16+'[3]9APR'!O16+'[3]10MAY'!O16+'[3]11JUN'!O16+'[3]12JUL'!O16+'[3]13AUG'!O16</f>
        <v>0</v>
      </c>
      <c r="P16" s="19">
        <f>'[3]2SEPT'!P16+'[3]3OCT'!P16+'[3]4NOV'!P16+'[3]5DEC'!P16+'[3]6JAN'!P16+'[3]7FEB'!P16+'[3]8MAR'!P16+'[3]9APR'!P16+'[3]10MAY'!P16+'[3]11JUN'!P16+'[3]12JUL'!P16+'[3]13AUG'!P16</f>
        <v>0</v>
      </c>
      <c r="Q16" s="19">
        <f>'[3]2SEPT'!Q16+'[3]3OCT'!Q16+'[3]4NOV'!Q16+'[3]5DEC'!Q16+'[3]6JAN'!Q16+'[3]7FEB'!Q16+'[3]8MAR'!Q16+'[3]9APR'!Q16+'[3]10MAY'!Q16+'[3]11JUN'!Q16+'[3]12JUL'!Q16+'[3]13AUG'!Q16</f>
        <v>0</v>
      </c>
      <c r="R16" s="19">
        <f>'[3]2SEPT'!R16+'[3]3OCT'!R16+'[3]4NOV'!R16+'[3]5DEC'!R16+'[3]6JAN'!R16+'[3]7FEB'!R16+'[3]8MAR'!R16+'[3]9APR'!R16+'[3]10MAY'!R16+'[3]11JUN'!R16+'[3]12JUL'!R16+'[3]13AUG'!R16</f>
        <v>0</v>
      </c>
      <c r="S16" s="19">
        <f>'[3]2SEPT'!S16+'[3]3OCT'!S16+'[3]4NOV'!S16+'[3]5DEC'!S16+'[3]6JAN'!S16+'[3]7FEB'!S16+'[3]8MAR'!S16+'[3]9APR'!S16+'[3]10MAY'!S16+'[3]11JUN'!S16+'[3]12JUL'!S16+'[3]13AUG'!S16</f>
        <v>0</v>
      </c>
      <c r="T16" s="19">
        <f>'[3]2SEPT'!T16+'[3]3OCT'!T16+'[3]4NOV'!T16+'[3]5DEC'!T16+'[3]6JAN'!T16+'[3]7FEB'!T16+'[3]8MAR'!T16+'[3]9APR'!T16+'[3]10MAY'!T16+'[3]11JUN'!T16+'[3]12JUL'!T16+'[3]13AUG'!T16</f>
        <v>0</v>
      </c>
      <c r="U16" s="19">
        <f>'[3]2SEPT'!U16+'[3]3OCT'!U16+'[3]4NOV'!U16+'[3]5DEC'!U16+'[3]6JAN'!U16+'[3]7FEB'!U16+'[3]8MAR'!U16+'[3]9APR'!U16+'[3]10MAY'!U16+'[3]11JUN'!U16+'[3]12JUL'!U16+'[3]13AUG'!U16</f>
        <v>0</v>
      </c>
      <c r="V16" s="19">
        <f>'[3]2SEPT'!V16+'[3]3OCT'!V16+'[3]4NOV'!V16+'[3]5DEC'!V16+'[3]6JAN'!V16+'[3]7FEB'!V16+'[3]8MAR'!V16+'[3]9APR'!V16+'[3]10MAY'!V16+'[3]11JUN'!V16+'[3]12JUL'!V16+'[3]13AUG'!V16</f>
        <v>0</v>
      </c>
      <c r="W16" s="66">
        <f t="shared" si="0"/>
        <v>173784.31</v>
      </c>
    </row>
    <row r="17" spans="1:23" x14ac:dyDescent="0.25">
      <c r="A17" s="62" t="s">
        <v>69</v>
      </c>
      <c r="B17" s="63" t="s">
        <v>70</v>
      </c>
      <c r="C17" s="72" t="s">
        <v>71</v>
      </c>
      <c r="D17" s="19">
        <f>'[3]2SEPT'!D17+'[3]3OCT'!D17+'[3]4NOV'!D17+'[3]5DEC'!D17+'[3]6JAN'!D17+'[3]7FEB'!D17+'[3]8MAR'!D17+'[3]9APR'!D17+'[3]10MAY'!D17+'[3]11JUN'!D17+'[3]12JUL'!D17+'[3]13AUG'!D17</f>
        <v>75544.27</v>
      </c>
      <c r="E17" s="19">
        <f>'[3]2SEPT'!E17+'[3]3OCT'!E17+'[3]4NOV'!E17+'[3]5DEC'!E17+'[3]6JAN'!E17+'[3]7FEB'!E17+'[3]8MAR'!E17+'[3]9APR'!E17+'[3]10MAY'!E17+'[3]11JUN'!E17+'[3]12JUL'!E17+'[3]13AUG'!E17</f>
        <v>33442.15</v>
      </c>
      <c r="F17" s="19">
        <f>'[3]2SEPT'!F17+'[3]3OCT'!F17+'[3]4NOV'!F17+'[3]5DEC'!F17+'[3]6JAN'!F17+'[3]7FEB'!F17+'[3]8MAR'!F17+'[3]9APR'!F17+'[3]10MAY'!F17+'[3]11JUN'!F17+'[3]12JUL'!F17+'[3]13AUG'!F17</f>
        <v>17297.41</v>
      </c>
      <c r="G17" s="19">
        <f>'[3]2SEPT'!G17+'[3]3OCT'!G17+'[3]4NOV'!G17+'[3]5DEC'!G17+'[3]6JAN'!G17+'[3]7FEB'!G17+'[3]8MAR'!G17+'[3]9APR'!G17+'[3]10MAY'!G17+'[3]11JUN'!G17+'[3]12JUL'!G17+'[3]13AUG'!G17</f>
        <v>24171.17</v>
      </c>
      <c r="H17" s="19">
        <f>'[3]2SEPT'!H17+'[3]3OCT'!H17+'[3]4NOV'!H17+'[3]5DEC'!H17+'[3]6JAN'!H17+'[3]7FEB'!H17+'[3]8MAR'!H17+'[3]9APR'!H17+'[3]10MAY'!H17+'[3]11JUN'!H17+'[3]12JUL'!H17+'[3]13AUG'!H17</f>
        <v>7196</v>
      </c>
      <c r="I17" s="65">
        <f>'[3]2SEPT'!I17+'[3]3OCT'!I17+'[3]4NOV'!I17+'[3]5DEC'!I17+'[3]6JAN'!I17+'[3]7FEB'!I17+'[3]8MAR'!I17+'[3]9APR'!I17+'[3]10MAY'!I17+'[3]11JUN'!I17+'[3]12JUL'!I17+'[3]13AUG'!I17</f>
        <v>157651</v>
      </c>
      <c r="J17" s="19">
        <f>'[3]2SEPT'!J17+'[3]3OCT'!J17+'[3]4NOV'!J17+'[3]5DEC'!J17+'[3]6JAN'!J17+'[3]7FEB'!J17+'[3]8MAR'!J17+'[3]9APR'!J17+'[3]10MAY'!J17+'[3]11JUN'!J17+'[3]12JUL'!J17+'[3]13AUG'!J17</f>
        <v>1004.68</v>
      </c>
      <c r="K17" s="19">
        <f>'[3]2SEPT'!K17+'[3]3OCT'!K17+'[3]4NOV'!K17+'[3]5DEC'!K17+'[3]6JAN'!K17+'[3]7FEB'!K17+'[3]8MAR'!K17+'[3]9APR'!K17+'[3]10MAY'!K17+'[3]11JUN'!K17+'[3]12JUL'!K17+'[3]13AUG'!K17</f>
        <v>3489.48</v>
      </c>
      <c r="L17" s="19">
        <f>'[3]2SEPT'!L17+'[3]3OCT'!L17+'[3]4NOV'!L17+'[3]5DEC'!L17+'[3]6JAN'!L17+'[3]7FEB'!L17+'[3]8MAR'!L17+'[3]9APR'!L17+'[3]10MAY'!L17+'[3]11JUN'!L17+'[3]12JUL'!L17+'[3]13AUG'!L17</f>
        <v>0</v>
      </c>
      <c r="M17" s="19">
        <f>'[3]2SEPT'!M17+'[3]3OCT'!M17+'[3]4NOV'!M17+'[3]5DEC'!M17+'[3]6JAN'!M17+'[3]7FEB'!M17+'[3]8MAR'!M17+'[3]9APR'!M17+'[3]10MAY'!M17+'[3]11JUN'!M17+'[3]12JUL'!M17+'[3]13AUG'!M17</f>
        <v>0</v>
      </c>
      <c r="N17" s="19">
        <f>'[3]2SEPT'!N17+'[3]3OCT'!N17+'[3]4NOV'!N17+'[3]5DEC'!N17+'[3]6JAN'!N17+'[3]7FEB'!N17+'[3]8MAR'!N17+'[3]9APR'!N17+'[3]10MAY'!N17+'[3]11JUN'!N17+'[3]12JUL'!N17+'[3]13AUG'!N17</f>
        <v>0</v>
      </c>
      <c r="O17" s="19">
        <f>'[3]2SEPT'!O17+'[3]3OCT'!O17+'[3]4NOV'!O17+'[3]5DEC'!O17+'[3]6JAN'!O17+'[3]7FEB'!O17+'[3]8MAR'!O17+'[3]9APR'!O17+'[3]10MAY'!O17+'[3]11JUN'!O17+'[3]12JUL'!O17+'[3]13AUG'!O17</f>
        <v>0</v>
      </c>
      <c r="P17" s="19">
        <f>'[3]2SEPT'!P17+'[3]3OCT'!P17+'[3]4NOV'!P17+'[3]5DEC'!P17+'[3]6JAN'!P17+'[3]7FEB'!P17+'[3]8MAR'!P17+'[3]9APR'!P17+'[3]10MAY'!P17+'[3]11JUN'!P17+'[3]12JUL'!P17+'[3]13AUG'!P17</f>
        <v>0</v>
      </c>
      <c r="Q17" s="19">
        <f>'[3]2SEPT'!Q17+'[3]3OCT'!Q17+'[3]4NOV'!Q17+'[3]5DEC'!Q17+'[3]6JAN'!Q17+'[3]7FEB'!Q17+'[3]8MAR'!Q17+'[3]9APR'!Q17+'[3]10MAY'!Q17+'[3]11JUN'!Q17+'[3]12JUL'!Q17+'[3]13AUG'!Q17</f>
        <v>0</v>
      </c>
      <c r="R17" s="19">
        <f>'[3]2SEPT'!R17+'[3]3OCT'!R17+'[3]4NOV'!R17+'[3]5DEC'!R17+'[3]6JAN'!R17+'[3]7FEB'!R17+'[3]8MAR'!R17+'[3]9APR'!R17+'[3]10MAY'!R17+'[3]11JUN'!R17+'[3]12JUL'!R17+'[3]13AUG'!R17</f>
        <v>0</v>
      </c>
      <c r="S17" s="19">
        <f>'[3]2SEPT'!S17+'[3]3OCT'!S17+'[3]4NOV'!S17+'[3]5DEC'!S17+'[3]6JAN'!S17+'[3]7FEB'!S17+'[3]8MAR'!S17+'[3]9APR'!S17+'[3]10MAY'!S17+'[3]11JUN'!S17+'[3]12JUL'!S17+'[3]13AUG'!S17</f>
        <v>0</v>
      </c>
      <c r="T17" s="19">
        <f>'[3]2SEPT'!T17+'[3]3OCT'!T17+'[3]4NOV'!T17+'[3]5DEC'!T17+'[3]6JAN'!T17+'[3]7FEB'!T17+'[3]8MAR'!T17+'[3]9APR'!T17+'[3]10MAY'!T17+'[3]11JUN'!T17+'[3]12JUL'!T17+'[3]13AUG'!T17</f>
        <v>0</v>
      </c>
      <c r="U17" s="19">
        <f>'[3]2SEPT'!U17+'[3]3OCT'!U17+'[3]4NOV'!U17+'[3]5DEC'!U17+'[3]6JAN'!U17+'[3]7FEB'!U17+'[3]8MAR'!U17+'[3]9APR'!U17+'[3]10MAY'!U17+'[3]11JUN'!U17+'[3]12JUL'!U17+'[3]13AUG'!U17</f>
        <v>0</v>
      </c>
      <c r="V17" s="19">
        <f>'[3]2SEPT'!V17+'[3]3OCT'!V17+'[3]4NOV'!V17+'[3]5DEC'!V17+'[3]6JAN'!V17+'[3]7FEB'!V17+'[3]8MAR'!V17+'[3]9APR'!V17+'[3]10MAY'!V17+'[3]11JUN'!V17+'[3]12JUL'!V17+'[3]13AUG'!V17</f>
        <v>0</v>
      </c>
      <c r="W17" s="66">
        <f t="shared" si="0"/>
        <v>162145.16</v>
      </c>
    </row>
    <row r="18" spans="1:23" x14ac:dyDescent="0.25">
      <c r="A18" s="62" t="s">
        <v>72</v>
      </c>
      <c r="B18" s="63" t="s">
        <v>73</v>
      </c>
      <c r="C18" s="67" t="s">
        <v>39</v>
      </c>
      <c r="D18" s="19">
        <f>'[3]2SEPT'!D18+'[3]3OCT'!D18+'[3]4NOV'!D18+'[3]5DEC'!D18+'[3]6JAN'!D18+'[3]7FEB'!D18+'[3]8MAR'!D18+'[3]9APR'!D18+'[3]10MAY'!D18+'[3]11JUN'!D18+'[3]12JUL'!D18+'[3]13AUG'!D18</f>
        <v>0</v>
      </c>
      <c r="E18" s="19">
        <f>'[3]2SEPT'!E18+'[3]3OCT'!E18+'[3]4NOV'!E18+'[3]5DEC'!E18+'[3]6JAN'!E18+'[3]7FEB'!E18+'[3]8MAR'!E18+'[3]9APR'!E18+'[3]10MAY'!E18+'[3]11JUN'!E18+'[3]12JUL'!E18+'[3]13AUG'!E18</f>
        <v>312849</v>
      </c>
      <c r="F18" s="19">
        <f>'[3]2SEPT'!F18+'[3]3OCT'!F18+'[3]4NOV'!F18+'[3]5DEC'!F18+'[3]6JAN'!F18+'[3]7FEB'!F18+'[3]8MAR'!F18+'[3]9APR'!F18+'[3]10MAY'!F18+'[3]11JUN'!F18+'[3]12JUL'!F18+'[3]13AUG'!F18</f>
        <v>81087</v>
      </c>
      <c r="G18" s="19">
        <f>'[3]2SEPT'!G18+'[3]3OCT'!G18+'[3]4NOV'!G18+'[3]5DEC'!G18+'[3]6JAN'!G18+'[3]7FEB'!G18+'[3]8MAR'!G18+'[3]9APR'!G18+'[3]10MAY'!G18+'[3]11JUN'!G18+'[3]12JUL'!G18+'[3]13AUG'!G18</f>
        <v>13660</v>
      </c>
      <c r="H18" s="19">
        <f>'[3]2SEPT'!H18+'[3]3OCT'!H18+'[3]4NOV'!H18+'[3]5DEC'!H18+'[3]6JAN'!H18+'[3]7FEB'!H18+'[3]8MAR'!H18+'[3]9APR'!H18+'[3]10MAY'!H18+'[3]11JUN'!H18+'[3]12JUL'!H18+'[3]13AUG'!H18</f>
        <v>0</v>
      </c>
      <c r="I18" s="65">
        <f>'[3]2SEPT'!I18+'[3]3OCT'!I18+'[3]4NOV'!I18+'[3]5DEC'!I18+'[3]6JAN'!I18+'[3]7FEB'!I18+'[3]8MAR'!I18+'[3]9APR'!I18+'[3]10MAY'!I18+'[3]11JUN'!I18+'[3]12JUL'!I18+'[3]13AUG'!I18</f>
        <v>407596</v>
      </c>
      <c r="J18" s="19">
        <f>'[3]2SEPT'!J18+'[3]3OCT'!J18+'[3]4NOV'!J18+'[3]5DEC'!J18+'[3]6JAN'!J18+'[3]7FEB'!J18+'[3]8MAR'!J18+'[3]9APR'!J18+'[3]10MAY'!J18+'[3]11JUN'!J18+'[3]12JUL'!J18+'[3]13AUG'!J18</f>
        <v>1410.53</v>
      </c>
      <c r="K18" s="19">
        <f>'[3]2SEPT'!K18+'[3]3OCT'!K18+'[3]4NOV'!K18+'[3]5DEC'!K18+'[3]6JAN'!K18+'[3]7FEB'!K18+'[3]8MAR'!K18+'[3]9APR'!K18+'[3]10MAY'!K18+'[3]11JUN'!K18+'[3]12JUL'!K18+'[3]13AUG'!K18</f>
        <v>12684.02</v>
      </c>
      <c r="L18" s="19">
        <f>'[3]2SEPT'!L18+'[3]3OCT'!L18+'[3]4NOV'!L18+'[3]5DEC'!L18+'[3]6JAN'!L18+'[3]7FEB'!L18+'[3]8MAR'!L18+'[3]9APR'!L18+'[3]10MAY'!L18+'[3]11JUN'!L18+'[3]12JUL'!L18+'[3]13AUG'!L18</f>
        <v>0</v>
      </c>
      <c r="M18" s="19">
        <f>'[3]2SEPT'!M18+'[3]3OCT'!M18+'[3]4NOV'!M18+'[3]5DEC'!M18+'[3]6JAN'!M18+'[3]7FEB'!M18+'[3]8MAR'!M18+'[3]9APR'!M18+'[3]10MAY'!M18+'[3]11JUN'!M18+'[3]12JUL'!M18+'[3]13AUG'!M18</f>
        <v>0</v>
      </c>
      <c r="N18" s="19">
        <f>'[3]2SEPT'!N18+'[3]3OCT'!N18+'[3]4NOV'!N18+'[3]5DEC'!N18+'[3]6JAN'!N18+'[3]7FEB'!N18+'[3]8MAR'!N18+'[3]9APR'!N18+'[3]10MAY'!N18+'[3]11JUN'!N18+'[3]12JUL'!N18+'[3]13AUG'!N18</f>
        <v>0</v>
      </c>
      <c r="O18" s="19">
        <f>'[3]2SEPT'!O18+'[3]3OCT'!O18+'[3]4NOV'!O18+'[3]5DEC'!O18+'[3]6JAN'!O18+'[3]7FEB'!O18+'[3]8MAR'!O18+'[3]9APR'!O18+'[3]10MAY'!O18+'[3]11JUN'!O18+'[3]12JUL'!O18+'[3]13AUG'!O18</f>
        <v>0</v>
      </c>
      <c r="P18" s="19">
        <f>'[3]2SEPT'!P18+'[3]3OCT'!P18+'[3]4NOV'!P18+'[3]5DEC'!P18+'[3]6JAN'!P18+'[3]7FEB'!P18+'[3]8MAR'!P18+'[3]9APR'!P18+'[3]10MAY'!P18+'[3]11JUN'!P18+'[3]12JUL'!P18+'[3]13AUG'!P18</f>
        <v>0</v>
      </c>
      <c r="Q18" s="19">
        <f>'[3]2SEPT'!Q18+'[3]3OCT'!Q18+'[3]4NOV'!Q18+'[3]5DEC'!Q18+'[3]6JAN'!Q18+'[3]7FEB'!Q18+'[3]8MAR'!Q18+'[3]9APR'!Q18+'[3]10MAY'!Q18+'[3]11JUN'!Q18+'[3]12JUL'!Q18+'[3]13AUG'!Q18</f>
        <v>0</v>
      </c>
      <c r="R18" s="19">
        <f>'[3]2SEPT'!R18+'[3]3OCT'!R18+'[3]4NOV'!R18+'[3]5DEC'!R18+'[3]6JAN'!R18+'[3]7FEB'!R18+'[3]8MAR'!R18+'[3]9APR'!R18+'[3]10MAY'!R18+'[3]11JUN'!R18+'[3]12JUL'!R18+'[3]13AUG'!R18</f>
        <v>0</v>
      </c>
      <c r="S18" s="19">
        <f>'[3]2SEPT'!S18+'[3]3OCT'!S18+'[3]4NOV'!S18+'[3]5DEC'!S18+'[3]6JAN'!S18+'[3]7FEB'!S18+'[3]8MAR'!S18+'[3]9APR'!S18+'[3]10MAY'!S18+'[3]11JUN'!S18+'[3]12JUL'!S18+'[3]13AUG'!S18</f>
        <v>0</v>
      </c>
      <c r="T18" s="19">
        <f>'[3]2SEPT'!T18+'[3]3OCT'!T18+'[3]4NOV'!T18+'[3]5DEC'!T18+'[3]6JAN'!T18+'[3]7FEB'!T18+'[3]8MAR'!T18+'[3]9APR'!T18+'[3]10MAY'!T18+'[3]11JUN'!T18+'[3]12JUL'!T18+'[3]13AUG'!T18</f>
        <v>0</v>
      </c>
      <c r="U18" s="19">
        <f>'[3]2SEPT'!U18+'[3]3OCT'!U18+'[3]4NOV'!U18+'[3]5DEC'!U18+'[3]6JAN'!U18+'[3]7FEB'!U18+'[3]8MAR'!U18+'[3]9APR'!U18+'[3]10MAY'!U18+'[3]11JUN'!U18+'[3]12JUL'!U18+'[3]13AUG'!U18</f>
        <v>0</v>
      </c>
      <c r="V18" s="19">
        <f>'[3]2SEPT'!V18+'[3]3OCT'!V18+'[3]4NOV'!V18+'[3]5DEC'!V18+'[3]6JAN'!V18+'[3]7FEB'!V18+'[3]8MAR'!V18+'[3]9APR'!V18+'[3]10MAY'!V18+'[3]11JUN'!V18+'[3]12JUL'!V18+'[3]13AUG'!V18</f>
        <v>0</v>
      </c>
      <c r="W18" s="66">
        <f t="shared" si="0"/>
        <v>421690.55000000005</v>
      </c>
    </row>
    <row r="19" spans="1:23" x14ac:dyDescent="0.25">
      <c r="A19" s="62" t="s">
        <v>74</v>
      </c>
      <c r="B19" s="63" t="s">
        <v>75</v>
      </c>
      <c r="C19" s="70" t="s">
        <v>45</v>
      </c>
      <c r="D19" s="19">
        <f>'[3]2SEPT'!D19+'[3]3OCT'!D19+'[3]4NOV'!D19+'[3]5DEC'!D19+'[3]6JAN'!D19+'[3]7FEB'!D19+'[3]8MAR'!D19+'[3]9APR'!D19+'[3]10MAY'!D19+'[3]11JUN'!D19+'[3]12JUL'!D19+'[3]13AUG'!D19</f>
        <v>689796</v>
      </c>
      <c r="E19" s="19">
        <f>'[3]2SEPT'!E19+'[3]3OCT'!E19+'[3]4NOV'!E19+'[3]5DEC'!E19+'[3]6JAN'!E19+'[3]7FEB'!E19+'[3]8MAR'!E19+'[3]9APR'!E19+'[3]10MAY'!E19+'[3]11JUN'!E19+'[3]12JUL'!E19+'[3]13AUG'!E19</f>
        <v>0</v>
      </c>
      <c r="F19" s="19">
        <f>'[3]2SEPT'!F19+'[3]3OCT'!F19+'[3]4NOV'!F19+'[3]5DEC'!F19+'[3]6JAN'!F19+'[3]7FEB'!F19+'[3]8MAR'!F19+'[3]9APR'!F19+'[3]10MAY'!F19+'[3]11JUN'!F19+'[3]12JUL'!F19+'[3]13AUG'!F19</f>
        <v>0</v>
      </c>
      <c r="G19" s="19">
        <f>'[3]2SEPT'!G19+'[3]3OCT'!G19+'[3]4NOV'!G19+'[3]5DEC'!G19+'[3]6JAN'!G19+'[3]7FEB'!G19+'[3]8MAR'!G19+'[3]9APR'!G19+'[3]10MAY'!G19+'[3]11JUN'!G19+'[3]12JUL'!G19+'[3]13AUG'!G19</f>
        <v>0</v>
      </c>
      <c r="H19" s="19">
        <f>'[3]2SEPT'!H19+'[3]3OCT'!H19+'[3]4NOV'!H19+'[3]5DEC'!H19+'[3]6JAN'!H19+'[3]7FEB'!H19+'[3]8MAR'!H19+'[3]9APR'!H19+'[3]10MAY'!H19+'[3]11JUN'!H19+'[3]12JUL'!H19+'[3]13AUG'!H19</f>
        <v>0</v>
      </c>
      <c r="I19" s="65">
        <f>'[3]2SEPT'!I19+'[3]3OCT'!I19+'[3]4NOV'!I19+'[3]5DEC'!I19+'[3]6JAN'!I19+'[3]7FEB'!I19+'[3]8MAR'!I19+'[3]9APR'!I19+'[3]10MAY'!I19+'[3]11JUN'!I19+'[3]12JUL'!I19+'[3]13AUG'!I19</f>
        <v>689796</v>
      </c>
      <c r="J19" s="19">
        <f>'[3]2SEPT'!J19+'[3]3OCT'!J19+'[3]4NOV'!J19+'[3]5DEC'!J19+'[3]6JAN'!J19+'[3]7FEB'!J19+'[3]8MAR'!J19+'[3]9APR'!J19+'[3]10MAY'!J19+'[3]11JUN'!J19+'[3]12JUL'!J19+'[3]13AUG'!J19</f>
        <v>0</v>
      </c>
      <c r="K19" s="19">
        <f>'[3]2SEPT'!K19+'[3]3OCT'!K19+'[3]4NOV'!K19+'[3]5DEC'!K19+'[3]6JAN'!K19+'[3]7FEB'!K19+'[3]8MAR'!K19+'[3]9APR'!K19+'[3]10MAY'!K19+'[3]11JUN'!K19+'[3]12JUL'!K19+'[3]13AUG'!K19</f>
        <v>25580.49</v>
      </c>
      <c r="L19" s="19">
        <f>'[3]2SEPT'!L19+'[3]3OCT'!L19+'[3]4NOV'!L19+'[3]5DEC'!L19+'[3]6JAN'!L19+'[3]7FEB'!L19+'[3]8MAR'!L19+'[3]9APR'!L19+'[3]10MAY'!L19+'[3]11JUN'!L19+'[3]12JUL'!L19+'[3]13AUG'!L19</f>
        <v>0</v>
      </c>
      <c r="M19" s="19">
        <f>'[3]2SEPT'!M19+'[3]3OCT'!M19+'[3]4NOV'!M19+'[3]5DEC'!M19+'[3]6JAN'!M19+'[3]7FEB'!M19+'[3]8MAR'!M19+'[3]9APR'!M19+'[3]10MAY'!M19+'[3]11JUN'!M19+'[3]12JUL'!M19+'[3]13AUG'!M19</f>
        <v>0</v>
      </c>
      <c r="N19" s="19">
        <f>'[3]2SEPT'!N19+'[3]3OCT'!N19+'[3]4NOV'!N19+'[3]5DEC'!N19+'[3]6JAN'!N19+'[3]7FEB'!N19+'[3]8MAR'!N19+'[3]9APR'!N19+'[3]10MAY'!N19+'[3]11JUN'!N19+'[3]12JUL'!N19+'[3]13AUG'!N19</f>
        <v>0</v>
      </c>
      <c r="O19" s="19">
        <f>'[3]2SEPT'!O19+'[3]3OCT'!O19+'[3]4NOV'!O19+'[3]5DEC'!O19+'[3]6JAN'!O19+'[3]7FEB'!O19+'[3]8MAR'!O19+'[3]9APR'!O19+'[3]10MAY'!O19+'[3]11JUN'!O19+'[3]12JUL'!O19+'[3]13AUG'!O19</f>
        <v>0</v>
      </c>
      <c r="P19" s="19">
        <f>'[3]2SEPT'!P19+'[3]3OCT'!P19+'[3]4NOV'!P19+'[3]5DEC'!P19+'[3]6JAN'!P19+'[3]7FEB'!P19+'[3]8MAR'!P19+'[3]9APR'!P19+'[3]10MAY'!P19+'[3]11JUN'!P19+'[3]12JUL'!P19+'[3]13AUG'!P19</f>
        <v>0</v>
      </c>
      <c r="Q19" s="19">
        <f>'[3]2SEPT'!Q19+'[3]3OCT'!Q19+'[3]4NOV'!Q19+'[3]5DEC'!Q19+'[3]6JAN'!Q19+'[3]7FEB'!Q19+'[3]8MAR'!Q19+'[3]9APR'!Q19+'[3]10MAY'!Q19+'[3]11JUN'!Q19+'[3]12JUL'!Q19+'[3]13AUG'!Q19</f>
        <v>0</v>
      </c>
      <c r="R19" s="19">
        <f>'[3]2SEPT'!R19+'[3]3OCT'!R19+'[3]4NOV'!R19+'[3]5DEC'!R19+'[3]6JAN'!R19+'[3]7FEB'!R19+'[3]8MAR'!R19+'[3]9APR'!R19+'[3]10MAY'!R19+'[3]11JUN'!R19+'[3]12JUL'!R19+'[3]13AUG'!R19</f>
        <v>0</v>
      </c>
      <c r="S19" s="19">
        <f>'[3]2SEPT'!S19+'[3]3OCT'!S19+'[3]4NOV'!S19+'[3]5DEC'!S19+'[3]6JAN'!S19+'[3]7FEB'!S19+'[3]8MAR'!S19+'[3]9APR'!S19+'[3]10MAY'!S19+'[3]11JUN'!S19+'[3]12JUL'!S19+'[3]13AUG'!S19</f>
        <v>0</v>
      </c>
      <c r="T19" s="19">
        <f>'[3]2SEPT'!T19+'[3]3OCT'!T19+'[3]4NOV'!T19+'[3]5DEC'!T19+'[3]6JAN'!T19+'[3]7FEB'!T19+'[3]8MAR'!T19+'[3]9APR'!T19+'[3]10MAY'!T19+'[3]11JUN'!T19+'[3]12JUL'!T19+'[3]13AUG'!T19</f>
        <v>0</v>
      </c>
      <c r="U19" s="19">
        <f>'[3]2SEPT'!U19+'[3]3OCT'!U19+'[3]4NOV'!U19+'[3]5DEC'!U19+'[3]6JAN'!U19+'[3]7FEB'!U19+'[3]8MAR'!U19+'[3]9APR'!U19+'[3]10MAY'!U19+'[3]11JUN'!U19+'[3]12JUL'!U19+'[3]13AUG'!U19</f>
        <v>0</v>
      </c>
      <c r="V19" s="19">
        <f>'[3]2SEPT'!V19+'[3]3OCT'!V19+'[3]4NOV'!V19+'[3]5DEC'!V19+'[3]6JAN'!V19+'[3]7FEB'!V19+'[3]8MAR'!V19+'[3]9APR'!V19+'[3]10MAY'!V19+'[3]11JUN'!V19+'[3]12JUL'!V19+'[3]13AUG'!V19</f>
        <v>4348</v>
      </c>
      <c r="W19" s="66">
        <f t="shared" si="0"/>
        <v>719724.49</v>
      </c>
    </row>
    <row r="20" spans="1:23" x14ac:dyDescent="0.25">
      <c r="A20" s="62" t="s">
        <v>76</v>
      </c>
      <c r="B20" s="63" t="s">
        <v>77</v>
      </c>
      <c r="C20" s="70" t="s">
        <v>45</v>
      </c>
      <c r="D20" s="19">
        <f>'[3]2SEPT'!D20+'[3]3OCT'!D20+'[3]4NOV'!D20+'[3]5DEC'!D20+'[3]6JAN'!D20+'[3]7FEB'!D20+'[3]8MAR'!D20+'[3]9APR'!D20+'[3]10MAY'!D20+'[3]11JUN'!D20+'[3]12JUL'!D20+'[3]13AUG'!D20</f>
        <v>204161</v>
      </c>
      <c r="E20" s="19">
        <f>'[3]2SEPT'!E20+'[3]3OCT'!E20+'[3]4NOV'!E20+'[3]5DEC'!E20+'[3]6JAN'!E20+'[3]7FEB'!E20+'[3]8MAR'!E20+'[3]9APR'!E20+'[3]10MAY'!E20+'[3]11JUN'!E20+'[3]12JUL'!E20+'[3]13AUG'!E20</f>
        <v>255946</v>
      </c>
      <c r="F20" s="19">
        <f>'[3]2SEPT'!F20+'[3]3OCT'!F20+'[3]4NOV'!F20+'[3]5DEC'!F20+'[3]6JAN'!F20+'[3]7FEB'!F20+'[3]8MAR'!F20+'[3]9APR'!F20+'[3]10MAY'!F20+'[3]11JUN'!F20+'[3]12JUL'!F20+'[3]13AUG'!F20</f>
        <v>55143</v>
      </c>
      <c r="G20" s="19">
        <f>'[3]2SEPT'!G20+'[3]3OCT'!G20+'[3]4NOV'!G20+'[3]5DEC'!G20+'[3]6JAN'!G20+'[3]7FEB'!G20+'[3]8MAR'!G20+'[3]9APR'!G20+'[3]10MAY'!G20+'[3]11JUN'!G20+'[3]12JUL'!G20+'[3]13AUG'!G20</f>
        <v>0</v>
      </c>
      <c r="H20" s="19">
        <f>'[3]2SEPT'!H20+'[3]3OCT'!H20+'[3]4NOV'!H20+'[3]5DEC'!H20+'[3]6JAN'!H20+'[3]7FEB'!H20+'[3]8MAR'!H20+'[3]9APR'!H20+'[3]10MAY'!H20+'[3]11JUN'!H20+'[3]12JUL'!H20+'[3]13AUG'!H20</f>
        <v>0</v>
      </c>
      <c r="I20" s="65">
        <f>'[3]2SEPT'!I20+'[3]3OCT'!I20+'[3]4NOV'!I20+'[3]5DEC'!I20+'[3]6JAN'!I20+'[3]7FEB'!I20+'[3]8MAR'!I20+'[3]9APR'!I20+'[3]10MAY'!I20+'[3]11JUN'!I20+'[3]12JUL'!I20+'[3]13AUG'!I20</f>
        <v>515250</v>
      </c>
      <c r="J20" s="19">
        <f>'[3]2SEPT'!J20+'[3]3OCT'!J20+'[3]4NOV'!J20+'[3]5DEC'!J20+'[3]6JAN'!J20+'[3]7FEB'!J20+'[3]8MAR'!J20+'[3]9APR'!J20+'[3]10MAY'!J20+'[3]11JUN'!J20+'[3]12JUL'!J20+'[3]13AUG'!J20</f>
        <v>5364.24</v>
      </c>
      <c r="K20" s="19">
        <f>'[3]2SEPT'!K20+'[3]3OCT'!K20+'[3]4NOV'!K20+'[3]5DEC'!K20+'[3]6JAN'!K20+'[3]7FEB'!K20+'[3]8MAR'!K20+'[3]9APR'!K20+'[3]10MAY'!K20+'[3]11JUN'!K20+'[3]12JUL'!K20+'[3]13AUG'!K20</f>
        <v>30080.959999999999</v>
      </c>
      <c r="L20" s="19">
        <f>'[3]2SEPT'!L20+'[3]3OCT'!L20+'[3]4NOV'!L20+'[3]5DEC'!L20+'[3]6JAN'!L20+'[3]7FEB'!L20+'[3]8MAR'!L20+'[3]9APR'!L20+'[3]10MAY'!L20+'[3]11JUN'!L20+'[3]12JUL'!L20+'[3]13AUG'!L20</f>
        <v>0</v>
      </c>
      <c r="M20" s="19">
        <f>'[3]2SEPT'!M20+'[3]3OCT'!M20+'[3]4NOV'!M20+'[3]5DEC'!M20+'[3]6JAN'!M20+'[3]7FEB'!M20+'[3]8MAR'!M20+'[3]9APR'!M20+'[3]10MAY'!M20+'[3]11JUN'!M20+'[3]12JUL'!M20+'[3]13AUG'!M20</f>
        <v>0</v>
      </c>
      <c r="N20" s="19">
        <f>'[3]2SEPT'!N20+'[3]3OCT'!N20+'[3]4NOV'!N20+'[3]5DEC'!N20+'[3]6JAN'!N20+'[3]7FEB'!N20+'[3]8MAR'!N20+'[3]9APR'!N20+'[3]10MAY'!N20+'[3]11JUN'!N20+'[3]12JUL'!N20+'[3]13AUG'!N20</f>
        <v>0</v>
      </c>
      <c r="O20" s="19">
        <f>'[3]2SEPT'!O20+'[3]3OCT'!O20+'[3]4NOV'!O20+'[3]5DEC'!O20+'[3]6JAN'!O20+'[3]7FEB'!O20+'[3]8MAR'!O20+'[3]9APR'!O20+'[3]10MAY'!O20+'[3]11JUN'!O20+'[3]12JUL'!O20+'[3]13AUG'!O20</f>
        <v>0</v>
      </c>
      <c r="P20" s="19">
        <f>'[3]2SEPT'!P20+'[3]3OCT'!P20+'[3]4NOV'!P20+'[3]5DEC'!P20+'[3]6JAN'!P20+'[3]7FEB'!P20+'[3]8MAR'!P20+'[3]9APR'!P20+'[3]10MAY'!P20+'[3]11JUN'!P20+'[3]12JUL'!P20+'[3]13AUG'!P20</f>
        <v>0</v>
      </c>
      <c r="Q20" s="19">
        <f>'[3]2SEPT'!Q20+'[3]3OCT'!Q20+'[3]4NOV'!Q20+'[3]5DEC'!Q20+'[3]6JAN'!Q20+'[3]7FEB'!Q20+'[3]8MAR'!Q20+'[3]9APR'!Q20+'[3]10MAY'!Q20+'[3]11JUN'!Q20+'[3]12JUL'!Q20+'[3]13AUG'!Q20</f>
        <v>0</v>
      </c>
      <c r="R20" s="19">
        <f>'[3]2SEPT'!R20+'[3]3OCT'!R20+'[3]4NOV'!R20+'[3]5DEC'!R20+'[3]6JAN'!R20+'[3]7FEB'!R20+'[3]8MAR'!R20+'[3]9APR'!R20+'[3]10MAY'!R20+'[3]11JUN'!R20+'[3]12JUL'!R20+'[3]13AUG'!R20</f>
        <v>0</v>
      </c>
      <c r="S20" s="19">
        <f>'[3]2SEPT'!S20+'[3]3OCT'!S20+'[3]4NOV'!S20+'[3]5DEC'!S20+'[3]6JAN'!S20+'[3]7FEB'!S20+'[3]8MAR'!S20+'[3]9APR'!S20+'[3]10MAY'!S20+'[3]11JUN'!S20+'[3]12JUL'!S20+'[3]13AUG'!S20</f>
        <v>0</v>
      </c>
      <c r="T20" s="19">
        <f>'[3]2SEPT'!T20+'[3]3OCT'!T20+'[3]4NOV'!T20+'[3]5DEC'!T20+'[3]6JAN'!T20+'[3]7FEB'!T20+'[3]8MAR'!T20+'[3]9APR'!T20+'[3]10MAY'!T20+'[3]11JUN'!T20+'[3]12JUL'!T20+'[3]13AUG'!T20</f>
        <v>0</v>
      </c>
      <c r="U20" s="19">
        <f>'[3]2SEPT'!U20+'[3]3OCT'!U20+'[3]4NOV'!U20+'[3]5DEC'!U20+'[3]6JAN'!U20+'[3]7FEB'!U20+'[3]8MAR'!U20+'[3]9APR'!U20+'[3]10MAY'!U20+'[3]11JUN'!U20+'[3]12JUL'!U20+'[3]13AUG'!U20</f>
        <v>0</v>
      </c>
      <c r="V20" s="19">
        <f>'[3]2SEPT'!V20+'[3]3OCT'!V20+'[3]4NOV'!V20+'[3]5DEC'!V20+'[3]6JAN'!V20+'[3]7FEB'!V20+'[3]8MAR'!V20+'[3]9APR'!V20+'[3]10MAY'!V20+'[3]11JUN'!V20+'[3]12JUL'!V20+'[3]13AUG'!V20</f>
        <v>4348</v>
      </c>
      <c r="W20" s="66">
        <f t="shared" si="0"/>
        <v>555043.19999999995</v>
      </c>
    </row>
    <row r="21" spans="1:23" x14ac:dyDescent="0.25">
      <c r="A21" s="62" t="s">
        <v>78</v>
      </c>
      <c r="B21" s="63" t="s">
        <v>79</v>
      </c>
      <c r="C21" s="72" t="s">
        <v>71</v>
      </c>
      <c r="D21" s="19">
        <f>'[3]2SEPT'!D21+'[3]3OCT'!D21+'[3]4NOV'!D21+'[3]5DEC'!D21+'[3]6JAN'!D21+'[3]7FEB'!D21+'[3]8MAR'!D21+'[3]9APR'!D21+'[3]10MAY'!D21+'[3]11JUN'!D21+'[3]12JUL'!D21+'[3]13AUG'!D21</f>
        <v>68365.5</v>
      </c>
      <c r="E21" s="19">
        <f>'[3]2SEPT'!E21+'[3]3OCT'!E21+'[3]4NOV'!E21+'[3]5DEC'!E21+'[3]6JAN'!E21+'[3]7FEB'!E21+'[3]8MAR'!E21+'[3]9APR'!E21+'[3]10MAY'!E21+'[3]11JUN'!E21+'[3]12JUL'!E21+'[3]13AUG'!E21</f>
        <v>98163</v>
      </c>
      <c r="F21" s="19">
        <f>'[3]2SEPT'!F21+'[3]3OCT'!F21+'[3]4NOV'!F21+'[3]5DEC'!F21+'[3]6JAN'!F21+'[3]7FEB'!F21+'[3]8MAR'!F21+'[3]9APR'!F21+'[3]10MAY'!F21+'[3]11JUN'!F21+'[3]12JUL'!F21+'[3]13AUG'!F21</f>
        <v>0</v>
      </c>
      <c r="G21" s="19">
        <f>'[3]2SEPT'!G21+'[3]3OCT'!G21+'[3]4NOV'!G21+'[3]5DEC'!G21+'[3]6JAN'!G21+'[3]7FEB'!G21+'[3]8MAR'!G21+'[3]9APR'!G21+'[3]10MAY'!G21+'[3]11JUN'!G21+'[3]12JUL'!G21+'[3]13AUG'!G21</f>
        <v>96388.5</v>
      </c>
      <c r="H21" s="19">
        <f>'[3]2SEPT'!H21+'[3]3OCT'!H21+'[3]4NOV'!H21+'[3]5DEC'!H21+'[3]6JAN'!H21+'[3]7FEB'!H21+'[3]8MAR'!H21+'[3]9APR'!H21+'[3]10MAY'!H21+'[3]11JUN'!H21+'[3]12JUL'!H21+'[3]13AUG'!H21</f>
        <v>25151</v>
      </c>
      <c r="I21" s="65">
        <f>'[3]2SEPT'!I21+'[3]3OCT'!I21+'[3]4NOV'!I21+'[3]5DEC'!I21+'[3]6JAN'!I21+'[3]7FEB'!I21+'[3]8MAR'!I21+'[3]9APR'!I21+'[3]10MAY'!I21+'[3]11JUN'!I21+'[3]12JUL'!I21+'[3]13AUG'!I21</f>
        <v>288068</v>
      </c>
      <c r="J21" s="19">
        <f>'[3]2SEPT'!J21+'[3]3OCT'!J21+'[3]4NOV'!J21+'[3]5DEC'!J21+'[3]6JAN'!J21+'[3]7FEB'!J21+'[3]8MAR'!J21+'[3]9APR'!J21+'[3]10MAY'!J21+'[3]11JUN'!J21+'[3]12JUL'!J21+'[3]13AUG'!J21</f>
        <v>1501.35</v>
      </c>
      <c r="K21" s="19">
        <f>'[3]2SEPT'!K21+'[3]3OCT'!K21+'[3]4NOV'!K21+'[3]5DEC'!K21+'[3]6JAN'!K21+'[3]7FEB'!K21+'[3]8MAR'!K21+'[3]9APR'!K21+'[3]10MAY'!K21+'[3]11JUN'!K21+'[3]12JUL'!K21+'[3]13AUG'!K21</f>
        <v>10296.5</v>
      </c>
      <c r="L21" s="19">
        <f>'[3]2SEPT'!L21+'[3]3OCT'!L21+'[3]4NOV'!L21+'[3]5DEC'!L21+'[3]6JAN'!L21+'[3]7FEB'!L21+'[3]8MAR'!L21+'[3]9APR'!L21+'[3]10MAY'!L21+'[3]11JUN'!L21+'[3]12JUL'!L21+'[3]13AUG'!L21</f>
        <v>0</v>
      </c>
      <c r="M21" s="19">
        <f>'[3]2SEPT'!M21+'[3]3OCT'!M21+'[3]4NOV'!M21+'[3]5DEC'!M21+'[3]6JAN'!M21+'[3]7FEB'!M21+'[3]8MAR'!M21+'[3]9APR'!M21+'[3]10MAY'!M21+'[3]11JUN'!M21+'[3]12JUL'!M21+'[3]13AUG'!M21</f>
        <v>0</v>
      </c>
      <c r="N21" s="19">
        <f>'[3]2SEPT'!N21+'[3]3OCT'!N21+'[3]4NOV'!N21+'[3]5DEC'!N21+'[3]6JAN'!N21+'[3]7FEB'!N21+'[3]8MAR'!N21+'[3]9APR'!N21+'[3]10MAY'!N21+'[3]11JUN'!N21+'[3]12JUL'!N21+'[3]13AUG'!N21</f>
        <v>0</v>
      </c>
      <c r="O21" s="19">
        <f>'[3]2SEPT'!O21+'[3]3OCT'!O21+'[3]4NOV'!O21+'[3]5DEC'!O21+'[3]6JAN'!O21+'[3]7FEB'!O21+'[3]8MAR'!O21+'[3]9APR'!O21+'[3]10MAY'!O21+'[3]11JUN'!O21+'[3]12JUL'!O21+'[3]13AUG'!O21</f>
        <v>0</v>
      </c>
      <c r="P21" s="19">
        <f>'[3]2SEPT'!P21+'[3]3OCT'!P21+'[3]4NOV'!P21+'[3]5DEC'!P21+'[3]6JAN'!P21+'[3]7FEB'!P21+'[3]8MAR'!P21+'[3]9APR'!P21+'[3]10MAY'!P21+'[3]11JUN'!P21+'[3]12JUL'!P21+'[3]13AUG'!P21</f>
        <v>0</v>
      </c>
      <c r="Q21" s="19">
        <f>'[3]2SEPT'!Q21+'[3]3OCT'!Q21+'[3]4NOV'!Q21+'[3]5DEC'!Q21+'[3]6JAN'!Q21+'[3]7FEB'!Q21+'[3]8MAR'!Q21+'[3]9APR'!Q21+'[3]10MAY'!Q21+'[3]11JUN'!Q21+'[3]12JUL'!Q21+'[3]13AUG'!Q21</f>
        <v>115078</v>
      </c>
      <c r="R21" s="19">
        <f>'[3]2SEPT'!R21+'[3]3OCT'!R21+'[3]4NOV'!R21+'[3]5DEC'!R21+'[3]6JAN'!R21+'[3]7FEB'!R21+'[3]8MAR'!R21+'[3]9APR'!R21+'[3]10MAY'!R21+'[3]11JUN'!R21+'[3]12JUL'!R21+'[3]13AUG'!R21</f>
        <v>0</v>
      </c>
      <c r="S21" s="19">
        <f>'[3]2SEPT'!S21+'[3]3OCT'!S21+'[3]4NOV'!S21+'[3]5DEC'!S21+'[3]6JAN'!S21+'[3]7FEB'!S21+'[3]8MAR'!S21+'[3]9APR'!S21+'[3]10MAY'!S21+'[3]11JUN'!S21+'[3]12JUL'!S21+'[3]13AUG'!S21</f>
        <v>0</v>
      </c>
      <c r="T21" s="19">
        <f>'[3]2SEPT'!T21+'[3]3OCT'!T21+'[3]4NOV'!T21+'[3]5DEC'!T21+'[3]6JAN'!T21+'[3]7FEB'!T21+'[3]8MAR'!T21+'[3]9APR'!T21+'[3]10MAY'!T21+'[3]11JUN'!T21+'[3]12JUL'!T21+'[3]13AUG'!T21</f>
        <v>0</v>
      </c>
      <c r="U21" s="19">
        <f>'[3]2SEPT'!U21+'[3]3OCT'!U21+'[3]4NOV'!U21+'[3]5DEC'!U21+'[3]6JAN'!U21+'[3]7FEB'!U21+'[3]8MAR'!U21+'[3]9APR'!U21+'[3]10MAY'!U21+'[3]11JUN'!U21+'[3]12JUL'!U21+'[3]13AUG'!U21</f>
        <v>0</v>
      </c>
      <c r="V21" s="19">
        <f>'[3]2SEPT'!V21+'[3]3OCT'!V21+'[3]4NOV'!V21+'[3]5DEC'!V21+'[3]6JAN'!V21+'[3]7FEB'!V21+'[3]8MAR'!V21+'[3]9APR'!V21+'[3]10MAY'!V21+'[3]11JUN'!V21+'[3]12JUL'!V21+'[3]13AUG'!V21</f>
        <v>17853.96</v>
      </c>
      <c r="W21" s="66">
        <f t="shared" si="0"/>
        <v>432797.81</v>
      </c>
    </row>
    <row r="22" spans="1:23" x14ac:dyDescent="0.25">
      <c r="A22" s="62" t="s">
        <v>80</v>
      </c>
      <c r="B22" s="63" t="s">
        <v>81</v>
      </c>
      <c r="C22" s="67" t="s">
        <v>39</v>
      </c>
      <c r="D22" s="19">
        <f>'[3]2SEPT'!D22+'[3]3OCT'!D22+'[3]4NOV'!D22+'[3]5DEC'!D22+'[3]6JAN'!D22+'[3]7FEB'!D22+'[3]8MAR'!D22+'[3]9APR'!D22+'[3]10MAY'!D22+'[3]11JUN'!D22+'[3]12JUL'!D22+'[3]13AUG'!D22</f>
        <v>43862.31</v>
      </c>
      <c r="E22" s="19">
        <f>'[3]2SEPT'!E22+'[3]3OCT'!E22+'[3]4NOV'!E22+'[3]5DEC'!E22+'[3]6JAN'!E22+'[3]7FEB'!E22+'[3]8MAR'!E22+'[3]9APR'!E22+'[3]10MAY'!E22+'[3]11JUN'!E22+'[3]12JUL'!E22+'[3]13AUG'!E22</f>
        <v>1500</v>
      </c>
      <c r="F22" s="19">
        <f>'[3]2SEPT'!F22+'[3]3OCT'!F22+'[3]4NOV'!F22+'[3]5DEC'!F22+'[3]6JAN'!F22+'[3]7FEB'!F22+'[3]8MAR'!F22+'[3]9APR'!F22+'[3]10MAY'!F22+'[3]11JUN'!F22+'[3]12JUL'!F22+'[3]13AUG'!F22</f>
        <v>0</v>
      </c>
      <c r="G22" s="19">
        <f>'[3]2SEPT'!G22+'[3]3OCT'!G22+'[3]4NOV'!G22+'[3]5DEC'!G22+'[3]6JAN'!G22+'[3]7FEB'!G22+'[3]8MAR'!G22+'[3]9APR'!G22+'[3]10MAY'!G22+'[3]11JUN'!G22+'[3]12JUL'!G22+'[3]13AUG'!G22</f>
        <v>31665.69</v>
      </c>
      <c r="H22" s="19">
        <f>'[3]2SEPT'!H22+'[3]3OCT'!H22+'[3]4NOV'!H22+'[3]5DEC'!H22+'[3]6JAN'!H22+'[3]7FEB'!H22+'[3]8MAR'!H22+'[3]9APR'!H22+'[3]10MAY'!H22+'[3]11JUN'!H22+'[3]12JUL'!H22+'[3]13AUG'!H22</f>
        <v>2500</v>
      </c>
      <c r="I22" s="65">
        <f>'[3]2SEPT'!I22+'[3]3OCT'!I22+'[3]4NOV'!I22+'[3]5DEC'!I22+'[3]6JAN'!I22+'[3]7FEB'!I22+'[3]8MAR'!I22+'[3]9APR'!I22+'[3]10MAY'!I22+'[3]11JUN'!I22+'[3]12JUL'!I22+'[3]13AUG'!I22</f>
        <v>79528</v>
      </c>
      <c r="J22" s="19">
        <f>'[3]2SEPT'!J22+'[3]3OCT'!J22+'[3]4NOV'!J22+'[3]5DEC'!J22+'[3]6JAN'!J22+'[3]7FEB'!J22+'[3]8MAR'!J22+'[3]9APR'!J22+'[3]10MAY'!J22+'[3]11JUN'!J22+'[3]12JUL'!J22+'[3]13AUG'!J22</f>
        <v>0</v>
      </c>
      <c r="K22" s="19">
        <f>'[3]2SEPT'!K22+'[3]3OCT'!K22+'[3]4NOV'!K22+'[3]5DEC'!K22+'[3]6JAN'!K22+'[3]7FEB'!K22+'[3]8MAR'!K22+'[3]9APR'!K22+'[3]10MAY'!K22+'[3]11JUN'!K22+'[3]12JUL'!K22+'[3]13AUG'!K22</f>
        <v>3258.3</v>
      </c>
      <c r="L22" s="19">
        <f>'[3]2SEPT'!L22+'[3]3OCT'!L22+'[3]4NOV'!L22+'[3]5DEC'!L22+'[3]6JAN'!L22+'[3]7FEB'!L22+'[3]8MAR'!L22+'[3]9APR'!L22+'[3]10MAY'!L22+'[3]11JUN'!L22+'[3]12JUL'!L22+'[3]13AUG'!L22</f>
        <v>0</v>
      </c>
      <c r="M22" s="19">
        <f>'[3]2SEPT'!M22+'[3]3OCT'!M22+'[3]4NOV'!M22+'[3]5DEC'!M22+'[3]6JAN'!M22+'[3]7FEB'!M22+'[3]8MAR'!M22+'[3]9APR'!M22+'[3]10MAY'!M22+'[3]11JUN'!M22+'[3]12JUL'!M22+'[3]13AUG'!M22</f>
        <v>0</v>
      </c>
      <c r="N22" s="19">
        <f>'[3]2SEPT'!N22+'[3]3OCT'!N22+'[3]4NOV'!N22+'[3]5DEC'!N22+'[3]6JAN'!N22+'[3]7FEB'!N22+'[3]8MAR'!N22+'[3]9APR'!N22+'[3]10MAY'!N22+'[3]11JUN'!N22+'[3]12JUL'!N22+'[3]13AUG'!N22</f>
        <v>0</v>
      </c>
      <c r="O22" s="19">
        <f>'[3]2SEPT'!O22+'[3]3OCT'!O22+'[3]4NOV'!O22+'[3]5DEC'!O22+'[3]6JAN'!O22+'[3]7FEB'!O22+'[3]8MAR'!O22+'[3]9APR'!O22+'[3]10MAY'!O22+'[3]11JUN'!O22+'[3]12JUL'!O22+'[3]13AUG'!O22</f>
        <v>0</v>
      </c>
      <c r="P22" s="19">
        <f>'[3]2SEPT'!P22+'[3]3OCT'!P22+'[3]4NOV'!P22+'[3]5DEC'!P22+'[3]6JAN'!P22+'[3]7FEB'!P22+'[3]8MAR'!P22+'[3]9APR'!P22+'[3]10MAY'!P22+'[3]11JUN'!P22+'[3]12JUL'!P22+'[3]13AUG'!P22</f>
        <v>0</v>
      </c>
      <c r="Q22" s="19">
        <f>'[3]2SEPT'!Q22+'[3]3OCT'!Q22+'[3]4NOV'!Q22+'[3]5DEC'!Q22+'[3]6JAN'!Q22+'[3]7FEB'!Q22+'[3]8MAR'!Q22+'[3]9APR'!Q22+'[3]10MAY'!Q22+'[3]11JUN'!Q22+'[3]12JUL'!Q22+'[3]13AUG'!Q22</f>
        <v>0</v>
      </c>
      <c r="R22" s="19">
        <f>'[3]2SEPT'!R22+'[3]3OCT'!R22+'[3]4NOV'!R22+'[3]5DEC'!R22+'[3]6JAN'!R22+'[3]7FEB'!R22+'[3]8MAR'!R22+'[3]9APR'!R22+'[3]10MAY'!R22+'[3]11JUN'!R22+'[3]12JUL'!R22+'[3]13AUG'!R22</f>
        <v>0</v>
      </c>
      <c r="S22" s="19">
        <f>'[3]2SEPT'!S22+'[3]3OCT'!S22+'[3]4NOV'!S22+'[3]5DEC'!S22+'[3]6JAN'!S22+'[3]7FEB'!S22+'[3]8MAR'!S22+'[3]9APR'!S22+'[3]10MAY'!S22+'[3]11JUN'!S22+'[3]12JUL'!S22+'[3]13AUG'!S22</f>
        <v>0</v>
      </c>
      <c r="T22" s="19">
        <f>'[3]2SEPT'!T22+'[3]3OCT'!T22+'[3]4NOV'!T22+'[3]5DEC'!T22+'[3]6JAN'!T22+'[3]7FEB'!T22+'[3]8MAR'!T22+'[3]9APR'!T22+'[3]10MAY'!T22+'[3]11JUN'!T22+'[3]12JUL'!T22+'[3]13AUG'!T22</f>
        <v>0</v>
      </c>
      <c r="U22" s="19">
        <f>'[3]2SEPT'!U22+'[3]3OCT'!U22+'[3]4NOV'!U22+'[3]5DEC'!U22+'[3]6JAN'!U22+'[3]7FEB'!U22+'[3]8MAR'!U22+'[3]9APR'!U22+'[3]10MAY'!U22+'[3]11JUN'!U22+'[3]12JUL'!U22+'[3]13AUG'!U22</f>
        <v>0</v>
      </c>
      <c r="V22" s="19">
        <f>'[3]2SEPT'!V22+'[3]3OCT'!V22+'[3]4NOV'!V22+'[3]5DEC'!V22+'[3]6JAN'!V22+'[3]7FEB'!V22+'[3]8MAR'!V22+'[3]9APR'!V22+'[3]10MAY'!V22+'[3]11JUN'!V22+'[3]12JUL'!V22+'[3]13AUG'!V22</f>
        <v>0</v>
      </c>
      <c r="W22" s="66">
        <f t="shared" si="0"/>
        <v>82786.3</v>
      </c>
    </row>
    <row r="23" spans="1:23" x14ac:dyDescent="0.25">
      <c r="A23" s="62" t="s">
        <v>82</v>
      </c>
      <c r="B23" s="63" t="s">
        <v>83</v>
      </c>
      <c r="C23" s="72" t="s">
        <v>71</v>
      </c>
      <c r="D23" s="19">
        <f>'[3]2SEPT'!D23+'[3]3OCT'!D23+'[3]4NOV'!D23+'[3]5DEC'!D23+'[3]6JAN'!D23+'[3]7FEB'!D23+'[3]8MAR'!D23+'[3]9APR'!D23+'[3]10MAY'!D23+'[3]11JUN'!D23+'[3]12JUL'!D23+'[3]13AUG'!D23</f>
        <v>393002.29</v>
      </c>
      <c r="E23" s="19">
        <f>'[3]2SEPT'!E23+'[3]3OCT'!E23+'[3]4NOV'!E23+'[3]5DEC'!E23+'[3]6JAN'!E23+'[3]7FEB'!E23+'[3]8MAR'!E23+'[3]9APR'!E23+'[3]10MAY'!E23+'[3]11JUN'!E23+'[3]12JUL'!E23+'[3]13AUG'!E23</f>
        <v>906870.28</v>
      </c>
      <c r="F23" s="19">
        <f>'[3]2SEPT'!F23+'[3]3OCT'!F23+'[3]4NOV'!F23+'[3]5DEC'!F23+'[3]6JAN'!F23+'[3]7FEB'!F23+'[3]8MAR'!F23+'[3]9APR'!F23+'[3]10MAY'!F23+'[3]11JUN'!F23+'[3]12JUL'!F23+'[3]13AUG'!F23</f>
        <v>516848.95</v>
      </c>
      <c r="G23" s="19">
        <f>'[3]2SEPT'!G23+'[3]3OCT'!G23+'[3]4NOV'!G23+'[3]5DEC'!G23+'[3]6JAN'!G23+'[3]7FEB'!G23+'[3]8MAR'!G23+'[3]9APR'!G23+'[3]10MAY'!G23+'[3]11JUN'!G23+'[3]12JUL'!G23+'[3]13AUG'!G23</f>
        <v>1366257.92</v>
      </c>
      <c r="H23" s="19">
        <f>'[3]2SEPT'!H23+'[3]3OCT'!H23+'[3]4NOV'!H23+'[3]5DEC'!H23+'[3]6JAN'!H23+'[3]7FEB'!H23+'[3]8MAR'!H23+'[3]9APR'!H23+'[3]10MAY'!H23+'[3]11JUN'!H23+'[3]12JUL'!H23+'[3]13AUG'!H23</f>
        <v>48763.56</v>
      </c>
      <c r="I23" s="65">
        <f>'[3]2SEPT'!I23+'[3]3OCT'!I23+'[3]4NOV'!I23+'[3]5DEC'!I23+'[3]6JAN'!I23+'[3]7FEB'!I23+'[3]8MAR'!I23+'[3]9APR'!I23+'[3]10MAY'!I23+'[3]11JUN'!I23+'[3]12JUL'!I23+'[3]13AUG'!I23</f>
        <v>3231743</v>
      </c>
      <c r="J23" s="19">
        <f>'[3]2SEPT'!J23+'[3]3OCT'!J23+'[3]4NOV'!J23+'[3]5DEC'!J23+'[3]6JAN'!J23+'[3]7FEB'!J23+'[3]8MAR'!J23+'[3]9APR'!J23+'[3]10MAY'!J23+'[3]11JUN'!J23+'[3]12JUL'!J23+'[3]13AUG'!J23</f>
        <v>23981.61</v>
      </c>
      <c r="K23" s="19">
        <f>'[3]2SEPT'!K23+'[3]3OCT'!K23+'[3]4NOV'!K23+'[3]5DEC'!K23+'[3]6JAN'!K23+'[3]7FEB'!K23+'[3]8MAR'!K23+'[3]9APR'!K23+'[3]10MAY'!K23+'[3]11JUN'!K23+'[3]12JUL'!K23+'[3]13AUG'!K23</f>
        <v>387425.89</v>
      </c>
      <c r="L23" s="19">
        <f>'[3]2SEPT'!L23+'[3]3OCT'!L23+'[3]4NOV'!L23+'[3]5DEC'!L23+'[3]6JAN'!L23+'[3]7FEB'!L23+'[3]8MAR'!L23+'[3]9APR'!L23+'[3]10MAY'!L23+'[3]11JUN'!L23+'[3]12JUL'!L23+'[3]13AUG'!L23</f>
        <v>0</v>
      </c>
      <c r="M23" s="19">
        <f>'[3]2SEPT'!M23+'[3]3OCT'!M23+'[3]4NOV'!M23+'[3]5DEC'!M23+'[3]6JAN'!M23+'[3]7FEB'!M23+'[3]8MAR'!M23+'[3]9APR'!M23+'[3]10MAY'!M23+'[3]11JUN'!M23+'[3]12JUL'!M23+'[3]13AUG'!M23</f>
        <v>127486</v>
      </c>
      <c r="N23" s="19">
        <f>'[3]2SEPT'!N23+'[3]3OCT'!N23+'[3]4NOV'!N23+'[3]5DEC'!N23+'[3]6JAN'!N23+'[3]7FEB'!N23+'[3]8MAR'!N23+'[3]9APR'!N23+'[3]10MAY'!N23+'[3]11JUN'!N23+'[3]12JUL'!N23+'[3]13AUG'!N23</f>
        <v>0</v>
      </c>
      <c r="O23" s="19">
        <f>'[3]2SEPT'!O23+'[3]3OCT'!O23+'[3]4NOV'!O23+'[3]5DEC'!O23+'[3]6JAN'!O23+'[3]7FEB'!O23+'[3]8MAR'!O23+'[3]9APR'!O23+'[3]10MAY'!O23+'[3]11JUN'!O23+'[3]12JUL'!O23+'[3]13AUG'!O23</f>
        <v>24954</v>
      </c>
      <c r="P23" s="19">
        <f>'[3]2SEPT'!P23+'[3]3OCT'!P23+'[3]4NOV'!P23+'[3]5DEC'!P23+'[3]6JAN'!P23+'[3]7FEB'!P23+'[3]8MAR'!P23+'[3]9APR'!P23+'[3]10MAY'!P23+'[3]11JUN'!P23+'[3]12JUL'!P23+'[3]13AUG'!P23</f>
        <v>107163</v>
      </c>
      <c r="Q23" s="19">
        <f>'[3]2SEPT'!Q23+'[3]3OCT'!Q23+'[3]4NOV'!Q23+'[3]5DEC'!Q23+'[3]6JAN'!Q23+'[3]7FEB'!Q23+'[3]8MAR'!Q23+'[3]9APR'!Q23+'[3]10MAY'!Q23+'[3]11JUN'!Q23+'[3]12JUL'!Q23+'[3]13AUG'!Q23</f>
        <v>124792</v>
      </c>
      <c r="R23" s="19">
        <f>'[3]2SEPT'!R23+'[3]3OCT'!R23+'[3]4NOV'!R23+'[3]5DEC'!R23+'[3]6JAN'!R23+'[3]7FEB'!R23+'[3]8MAR'!R23+'[3]9APR'!R23+'[3]10MAY'!R23+'[3]11JUN'!R23+'[3]12JUL'!R23+'[3]13AUG'!R23</f>
        <v>495179</v>
      </c>
      <c r="S23" s="19">
        <f>'[3]2SEPT'!S23+'[3]3OCT'!S23+'[3]4NOV'!S23+'[3]5DEC'!S23+'[3]6JAN'!S23+'[3]7FEB'!S23+'[3]8MAR'!S23+'[3]9APR'!S23+'[3]10MAY'!S23+'[3]11JUN'!S23+'[3]12JUL'!S23+'[3]13AUG'!S23</f>
        <v>102500</v>
      </c>
      <c r="T23" s="19">
        <f>'[3]2SEPT'!T23+'[3]3OCT'!T23+'[3]4NOV'!T23+'[3]5DEC'!T23+'[3]6JAN'!T23+'[3]7FEB'!T23+'[3]8MAR'!T23+'[3]9APR'!T23+'[3]10MAY'!T23+'[3]11JUN'!T23+'[3]12JUL'!T23+'[3]13AUG'!T23</f>
        <v>208239</v>
      </c>
      <c r="U23" s="19">
        <f>'[3]2SEPT'!U23+'[3]3OCT'!U23+'[3]4NOV'!U23+'[3]5DEC'!U23+'[3]6JAN'!U23+'[3]7FEB'!U23+'[3]8MAR'!U23+'[3]9APR'!U23+'[3]10MAY'!U23+'[3]11JUN'!U23+'[3]12JUL'!U23+'[3]13AUG'!U23</f>
        <v>0</v>
      </c>
      <c r="V23" s="19">
        <f>'[3]2SEPT'!V23+'[3]3OCT'!V23+'[3]4NOV'!V23+'[3]5DEC'!V23+'[3]6JAN'!V23+'[3]7FEB'!V23+'[3]8MAR'!V23+'[3]9APR'!V23+'[3]10MAY'!V23+'[3]11JUN'!V23+'[3]12JUL'!V23+'[3]13AUG'!V23</f>
        <v>40479.199999999997</v>
      </c>
      <c r="W23" s="66">
        <f t="shared" si="0"/>
        <v>4873942.7</v>
      </c>
    </row>
    <row r="24" spans="1:23" x14ac:dyDescent="0.25">
      <c r="A24" s="62" t="s">
        <v>84</v>
      </c>
      <c r="B24" s="63" t="s">
        <v>85</v>
      </c>
      <c r="C24" s="64" t="s">
        <v>36</v>
      </c>
      <c r="D24" s="19">
        <f>'[3]2SEPT'!D24+'[3]3OCT'!D24+'[3]4NOV'!D24+'[3]5DEC'!D24+'[3]6JAN'!D24+'[3]7FEB'!D24+'[3]8MAR'!D24+'[3]9APR'!D24+'[3]10MAY'!D24+'[3]11JUN'!D24+'[3]12JUL'!D24+'[3]13AUG'!D24</f>
        <v>208745.01</v>
      </c>
      <c r="E24" s="19">
        <f>'[3]2SEPT'!E24+'[3]3OCT'!E24+'[3]4NOV'!E24+'[3]5DEC'!E24+'[3]6JAN'!E24+'[3]7FEB'!E24+'[3]8MAR'!E24+'[3]9APR'!E24+'[3]10MAY'!E24+'[3]11JUN'!E24+'[3]12JUL'!E24+'[3]13AUG'!E24</f>
        <v>56624.78</v>
      </c>
      <c r="F24" s="19">
        <f>'[3]2SEPT'!F24+'[3]3OCT'!F24+'[3]4NOV'!F24+'[3]5DEC'!F24+'[3]6JAN'!F24+'[3]7FEB'!F24+'[3]8MAR'!F24+'[3]9APR'!F24+'[3]10MAY'!F24+'[3]11JUN'!F24+'[3]12JUL'!F24+'[3]13AUG'!F24</f>
        <v>15000</v>
      </c>
      <c r="G24" s="19">
        <f>'[3]2SEPT'!G24+'[3]3OCT'!G24+'[3]4NOV'!G24+'[3]5DEC'!G24+'[3]6JAN'!G24+'[3]7FEB'!G24+'[3]8MAR'!G24+'[3]9APR'!G24+'[3]10MAY'!G24+'[3]11JUN'!G24+'[3]12JUL'!G24+'[3]13AUG'!G24</f>
        <v>30679.21</v>
      </c>
      <c r="H24" s="19">
        <f>'[3]2SEPT'!H24+'[3]3OCT'!H24+'[3]4NOV'!H24+'[3]5DEC'!H24+'[3]6JAN'!H24+'[3]7FEB'!H24+'[3]8MAR'!H24+'[3]9APR'!H24+'[3]10MAY'!H24+'[3]11JUN'!H24+'[3]12JUL'!H24+'[3]13AUG'!H24</f>
        <v>9240</v>
      </c>
      <c r="I24" s="65">
        <f>'[3]2SEPT'!I24+'[3]3OCT'!I24+'[3]4NOV'!I24+'[3]5DEC'!I24+'[3]6JAN'!I24+'[3]7FEB'!I24+'[3]8MAR'!I24+'[3]9APR'!I24+'[3]10MAY'!I24+'[3]11JUN'!I24+'[3]12JUL'!I24+'[3]13AUG'!I24</f>
        <v>320289</v>
      </c>
      <c r="J24" s="19">
        <f>'[3]2SEPT'!J24+'[3]3OCT'!J24+'[3]4NOV'!J24+'[3]5DEC'!J24+'[3]6JAN'!J24+'[3]7FEB'!J24+'[3]8MAR'!J24+'[3]9APR'!J24+'[3]10MAY'!J24+'[3]11JUN'!J24+'[3]12JUL'!J24+'[3]13AUG'!J24</f>
        <v>3090</v>
      </c>
      <c r="K24" s="19">
        <f>'[3]2SEPT'!K24+'[3]3OCT'!K24+'[3]4NOV'!K24+'[3]5DEC'!K24+'[3]6JAN'!K24+'[3]7FEB'!K24+'[3]8MAR'!K24+'[3]9APR'!K24+'[3]10MAY'!K24+'[3]11JUN'!K24+'[3]12JUL'!K24+'[3]13AUG'!K24</f>
        <v>10837.7</v>
      </c>
      <c r="L24" s="19">
        <f>'[3]2SEPT'!L24+'[3]3OCT'!L24+'[3]4NOV'!L24+'[3]5DEC'!L24+'[3]6JAN'!L24+'[3]7FEB'!L24+'[3]8MAR'!L24+'[3]9APR'!L24+'[3]10MAY'!L24+'[3]11JUN'!L24+'[3]12JUL'!L24+'[3]13AUG'!L24</f>
        <v>0</v>
      </c>
      <c r="M24" s="19">
        <f>'[3]2SEPT'!M24+'[3]3OCT'!M24+'[3]4NOV'!M24+'[3]5DEC'!M24+'[3]6JAN'!M24+'[3]7FEB'!M24+'[3]8MAR'!M24+'[3]9APR'!M24+'[3]10MAY'!M24+'[3]11JUN'!M24+'[3]12JUL'!M24+'[3]13AUG'!M24</f>
        <v>0</v>
      </c>
      <c r="N24" s="19">
        <f>'[3]2SEPT'!N24+'[3]3OCT'!N24+'[3]4NOV'!N24+'[3]5DEC'!N24+'[3]6JAN'!N24+'[3]7FEB'!N24+'[3]8MAR'!N24+'[3]9APR'!N24+'[3]10MAY'!N24+'[3]11JUN'!N24+'[3]12JUL'!N24+'[3]13AUG'!N24</f>
        <v>0</v>
      </c>
      <c r="O24" s="19">
        <f>'[3]2SEPT'!O24+'[3]3OCT'!O24+'[3]4NOV'!O24+'[3]5DEC'!O24+'[3]6JAN'!O24+'[3]7FEB'!O24+'[3]8MAR'!O24+'[3]9APR'!O24+'[3]10MAY'!O24+'[3]11JUN'!O24+'[3]12JUL'!O24+'[3]13AUG'!O24</f>
        <v>0</v>
      </c>
      <c r="P24" s="19">
        <f>'[3]2SEPT'!P24+'[3]3OCT'!P24+'[3]4NOV'!P24+'[3]5DEC'!P24+'[3]6JAN'!P24+'[3]7FEB'!P24+'[3]8MAR'!P24+'[3]9APR'!P24+'[3]10MAY'!P24+'[3]11JUN'!P24+'[3]12JUL'!P24+'[3]13AUG'!P24</f>
        <v>0</v>
      </c>
      <c r="Q24" s="19">
        <f>'[3]2SEPT'!Q24+'[3]3OCT'!Q24+'[3]4NOV'!Q24+'[3]5DEC'!Q24+'[3]6JAN'!Q24+'[3]7FEB'!Q24+'[3]8MAR'!Q24+'[3]9APR'!Q24+'[3]10MAY'!Q24+'[3]11JUN'!Q24+'[3]12JUL'!Q24+'[3]13AUG'!Q24</f>
        <v>0</v>
      </c>
      <c r="R24" s="19">
        <f>'[3]2SEPT'!R24+'[3]3OCT'!R24+'[3]4NOV'!R24+'[3]5DEC'!R24+'[3]6JAN'!R24+'[3]7FEB'!R24+'[3]8MAR'!R24+'[3]9APR'!R24+'[3]10MAY'!R24+'[3]11JUN'!R24+'[3]12JUL'!R24+'[3]13AUG'!R24</f>
        <v>0</v>
      </c>
      <c r="S24" s="19">
        <f>'[3]2SEPT'!S24+'[3]3OCT'!S24+'[3]4NOV'!S24+'[3]5DEC'!S24+'[3]6JAN'!S24+'[3]7FEB'!S24+'[3]8MAR'!S24+'[3]9APR'!S24+'[3]10MAY'!S24+'[3]11JUN'!S24+'[3]12JUL'!S24+'[3]13AUG'!S24</f>
        <v>0</v>
      </c>
      <c r="T24" s="19">
        <f>'[3]2SEPT'!T24+'[3]3OCT'!T24+'[3]4NOV'!T24+'[3]5DEC'!T24+'[3]6JAN'!T24+'[3]7FEB'!T24+'[3]8MAR'!T24+'[3]9APR'!T24+'[3]10MAY'!T24+'[3]11JUN'!T24+'[3]12JUL'!T24+'[3]13AUG'!T24</f>
        <v>0</v>
      </c>
      <c r="U24" s="19">
        <f>'[3]2SEPT'!U24+'[3]3OCT'!U24+'[3]4NOV'!U24+'[3]5DEC'!U24+'[3]6JAN'!U24+'[3]7FEB'!U24+'[3]8MAR'!U24+'[3]9APR'!U24+'[3]10MAY'!U24+'[3]11JUN'!U24+'[3]12JUL'!U24+'[3]13AUG'!U24</f>
        <v>0</v>
      </c>
      <c r="V24" s="19">
        <f>'[3]2SEPT'!V24+'[3]3OCT'!V24+'[3]4NOV'!V24+'[3]5DEC'!V24+'[3]6JAN'!V24+'[3]7FEB'!V24+'[3]8MAR'!V24+'[3]9APR'!V24+'[3]10MAY'!V24+'[3]11JUN'!V24+'[3]12JUL'!V24+'[3]13AUG'!V24</f>
        <v>0</v>
      </c>
      <c r="W24" s="66">
        <f t="shared" si="0"/>
        <v>334216.7</v>
      </c>
    </row>
    <row r="25" spans="1:23" x14ac:dyDescent="0.25">
      <c r="A25" s="62" t="s">
        <v>86</v>
      </c>
      <c r="B25" s="63" t="s">
        <v>87</v>
      </c>
      <c r="C25" s="68" t="s">
        <v>42</v>
      </c>
      <c r="D25" s="19">
        <f>'[3]2SEPT'!D25+'[3]3OCT'!D25+'[3]4NOV'!D25+'[3]5DEC'!D25+'[3]6JAN'!D25+'[3]7FEB'!D25+'[3]8MAR'!D25+'[3]9APR'!D25+'[3]10MAY'!D25+'[3]11JUN'!D25+'[3]12JUL'!D25+'[3]13AUG'!D25</f>
        <v>117179</v>
      </c>
      <c r="E25" s="19">
        <f>'[3]2SEPT'!E25+'[3]3OCT'!E25+'[3]4NOV'!E25+'[3]5DEC'!E25+'[3]6JAN'!E25+'[3]7FEB'!E25+'[3]8MAR'!E25+'[3]9APR'!E25+'[3]10MAY'!E25+'[3]11JUN'!E25+'[3]12JUL'!E25+'[3]13AUG'!E25</f>
        <v>117179</v>
      </c>
      <c r="F25" s="19">
        <f>'[3]2SEPT'!F25+'[3]3OCT'!F25+'[3]4NOV'!F25+'[3]5DEC'!F25+'[3]6JAN'!F25+'[3]7FEB'!F25+'[3]8MAR'!F25+'[3]9APR'!F25+'[3]10MAY'!F25+'[3]11JUN'!F25+'[3]12JUL'!F25+'[3]13AUG'!F25</f>
        <v>0</v>
      </c>
      <c r="G25" s="19">
        <f>'[3]2SEPT'!G25+'[3]3OCT'!G25+'[3]4NOV'!G25+'[3]5DEC'!G25+'[3]6JAN'!G25+'[3]7FEB'!G25+'[3]8MAR'!G25+'[3]9APR'!G25+'[3]10MAY'!G25+'[3]11JUN'!G25+'[3]12JUL'!G25+'[3]13AUG'!G25</f>
        <v>0</v>
      </c>
      <c r="H25" s="19">
        <f>'[3]2SEPT'!H25+'[3]3OCT'!H25+'[3]4NOV'!H25+'[3]5DEC'!H25+'[3]6JAN'!H25+'[3]7FEB'!H25+'[3]8MAR'!H25+'[3]9APR'!H25+'[3]10MAY'!H25+'[3]11JUN'!H25+'[3]12JUL'!H25+'[3]13AUG'!H25</f>
        <v>0</v>
      </c>
      <c r="I25" s="65">
        <f>'[3]2SEPT'!I25+'[3]3OCT'!I25+'[3]4NOV'!I25+'[3]5DEC'!I25+'[3]6JAN'!I25+'[3]7FEB'!I25+'[3]8MAR'!I25+'[3]9APR'!I25+'[3]10MAY'!I25+'[3]11JUN'!I25+'[3]12JUL'!I25+'[3]13AUG'!I25</f>
        <v>234358</v>
      </c>
      <c r="J25" s="19">
        <f>'[3]2SEPT'!J25+'[3]3OCT'!J25+'[3]4NOV'!J25+'[3]5DEC'!J25+'[3]6JAN'!J25+'[3]7FEB'!J25+'[3]8MAR'!J25+'[3]9APR'!J25+'[3]10MAY'!J25+'[3]11JUN'!J25+'[3]12JUL'!J25+'[3]13AUG'!J25</f>
        <v>0</v>
      </c>
      <c r="K25" s="19">
        <f>'[3]2SEPT'!K25+'[3]3OCT'!K25+'[3]4NOV'!K25+'[3]5DEC'!K25+'[3]6JAN'!K25+'[3]7FEB'!K25+'[3]8MAR'!K25+'[3]9APR'!K25+'[3]10MAY'!K25+'[3]11JUN'!K25+'[3]12JUL'!K25+'[3]13AUG'!K25</f>
        <v>5431.63</v>
      </c>
      <c r="L25" s="19">
        <f>'[3]2SEPT'!L25+'[3]3OCT'!L25+'[3]4NOV'!L25+'[3]5DEC'!L25+'[3]6JAN'!L25+'[3]7FEB'!L25+'[3]8MAR'!L25+'[3]9APR'!L25+'[3]10MAY'!L25+'[3]11JUN'!L25+'[3]12JUL'!L25+'[3]13AUG'!L25</f>
        <v>0</v>
      </c>
      <c r="M25" s="19">
        <f>'[3]2SEPT'!M25+'[3]3OCT'!M25+'[3]4NOV'!M25+'[3]5DEC'!M25+'[3]6JAN'!M25+'[3]7FEB'!M25+'[3]8MAR'!M25+'[3]9APR'!M25+'[3]10MAY'!M25+'[3]11JUN'!M25+'[3]12JUL'!M25+'[3]13AUG'!M25</f>
        <v>0</v>
      </c>
      <c r="N25" s="19">
        <f>'[3]2SEPT'!N25+'[3]3OCT'!N25+'[3]4NOV'!N25+'[3]5DEC'!N25+'[3]6JAN'!N25+'[3]7FEB'!N25+'[3]8MAR'!N25+'[3]9APR'!N25+'[3]10MAY'!N25+'[3]11JUN'!N25+'[3]12JUL'!N25+'[3]13AUG'!N25</f>
        <v>0</v>
      </c>
      <c r="O25" s="19">
        <f>'[3]2SEPT'!O25+'[3]3OCT'!O25+'[3]4NOV'!O25+'[3]5DEC'!O25+'[3]6JAN'!O25+'[3]7FEB'!O25+'[3]8MAR'!O25+'[3]9APR'!O25+'[3]10MAY'!O25+'[3]11JUN'!O25+'[3]12JUL'!O25+'[3]13AUG'!O25</f>
        <v>0</v>
      </c>
      <c r="P25" s="19">
        <f>'[3]2SEPT'!P25+'[3]3OCT'!P25+'[3]4NOV'!P25+'[3]5DEC'!P25+'[3]6JAN'!P25+'[3]7FEB'!P25+'[3]8MAR'!P25+'[3]9APR'!P25+'[3]10MAY'!P25+'[3]11JUN'!P25+'[3]12JUL'!P25+'[3]13AUG'!P25</f>
        <v>0</v>
      </c>
      <c r="Q25" s="19">
        <f>'[3]2SEPT'!Q25+'[3]3OCT'!Q25+'[3]4NOV'!Q25+'[3]5DEC'!Q25+'[3]6JAN'!Q25+'[3]7FEB'!Q25+'[3]8MAR'!Q25+'[3]9APR'!Q25+'[3]10MAY'!Q25+'[3]11JUN'!Q25+'[3]12JUL'!Q25+'[3]13AUG'!Q25</f>
        <v>0</v>
      </c>
      <c r="R25" s="19">
        <f>'[3]2SEPT'!R25+'[3]3OCT'!R25+'[3]4NOV'!R25+'[3]5DEC'!R25+'[3]6JAN'!R25+'[3]7FEB'!R25+'[3]8MAR'!R25+'[3]9APR'!R25+'[3]10MAY'!R25+'[3]11JUN'!R25+'[3]12JUL'!R25+'[3]13AUG'!R25</f>
        <v>0</v>
      </c>
      <c r="S25" s="19">
        <f>'[3]2SEPT'!S25+'[3]3OCT'!S25+'[3]4NOV'!S25+'[3]5DEC'!S25+'[3]6JAN'!S25+'[3]7FEB'!S25+'[3]8MAR'!S25+'[3]9APR'!S25+'[3]10MAY'!S25+'[3]11JUN'!S25+'[3]12JUL'!S25+'[3]13AUG'!S25</f>
        <v>0</v>
      </c>
      <c r="T25" s="19">
        <f>'[3]2SEPT'!T25+'[3]3OCT'!T25+'[3]4NOV'!T25+'[3]5DEC'!T25+'[3]6JAN'!T25+'[3]7FEB'!T25+'[3]8MAR'!T25+'[3]9APR'!T25+'[3]10MAY'!T25+'[3]11JUN'!T25+'[3]12JUL'!T25+'[3]13AUG'!T25</f>
        <v>0</v>
      </c>
      <c r="U25" s="19">
        <f>'[3]2SEPT'!U25+'[3]3OCT'!U25+'[3]4NOV'!U25+'[3]5DEC'!U25+'[3]6JAN'!U25+'[3]7FEB'!U25+'[3]8MAR'!U25+'[3]9APR'!U25+'[3]10MAY'!U25+'[3]11JUN'!U25+'[3]12JUL'!U25+'[3]13AUG'!U25</f>
        <v>0</v>
      </c>
      <c r="V25" s="19">
        <f>'[3]2SEPT'!V25+'[3]3OCT'!V25+'[3]4NOV'!V25+'[3]5DEC'!V25+'[3]6JAN'!V25+'[3]7FEB'!V25+'[3]8MAR'!V25+'[3]9APR'!V25+'[3]10MAY'!V25+'[3]11JUN'!V25+'[3]12JUL'!V25+'[3]13AUG'!V25</f>
        <v>0</v>
      </c>
      <c r="W25" s="66">
        <f t="shared" si="0"/>
        <v>239789.63</v>
      </c>
    </row>
    <row r="26" spans="1:23" x14ac:dyDescent="0.25">
      <c r="A26" s="62" t="s">
        <v>88</v>
      </c>
      <c r="B26" s="63" t="s">
        <v>89</v>
      </c>
      <c r="C26" s="64" t="s">
        <v>36</v>
      </c>
      <c r="D26" s="19">
        <f>'[3]2SEPT'!D26+'[3]3OCT'!D26+'[3]4NOV'!D26+'[3]5DEC'!D26+'[3]6JAN'!D26+'[3]7FEB'!D26+'[3]8MAR'!D26+'[3]9APR'!D26+'[3]10MAY'!D26+'[3]11JUN'!D26+'[3]12JUL'!D26+'[3]13AUG'!D26</f>
        <v>127195</v>
      </c>
      <c r="E26" s="19">
        <f>'[3]2SEPT'!E26+'[3]3OCT'!E26+'[3]4NOV'!E26+'[3]5DEC'!E26+'[3]6JAN'!E26+'[3]7FEB'!E26+'[3]8MAR'!E26+'[3]9APR'!E26+'[3]10MAY'!E26+'[3]11JUN'!E26+'[3]12JUL'!E26+'[3]13AUG'!E26</f>
        <v>263389</v>
      </c>
      <c r="F26" s="19">
        <f>'[3]2SEPT'!F26+'[3]3OCT'!F26+'[3]4NOV'!F26+'[3]5DEC'!F26+'[3]6JAN'!F26+'[3]7FEB'!F26+'[3]8MAR'!F26+'[3]9APR'!F26+'[3]10MAY'!F26+'[3]11JUN'!F26+'[3]12JUL'!F26+'[3]13AUG'!F26</f>
        <v>47200</v>
      </c>
      <c r="G26" s="19">
        <f>'[3]2SEPT'!G26+'[3]3OCT'!G26+'[3]4NOV'!G26+'[3]5DEC'!G26+'[3]6JAN'!G26+'[3]7FEB'!G26+'[3]8MAR'!G26+'[3]9APR'!G26+'[3]10MAY'!G26+'[3]11JUN'!G26+'[3]12JUL'!G26+'[3]13AUG'!G26</f>
        <v>177463</v>
      </c>
      <c r="H26" s="19">
        <f>'[3]2SEPT'!H26+'[3]3OCT'!H26+'[3]4NOV'!H26+'[3]5DEC'!H26+'[3]6JAN'!H26+'[3]7FEB'!H26+'[3]8MAR'!H26+'[3]9APR'!H26+'[3]10MAY'!H26+'[3]11JUN'!H26+'[3]12JUL'!H26+'[3]13AUG'!H26</f>
        <v>11400</v>
      </c>
      <c r="I26" s="65">
        <f>'[3]2SEPT'!I26+'[3]3OCT'!I26+'[3]4NOV'!I26+'[3]5DEC'!I26+'[3]6JAN'!I26+'[3]7FEB'!I26+'[3]8MAR'!I26+'[3]9APR'!I26+'[3]10MAY'!I26+'[3]11JUN'!I26+'[3]12JUL'!I26+'[3]13AUG'!I26</f>
        <v>626647</v>
      </c>
      <c r="J26" s="19">
        <f>'[3]2SEPT'!J26+'[3]3OCT'!J26+'[3]4NOV'!J26+'[3]5DEC'!J26+'[3]6JAN'!J26+'[3]7FEB'!J26+'[3]8MAR'!J26+'[3]9APR'!J26+'[3]10MAY'!J26+'[3]11JUN'!J26+'[3]12JUL'!J26+'[3]13AUG'!J26</f>
        <v>4224.34</v>
      </c>
      <c r="K26" s="19">
        <f>'[3]2SEPT'!K26+'[3]3OCT'!K26+'[3]4NOV'!K26+'[3]5DEC'!K26+'[3]6JAN'!K26+'[3]7FEB'!K26+'[3]8MAR'!K26+'[3]9APR'!K26+'[3]10MAY'!K26+'[3]11JUN'!K26+'[3]12JUL'!K26+'[3]13AUG'!K26</f>
        <v>20883.099999999999</v>
      </c>
      <c r="L26" s="19">
        <f>'[3]2SEPT'!L26+'[3]3OCT'!L26+'[3]4NOV'!L26+'[3]5DEC'!L26+'[3]6JAN'!L26+'[3]7FEB'!L26+'[3]8MAR'!L26+'[3]9APR'!L26+'[3]10MAY'!L26+'[3]11JUN'!L26+'[3]12JUL'!L26+'[3]13AUG'!L26</f>
        <v>0</v>
      </c>
      <c r="M26" s="19">
        <f>'[3]2SEPT'!M26+'[3]3OCT'!M26+'[3]4NOV'!M26+'[3]5DEC'!M26+'[3]6JAN'!M26+'[3]7FEB'!M26+'[3]8MAR'!M26+'[3]9APR'!M26+'[3]10MAY'!M26+'[3]11JUN'!M26+'[3]12JUL'!M26+'[3]13AUG'!M26</f>
        <v>0</v>
      </c>
      <c r="N26" s="19">
        <f>'[3]2SEPT'!N26+'[3]3OCT'!N26+'[3]4NOV'!N26+'[3]5DEC'!N26+'[3]6JAN'!N26+'[3]7FEB'!N26+'[3]8MAR'!N26+'[3]9APR'!N26+'[3]10MAY'!N26+'[3]11JUN'!N26+'[3]12JUL'!N26+'[3]13AUG'!N26</f>
        <v>0</v>
      </c>
      <c r="O26" s="19">
        <f>'[3]2SEPT'!O26+'[3]3OCT'!O26+'[3]4NOV'!O26+'[3]5DEC'!O26+'[3]6JAN'!O26+'[3]7FEB'!O26+'[3]8MAR'!O26+'[3]9APR'!O26+'[3]10MAY'!O26+'[3]11JUN'!O26+'[3]12JUL'!O26+'[3]13AUG'!O26</f>
        <v>0</v>
      </c>
      <c r="P26" s="19">
        <f>'[3]2SEPT'!P26+'[3]3OCT'!P26+'[3]4NOV'!P26+'[3]5DEC'!P26+'[3]6JAN'!P26+'[3]7FEB'!P26+'[3]8MAR'!P26+'[3]9APR'!P26+'[3]10MAY'!P26+'[3]11JUN'!P26+'[3]12JUL'!P26+'[3]13AUG'!P26</f>
        <v>0</v>
      </c>
      <c r="Q26" s="19">
        <f>'[3]2SEPT'!Q26+'[3]3OCT'!Q26+'[3]4NOV'!Q26+'[3]5DEC'!Q26+'[3]6JAN'!Q26+'[3]7FEB'!Q26+'[3]8MAR'!Q26+'[3]9APR'!Q26+'[3]10MAY'!Q26+'[3]11JUN'!Q26+'[3]12JUL'!Q26+'[3]13AUG'!Q26</f>
        <v>0</v>
      </c>
      <c r="R26" s="19">
        <f>'[3]2SEPT'!R26+'[3]3OCT'!R26+'[3]4NOV'!R26+'[3]5DEC'!R26+'[3]6JAN'!R26+'[3]7FEB'!R26+'[3]8MAR'!R26+'[3]9APR'!R26+'[3]10MAY'!R26+'[3]11JUN'!R26+'[3]12JUL'!R26+'[3]13AUG'!R26</f>
        <v>0</v>
      </c>
      <c r="S26" s="19">
        <f>'[3]2SEPT'!S26+'[3]3OCT'!S26+'[3]4NOV'!S26+'[3]5DEC'!S26+'[3]6JAN'!S26+'[3]7FEB'!S26+'[3]8MAR'!S26+'[3]9APR'!S26+'[3]10MAY'!S26+'[3]11JUN'!S26+'[3]12JUL'!S26+'[3]13AUG'!S26</f>
        <v>0</v>
      </c>
      <c r="T26" s="19">
        <f>'[3]2SEPT'!T26+'[3]3OCT'!T26+'[3]4NOV'!T26+'[3]5DEC'!T26+'[3]6JAN'!T26+'[3]7FEB'!T26+'[3]8MAR'!T26+'[3]9APR'!T26+'[3]10MAY'!T26+'[3]11JUN'!T26+'[3]12JUL'!T26+'[3]13AUG'!T26</f>
        <v>0</v>
      </c>
      <c r="U26" s="19">
        <f>'[3]2SEPT'!U26+'[3]3OCT'!U26+'[3]4NOV'!U26+'[3]5DEC'!U26+'[3]6JAN'!U26+'[3]7FEB'!U26+'[3]8MAR'!U26+'[3]9APR'!U26+'[3]10MAY'!U26+'[3]11JUN'!U26+'[3]12JUL'!U26+'[3]13AUG'!U26</f>
        <v>0</v>
      </c>
      <c r="V26" s="19">
        <f>'[3]2SEPT'!V26+'[3]3OCT'!V26+'[3]4NOV'!V26+'[3]5DEC'!V26+'[3]6JAN'!V26+'[3]7FEB'!V26+'[3]8MAR'!V26+'[3]9APR'!V26+'[3]10MAY'!V26+'[3]11JUN'!V26+'[3]12JUL'!V26+'[3]13AUG'!V26</f>
        <v>0</v>
      </c>
      <c r="W26" s="66">
        <f t="shared" si="0"/>
        <v>651754.43999999994</v>
      </c>
    </row>
    <row r="27" spans="1:23" x14ac:dyDescent="0.25">
      <c r="A27" s="69" t="s">
        <v>90</v>
      </c>
      <c r="B27" s="63" t="s">
        <v>91</v>
      </c>
      <c r="C27" s="71" t="s">
        <v>50</v>
      </c>
      <c r="D27" s="19">
        <f>'[3]2SEPT'!D27+'[3]3OCT'!D27+'[3]4NOV'!D27+'[3]5DEC'!D27+'[3]6JAN'!D27+'[3]7FEB'!D27+'[3]8MAR'!D27+'[3]9APR'!D27+'[3]10MAY'!D27+'[3]11JUN'!D27+'[3]12JUL'!D27+'[3]13AUG'!D27</f>
        <v>178801.81</v>
      </c>
      <c r="E27" s="19">
        <f>'[3]2SEPT'!E27+'[3]3OCT'!E27+'[3]4NOV'!E27+'[3]5DEC'!E27+'[3]6JAN'!E27+'[3]7FEB'!E27+'[3]8MAR'!E27+'[3]9APR'!E27+'[3]10MAY'!E27+'[3]11JUN'!E27+'[3]12JUL'!E27+'[3]13AUG'!E27</f>
        <v>12750</v>
      </c>
      <c r="F27" s="19">
        <f>'[3]2SEPT'!F27+'[3]3OCT'!F27+'[3]4NOV'!F27+'[3]5DEC'!F27+'[3]6JAN'!F27+'[3]7FEB'!F27+'[3]8MAR'!F27+'[3]9APR'!F27+'[3]10MAY'!F27+'[3]11JUN'!F27+'[3]12JUL'!F27+'[3]13AUG'!F27</f>
        <v>49500</v>
      </c>
      <c r="G27" s="19">
        <f>'[3]2SEPT'!G27+'[3]3OCT'!G27+'[3]4NOV'!G27+'[3]5DEC'!G27+'[3]6JAN'!G27+'[3]7FEB'!G27+'[3]8MAR'!G27+'[3]9APR'!G27+'[3]10MAY'!G27+'[3]11JUN'!G27+'[3]12JUL'!G27+'[3]13AUG'!G27</f>
        <v>21873.190000000002</v>
      </c>
      <c r="H27" s="19">
        <f>'[3]2SEPT'!H27+'[3]3OCT'!H27+'[3]4NOV'!H27+'[3]5DEC'!H27+'[3]6JAN'!H27+'[3]7FEB'!H27+'[3]8MAR'!H27+'[3]9APR'!H27+'[3]10MAY'!H27+'[3]11JUN'!H27+'[3]12JUL'!H27+'[3]13AUG'!H27</f>
        <v>8000</v>
      </c>
      <c r="I27" s="65">
        <f>'[3]2SEPT'!I27+'[3]3OCT'!I27+'[3]4NOV'!I27+'[3]5DEC'!I27+'[3]6JAN'!I27+'[3]7FEB'!I27+'[3]8MAR'!I27+'[3]9APR'!I27+'[3]10MAY'!I27+'[3]11JUN'!I27+'[3]12JUL'!I27+'[3]13AUG'!I27</f>
        <v>270925</v>
      </c>
      <c r="J27" s="19">
        <f>'[3]2SEPT'!J27+'[3]3OCT'!J27+'[3]4NOV'!J27+'[3]5DEC'!J27+'[3]6JAN'!J27+'[3]7FEB'!J27+'[3]8MAR'!J27+'[3]9APR'!J27+'[3]10MAY'!J27+'[3]11JUN'!J27+'[3]12JUL'!J27+'[3]13AUG'!J27</f>
        <v>940.36</v>
      </c>
      <c r="K27" s="19">
        <f>'[3]2SEPT'!K27+'[3]3OCT'!K27+'[3]4NOV'!K27+'[3]5DEC'!K27+'[3]6JAN'!K27+'[3]7FEB'!K27+'[3]8MAR'!K27+'[3]9APR'!K27+'[3]10MAY'!K27+'[3]11JUN'!K27+'[3]12JUL'!K27+'[3]13AUG'!K27</f>
        <v>7168.26</v>
      </c>
      <c r="L27" s="19">
        <f>'[3]2SEPT'!L27+'[3]3OCT'!L27+'[3]4NOV'!L27+'[3]5DEC'!L27+'[3]6JAN'!L27+'[3]7FEB'!L27+'[3]8MAR'!L27+'[3]9APR'!L27+'[3]10MAY'!L27+'[3]11JUN'!L27+'[3]12JUL'!L27+'[3]13AUG'!L27</f>
        <v>0</v>
      </c>
      <c r="M27" s="19">
        <f>'[3]2SEPT'!M27+'[3]3OCT'!M27+'[3]4NOV'!M27+'[3]5DEC'!M27+'[3]6JAN'!M27+'[3]7FEB'!M27+'[3]8MAR'!M27+'[3]9APR'!M27+'[3]10MAY'!M27+'[3]11JUN'!M27+'[3]12JUL'!M27+'[3]13AUG'!M27</f>
        <v>0</v>
      </c>
      <c r="N27" s="19">
        <f>'[3]2SEPT'!N27+'[3]3OCT'!N27+'[3]4NOV'!N27+'[3]5DEC'!N27+'[3]6JAN'!N27+'[3]7FEB'!N27+'[3]8MAR'!N27+'[3]9APR'!N27+'[3]10MAY'!N27+'[3]11JUN'!N27+'[3]12JUL'!N27+'[3]13AUG'!N27</f>
        <v>0</v>
      </c>
      <c r="O27" s="19">
        <f>'[3]2SEPT'!O27+'[3]3OCT'!O27+'[3]4NOV'!O27+'[3]5DEC'!O27+'[3]6JAN'!O27+'[3]7FEB'!O27+'[3]8MAR'!O27+'[3]9APR'!O27+'[3]10MAY'!O27+'[3]11JUN'!O27+'[3]12JUL'!O27+'[3]13AUG'!O27</f>
        <v>0</v>
      </c>
      <c r="P27" s="19">
        <f>'[3]2SEPT'!P27+'[3]3OCT'!P27+'[3]4NOV'!P27+'[3]5DEC'!P27+'[3]6JAN'!P27+'[3]7FEB'!P27+'[3]8MAR'!P27+'[3]9APR'!P27+'[3]10MAY'!P27+'[3]11JUN'!P27+'[3]12JUL'!P27+'[3]13AUG'!P27</f>
        <v>0</v>
      </c>
      <c r="Q27" s="19">
        <f>'[3]2SEPT'!Q27+'[3]3OCT'!Q27+'[3]4NOV'!Q27+'[3]5DEC'!Q27+'[3]6JAN'!Q27+'[3]7FEB'!Q27+'[3]8MAR'!Q27+'[3]9APR'!Q27+'[3]10MAY'!Q27+'[3]11JUN'!Q27+'[3]12JUL'!Q27+'[3]13AUG'!Q27</f>
        <v>0</v>
      </c>
      <c r="R27" s="19">
        <f>'[3]2SEPT'!R27+'[3]3OCT'!R27+'[3]4NOV'!R27+'[3]5DEC'!R27+'[3]6JAN'!R27+'[3]7FEB'!R27+'[3]8MAR'!R27+'[3]9APR'!R27+'[3]10MAY'!R27+'[3]11JUN'!R27+'[3]12JUL'!R27+'[3]13AUG'!R27</f>
        <v>0</v>
      </c>
      <c r="S27" s="19">
        <f>'[3]2SEPT'!S27+'[3]3OCT'!S27+'[3]4NOV'!S27+'[3]5DEC'!S27+'[3]6JAN'!S27+'[3]7FEB'!S27+'[3]8MAR'!S27+'[3]9APR'!S27+'[3]10MAY'!S27+'[3]11JUN'!S27+'[3]12JUL'!S27+'[3]13AUG'!S27</f>
        <v>0</v>
      </c>
      <c r="T27" s="19">
        <f>'[3]2SEPT'!T27+'[3]3OCT'!T27+'[3]4NOV'!T27+'[3]5DEC'!T27+'[3]6JAN'!T27+'[3]7FEB'!T27+'[3]8MAR'!T27+'[3]9APR'!T27+'[3]10MAY'!T27+'[3]11JUN'!T27+'[3]12JUL'!T27+'[3]13AUG'!T27</f>
        <v>0</v>
      </c>
      <c r="U27" s="19">
        <f>'[3]2SEPT'!U27+'[3]3OCT'!U27+'[3]4NOV'!U27+'[3]5DEC'!U27+'[3]6JAN'!U27+'[3]7FEB'!U27+'[3]8MAR'!U27+'[3]9APR'!U27+'[3]10MAY'!U27+'[3]11JUN'!U27+'[3]12JUL'!U27+'[3]13AUG'!U27</f>
        <v>0</v>
      </c>
      <c r="V27" s="19">
        <f>'[3]2SEPT'!V27+'[3]3OCT'!V27+'[3]4NOV'!V27+'[3]5DEC'!V27+'[3]6JAN'!V27+'[3]7FEB'!V27+'[3]8MAR'!V27+'[3]9APR'!V27+'[3]10MAY'!V27+'[3]11JUN'!V27+'[3]12JUL'!V27+'[3]13AUG'!V27</f>
        <v>0</v>
      </c>
      <c r="W27" s="66">
        <f t="shared" si="0"/>
        <v>279033.62</v>
      </c>
    </row>
    <row r="28" spans="1:23" x14ac:dyDescent="0.25">
      <c r="A28" s="62" t="s">
        <v>92</v>
      </c>
      <c r="B28" s="63" t="s">
        <v>93</v>
      </c>
      <c r="C28" s="71" t="s">
        <v>50</v>
      </c>
      <c r="D28" s="19">
        <f>'[3]2SEPT'!D28+'[3]3OCT'!D28+'[3]4NOV'!D28+'[3]5DEC'!D28+'[3]6JAN'!D28+'[3]7FEB'!D28+'[3]8MAR'!D28+'[3]9APR'!D28+'[3]10MAY'!D28+'[3]11JUN'!D28+'[3]12JUL'!D28+'[3]13AUG'!D28</f>
        <v>36884</v>
      </c>
      <c r="E28" s="19">
        <f>'[3]2SEPT'!E28+'[3]3OCT'!E28+'[3]4NOV'!E28+'[3]5DEC'!E28+'[3]6JAN'!E28+'[3]7FEB'!E28+'[3]8MAR'!E28+'[3]9APR'!E28+'[3]10MAY'!E28+'[3]11JUN'!E28+'[3]12JUL'!E28+'[3]13AUG'!E28</f>
        <v>9508</v>
      </c>
      <c r="F28" s="19">
        <f>'[3]2SEPT'!F28+'[3]3OCT'!F28+'[3]4NOV'!F28+'[3]5DEC'!F28+'[3]6JAN'!F28+'[3]7FEB'!F28+'[3]8MAR'!F28+'[3]9APR'!F28+'[3]10MAY'!F28+'[3]11JUN'!F28+'[3]12JUL'!F28+'[3]13AUG'!F28</f>
        <v>0</v>
      </c>
      <c r="G28" s="19">
        <f>'[3]2SEPT'!G28+'[3]3OCT'!G28+'[3]4NOV'!G28+'[3]5DEC'!G28+'[3]6JAN'!G28+'[3]7FEB'!G28+'[3]8MAR'!G28+'[3]9APR'!G28+'[3]10MAY'!G28+'[3]11JUN'!G28+'[3]12JUL'!G28+'[3]13AUG'!G28</f>
        <v>7010</v>
      </c>
      <c r="H28" s="19">
        <f>'[3]2SEPT'!H28+'[3]3OCT'!H28+'[3]4NOV'!H28+'[3]5DEC'!H28+'[3]6JAN'!H28+'[3]7FEB'!H28+'[3]8MAR'!H28+'[3]9APR'!H28+'[3]10MAY'!H28+'[3]11JUN'!H28+'[3]12JUL'!H28+'[3]13AUG'!H28</f>
        <v>1053</v>
      </c>
      <c r="I28" s="65">
        <f>'[3]2SEPT'!I28+'[3]3OCT'!I28+'[3]4NOV'!I28+'[3]5DEC'!I28+'[3]6JAN'!I28+'[3]7FEB'!I28+'[3]8MAR'!I28+'[3]9APR'!I28+'[3]10MAY'!I28+'[3]11JUN'!I28+'[3]12JUL'!I28+'[3]13AUG'!I28</f>
        <v>54455</v>
      </c>
      <c r="J28" s="19">
        <f>'[3]2SEPT'!J28+'[3]3OCT'!J28+'[3]4NOV'!J28+'[3]5DEC'!J28+'[3]6JAN'!J28+'[3]7FEB'!J28+'[3]8MAR'!J28+'[3]9APR'!J28+'[3]10MAY'!J28+'[3]11JUN'!J28+'[3]12JUL'!J28+'[3]13AUG'!J28</f>
        <v>470.17</v>
      </c>
      <c r="K28" s="19">
        <f>'[3]2SEPT'!K28+'[3]3OCT'!K28+'[3]4NOV'!K28+'[3]5DEC'!K28+'[3]6JAN'!K28+'[3]7FEB'!K28+'[3]8MAR'!K28+'[3]9APR'!K28+'[3]10MAY'!K28+'[3]11JUN'!K28+'[3]12JUL'!K28+'[3]13AUG'!K28</f>
        <v>3258.3</v>
      </c>
      <c r="L28" s="19">
        <f>'[3]2SEPT'!L28+'[3]3OCT'!L28+'[3]4NOV'!L28+'[3]5DEC'!L28+'[3]6JAN'!L28+'[3]7FEB'!L28+'[3]8MAR'!L28+'[3]9APR'!L28+'[3]10MAY'!L28+'[3]11JUN'!L28+'[3]12JUL'!L28+'[3]13AUG'!L28</f>
        <v>0</v>
      </c>
      <c r="M28" s="19">
        <f>'[3]2SEPT'!M28+'[3]3OCT'!M28+'[3]4NOV'!M28+'[3]5DEC'!M28+'[3]6JAN'!M28+'[3]7FEB'!M28+'[3]8MAR'!M28+'[3]9APR'!M28+'[3]10MAY'!M28+'[3]11JUN'!M28+'[3]12JUL'!M28+'[3]13AUG'!M28</f>
        <v>0</v>
      </c>
      <c r="N28" s="19">
        <f>'[3]2SEPT'!N28+'[3]3OCT'!N28+'[3]4NOV'!N28+'[3]5DEC'!N28+'[3]6JAN'!N28+'[3]7FEB'!N28+'[3]8MAR'!N28+'[3]9APR'!N28+'[3]10MAY'!N28+'[3]11JUN'!N28+'[3]12JUL'!N28+'[3]13AUG'!N28</f>
        <v>0</v>
      </c>
      <c r="O28" s="19">
        <f>'[3]2SEPT'!O28+'[3]3OCT'!O28+'[3]4NOV'!O28+'[3]5DEC'!O28+'[3]6JAN'!O28+'[3]7FEB'!O28+'[3]8MAR'!O28+'[3]9APR'!O28+'[3]10MAY'!O28+'[3]11JUN'!O28+'[3]12JUL'!O28+'[3]13AUG'!O28</f>
        <v>0</v>
      </c>
      <c r="P28" s="19">
        <f>'[3]2SEPT'!P28+'[3]3OCT'!P28+'[3]4NOV'!P28+'[3]5DEC'!P28+'[3]6JAN'!P28+'[3]7FEB'!P28+'[3]8MAR'!P28+'[3]9APR'!P28+'[3]10MAY'!P28+'[3]11JUN'!P28+'[3]12JUL'!P28+'[3]13AUG'!P28</f>
        <v>0</v>
      </c>
      <c r="Q28" s="19">
        <f>'[3]2SEPT'!Q28+'[3]3OCT'!Q28+'[3]4NOV'!Q28+'[3]5DEC'!Q28+'[3]6JAN'!Q28+'[3]7FEB'!Q28+'[3]8MAR'!Q28+'[3]9APR'!Q28+'[3]10MAY'!Q28+'[3]11JUN'!Q28+'[3]12JUL'!Q28+'[3]13AUG'!Q28</f>
        <v>19141</v>
      </c>
      <c r="R28" s="19">
        <f>'[3]2SEPT'!R28+'[3]3OCT'!R28+'[3]4NOV'!R28+'[3]5DEC'!R28+'[3]6JAN'!R28+'[3]7FEB'!R28+'[3]8MAR'!R28+'[3]9APR'!R28+'[3]10MAY'!R28+'[3]11JUN'!R28+'[3]12JUL'!R28+'[3]13AUG'!R28</f>
        <v>0</v>
      </c>
      <c r="S28" s="19">
        <f>'[3]2SEPT'!S28+'[3]3OCT'!S28+'[3]4NOV'!S28+'[3]5DEC'!S28+'[3]6JAN'!S28+'[3]7FEB'!S28+'[3]8MAR'!S28+'[3]9APR'!S28+'[3]10MAY'!S28+'[3]11JUN'!S28+'[3]12JUL'!S28+'[3]13AUG'!S28</f>
        <v>0</v>
      </c>
      <c r="T28" s="19">
        <f>'[3]2SEPT'!T28+'[3]3OCT'!T28+'[3]4NOV'!T28+'[3]5DEC'!T28+'[3]6JAN'!T28+'[3]7FEB'!T28+'[3]8MAR'!T28+'[3]9APR'!T28+'[3]10MAY'!T28+'[3]11JUN'!T28+'[3]12JUL'!T28+'[3]13AUG'!T28</f>
        <v>0</v>
      </c>
      <c r="U28" s="19">
        <f>'[3]2SEPT'!U28+'[3]3OCT'!U28+'[3]4NOV'!U28+'[3]5DEC'!U28+'[3]6JAN'!U28+'[3]7FEB'!U28+'[3]8MAR'!U28+'[3]9APR'!U28+'[3]10MAY'!U28+'[3]11JUN'!U28+'[3]12JUL'!U28+'[3]13AUG'!U28</f>
        <v>0</v>
      </c>
      <c r="V28" s="19">
        <f>'[3]2SEPT'!V28+'[3]3OCT'!V28+'[3]4NOV'!V28+'[3]5DEC'!V28+'[3]6JAN'!V28+'[3]7FEB'!V28+'[3]8MAR'!V28+'[3]9APR'!V28+'[3]10MAY'!V28+'[3]11JUN'!V28+'[3]12JUL'!V28+'[3]13AUG'!V28</f>
        <v>0</v>
      </c>
      <c r="W28" s="66">
        <f t="shared" si="0"/>
        <v>77324.47</v>
      </c>
    </row>
    <row r="29" spans="1:23" x14ac:dyDescent="0.25">
      <c r="A29" s="62" t="s">
        <v>94</v>
      </c>
      <c r="B29" s="63" t="s">
        <v>95</v>
      </c>
      <c r="C29" s="67" t="s">
        <v>39</v>
      </c>
      <c r="D29" s="19">
        <f>'[3]2SEPT'!D29+'[3]3OCT'!D29+'[3]4NOV'!D29+'[3]5DEC'!D29+'[3]6JAN'!D29+'[3]7FEB'!D29+'[3]8MAR'!D29+'[3]9APR'!D29+'[3]10MAY'!D29+'[3]11JUN'!D29+'[3]12JUL'!D29+'[3]13AUG'!D29</f>
        <v>98607</v>
      </c>
      <c r="E29" s="19">
        <f>'[3]2SEPT'!E29+'[3]3OCT'!E29+'[3]4NOV'!E29+'[3]5DEC'!E29+'[3]6JAN'!E29+'[3]7FEB'!E29+'[3]8MAR'!E29+'[3]9APR'!E29+'[3]10MAY'!E29+'[3]11JUN'!E29+'[3]12JUL'!E29+'[3]13AUG'!E29</f>
        <v>58901</v>
      </c>
      <c r="F29" s="19">
        <f>'[3]2SEPT'!F29+'[3]3OCT'!F29+'[3]4NOV'!F29+'[3]5DEC'!F29+'[3]6JAN'!F29+'[3]7FEB'!F29+'[3]8MAR'!F29+'[3]9APR'!F29+'[3]10MAY'!F29+'[3]11JUN'!F29+'[3]12JUL'!F29+'[3]13AUG'!F29</f>
        <v>46990</v>
      </c>
      <c r="G29" s="19">
        <f>'[3]2SEPT'!G29+'[3]3OCT'!G29+'[3]4NOV'!G29+'[3]5DEC'!G29+'[3]6JAN'!G29+'[3]7FEB'!G29+'[3]8MAR'!G29+'[3]9APR'!G29+'[3]10MAY'!G29+'[3]11JUN'!G29+'[3]12JUL'!G29+'[3]13AUG'!G29</f>
        <v>38000</v>
      </c>
      <c r="H29" s="19">
        <f>'[3]2SEPT'!H29+'[3]3OCT'!H29+'[3]4NOV'!H29+'[3]5DEC'!H29+'[3]6JAN'!H29+'[3]7FEB'!H29+'[3]8MAR'!H29+'[3]9APR'!H29+'[3]10MAY'!H29+'[3]11JUN'!H29+'[3]12JUL'!H29+'[3]13AUG'!H29</f>
        <v>0</v>
      </c>
      <c r="I29" s="65">
        <f>'[3]2SEPT'!I29+'[3]3OCT'!I29+'[3]4NOV'!I29+'[3]5DEC'!I29+'[3]6JAN'!I29+'[3]7FEB'!I29+'[3]8MAR'!I29+'[3]9APR'!I29+'[3]10MAY'!I29+'[3]11JUN'!I29+'[3]12JUL'!I29+'[3]13AUG'!I29</f>
        <v>242498</v>
      </c>
      <c r="J29" s="19">
        <f>'[3]2SEPT'!J29+'[3]3OCT'!J29+'[3]4NOV'!J29+'[3]5DEC'!J29+'[3]6JAN'!J29+'[3]7FEB'!J29+'[3]8MAR'!J29+'[3]9APR'!J29+'[3]10MAY'!J29+'[3]11JUN'!J29+'[3]12JUL'!J29+'[3]13AUG'!J29</f>
        <v>0</v>
      </c>
      <c r="K29" s="19">
        <f>'[3]2SEPT'!K29+'[3]3OCT'!K29+'[3]4NOV'!K29+'[3]5DEC'!K29+'[3]6JAN'!K29+'[3]7FEB'!K29+'[3]8MAR'!K29+'[3]9APR'!K29+'[3]10MAY'!K29+'[3]11JUN'!K29+'[3]12JUL'!K29+'[3]13AUG'!K29</f>
        <v>7071.25</v>
      </c>
      <c r="L29" s="19">
        <f>'[3]2SEPT'!L29+'[3]3OCT'!L29+'[3]4NOV'!L29+'[3]5DEC'!L29+'[3]6JAN'!L29+'[3]7FEB'!L29+'[3]8MAR'!L29+'[3]9APR'!L29+'[3]10MAY'!L29+'[3]11JUN'!L29+'[3]12JUL'!L29+'[3]13AUG'!L29</f>
        <v>0</v>
      </c>
      <c r="M29" s="19">
        <f>'[3]2SEPT'!M29+'[3]3OCT'!M29+'[3]4NOV'!M29+'[3]5DEC'!M29+'[3]6JAN'!M29+'[3]7FEB'!M29+'[3]8MAR'!M29+'[3]9APR'!M29+'[3]10MAY'!M29+'[3]11JUN'!M29+'[3]12JUL'!M29+'[3]13AUG'!M29</f>
        <v>0</v>
      </c>
      <c r="N29" s="19">
        <f>'[3]2SEPT'!N29+'[3]3OCT'!N29+'[3]4NOV'!N29+'[3]5DEC'!N29+'[3]6JAN'!N29+'[3]7FEB'!N29+'[3]8MAR'!N29+'[3]9APR'!N29+'[3]10MAY'!N29+'[3]11JUN'!N29+'[3]12JUL'!N29+'[3]13AUG'!N29</f>
        <v>0</v>
      </c>
      <c r="O29" s="19">
        <f>'[3]2SEPT'!O29+'[3]3OCT'!O29+'[3]4NOV'!O29+'[3]5DEC'!O29+'[3]6JAN'!O29+'[3]7FEB'!O29+'[3]8MAR'!O29+'[3]9APR'!O29+'[3]10MAY'!O29+'[3]11JUN'!O29+'[3]12JUL'!O29+'[3]13AUG'!O29</f>
        <v>0</v>
      </c>
      <c r="P29" s="19">
        <f>'[3]2SEPT'!P29+'[3]3OCT'!P29+'[3]4NOV'!P29+'[3]5DEC'!P29+'[3]6JAN'!P29+'[3]7FEB'!P29+'[3]8MAR'!P29+'[3]9APR'!P29+'[3]10MAY'!P29+'[3]11JUN'!P29+'[3]12JUL'!P29+'[3]13AUG'!P29</f>
        <v>0</v>
      </c>
      <c r="Q29" s="19">
        <f>'[3]2SEPT'!Q29+'[3]3OCT'!Q29+'[3]4NOV'!Q29+'[3]5DEC'!Q29+'[3]6JAN'!Q29+'[3]7FEB'!Q29+'[3]8MAR'!Q29+'[3]9APR'!Q29+'[3]10MAY'!Q29+'[3]11JUN'!Q29+'[3]12JUL'!Q29+'[3]13AUG'!Q29</f>
        <v>0</v>
      </c>
      <c r="R29" s="19">
        <f>'[3]2SEPT'!R29+'[3]3OCT'!R29+'[3]4NOV'!R29+'[3]5DEC'!R29+'[3]6JAN'!R29+'[3]7FEB'!R29+'[3]8MAR'!R29+'[3]9APR'!R29+'[3]10MAY'!R29+'[3]11JUN'!R29+'[3]12JUL'!R29+'[3]13AUG'!R29</f>
        <v>0</v>
      </c>
      <c r="S29" s="19">
        <f>'[3]2SEPT'!S29+'[3]3OCT'!S29+'[3]4NOV'!S29+'[3]5DEC'!S29+'[3]6JAN'!S29+'[3]7FEB'!S29+'[3]8MAR'!S29+'[3]9APR'!S29+'[3]10MAY'!S29+'[3]11JUN'!S29+'[3]12JUL'!S29+'[3]13AUG'!S29</f>
        <v>0</v>
      </c>
      <c r="T29" s="19">
        <f>'[3]2SEPT'!T29+'[3]3OCT'!T29+'[3]4NOV'!T29+'[3]5DEC'!T29+'[3]6JAN'!T29+'[3]7FEB'!T29+'[3]8MAR'!T29+'[3]9APR'!T29+'[3]10MAY'!T29+'[3]11JUN'!T29+'[3]12JUL'!T29+'[3]13AUG'!T29</f>
        <v>0</v>
      </c>
      <c r="U29" s="19">
        <f>'[3]2SEPT'!U29+'[3]3OCT'!U29+'[3]4NOV'!U29+'[3]5DEC'!U29+'[3]6JAN'!U29+'[3]7FEB'!U29+'[3]8MAR'!U29+'[3]9APR'!U29+'[3]10MAY'!U29+'[3]11JUN'!U29+'[3]12JUL'!U29+'[3]13AUG'!U29</f>
        <v>0</v>
      </c>
      <c r="V29" s="19">
        <f>'[3]2SEPT'!V29+'[3]3OCT'!V29+'[3]4NOV'!V29+'[3]5DEC'!V29+'[3]6JAN'!V29+'[3]7FEB'!V29+'[3]8MAR'!V29+'[3]9APR'!V29+'[3]10MAY'!V29+'[3]11JUN'!V29+'[3]12JUL'!V29+'[3]13AUG'!V29</f>
        <v>0</v>
      </c>
      <c r="W29" s="66">
        <f t="shared" si="0"/>
        <v>249569.25</v>
      </c>
    </row>
    <row r="30" spans="1:23" x14ac:dyDescent="0.25">
      <c r="A30" s="62" t="s">
        <v>96</v>
      </c>
      <c r="B30" s="63" t="s">
        <v>97</v>
      </c>
      <c r="C30" s="67" t="s">
        <v>39</v>
      </c>
      <c r="D30" s="19">
        <f>'[3]2SEPT'!D30+'[3]3OCT'!D30+'[3]4NOV'!D30+'[3]5DEC'!D30+'[3]6JAN'!D30+'[3]7FEB'!D30+'[3]8MAR'!D30+'[3]9APR'!D30+'[3]10MAY'!D30+'[3]11JUN'!D30+'[3]12JUL'!D30+'[3]13AUG'!D30</f>
        <v>43862.31</v>
      </c>
      <c r="E30" s="19">
        <f>'[3]2SEPT'!E30+'[3]3OCT'!E30+'[3]4NOV'!E30+'[3]5DEC'!E30+'[3]6JAN'!E30+'[3]7FEB'!E30+'[3]8MAR'!E30+'[3]9APR'!E30+'[3]10MAY'!E30+'[3]11JUN'!E30+'[3]12JUL'!E30+'[3]13AUG'!E30</f>
        <v>1500</v>
      </c>
      <c r="F30" s="19">
        <f>'[3]2SEPT'!F30+'[3]3OCT'!F30+'[3]4NOV'!F30+'[3]5DEC'!F30+'[3]6JAN'!F30+'[3]7FEB'!F30+'[3]8MAR'!F30+'[3]9APR'!F30+'[3]10MAY'!F30+'[3]11JUN'!F30+'[3]12JUL'!F30+'[3]13AUG'!F30</f>
        <v>0</v>
      </c>
      <c r="G30" s="19">
        <f>'[3]2SEPT'!G30+'[3]3OCT'!G30+'[3]4NOV'!G30+'[3]5DEC'!G30+'[3]6JAN'!G30+'[3]7FEB'!G30+'[3]8MAR'!G30+'[3]9APR'!G30+'[3]10MAY'!G30+'[3]11JUN'!G30+'[3]12JUL'!G30+'[3]13AUG'!G30</f>
        <v>29923.69</v>
      </c>
      <c r="H30" s="19">
        <f>'[3]2SEPT'!H30+'[3]3OCT'!H30+'[3]4NOV'!H30+'[3]5DEC'!H30+'[3]6JAN'!H30+'[3]7FEB'!H30+'[3]8MAR'!H30+'[3]9APR'!H30+'[3]10MAY'!H30+'[3]11JUN'!H30+'[3]12JUL'!H30+'[3]13AUG'!H30</f>
        <v>2000</v>
      </c>
      <c r="I30" s="65">
        <f>'[3]2SEPT'!I30+'[3]3OCT'!I30+'[3]4NOV'!I30+'[3]5DEC'!I30+'[3]6JAN'!I30+'[3]7FEB'!I30+'[3]8MAR'!I30+'[3]9APR'!I30+'[3]10MAY'!I30+'[3]11JUN'!I30+'[3]12JUL'!I30+'[3]13AUG'!I30</f>
        <v>77286</v>
      </c>
      <c r="J30" s="19">
        <f>'[3]2SEPT'!J30+'[3]3OCT'!J30+'[3]4NOV'!J30+'[3]5DEC'!J30+'[3]6JAN'!J30+'[3]7FEB'!J30+'[3]8MAR'!J30+'[3]9APR'!J30+'[3]10MAY'!J30+'[3]11JUN'!J30+'[3]12JUL'!J30+'[3]13AUG'!J30</f>
        <v>0</v>
      </c>
      <c r="K30" s="19">
        <f>'[3]2SEPT'!K30+'[3]3OCT'!K30+'[3]4NOV'!K30+'[3]5DEC'!K30+'[3]6JAN'!K30+'[3]7FEB'!K30+'[3]8MAR'!K30+'[3]9APR'!K30+'[3]10MAY'!K30+'[3]11JUN'!K30+'[3]12JUL'!K30+'[3]13AUG'!K30</f>
        <v>3258.3</v>
      </c>
      <c r="L30" s="19">
        <f>'[3]2SEPT'!L30+'[3]3OCT'!L30+'[3]4NOV'!L30+'[3]5DEC'!L30+'[3]6JAN'!L30+'[3]7FEB'!L30+'[3]8MAR'!L30+'[3]9APR'!L30+'[3]10MAY'!L30+'[3]11JUN'!L30+'[3]12JUL'!L30+'[3]13AUG'!L30</f>
        <v>0</v>
      </c>
      <c r="M30" s="19">
        <f>'[3]2SEPT'!M30+'[3]3OCT'!M30+'[3]4NOV'!M30+'[3]5DEC'!M30+'[3]6JAN'!M30+'[3]7FEB'!M30+'[3]8MAR'!M30+'[3]9APR'!M30+'[3]10MAY'!M30+'[3]11JUN'!M30+'[3]12JUL'!M30+'[3]13AUG'!M30</f>
        <v>0</v>
      </c>
      <c r="N30" s="19">
        <f>'[3]2SEPT'!N30+'[3]3OCT'!N30+'[3]4NOV'!N30+'[3]5DEC'!N30+'[3]6JAN'!N30+'[3]7FEB'!N30+'[3]8MAR'!N30+'[3]9APR'!N30+'[3]10MAY'!N30+'[3]11JUN'!N30+'[3]12JUL'!N30+'[3]13AUG'!N30</f>
        <v>0</v>
      </c>
      <c r="O30" s="19">
        <f>'[3]2SEPT'!O30+'[3]3OCT'!O30+'[3]4NOV'!O30+'[3]5DEC'!O30+'[3]6JAN'!O30+'[3]7FEB'!O30+'[3]8MAR'!O30+'[3]9APR'!O30+'[3]10MAY'!O30+'[3]11JUN'!O30+'[3]12JUL'!O30+'[3]13AUG'!O30</f>
        <v>0</v>
      </c>
      <c r="P30" s="19">
        <f>'[3]2SEPT'!P30+'[3]3OCT'!P30+'[3]4NOV'!P30+'[3]5DEC'!P30+'[3]6JAN'!P30+'[3]7FEB'!P30+'[3]8MAR'!P30+'[3]9APR'!P30+'[3]10MAY'!P30+'[3]11JUN'!P30+'[3]12JUL'!P30+'[3]13AUG'!P30</f>
        <v>0</v>
      </c>
      <c r="Q30" s="19">
        <f>'[3]2SEPT'!Q30+'[3]3OCT'!Q30+'[3]4NOV'!Q30+'[3]5DEC'!Q30+'[3]6JAN'!Q30+'[3]7FEB'!Q30+'[3]8MAR'!Q30+'[3]9APR'!Q30+'[3]10MAY'!Q30+'[3]11JUN'!Q30+'[3]12JUL'!Q30+'[3]13AUG'!Q30</f>
        <v>0</v>
      </c>
      <c r="R30" s="19">
        <f>'[3]2SEPT'!R30+'[3]3OCT'!R30+'[3]4NOV'!R30+'[3]5DEC'!R30+'[3]6JAN'!R30+'[3]7FEB'!R30+'[3]8MAR'!R30+'[3]9APR'!R30+'[3]10MAY'!R30+'[3]11JUN'!R30+'[3]12JUL'!R30+'[3]13AUG'!R30</f>
        <v>0</v>
      </c>
      <c r="S30" s="19">
        <f>'[3]2SEPT'!S30+'[3]3OCT'!S30+'[3]4NOV'!S30+'[3]5DEC'!S30+'[3]6JAN'!S30+'[3]7FEB'!S30+'[3]8MAR'!S30+'[3]9APR'!S30+'[3]10MAY'!S30+'[3]11JUN'!S30+'[3]12JUL'!S30+'[3]13AUG'!S30</f>
        <v>0</v>
      </c>
      <c r="T30" s="19">
        <f>'[3]2SEPT'!T30+'[3]3OCT'!T30+'[3]4NOV'!T30+'[3]5DEC'!T30+'[3]6JAN'!T30+'[3]7FEB'!T30+'[3]8MAR'!T30+'[3]9APR'!T30+'[3]10MAY'!T30+'[3]11JUN'!T30+'[3]12JUL'!T30+'[3]13AUG'!T30</f>
        <v>0</v>
      </c>
      <c r="U30" s="19">
        <f>'[3]2SEPT'!U30+'[3]3OCT'!U30+'[3]4NOV'!U30+'[3]5DEC'!U30+'[3]6JAN'!U30+'[3]7FEB'!U30+'[3]8MAR'!U30+'[3]9APR'!U30+'[3]10MAY'!U30+'[3]11JUN'!U30+'[3]12JUL'!U30+'[3]13AUG'!U30</f>
        <v>0</v>
      </c>
      <c r="V30" s="19">
        <f>'[3]2SEPT'!V30+'[3]3OCT'!V30+'[3]4NOV'!V30+'[3]5DEC'!V30+'[3]6JAN'!V30+'[3]7FEB'!V30+'[3]8MAR'!V30+'[3]9APR'!V30+'[3]10MAY'!V30+'[3]11JUN'!V30+'[3]12JUL'!V30+'[3]13AUG'!V30</f>
        <v>0</v>
      </c>
      <c r="W30" s="66">
        <f t="shared" si="0"/>
        <v>80544.3</v>
      </c>
    </row>
    <row r="31" spans="1:23" x14ac:dyDescent="0.25">
      <c r="A31" s="62" t="s">
        <v>98</v>
      </c>
      <c r="B31" s="63" t="s">
        <v>99</v>
      </c>
      <c r="C31" s="73" t="s">
        <v>100</v>
      </c>
      <c r="D31" s="19">
        <f>'[3]2SEPT'!D31+'[3]3OCT'!D31+'[3]4NOV'!D31+'[3]5DEC'!D31+'[3]6JAN'!D31+'[3]7FEB'!D31+'[3]8MAR'!D31+'[3]9APR'!D31+'[3]10MAY'!D31+'[3]11JUN'!D31+'[3]12JUL'!D31+'[3]13AUG'!D31</f>
        <v>869049</v>
      </c>
      <c r="E31" s="19">
        <f>'[3]2SEPT'!E31+'[3]3OCT'!E31+'[3]4NOV'!E31+'[3]5DEC'!E31+'[3]6JAN'!E31+'[3]7FEB'!E31+'[3]8MAR'!E31+'[3]9APR'!E31+'[3]10MAY'!E31+'[3]11JUN'!E31+'[3]12JUL'!E31+'[3]13AUG'!E31</f>
        <v>1295290.74</v>
      </c>
      <c r="F31" s="19">
        <f>'[3]2SEPT'!F31+'[3]3OCT'!F31+'[3]4NOV'!F31+'[3]5DEC'!F31+'[3]6JAN'!F31+'[3]7FEB'!F31+'[3]8MAR'!F31+'[3]9APR'!F31+'[3]10MAY'!F31+'[3]11JUN'!F31+'[3]12JUL'!F31+'[3]13AUG'!F31</f>
        <v>217507.5</v>
      </c>
      <c r="G31" s="19">
        <f>'[3]2SEPT'!G31+'[3]3OCT'!G31+'[3]4NOV'!G31+'[3]5DEC'!G31+'[3]6JAN'!G31+'[3]7FEB'!G31+'[3]8MAR'!G31+'[3]9APR'!G31+'[3]10MAY'!G31+'[3]11JUN'!G31+'[3]12JUL'!G31+'[3]13AUG'!G31</f>
        <v>0</v>
      </c>
      <c r="H31" s="19">
        <f>'[3]2SEPT'!H31+'[3]3OCT'!H31+'[3]4NOV'!H31+'[3]5DEC'!H31+'[3]6JAN'!H31+'[3]7FEB'!H31+'[3]8MAR'!H31+'[3]9APR'!H31+'[3]10MAY'!H31+'[3]11JUN'!H31+'[3]12JUL'!H31+'[3]13AUG'!H31</f>
        <v>252894.76</v>
      </c>
      <c r="I31" s="65">
        <f>'[3]2SEPT'!I31+'[3]3OCT'!I31+'[3]4NOV'!I31+'[3]5DEC'!I31+'[3]6JAN'!I31+'[3]7FEB'!I31+'[3]8MAR'!I31+'[3]9APR'!I31+'[3]10MAY'!I31+'[3]11JUN'!I31+'[3]12JUL'!I31+'[3]13AUG'!I31</f>
        <v>2634742</v>
      </c>
      <c r="J31" s="19">
        <f>'[3]2SEPT'!J31+'[3]3OCT'!J31+'[3]4NOV'!J31+'[3]5DEC'!J31+'[3]6JAN'!J31+'[3]7FEB'!J31+'[3]8MAR'!J31+'[3]9APR'!J31+'[3]10MAY'!J31+'[3]11JUN'!J31+'[3]12JUL'!J31+'[3]13AUG'!J31</f>
        <v>31213.35</v>
      </c>
      <c r="K31" s="19">
        <f>'[3]2SEPT'!K31+'[3]3OCT'!K31+'[3]4NOV'!K31+'[3]5DEC'!K31+'[3]6JAN'!K31+'[3]7FEB'!K31+'[3]8MAR'!K31+'[3]9APR'!K31+'[3]10MAY'!K31+'[3]11JUN'!K31+'[3]12JUL'!K31+'[3]13AUG'!K31</f>
        <v>486170.34</v>
      </c>
      <c r="L31" s="19">
        <f>'[3]2SEPT'!L31+'[3]3OCT'!L31+'[3]4NOV'!L31+'[3]5DEC'!L31+'[3]6JAN'!L31+'[3]7FEB'!L31+'[3]8MAR'!L31+'[3]9APR'!L31+'[3]10MAY'!L31+'[3]11JUN'!L31+'[3]12JUL'!L31+'[3]13AUG'!L31</f>
        <v>0</v>
      </c>
      <c r="M31" s="19">
        <f>'[3]2SEPT'!M31+'[3]3OCT'!M31+'[3]4NOV'!M31+'[3]5DEC'!M31+'[3]6JAN'!M31+'[3]7FEB'!M31+'[3]8MAR'!M31+'[3]9APR'!M31+'[3]10MAY'!M31+'[3]11JUN'!M31+'[3]12JUL'!M31+'[3]13AUG'!M31</f>
        <v>0</v>
      </c>
      <c r="N31" s="19">
        <f>'[3]2SEPT'!N31+'[3]3OCT'!N31+'[3]4NOV'!N31+'[3]5DEC'!N31+'[3]6JAN'!N31+'[3]7FEB'!N31+'[3]8MAR'!N31+'[3]9APR'!N31+'[3]10MAY'!N31+'[3]11JUN'!N31+'[3]12JUL'!N31+'[3]13AUG'!N31</f>
        <v>0</v>
      </c>
      <c r="O31" s="19">
        <f>'[3]2SEPT'!O31+'[3]3OCT'!O31+'[3]4NOV'!O31+'[3]5DEC'!O31+'[3]6JAN'!O31+'[3]7FEB'!O31+'[3]8MAR'!O31+'[3]9APR'!O31+'[3]10MAY'!O31+'[3]11JUN'!O31+'[3]12JUL'!O31+'[3]13AUG'!O31</f>
        <v>0</v>
      </c>
      <c r="P31" s="19">
        <f>'[3]2SEPT'!P31+'[3]3OCT'!P31+'[3]4NOV'!P31+'[3]5DEC'!P31+'[3]6JAN'!P31+'[3]7FEB'!P31+'[3]8MAR'!P31+'[3]9APR'!P31+'[3]10MAY'!P31+'[3]11JUN'!P31+'[3]12JUL'!P31+'[3]13AUG'!P31</f>
        <v>0</v>
      </c>
      <c r="Q31" s="19">
        <f>'[3]2SEPT'!Q31+'[3]3OCT'!Q31+'[3]4NOV'!Q31+'[3]5DEC'!Q31+'[3]6JAN'!Q31+'[3]7FEB'!Q31+'[3]8MAR'!Q31+'[3]9APR'!Q31+'[3]10MAY'!Q31+'[3]11JUN'!Q31+'[3]12JUL'!Q31+'[3]13AUG'!Q31</f>
        <v>244507</v>
      </c>
      <c r="R31" s="19">
        <f>'[3]2SEPT'!R31+'[3]3OCT'!R31+'[3]4NOV'!R31+'[3]5DEC'!R31+'[3]6JAN'!R31+'[3]7FEB'!R31+'[3]8MAR'!R31+'[3]9APR'!R31+'[3]10MAY'!R31+'[3]11JUN'!R31+'[3]12JUL'!R31+'[3]13AUG'!R31</f>
        <v>0</v>
      </c>
      <c r="S31" s="19">
        <f>'[3]2SEPT'!S31+'[3]3OCT'!S31+'[3]4NOV'!S31+'[3]5DEC'!S31+'[3]6JAN'!S31+'[3]7FEB'!S31+'[3]8MAR'!S31+'[3]9APR'!S31+'[3]10MAY'!S31+'[3]11JUN'!S31+'[3]12JUL'!S31+'[3]13AUG'!S31</f>
        <v>1336087</v>
      </c>
      <c r="T31" s="19">
        <f>'[3]2SEPT'!T31+'[3]3OCT'!T31+'[3]4NOV'!T31+'[3]5DEC'!T31+'[3]6JAN'!T31+'[3]7FEB'!T31+'[3]8MAR'!T31+'[3]9APR'!T31+'[3]10MAY'!T31+'[3]11JUN'!T31+'[3]12JUL'!T31+'[3]13AUG'!T31</f>
        <v>180625</v>
      </c>
      <c r="U31" s="19">
        <f>'[3]2SEPT'!U31+'[3]3OCT'!U31+'[3]4NOV'!U31+'[3]5DEC'!U31+'[3]6JAN'!U31+'[3]7FEB'!U31+'[3]8MAR'!U31+'[3]9APR'!U31+'[3]10MAY'!U31+'[3]11JUN'!U31+'[3]12JUL'!U31+'[3]13AUG'!U31</f>
        <v>0</v>
      </c>
      <c r="V31" s="19">
        <f>'[3]2SEPT'!V31+'[3]3OCT'!V31+'[3]4NOV'!V31+'[3]5DEC'!V31+'[3]6JAN'!V31+'[3]7FEB'!V31+'[3]8MAR'!V31+'[3]9APR'!V31+'[3]10MAY'!V31+'[3]11JUN'!V31+'[3]12JUL'!V31+'[3]13AUG'!V31</f>
        <v>0</v>
      </c>
      <c r="W31" s="66">
        <f t="shared" si="0"/>
        <v>4913344.6899999995</v>
      </c>
    </row>
    <row r="32" spans="1:23" x14ac:dyDescent="0.25">
      <c r="A32" s="62" t="s">
        <v>101</v>
      </c>
      <c r="B32" s="63" t="s">
        <v>102</v>
      </c>
      <c r="C32" s="70" t="s">
        <v>45</v>
      </c>
      <c r="D32" s="19">
        <f>'[3]2SEPT'!D32+'[3]3OCT'!D32+'[3]4NOV'!D32+'[3]5DEC'!D32+'[3]6JAN'!D32+'[3]7FEB'!D32+'[3]8MAR'!D32+'[3]9APR'!D32+'[3]10MAY'!D32+'[3]11JUN'!D32+'[3]12JUL'!D32+'[3]13AUG'!D32</f>
        <v>354952.76</v>
      </c>
      <c r="E32" s="19">
        <f>'[3]2SEPT'!E32+'[3]3OCT'!E32+'[3]4NOV'!E32+'[3]5DEC'!E32+'[3]6JAN'!E32+'[3]7FEB'!E32+'[3]8MAR'!E32+'[3]9APR'!E32+'[3]10MAY'!E32+'[3]11JUN'!E32+'[3]12JUL'!E32+'[3]13AUG'!E32</f>
        <v>145500</v>
      </c>
      <c r="F32" s="19">
        <f>'[3]2SEPT'!F32+'[3]3OCT'!F32+'[3]4NOV'!F32+'[3]5DEC'!F32+'[3]6JAN'!F32+'[3]7FEB'!F32+'[3]8MAR'!F32+'[3]9APR'!F32+'[3]10MAY'!F32+'[3]11JUN'!F32+'[3]12JUL'!F32+'[3]13AUG'!F32</f>
        <v>184353.43</v>
      </c>
      <c r="G32" s="19">
        <f>'[3]2SEPT'!G32+'[3]3OCT'!G32+'[3]4NOV'!G32+'[3]5DEC'!G32+'[3]6JAN'!G32+'[3]7FEB'!G32+'[3]8MAR'!G32+'[3]9APR'!G32+'[3]10MAY'!G32+'[3]11JUN'!G32+'[3]12JUL'!G32+'[3]13AUG'!G32</f>
        <v>103185.81</v>
      </c>
      <c r="H32" s="19">
        <f>'[3]2SEPT'!H32+'[3]3OCT'!H32+'[3]4NOV'!H32+'[3]5DEC'!H32+'[3]6JAN'!H32+'[3]7FEB'!H32+'[3]8MAR'!H32+'[3]9APR'!H32+'[3]10MAY'!H32+'[3]11JUN'!H32+'[3]12JUL'!H32+'[3]13AUG'!H32</f>
        <v>0</v>
      </c>
      <c r="I32" s="65">
        <f>'[3]2SEPT'!I32+'[3]3OCT'!I32+'[3]4NOV'!I32+'[3]5DEC'!I32+'[3]6JAN'!I32+'[3]7FEB'!I32+'[3]8MAR'!I32+'[3]9APR'!I32+'[3]10MAY'!I32+'[3]11JUN'!I32+'[3]12JUL'!I32+'[3]13AUG'!I32</f>
        <v>787992</v>
      </c>
      <c r="J32" s="19">
        <f>'[3]2SEPT'!J32+'[3]3OCT'!J32+'[3]4NOV'!J32+'[3]5DEC'!J32+'[3]6JAN'!J32+'[3]7FEB'!J32+'[3]8MAR'!J32+'[3]9APR'!J32+'[3]10MAY'!J32+'[3]11JUN'!J32+'[3]12JUL'!J32+'[3]13AUG'!J32</f>
        <v>6672</v>
      </c>
      <c r="K32" s="19">
        <f>'[3]2SEPT'!K32+'[3]3OCT'!K32+'[3]4NOV'!K32+'[3]5DEC'!K32+'[3]6JAN'!K32+'[3]7FEB'!K32+'[3]8MAR'!K32+'[3]9APR'!K32+'[3]10MAY'!K32+'[3]11JUN'!K32+'[3]12JUL'!K32+'[3]13AUG'!K32</f>
        <v>38797.760000000002</v>
      </c>
      <c r="L32" s="19">
        <f>'[3]2SEPT'!L32+'[3]3OCT'!L32+'[3]4NOV'!L32+'[3]5DEC'!L32+'[3]6JAN'!L32+'[3]7FEB'!L32+'[3]8MAR'!L32+'[3]9APR'!L32+'[3]10MAY'!L32+'[3]11JUN'!L32+'[3]12JUL'!L32+'[3]13AUG'!L32</f>
        <v>0</v>
      </c>
      <c r="M32" s="19">
        <f>'[3]2SEPT'!M32+'[3]3OCT'!M32+'[3]4NOV'!M32+'[3]5DEC'!M32+'[3]6JAN'!M32+'[3]7FEB'!M32+'[3]8MAR'!M32+'[3]9APR'!M32+'[3]10MAY'!M32+'[3]11JUN'!M32+'[3]12JUL'!M32+'[3]13AUG'!M32</f>
        <v>0</v>
      </c>
      <c r="N32" s="19">
        <f>'[3]2SEPT'!N32+'[3]3OCT'!N32+'[3]4NOV'!N32+'[3]5DEC'!N32+'[3]6JAN'!N32+'[3]7FEB'!N32+'[3]8MAR'!N32+'[3]9APR'!N32+'[3]10MAY'!N32+'[3]11JUN'!N32+'[3]12JUL'!N32+'[3]13AUG'!N32</f>
        <v>0</v>
      </c>
      <c r="O32" s="19">
        <f>'[3]2SEPT'!O32+'[3]3OCT'!O32+'[3]4NOV'!O32+'[3]5DEC'!O32+'[3]6JAN'!O32+'[3]7FEB'!O32+'[3]8MAR'!O32+'[3]9APR'!O32+'[3]10MAY'!O32+'[3]11JUN'!O32+'[3]12JUL'!O32+'[3]13AUG'!O32</f>
        <v>0</v>
      </c>
      <c r="P32" s="19">
        <f>'[3]2SEPT'!P32+'[3]3OCT'!P32+'[3]4NOV'!P32+'[3]5DEC'!P32+'[3]6JAN'!P32+'[3]7FEB'!P32+'[3]8MAR'!P32+'[3]9APR'!P32+'[3]10MAY'!P32+'[3]11JUN'!P32+'[3]12JUL'!P32+'[3]13AUG'!P32</f>
        <v>0</v>
      </c>
      <c r="Q32" s="19">
        <f>'[3]2SEPT'!Q32+'[3]3OCT'!Q32+'[3]4NOV'!Q32+'[3]5DEC'!Q32+'[3]6JAN'!Q32+'[3]7FEB'!Q32+'[3]8MAR'!Q32+'[3]9APR'!Q32+'[3]10MAY'!Q32+'[3]11JUN'!Q32+'[3]12JUL'!Q32+'[3]13AUG'!Q32</f>
        <v>52548</v>
      </c>
      <c r="R32" s="19">
        <f>'[3]2SEPT'!R32+'[3]3OCT'!R32+'[3]4NOV'!R32+'[3]5DEC'!R32+'[3]6JAN'!R32+'[3]7FEB'!R32+'[3]8MAR'!R32+'[3]9APR'!R32+'[3]10MAY'!R32+'[3]11JUN'!R32+'[3]12JUL'!R32+'[3]13AUG'!R32</f>
        <v>0</v>
      </c>
      <c r="S32" s="19">
        <f>'[3]2SEPT'!S32+'[3]3OCT'!S32+'[3]4NOV'!S32+'[3]5DEC'!S32+'[3]6JAN'!S32+'[3]7FEB'!S32+'[3]8MAR'!S32+'[3]9APR'!S32+'[3]10MAY'!S32+'[3]11JUN'!S32+'[3]12JUL'!S32+'[3]13AUG'!S32</f>
        <v>0</v>
      </c>
      <c r="T32" s="19">
        <f>'[3]2SEPT'!T32+'[3]3OCT'!T32+'[3]4NOV'!T32+'[3]5DEC'!T32+'[3]6JAN'!T32+'[3]7FEB'!T32+'[3]8MAR'!T32+'[3]9APR'!T32+'[3]10MAY'!T32+'[3]11JUN'!T32+'[3]12JUL'!T32+'[3]13AUG'!T32</f>
        <v>0</v>
      </c>
      <c r="U32" s="19">
        <f>'[3]2SEPT'!U32+'[3]3OCT'!U32+'[3]4NOV'!U32+'[3]5DEC'!U32+'[3]6JAN'!U32+'[3]7FEB'!U32+'[3]8MAR'!U32+'[3]9APR'!U32+'[3]10MAY'!U32+'[3]11JUN'!U32+'[3]12JUL'!U32+'[3]13AUG'!U32</f>
        <v>0</v>
      </c>
      <c r="V32" s="19">
        <f>'[3]2SEPT'!V32+'[3]3OCT'!V32+'[3]4NOV'!V32+'[3]5DEC'!V32+'[3]6JAN'!V32+'[3]7FEB'!V32+'[3]8MAR'!V32+'[3]9APR'!V32+'[3]10MAY'!V32+'[3]11JUN'!V32+'[3]12JUL'!V32+'[3]13AUG'!V32</f>
        <v>4348</v>
      </c>
      <c r="W32" s="66">
        <f t="shared" si="0"/>
        <v>890357.76000000001</v>
      </c>
    </row>
    <row r="33" spans="1:23" x14ac:dyDescent="0.25">
      <c r="A33" s="62" t="s">
        <v>103</v>
      </c>
      <c r="B33" s="63" t="s">
        <v>104</v>
      </c>
      <c r="C33" s="70" t="s">
        <v>45</v>
      </c>
      <c r="D33" s="19">
        <f>'[3]2SEPT'!D33+'[3]3OCT'!D33+'[3]4NOV'!D33+'[3]5DEC'!D33+'[3]6JAN'!D33+'[3]7FEB'!D33+'[3]8MAR'!D33+'[3]9APR'!D33+'[3]10MAY'!D33+'[3]11JUN'!D33+'[3]12JUL'!D33+'[3]13AUG'!D33</f>
        <v>0</v>
      </c>
      <c r="E33" s="19">
        <f>'[3]2SEPT'!E33+'[3]3OCT'!E33+'[3]4NOV'!E33+'[3]5DEC'!E33+'[3]6JAN'!E33+'[3]7FEB'!E33+'[3]8MAR'!E33+'[3]9APR'!E33+'[3]10MAY'!E33+'[3]11JUN'!E33+'[3]12JUL'!E33+'[3]13AUG'!E33</f>
        <v>263156</v>
      </c>
      <c r="F33" s="19">
        <f>'[3]2SEPT'!F33+'[3]3OCT'!F33+'[3]4NOV'!F33+'[3]5DEC'!F33+'[3]6JAN'!F33+'[3]7FEB'!F33+'[3]8MAR'!F33+'[3]9APR'!F33+'[3]10MAY'!F33+'[3]11JUN'!F33+'[3]12JUL'!F33+'[3]13AUG'!F33</f>
        <v>0</v>
      </c>
      <c r="G33" s="19">
        <f>'[3]2SEPT'!G33+'[3]3OCT'!G33+'[3]4NOV'!G33+'[3]5DEC'!G33+'[3]6JAN'!G33+'[3]7FEB'!G33+'[3]8MAR'!G33+'[3]9APR'!G33+'[3]10MAY'!G33+'[3]11JUN'!G33+'[3]12JUL'!G33+'[3]13AUG'!G33</f>
        <v>93195</v>
      </c>
      <c r="H33" s="19">
        <f>'[3]2SEPT'!H33+'[3]3OCT'!H33+'[3]4NOV'!H33+'[3]5DEC'!H33+'[3]6JAN'!H33+'[3]7FEB'!H33+'[3]8MAR'!H33+'[3]9APR'!H33+'[3]10MAY'!H33+'[3]11JUN'!H33+'[3]12JUL'!H33+'[3]13AUG'!H33</f>
        <v>5000</v>
      </c>
      <c r="I33" s="65">
        <f>'[3]2SEPT'!I33+'[3]3OCT'!I33+'[3]4NOV'!I33+'[3]5DEC'!I33+'[3]6JAN'!I33+'[3]7FEB'!I33+'[3]8MAR'!I33+'[3]9APR'!I33+'[3]10MAY'!I33+'[3]11JUN'!I33+'[3]12JUL'!I33+'[3]13AUG'!I33</f>
        <v>361351</v>
      </c>
      <c r="J33" s="19">
        <f>'[3]2SEPT'!J33+'[3]3OCT'!J33+'[3]4NOV'!J33+'[3]5DEC'!J33+'[3]6JAN'!J33+'[3]7FEB'!J33+'[3]8MAR'!J33+'[3]9APR'!J33+'[3]10MAY'!J33+'[3]11JUN'!J33+'[3]12JUL'!J33+'[3]13AUG'!J33</f>
        <v>3520.28</v>
      </c>
      <c r="K33" s="19">
        <f>'[3]2SEPT'!K33+'[3]3OCT'!K33+'[3]4NOV'!K33+'[3]5DEC'!K33+'[3]6JAN'!K33+'[3]7FEB'!K33+'[3]8MAR'!K33+'[3]9APR'!K33+'[3]10MAY'!K33+'[3]11JUN'!K33+'[3]12JUL'!K33+'[3]13AUG'!K33</f>
        <v>13033.2</v>
      </c>
      <c r="L33" s="19">
        <f>'[3]2SEPT'!L33+'[3]3OCT'!L33+'[3]4NOV'!L33+'[3]5DEC'!L33+'[3]6JAN'!L33+'[3]7FEB'!L33+'[3]8MAR'!L33+'[3]9APR'!L33+'[3]10MAY'!L33+'[3]11JUN'!L33+'[3]12JUL'!L33+'[3]13AUG'!L33</f>
        <v>0</v>
      </c>
      <c r="M33" s="19">
        <f>'[3]2SEPT'!M33+'[3]3OCT'!M33+'[3]4NOV'!M33+'[3]5DEC'!M33+'[3]6JAN'!M33+'[3]7FEB'!M33+'[3]8MAR'!M33+'[3]9APR'!M33+'[3]10MAY'!M33+'[3]11JUN'!M33+'[3]12JUL'!M33+'[3]13AUG'!M33</f>
        <v>0</v>
      </c>
      <c r="N33" s="19">
        <f>'[3]2SEPT'!N33+'[3]3OCT'!N33+'[3]4NOV'!N33+'[3]5DEC'!N33+'[3]6JAN'!N33+'[3]7FEB'!N33+'[3]8MAR'!N33+'[3]9APR'!N33+'[3]10MAY'!N33+'[3]11JUN'!N33+'[3]12JUL'!N33+'[3]13AUG'!N33</f>
        <v>0</v>
      </c>
      <c r="O33" s="19">
        <f>'[3]2SEPT'!O33+'[3]3OCT'!O33+'[3]4NOV'!O33+'[3]5DEC'!O33+'[3]6JAN'!O33+'[3]7FEB'!O33+'[3]8MAR'!O33+'[3]9APR'!O33+'[3]10MAY'!O33+'[3]11JUN'!O33+'[3]12JUL'!O33+'[3]13AUG'!O33</f>
        <v>0</v>
      </c>
      <c r="P33" s="19">
        <f>'[3]2SEPT'!P33+'[3]3OCT'!P33+'[3]4NOV'!P33+'[3]5DEC'!P33+'[3]6JAN'!P33+'[3]7FEB'!P33+'[3]8MAR'!P33+'[3]9APR'!P33+'[3]10MAY'!P33+'[3]11JUN'!P33+'[3]12JUL'!P33+'[3]13AUG'!P33</f>
        <v>0</v>
      </c>
      <c r="Q33" s="19">
        <f>'[3]2SEPT'!Q33+'[3]3OCT'!Q33+'[3]4NOV'!Q33+'[3]5DEC'!Q33+'[3]6JAN'!Q33+'[3]7FEB'!Q33+'[3]8MAR'!Q33+'[3]9APR'!Q33+'[3]10MAY'!Q33+'[3]11JUN'!Q33+'[3]12JUL'!Q33+'[3]13AUG'!Q33</f>
        <v>0</v>
      </c>
      <c r="R33" s="19">
        <f>'[3]2SEPT'!R33+'[3]3OCT'!R33+'[3]4NOV'!R33+'[3]5DEC'!R33+'[3]6JAN'!R33+'[3]7FEB'!R33+'[3]8MAR'!R33+'[3]9APR'!R33+'[3]10MAY'!R33+'[3]11JUN'!R33+'[3]12JUL'!R33+'[3]13AUG'!R33</f>
        <v>0</v>
      </c>
      <c r="S33" s="19">
        <f>'[3]2SEPT'!S33+'[3]3OCT'!S33+'[3]4NOV'!S33+'[3]5DEC'!S33+'[3]6JAN'!S33+'[3]7FEB'!S33+'[3]8MAR'!S33+'[3]9APR'!S33+'[3]10MAY'!S33+'[3]11JUN'!S33+'[3]12JUL'!S33+'[3]13AUG'!S33</f>
        <v>0</v>
      </c>
      <c r="T33" s="19">
        <f>'[3]2SEPT'!T33+'[3]3OCT'!T33+'[3]4NOV'!T33+'[3]5DEC'!T33+'[3]6JAN'!T33+'[3]7FEB'!T33+'[3]8MAR'!T33+'[3]9APR'!T33+'[3]10MAY'!T33+'[3]11JUN'!T33+'[3]12JUL'!T33+'[3]13AUG'!T33</f>
        <v>0</v>
      </c>
      <c r="U33" s="19">
        <f>'[3]2SEPT'!U33+'[3]3OCT'!U33+'[3]4NOV'!U33+'[3]5DEC'!U33+'[3]6JAN'!U33+'[3]7FEB'!U33+'[3]8MAR'!U33+'[3]9APR'!U33+'[3]10MAY'!U33+'[3]11JUN'!U33+'[3]12JUL'!U33+'[3]13AUG'!U33</f>
        <v>0</v>
      </c>
      <c r="V33" s="19">
        <f>'[3]2SEPT'!V33+'[3]3OCT'!V33+'[3]4NOV'!V33+'[3]5DEC'!V33+'[3]6JAN'!V33+'[3]7FEB'!V33+'[3]8MAR'!V33+'[3]9APR'!V33+'[3]10MAY'!V33+'[3]11JUN'!V33+'[3]12JUL'!V33+'[3]13AUG'!V33</f>
        <v>4348</v>
      </c>
      <c r="W33" s="66">
        <f t="shared" si="0"/>
        <v>382252.48000000004</v>
      </c>
    </row>
    <row r="34" spans="1:23" x14ac:dyDescent="0.25">
      <c r="A34" s="62" t="s">
        <v>105</v>
      </c>
      <c r="B34" s="63" t="s">
        <v>106</v>
      </c>
      <c r="C34" s="73" t="s">
        <v>100</v>
      </c>
      <c r="D34" s="19">
        <f>'[3]2SEPT'!D34+'[3]3OCT'!D34+'[3]4NOV'!D34+'[3]5DEC'!D34+'[3]6JAN'!D34+'[3]7FEB'!D34+'[3]8MAR'!D34+'[3]9APR'!D34+'[3]10MAY'!D34+'[3]11JUN'!D34+'[3]12JUL'!D34+'[3]13AUG'!D34</f>
        <v>277083.81</v>
      </c>
      <c r="E34" s="19">
        <f>'[3]2SEPT'!E34+'[3]3OCT'!E34+'[3]4NOV'!E34+'[3]5DEC'!E34+'[3]6JAN'!E34+'[3]7FEB'!E34+'[3]8MAR'!E34+'[3]9APR'!E34+'[3]10MAY'!E34+'[3]11JUN'!E34+'[3]12JUL'!E34+'[3]13AUG'!E34</f>
        <v>0</v>
      </c>
      <c r="F34" s="19">
        <f>'[3]2SEPT'!F34+'[3]3OCT'!F34+'[3]4NOV'!F34+'[3]5DEC'!F34+'[3]6JAN'!F34+'[3]7FEB'!F34+'[3]8MAR'!F34+'[3]9APR'!F34+'[3]10MAY'!F34+'[3]11JUN'!F34+'[3]12JUL'!F34+'[3]13AUG'!F34</f>
        <v>0</v>
      </c>
      <c r="G34" s="19">
        <f>'[3]2SEPT'!G34+'[3]3OCT'!G34+'[3]4NOV'!G34+'[3]5DEC'!G34+'[3]6JAN'!G34+'[3]7FEB'!G34+'[3]8MAR'!G34+'[3]9APR'!G34+'[3]10MAY'!G34+'[3]11JUN'!G34+'[3]12JUL'!G34+'[3]13AUG'!G34</f>
        <v>91850.19</v>
      </c>
      <c r="H34" s="19">
        <f>'[3]2SEPT'!H34+'[3]3OCT'!H34+'[3]4NOV'!H34+'[3]5DEC'!H34+'[3]6JAN'!H34+'[3]7FEB'!H34+'[3]8MAR'!H34+'[3]9APR'!H34+'[3]10MAY'!H34+'[3]11JUN'!H34+'[3]12JUL'!H34+'[3]13AUG'!H34</f>
        <v>5000</v>
      </c>
      <c r="I34" s="65">
        <f>'[3]2SEPT'!I34+'[3]3OCT'!I34+'[3]4NOV'!I34+'[3]5DEC'!I34+'[3]6JAN'!I34+'[3]7FEB'!I34+'[3]8MAR'!I34+'[3]9APR'!I34+'[3]10MAY'!I34+'[3]11JUN'!I34+'[3]12JUL'!I34+'[3]13AUG'!I34</f>
        <v>373934</v>
      </c>
      <c r="J34" s="19">
        <f>'[3]2SEPT'!J34+'[3]3OCT'!J34+'[3]4NOV'!J34+'[3]5DEC'!J34+'[3]6JAN'!J34+'[3]7FEB'!J34+'[3]8MAR'!J34+'[3]9APR'!J34+'[3]10MAY'!J34+'[3]11JUN'!J34+'[3]12JUL'!J34+'[3]13AUG'!J34</f>
        <v>2271.15</v>
      </c>
      <c r="K34" s="19">
        <f>'[3]2SEPT'!K34+'[3]3OCT'!K34+'[3]4NOV'!K34+'[3]5DEC'!K34+'[3]6JAN'!K34+'[3]7FEB'!K34+'[3]8MAR'!K34+'[3]9APR'!K34+'[3]10MAY'!K34+'[3]11JUN'!K34+'[3]12JUL'!K34+'[3]13AUG'!K34</f>
        <v>10578.02</v>
      </c>
      <c r="L34" s="19">
        <f>'[3]2SEPT'!L34+'[3]3OCT'!L34+'[3]4NOV'!L34+'[3]5DEC'!L34+'[3]6JAN'!L34+'[3]7FEB'!L34+'[3]8MAR'!L34+'[3]9APR'!L34+'[3]10MAY'!L34+'[3]11JUN'!L34+'[3]12JUL'!L34+'[3]13AUG'!L34</f>
        <v>0</v>
      </c>
      <c r="M34" s="19">
        <f>'[3]2SEPT'!M34+'[3]3OCT'!M34+'[3]4NOV'!M34+'[3]5DEC'!M34+'[3]6JAN'!M34+'[3]7FEB'!M34+'[3]8MAR'!M34+'[3]9APR'!M34+'[3]10MAY'!M34+'[3]11JUN'!M34+'[3]12JUL'!M34+'[3]13AUG'!M34</f>
        <v>0</v>
      </c>
      <c r="N34" s="19">
        <f>'[3]2SEPT'!N34+'[3]3OCT'!N34+'[3]4NOV'!N34+'[3]5DEC'!N34+'[3]6JAN'!N34+'[3]7FEB'!N34+'[3]8MAR'!N34+'[3]9APR'!N34+'[3]10MAY'!N34+'[3]11JUN'!N34+'[3]12JUL'!N34+'[3]13AUG'!N34</f>
        <v>0</v>
      </c>
      <c r="O34" s="19">
        <f>'[3]2SEPT'!O34+'[3]3OCT'!O34+'[3]4NOV'!O34+'[3]5DEC'!O34+'[3]6JAN'!O34+'[3]7FEB'!O34+'[3]8MAR'!O34+'[3]9APR'!O34+'[3]10MAY'!O34+'[3]11JUN'!O34+'[3]12JUL'!O34+'[3]13AUG'!O34</f>
        <v>0</v>
      </c>
      <c r="P34" s="19">
        <f>'[3]2SEPT'!P34+'[3]3OCT'!P34+'[3]4NOV'!P34+'[3]5DEC'!P34+'[3]6JAN'!P34+'[3]7FEB'!P34+'[3]8MAR'!P34+'[3]9APR'!P34+'[3]10MAY'!P34+'[3]11JUN'!P34+'[3]12JUL'!P34+'[3]13AUG'!P34</f>
        <v>0</v>
      </c>
      <c r="Q34" s="19">
        <f>'[3]2SEPT'!Q34+'[3]3OCT'!Q34+'[3]4NOV'!Q34+'[3]5DEC'!Q34+'[3]6JAN'!Q34+'[3]7FEB'!Q34+'[3]8MAR'!Q34+'[3]9APR'!Q34+'[3]10MAY'!Q34+'[3]11JUN'!Q34+'[3]12JUL'!Q34+'[3]13AUG'!Q34</f>
        <v>0</v>
      </c>
      <c r="R34" s="19">
        <f>'[3]2SEPT'!R34+'[3]3OCT'!R34+'[3]4NOV'!R34+'[3]5DEC'!R34+'[3]6JAN'!R34+'[3]7FEB'!R34+'[3]8MAR'!R34+'[3]9APR'!R34+'[3]10MAY'!R34+'[3]11JUN'!R34+'[3]12JUL'!R34+'[3]13AUG'!R34</f>
        <v>0</v>
      </c>
      <c r="S34" s="19">
        <f>'[3]2SEPT'!S34+'[3]3OCT'!S34+'[3]4NOV'!S34+'[3]5DEC'!S34+'[3]6JAN'!S34+'[3]7FEB'!S34+'[3]8MAR'!S34+'[3]9APR'!S34+'[3]10MAY'!S34+'[3]11JUN'!S34+'[3]12JUL'!S34+'[3]13AUG'!S34</f>
        <v>0</v>
      </c>
      <c r="T34" s="19">
        <f>'[3]2SEPT'!T34+'[3]3OCT'!T34+'[3]4NOV'!T34+'[3]5DEC'!T34+'[3]6JAN'!T34+'[3]7FEB'!T34+'[3]8MAR'!T34+'[3]9APR'!T34+'[3]10MAY'!T34+'[3]11JUN'!T34+'[3]12JUL'!T34+'[3]13AUG'!T34</f>
        <v>0</v>
      </c>
      <c r="U34" s="19">
        <f>'[3]2SEPT'!U34+'[3]3OCT'!U34+'[3]4NOV'!U34+'[3]5DEC'!U34+'[3]6JAN'!U34+'[3]7FEB'!U34+'[3]8MAR'!U34+'[3]9APR'!U34+'[3]10MAY'!U34+'[3]11JUN'!U34+'[3]12JUL'!U34+'[3]13AUG'!U34</f>
        <v>0</v>
      </c>
      <c r="V34" s="19">
        <f>'[3]2SEPT'!V34+'[3]3OCT'!V34+'[3]4NOV'!V34+'[3]5DEC'!V34+'[3]6JAN'!V34+'[3]7FEB'!V34+'[3]8MAR'!V34+'[3]9APR'!V34+'[3]10MAY'!V34+'[3]11JUN'!V34+'[3]12JUL'!V34+'[3]13AUG'!V34</f>
        <v>11700</v>
      </c>
      <c r="W34" s="66">
        <f t="shared" si="0"/>
        <v>398483.17000000004</v>
      </c>
    </row>
    <row r="35" spans="1:23" x14ac:dyDescent="0.25">
      <c r="A35" s="62" t="s">
        <v>107</v>
      </c>
      <c r="B35" s="63" t="s">
        <v>108</v>
      </c>
      <c r="C35" s="70" t="s">
        <v>45</v>
      </c>
      <c r="D35" s="19">
        <f>'[3]2SEPT'!D35+'[3]3OCT'!D35+'[3]4NOV'!D35+'[3]5DEC'!D35+'[3]6JAN'!D35+'[3]7FEB'!D35+'[3]8MAR'!D35+'[3]9APR'!D35+'[3]10MAY'!D35+'[3]11JUN'!D35+'[3]12JUL'!D35+'[3]13AUG'!D35</f>
        <v>351500</v>
      </c>
      <c r="E35" s="19">
        <f>'[3]2SEPT'!E35+'[3]3OCT'!E35+'[3]4NOV'!E35+'[3]5DEC'!E35+'[3]6JAN'!E35+'[3]7FEB'!E35+'[3]8MAR'!E35+'[3]9APR'!E35+'[3]10MAY'!E35+'[3]11JUN'!E35+'[3]12JUL'!E35+'[3]13AUG'!E35</f>
        <v>175950</v>
      </c>
      <c r="F35" s="19">
        <f>'[3]2SEPT'!F35+'[3]3OCT'!F35+'[3]4NOV'!F35+'[3]5DEC'!F35+'[3]6JAN'!F35+'[3]7FEB'!F35+'[3]8MAR'!F35+'[3]9APR'!F35+'[3]10MAY'!F35+'[3]11JUN'!F35+'[3]12JUL'!F35+'[3]13AUG'!F35</f>
        <v>112000</v>
      </c>
      <c r="G35" s="19">
        <f>'[3]2SEPT'!G35+'[3]3OCT'!G35+'[3]4NOV'!G35+'[3]5DEC'!G35+'[3]6JAN'!G35+'[3]7FEB'!G35+'[3]8MAR'!G35+'[3]9APR'!G35+'[3]10MAY'!G35+'[3]11JUN'!G35+'[3]12JUL'!G35+'[3]13AUG'!G35</f>
        <v>65000</v>
      </c>
      <c r="H35" s="19">
        <f>'[3]2SEPT'!H35+'[3]3OCT'!H35+'[3]4NOV'!H35+'[3]5DEC'!H35+'[3]6JAN'!H35+'[3]7FEB'!H35+'[3]8MAR'!H35+'[3]9APR'!H35+'[3]10MAY'!H35+'[3]11JUN'!H35+'[3]12JUL'!H35+'[3]13AUG'!H35</f>
        <v>8000</v>
      </c>
      <c r="I35" s="65">
        <f>'[3]2SEPT'!I35+'[3]3OCT'!I35+'[3]4NOV'!I35+'[3]5DEC'!I35+'[3]6JAN'!I35+'[3]7FEB'!I35+'[3]8MAR'!I35+'[3]9APR'!I35+'[3]10MAY'!I35+'[3]11JUN'!I35+'[3]12JUL'!I35+'[3]13AUG'!I35</f>
        <v>712450</v>
      </c>
      <c r="J35" s="19">
        <f>'[3]2SEPT'!J35+'[3]3OCT'!J35+'[3]4NOV'!J35+'[3]5DEC'!J35+'[3]6JAN'!J35+'[3]7FEB'!J35+'[3]8MAR'!J35+'[3]9APR'!J35+'[3]10MAY'!J35+'[3]11JUN'!J35+'[3]12JUL'!J35+'[3]13AUG'!J35</f>
        <v>5000</v>
      </c>
      <c r="K35" s="19">
        <f>'[3]2SEPT'!K35+'[3]3OCT'!K35+'[3]4NOV'!K35+'[3]5DEC'!K35+'[3]6JAN'!K35+'[3]7FEB'!K35+'[3]8MAR'!K35+'[3]9APR'!K35+'[3]10MAY'!K35+'[3]11JUN'!K35+'[3]12JUL'!K35+'[3]13AUG'!K35</f>
        <v>16780.25</v>
      </c>
      <c r="L35" s="19">
        <f>'[3]2SEPT'!L35+'[3]3OCT'!L35+'[3]4NOV'!L35+'[3]5DEC'!L35+'[3]6JAN'!L35+'[3]7FEB'!L35+'[3]8MAR'!L35+'[3]9APR'!L35+'[3]10MAY'!L35+'[3]11JUN'!L35+'[3]12JUL'!L35+'[3]13AUG'!L35</f>
        <v>0</v>
      </c>
      <c r="M35" s="19">
        <f>'[3]2SEPT'!M35+'[3]3OCT'!M35+'[3]4NOV'!M35+'[3]5DEC'!M35+'[3]6JAN'!M35+'[3]7FEB'!M35+'[3]8MAR'!M35+'[3]9APR'!M35+'[3]10MAY'!M35+'[3]11JUN'!M35+'[3]12JUL'!M35+'[3]13AUG'!M35</f>
        <v>0</v>
      </c>
      <c r="N35" s="19">
        <f>'[3]2SEPT'!N35+'[3]3OCT'!N35+'[3]4NOV'!N35+'[3]5DEC'!N35+'[3]6JAN'!N35+'[3]7FEB'!N35+'[3]8MAR'!N35+'[3]9APR'!N35+'[3]10MAY'!N35+'[3]11JUN'!N35+'[3]12JUL'!N35+'[3]13AUG'!N35</f>
        <v>0</v>
      </c>
      <c r="O35" s="19">
        <f>'[3]2SEPT'!O35+'[3]3OCT'!O35+'[3]4NOV'!O35+'[3]5DEC'!O35+'[3]6JAN'!O35+'[3]7FEB'!O35+'[3]8MAR'!O35+'[3]9APR'!O35+'[3]10MAY'!O35+'[3]11JUN'!O35+'[3]12JUL'!O35+'[3]13AUG'!O35</f>
        <v>0</v>
      </c>
      <c r="P35" s="19">
        <f>'[3]2SEPT'!P35+'[3]3OCT'!P35+'[3]4NOV'!P35+'[3]5DEC'!P35+'[3]6JAN'!P35+'[3]7FEB'!P35+'[3]8MAR'!P35+'[3]9APR'!P35+'[3]10MAY'!P35+'[3]11JUN'!P35+'[3]12JUL'!P35+'[3]13AUG'!P35</f>
        <v>0</v>
      </c>
      <c r="Q35" s="19">
        <f>'[3]2SEPT'!Q35+'[3]3OCT'!Q35+'[3]4NOV'!Q35+'[3]5DEC'!Q35+'[3]6JAN'!Q35+'[3]7FEB'!Q35+'[3]8MAR'!Q35+'[3]9APR'!Q35+'[3]10MAY'!Q35+'[3]11JUN'!Q35+'[3]12JUL'!Q35+'[3]13AUG'!Q35</f>
        <v>0</v>
      </c>
      <c r="R35" s="19">
        <f>'[3]2SEPT'!R35+'[3]3OCT'!R35+'[3]4NOV'!R35+'[3]5DEC'!R35+'[3]6JAN'!R35+'[3]7FEB'!R35+'[3]8MAR'!R35+'[3]9APR'!R35+'[3]10MAY'!R35+'[3]11JUN'!R35+'[3]12JUL'!R35+'[3]13AUG'!R35</f>
        <v>0</v>
      </c>
      <c r="S35" s="19">
        <f>'[3]2SEPT'!S35+'[3]3OCT'!S35+'[3]4NOV'!S35+'[3]5DEC'!S35+'[3]6JAN'!S35+'[3]7FEB'!S35+'[3]8MAR'!S35+'[3]9APR'!S35+'[3]10MAY'!S35+'[3]11JUN'!S35+'[3]12JUL'!S35+'[3]13AUG'!S35</f>
        <v>0</v>
      </c>
      <c r="T35" s="19">
        <f>'[3]2SEPT'!T35+'[3]3OCT'!T35+'[3]4NOV'!T35+'[3]5DEC'!T35+'[3]6JAN'!T35+'[3]7FEB'!T35+'[3]8MAR'!T35+'[3]9APR'!T35+'[3]10MAY'!T35+'[3]11JUN'!T35+'[3]12JUL'!T35+'[3]13AUG'!T35</f>
        <v>0</v>
      </c>
      <c r="U35" s="19">
        <f>'[3]2SEPT'!U35+'[3]3OCT'!U35+'[3]4NOV'!U35+'[3]5DEC'!U35+'[3]6JAN'!U35+'[3]7FEB'!U35+'[3]8MAR'!U35+'[3]9APR'!U35+'[3]10MAY'!U35+'[3]11JUN'!U35+'[3]12JUL'!U35+'[3]13AUG'!U35</f>
        <v>0</v>
      </c>
      <c r="V35" s="19">
        <f>'[3]2SEPT'!V35+'[3]3OCT'!V35+'[3]4NOV'!V35+'[3]5DEC'!V35+'[3]6JAN'!V35+'[3]7FEB'!V35+'[3]8MAR'!V35+'[3]9APR'!V35+'[3]10MAY'!V35+'[3]11JUN'!V35+'[3]12JUL'!V35+'[3]13AUG'!V35</f>
        <v>4348</v>
      </c>
      <c r="W35" s="66">
        <f t="shared" si="0"/>
        <v>738578.25</v>
      </c>
    </row>
    <row r="36" spans="1:23" x14ac:dyDescent="0.25">
      <c r="A36" s="62" t="s">
        <v>109</v>
      </c>
      <c r="B36" s="63" t="s">
        <v>110</v>
      </c>
      <c r="C36" s="67" t="s">
        <v>39</v>
      </c>
      <c r="D36" s="19">
        <f>'[3]2SEPT'!D36+'[3]3OCT'!D36+'[3]4NOV'!D36+'[3]5DEC'!D36+'[3]6JAN'!D36+'[3]7FEB'!D36+'[3]8MAR'!D36+'[3]9APR'!D36+'[3]10MAY'!D36+'[3]11JUN'!D36+'[3]12JUL'!D36+'[3]13AUG'!D36</f>
        <v>29702.75</v>
      </c>
      <c r="E36" s="19">
        <f>'[3]2SEPT'!E36+'[3]3OCT'!E36+'[3]4NOV'!E36+'[3]5DEC'!E36+'[3]6JAN'!E36+'[3]7FEB'!E36+'[3]8MAR'!E36+'[3]9APR'!E36+'[3]10MAY'!E36+'[3]11JUN'!E36+'[3]12JUL'!E36+'[3]13AUG'!E36</f>
        <v>104</v>
      </c>
      <c r="F36" s="19">
        <f>'[3]2SEPT'!F36+'[3]3OCT'!F36+'[3]4NOV'!F36+'[3]5DEC'!F36+'[3]6JAN'!F36+'[3]7FEB'!F36+'[3]8MAR'!F36+'[3]9APR'!F36+'[3]10MAY'!F36+'[3]11JUN'!F36+'[3]12JUL'!F36+'[3]13AUG'!F36</f>
        <v>18334</v>
      </c>
      <c r="G36" s="19">
        <f>'[3]2SEPT'!G36+'[3]3OCT'!G36+'[3]4NOV'!G36+'[3]5DEC'!G36+'[3]6JAN'!G36+'[3]7FEB'!G36+'[3]8MAR'!G36+'[3]9APR'!G36+'[3]10MAY'!G36+'[3]11JUN'!G36+'[3]12JUL'!G36+'[3]13AUG'!G36</f>
        <v>41590.550000000003</v>
      </c>
      <c r="H36" s="19">
        <f>'[3]2SEPT'!H36+'[3]3OCT'!H36+'[3]4NOV'!H36+'[3]5DEC'!H36+'[3]6JAN'!H36+'[3]7FEB'!H36+'[3]8MAR'!H36+'[3]9APR'!H36+'[3]10MAY'!H36+'[3]11JUN'!H36+'[3]12JUL'!H36+'[3]13AUG'!H36</f>
        <v>2065</v>
      </c>
      <c r="I36" s="65">
        <f>'[3]2SEPT'!I36+'[3]3OCT'!I36+'[3]4NOV'!I36+'[3]5DEC'!I36+'[3]6JAN'!I36+'[3]7FEB'!I36+'[3]8MAR'!I36+'[3]9APR'!I36+'[3]10MAY'!I36+'[3]11JUN'!I36+'[3]12JUL'!I36+'[3]13AUG'!I36</f>
        <v>91796.3</v>
      </c>
      <c r="J36" s="19">
        <f>'[3]2SEPT'!J36+'[3]3OCT'!J36+'[3]4NOV'!J36+'[3]5DEC'!J36+'[3]6JAN'!J36+'[3]7FEB'!J36+'[3]8MAR'!J36+'[3]9APR'!J36+'[3]10MAY'!J36+'[3]11JUN'!J36+'[3]12JUL'!J36+'[3]13AUG'!J36</f>
        <v>470.17</v>
      </c>
      <c r="K36" s="19">
        <f>'[3]2SEPT'!K36+'[3]3OCT'!K36+'[3]4NOV'!K36+'[3]5DEC'!K36+'[3]6JAN'!K36+'[3]7FEB'!K36+'[3]8MAR'!K36+'[3]9APR'!K36+'[3]10MAY'!K36+'[3]11JUN'!K36+'[3]12JUL'!K36+'[3]13AUG'!K36</f>
        <v>3258.3</v>
      </c>
      <c r="L36" s="19">
        <f>'[3]2SEPT'!L36+'[3]3OCT'!L36+'[3]4NOV'!L36+'[3]5DEC'!L36+'[3]6JAN'!L36+'[3]7FEB'!L36+'[3]8MAR'!L36+'[3]9APR'!L36+'[3]10MAY'!L36+'[3]11JUN'!L36+'[3]12JUL'!L36+'[3]13AUG'!L36</f>
        <v>0</v>
      </c>
      <c r="M36" s="19">
        <f>'[3]2SEPT'!M36+'[3]3OCT'!M36+'[3]4NOV'!M36+'[3]5DEC'!M36+'[3]6JAN'!M36+'[3]7FEB'!M36+'[3]8MAR'!M36+'[3]9APR'!M36+'[3]10MAY'!M36+'[3]11JUN'!M36+'[3]12JUL'!M36+'[3]13AUG'!M36</f>
        <v>0</v>
      </c>
      <c r="N36" s="19">
        <f>'[3]2SEPT'!N36+'[3]3OCT'!N36+'[3]4NOV'!N36+'[3]5DEC'!N36+'[3]6JAN'!N36+'[3]7FEB'!N36+'[3]8MAR'!N36+'[3]9APR'!N36+'[3]10MAY'!N36+'[3]11JUN'!N36+'[3]12JUL'!N36+'[3]13AUG'!N36</f>
        <v>0</v>
      </c>
      <c r="O36" s="19">
        <f>'[3]2SEPT'!O36+'[3]3OCT'!O36+'[3]4NOV'!O36+'[3]5DEC'!O36+'[3]6JAN'!O36+'[3]7FEB'!O36+'[3]8MAR'!O36+'[3]9APR'!O36+'[3]10MAY'!O36+'[3]11JUN'!O36+'[3]12JUL'!O36+'[3]13AUG'!O36</f>
        <v>0</v>
      </c>
      <c r="P36" s="19">
        <f>'[3]2SEPT'!P36+'[3]3OCT'!P36+'[3]4NOV'!P36+'[3]5DEC'!P36+'[3]6JAN'!P36+'[3]7FEB'!P36+'[3]8MAR'!P36+'[3]9APR'!P36+'[3]10MAY'!P36+'[3]11JUN'!P36+'[3]12JUL'!P36+'[3]13AUG'!P36</f>
        <v>0</v>
      </c>
      <c r="Q36" s="19">
        <f>'[3]2SEPT'!Q36+'[3]3OCT'!Q36+'[3]4NOV'!Q36+'[3]5DEC'!Q36+'[3]6JAN'!Q36+'[3]7FEB'!Q36+'[3]8MAR'!Q36+'[3]9APR'!Q36+'[3]10MAY'!Q36+'[3]11JUN'!Q36+'[3]12JUL'!Q36+'[3]13AUG'!Q36</f>
        <v>0</v>
      </c>
      <c r="R36" s="19">
        <f>'[3]2SEPT'!R36+'[3]3OCT'!R36+'[3]4NOV'!R36+'[3]5DEC'!R36+'[3]6JAN'!R36+'[3]7FEB'!R36+'[3]8MAR'!R36+'[3]9APR'!R36+'[3]10MAY'!R36+'[3]11JUN'!R36+'[3]12JUL'!R36+'[3]13AUG'!R36</f>
        <v>0</v>
      </c>
      <c r="S36" s="19">
        <f>'[3]2SEPT'!S36+'[3]3OCT'!S36+'[3]4NOV'!S36+'[3]5DEC'!S36+'[3]6JAN'!S36+'[3]7FEB'!S36+'[3]8MAR'!S36+'[3]9APR'!S36+'[3]10MAY'!S36+'[3]11JUN'!S36+'[3]12JUL'!S36+'[3]13AUG'!S36</f>
        <v>0</v>
      </c>
      <c r="T36" s="19">
        <f>'[3]2SEPT'!T36+'[3]3OCT'!T36+'[3]4NOV'!T36+'[3]5DEC'!T36+'[3]6JAN'!T36+'[3]7FEB'!T36+'[3]8MAR'!T36+'[3]9APR'!T36+'[3]10MAY'!T36+'[3]11JUN'!T36+'[3]12JUL'!T36+'[3]13AUG'!T36</f>
        <v>0</v>
      </c>
      <c r="U36" s="19">
        <f>'[3]2SEPT'!U36+'[3]3OCT'!U36+'[3]4NOV'!U36+'[3]5DEC'!U36+'[3]6JAN'!U36+'[3]7FEB'!U36+'[3]8MAR'!U36+'[3]9APR'!U36+'[3]10MAY'!U36+'[3]11JUN'!U36+'[3]12JUL'!U36+'[3]13AUG'!U36</f>
        <v>0</v>
      </c>
      <c r="V36" s="19">
        <f>'[3]2SEPT'!V36+'[3]3OCT'!V36+'[3]4NOV'!V36+'[3]5DEC'!V36+'[3]6JAN'!V36+'[3]7FEB'!V36+'[3]8MAR'!V36+'[3]9APR'!V36+'[3]10MAY'!V36+'[3]11JUN'!V36+'[3]12JUL'!V36+'[3]13AUG'!V36</f>
        <v>15368</v>
      </c>
      <c r="W36" s="66">
        <f t="shared" si="0"/>
        <v>110892.77</v>
      </c>
    </row>
    <row r="37" spans="1:23" x14ac:dyDescent="0.25">
      <c r="A37" s="62" t="s">
        <v>111</v>
      </c>
      <c r="B37" s="63" t="s">
        <v>112</v>
      </c>
      <c r="C37" s="71" t="s">
        <v>50</v>
      </c>
      <c r="D37" s="19">
        <f>'[3]2SEPT'!D37+'[3]3OCT'!D37+'[3]4NOV'!D37+'[3]5DEC'!D37+'[3]6JAN'!D37+'[3]7FEB'!D37+'[3]8MAR'!D37+'[3]9APR'!D37+'[3]10MAY'!D37+'[3]11JUN'!D37+'[3]12JUL'!D37+'[3]13AUG'!D37</f>
        <v>23250</v>
      </c>
      <c r="E37" s="19">
        <f>'[3]2SEPT'!E37+'[3]3OCT'!E37+'[3]4NOV'!E37+'[3]5DEC'!E37+'[3]6JAN'!E37+'[3]7FEB'!E37+'[3]8MAR'!E37+'[3]9APR'!E37+'[3]10MAY'!E37+'[3]11JUN'!E37+'[3]12JUL'!E37+'[3]13AUG'!E37</f>
        <v>29545</v>
      </c>
      <c r="F37" s="19">
        <f>'[3]2SEPT'!F37+'[3]3OCT'!F37+'[3]4NOV'!F37+'[3]5DEC'!F37+'[3]6JAN'!F37+'[3]7FEB'!F37+'[3]8MAR'!F37+'[3]9APR'!F37+'[3]10MAY'!F37+'[3]11JUN'!F37+'[3]12JUL'!F37+'[3]13AUG'!F37</f>
        <v>8503</v>
      </c>
      <c r="G37" s="19">
        <f>'[3]2SEPT'!G37+'[3]3OCT'!G37+'[3]4NOV'!G37+'[3]5DEC'!G37+'[3]6JAN'!G37+'[3]7FEB'!G37+'[3]8MAR'!G37+'[3]9APR'!G37+'[3]10MAY'!G37+'[3]11JUN'!G37+'[3]12JUL'!G37+'[3]13AUG'!G37</f>
        <v>9167</v>
      </c>
      <c r="H37" s="19">
        <f>'[3]2SEPT'!H37+'[3]3OCT'!H37+'[3]4NOV'!H37+'[3]5DEC'!H37+'[3]6JAN'!H37+'[3]7FEB'!H37+'[3]8MAR'!H37+'[3]9APR'!H37+'[3]10MAY'!H37+'[3]11JUN'!H37+'[3]12JUL'!H37+'[3]13AUG'!H37</f>
        <v>8333</v>
      </c>
      <c r="I37" s="65">
        <f>'[3]2SEPT'!I37+'[3]3OCT'!I37+'[3]4NOV'!I37+'[3]5DEC'!I37+'[3]6JAN'!I37+'[3]7FEB'!I37+'[3]8MAR'!I37+'[3]9APR'!I37+'[3]10MAY'!I37+'[3]11JUN'!I37+'[3]12JUL'!I37+'[3]13AUG'!I37</f>
        <v>78798</v>
      </c>
      <c r="J37" s="19">
        <f>'[3]2SEPT'!J37+'[3]3OCT'!J37+'[3]4NOV'!J37+'[3]5DEC'!J37+'[3]6JAN'!J37+'[3]7FEB'!J37+'[3]8MAR'!J37+'[3]9APR'!J37+'[3]10MAY'!J37+'[3]11JUN'!J37+'[3]12JUL'!J37+'[3]13AUG'!J37</f>
        <v>940.36</v>
      </c>
      <c r="K37" s="19">
        <f>'[3]2SEPT'!K37+'[3]3OCT'!K37+'[3]4NOV'!K37+'[3]5DEC'!K37+'[3]6JAN'!K37+'[3]7FEB'!K37+'[3]8MAR'!K37+'[3]9APR'!K37+'[3]10MAY'!K37+'[3]11JUN'!K37+'[3]12JUL'!K37+'[3]13AUG'!K37</f>
        <v>0</v>
      </c>
      <c r="L37" s="19">
        <f>'[3]2SEPT'!L37+'[3]3OCT'!L37+'[3]4NOV'!L37+'[3]5DEC'!L37+'[3]6JAN'!L37+'[3]7FEB'!L37+'[3]8MAR'!L37+'[3]9APR'!L37+'[3]10MAY'!L37+'[3]11JUN'!L37+'[3]12JUL'!L37+'[3]13AUG'!L37</f>
        <v>0</v>
      </c>
      <c r="M37" s="19">
        <f>'[3]2SEPT'!M37+'[3]3OCT'!M37+'[3]4NOV'!M37+'[3]5DEC'!M37+'[3]6JAN'!M37+'[3]7FEB'!M37+'[3]8MAR'!M37+'[3]9APR'!M37+'[3]10MAY'!M37+'[3]11JUN'!M37+'[3]12JUL'!M37+'[3]13AUG'!M37</f>
        <v>0</v>
      </c>
      <c r="N37" s="19">
        <f>'[3]2SEPT'!N37+'[3]3OCT'!N37+'[3]4NOV'!N37+'[3]5DEC'!N37+'[3]6JAN'!N37+'[3]7FEB'!N37+'[3]8MAR'!N37+'[3]9APR'!N37+'[3]10MAY'!N37+'[3]11JUN'!N37+'[3]12JUL'!N37+'[3]13AUG'!N37</f>
        <v>0</v>
      </c>
      <c r="O37" s="19">
        <f>'[3]2SEPT'!O37+'[3]3OCT'!O37+'[3]4NOV'!O37+'[3]5DEC'!O37+'[3]6JAN'!O37+'[3]7FEB'!O37+'[3]8MAR'!O37+'[3]9APR'!O37+'[3]10MAY'!O37+'[3]11JUN'!O37+'[3]12JUL'!O37+'[3]13AUG'!O37</f>
        <v>0</v>
      </c>
      <c r="P37" s="19">
        <f>'[3]2SEPT'!P37+'[3]3OCT'!P37+'[3]4NOV'!P37+'[3]5DEC'!P37+'[3]6JAN'!P37+'[3]7FEB'!P37+'[3]8MAR'!P37+'[3]9APR'!P37+'[3]10MAY'!P37+'[3]11JUN'!P37+'[3]12JUL'!P37+'[3]13AUG'!P37</f>
        <v>0</v>
      </c>
      <c r="Q37" s="19">
        <f>'[3]2SEPT'!Q37+'[3]3OCT'!Q37+'[3]4NOV'!Q37+'[3]5DEC'!Q37+'[3]6JAN'!Q37+'[3]7FEB'!Q37+'[3]8MAR'!Q37+'[3]9APR'!Q37+'[3]10MAY'!Q37+'[3]11JUN'!Q37+'[3]12JUL'!Q37+'[3]13AUG'!Q37</f>
        <v>0</v>
      </c>
      <c r="R37" s="19">
        <f>'[3]2SEPT'!R37+'[3]3OCT'!R37+'[3]4NOV'!R37+'[3]5DEC'!R37+'[3]6JAN'!R37+'[3]7FEB'!R37+'[3]8MAR'!R37+'[3]9APR'!R37+'[3]10MAY'!R37+'[3]11JUN'!R37+'[3]12JUL'!R37+'[3]13AUG'!R37</f>
        <v>0</v>
      </c>
      <c r="S37" s="19">
        <f>'[3]2SEPT'!S37+'[3]3OCT'!S37+'[3]4NOV'!S37+'[3]5DEC'!S37+'[3]6JAN'!S37+'[3]7FEB'!S37+'[3]8MAR'!S37+'[3]9APR'!S37+'[3]10MAY'!S37+'[3]11JUN'!S37+'[3]12JUL'!S37+'[3]13AUG'!S37</f>
        <v>0</v>
      </c>
      <c r="T37" s="19">
        <f>'[3]2SEPT'!T37+'[3]3OCT'!T37+'[3]4NOV'!T37+'[3]5DEC'!T37+'[3]6JAN'!T37+'[3]7FEB'!T37+'[3]8MAR'!T37+'[3]9APR'!T37+'[3]10MAY'!T37+'[3]11JUN'!T37+'[3]12JUL'!T37+'[3]13AUG'!T37</f>
        <v>0</v>
      </c>
      <c r="U37" s="19">
        <f>'[3]2SEPT'!U37+'[3]3OCT'!U37+'[3]4NOV'!U37+'[3]5DEC'!U37+'[3]6JAN'!U37+'[3]7FEB'!U37+'[3]8MAR'!U37+'[3]9APR'!U37+'[3]10MAY'!U37+'[3]11JUN'!U37+'[3]12JUL'!U37+'[3]13AUG'!U37</f>
        <v>0</v>
      </c>
      <c r="V37" s="19">
        <f>'[3]2SEPT'!V37+'[3]3OCT'!V37+'[3]4NOV'!V37+'[3]5DEC'!V37+'[3]6JAN'!V37+'[3]7FEB'!V37+'[3]8MAR'!V37+'[3]9APR'!V37+'[3]10MAY'!V37+'[3]11JUN'!V37+'[3]12JUL'!V37+'[3]13AUG'!V37</f>
        <v>0</v>
      </c>
      <c r="W37" s="66">
        <f t="shared" si="0"/>
        <v>79738.36</v>
      </c>
    </row>
    <row r="38" spans="1:23" x14ac:dyDescent="0.25">
      <c r="A38" s="62" t="s">
        <v>113</v>
      </c>
      <c r="B38" s="63" t="s">
        <v>114</v>
      </c>
      <c r="C38" s="67" t="s">
        <v>39</v>
      </c>
      <c r="D38" s="19">
        <f>'[3]2SEPT'!D38+'[3]3OCT'!D38+'[3]4NOV'!D38+'[3]5DEC'!D38+'[3]6JAN'!D38+'[3]7FEB'!D38+'[3]8MAR'!D38+'[3]9APR'!D38+'[3]10MAY'!D38+'[3]11JUN'!D38+'[3]12JUL'!D38+'[3]13AUG'!D38</f>
        <v>75631.03</v>
      </c>
      <c r="E38" s="19">
        <f>'[3]2SEPT'!E38+'[3]3OCT'!E38+'[3]4NOV'!E38+'[3]5DEC'!E38+'[3]6JAN'!E38+'[3]7FEB'!E38+'[3]8MAR'!E38+'[3]9APR'!E38+'[3]10MAY'!E38+'[3]11JUN'!E38+'[3]12JUL'!E38+'[3]13AUG'!E38</f>
        <v>200</v>
      </c>
      <c r="F38" s="19">
        <f>'[3]2SEPT'!F38+'[3]3OCT'!F38+'[3]4NOV'!F38+'[3]5DEC'!F38+'[3]6JAN'!F38+'[3]7FEB'!F38+'[3]8MAR'!F38+'[3]9APR'!F38+'[3]10MAY'!F38+'[3]11JUN'!F38+'[3]12JUL'!F38+'[3]13AUG'!F38</f>
        <v>6726.47</v>
      </c>
      <c r="G38" s="19">
        <f>'[3]2SEPT'!G38+'[3]3OCT'!G38+'[3]4NOV'!G38+'[3]5DEC'!G38+'[3]6JAN'!G38+'[3]7FEB'!G38+'[3]8MAR'!G38+'[3]9APR'!G38+'[3]10MAY'!G38+'[3]11JUN'!G38+'[3]12JUL'!G38+'[3]13AUG'!G38</f>
        <v>0</v>
      </c>
      <c r="H38" s="19">
        <f>'[3]2SEPT'!H38+'[3]3OCT'!H38+'[3]4NOV'!H38+'[3]5DEC'!H38+'[3]6JAN'!H38+'[3]7FEB'!H38+'[3]8MAR'!H38+'[3]9APR'!H38+'[3]10MAY'!H38+'[3]11JUN'!H38+'[3]12JUL'!H38+'[3]13AUG'!H38</f>
        <v>2751</v>
      </c>
      <c r="I38" s="65">
        <f>'[3]2SEPT'!I38+'[3]3OCT'!I38+'[3]4NOV'!I38+'[3]5DEC'!I38+'[3]6JAN'!I38+'[3]7FEB'!I38+'[3]8MAR'!I38+'[3]9APR'!I38+'[3]10MAY'!I38+'[3]11JUN'!I38+'[3]12JUL'!I38+'[3]13AUG'!I38</f>
        <v>85308.5</v>
      </c>
      <c r="J38" s="19">
        <f>'[3]2SEPT'!J38+'[3]3OCT'!J38+'[3]4NOV'!J38+'[3]5DEC'!J38+'[3]6JAN'!J38+'[3]7FEB'!J38+'[3]8MAR'!J38+'[3]9APR'!J38+'[3]10MAY'!J38+'[3]11JUN'!J38+'[3]12JUL'!J38+'[3]13AUG'!J38</f>
        <v>470.17</v>
      </c>
      <c r="K38" s="19">
        <f>'[3]2SEPT'!K38+'[3]3OCT'!K38+'[3]4NOV'!K38+'[3]5DEC'!K38+'[3]6JAN'!K38+'[3]7FEB'!K38+'[3]8MAR'!K38+'[3]9APR'!K38+'[3]10MAY'!K38+'[3]11JUN'!K38+'[3]12JUL'!K38+'[3]13AUG'!K38</f>
        <v>3858.27</v>
      </c>
      <c r="L38" s="19">
        <f>'[3]2SEPT'!L38+'[3]3OCT'!L38+'[3]4NOV'!L38+'[3]5DEC'!L38+'[3]6JAN'!L38+'[3]7FEB'!L38+'[3]8MAR'!L38+'[3]9APR'!L38+'[3]10MAY'!L38+'[3]11JUN'!L38+'[3]12JUL'!L38+'[3]13AUG'!L38</f>
        <v>0</v>
      </c>
      <c r="M38" s="19">
        <f>'[3]2SEPT'!M38+'[3]3OCT'!M38+'[3]4NOV'!M38+'[3]5DEC'!M38+'[3]6JAN'!M38+'[3]7FEB'!M38+'[3]8MAR'!M38+'[3]9APR'!M38+'[3]10MAY'!M38+'[3]11JUN'!M38+'[3]12JUL'!M38+'[3]13AUG'!M38</f>
        <v>0</v>
      </c>
      <c r="N38" s="19">
        <f>'[3]2SEPT'!N38+'[3]3OCT'!N38+'[3]4NOV'!N38+'[3]5DEC'!N38+'[3]6JAN'!N38+'[3]7FEB'!N38+'[3]8MAR'!N38+'[3]9APR'!N38+'[3]10MAY'!N38+'[3]11JUN'!N38+'[3]12JUL'!N38+'[3]13AUG'!N38</f>
        <v>0</v>
      </c>
      <c r="O38" s="19">
        <f>'[3]2SEPT'!O38+'[3]3OCT'!O38+'[3]4NOV'!O38+'[3]5DEC'!O38+'[3]6JAN'!O38+'[3]7FEB'!O38+'[3]8MAR'!O38+'[3]9APR'!O38+'[3]10MAY'!O38+'[3]11JUN'!O38+'[3]12JUL'!O38+'[3]13AUG'!O38</f>
        <v>0</v>
      </c>
      <c r="P38" s="19">
        <f>'[3]2SEPT'!P38+'[3]3OCT'!P38+'[3]4NOV'!P38+'[3]5DEC'!P38+'[3]6JAN'!P38+'[3]7FEB'!P38+'[3]8MAR'!P38+'[3]9APR'!P38+'[3]10MAY'!P38+'[3]11JUN'!P38+'[3]12JUL'!P38+'[3]13AUG'!P38</f>
        <v>0</v>
      </c>
      <c r="Q38" s="19">
        <f>'[3]2SEPT'!Q38+'[3]3OCT'!Q38+'[3]4NOV'!Q38+'[3]5DEC'!Q38+'[3]6JAN'!Q38+'[3]7FEB'!Q38+'[3]8MAR'!Q38+'[3]9APR'!Q38+'[3]10MAY'!Q38+'[3]11JUN'!Q38+'[3]12JUL'!Q38+'[3]13AUG'!Q38</f>
        <v>0</v>
      </c>
      <c r="R38" s="19">
        <f>'[3]2SEPT'!R38+'[3]3OCT'!R38+'[3]4NOV'!R38+'[3]5DEC'!R38+'[3]6JAN'!R38+'[3]7FEB'!R38+'[3]8MAR'!R38+'[3]9APR'!R38+'[3]10MAY'!R38+'[3]11JUN'!R38+'[3]12JUL'!R38+'[3]13AUG'!R38</f>
        <v>0</v>
      </c>
      <c r="S38" s="19">
        <f>'[3]2SEPT'!S38+'[3]3OCT'!S38+'[3]4NOV'!S38+'[3]5DEC'!S38+'[3]6JAN'!S38+'[3]7FEB'!S38+'[3]8MAR'!S38+'[3]9APR'!S38+'[3]10MAY'!S38+'[3]11JUN'!S38+'[3]12JUL'!S38+'[3]13AUG'!S38</f>
        <v>0</v>
      </c>
      <c r="T38" s="19">
        <f>'[3]2SEPT'!T38+'[3]3OCT'!T38+'[3]4NOV'!T38+'[3]5DEC'!T38+'[3]6JAN'!T38+'[3]7FEB'!T38+'[3]8MAR'!T38+'[3]9APR'!T38+'[3]10MAY'!T38+'[3]11JUN'!T38+'[3]12JUL'!T38+'[3]13AUG'!T38</f>
        <v>0</v>
      </c>
      <c r="U38" s="19">
        <f>'[3]2SEPT'!U38+'[3]3OCT'!U38+'[3]4NOV'!U38+'[3]5DEC'!U38+'[3]6JAN'!U38+'[3]7FEB'!U38+'[3]8MAR'!U38+'[3]9APR'!U38+'[3]10MAY'!U38+'[3]11JUN'!U38+'[3]12JUL'!U38+'[3]13AUG'!U38</f>
        <v>0</v>
      </c>
      <c r="V38" s="19">
        <f>'[3]2SEPT'!V38+'[3]3OCT'!V38+'[3]4NOV'!V38+'[3]5DEC'!V38+'[3]6JAN'!V38+'[3]7FEB'!V38+'[3]8MAR'!V38+'[3]9APR'!V38+'[3]10MAY'!V38+'[3]11JUN'!V38+'[3]12JUL'!V38+'[3]13AUG'!V38</f>
        <v>0</v>
      </c>
      <c r="W38" s="66">
        <f t="shared" si="0"/>
        <v>89636.94</v>
      </c>
    </row>
    <row r="39" spans="1:23" x14ac:dyDescent="0.25">
      <c r="A39" s="62" t="s">
        <v>115</v>
      </c>
      <c r="B39" s="63" t="s">
        <v>116</v>
      </c>
      <c r="C39" s="71" t="s">
        <v>50</v>
      </c>
      <c r="D39" s="19">
        <f>'[3]2SEPT'!D39+'[3]3OCT'!D39+'[3]4NOV'!D39+'[3]5DEC'!D39+'[3]6JAN'!D39+'[3]7FEB'!D39+'[3]8MAR'!D39+'[3]9APR'!D39+'[3]10MAY'!D39+'[3]11JUN'!D39+'[3]12JUL'!D39+'[3]13AUG'!D39</f>
        <v>164130</v>
      </c>
      <c r="E39" s="19">
        <f>'[3]2SEPT'!E39+'[3]3OCT'!E39+'[3]4NOV'!E39+'[3]5DEC'!E39+'[3]6JAN'!E39+'[3]7FEB'!E39+'[3]8MAR'!E39+'[3]9APR'!E39+'[3]10MAY'!E39+'[3]11JUN'!E39+'[3]12JUL'!E39+'[3]13AUG'!E39</f>
        <v>0</v>
      </c>
      <c r="F39" s="19">
        <f>'[3]2SEPT'!F39+'[3]3OCT'!F39+'[3]4NOV'!F39+'[3]5DEC'!F39+'[3]6JAN'!F39+'[3]7FEB'!F39+'[3]8MAR'!F39+'[3]9APR'!F39+'[3]10MAY'!F39+'[3]11JUN'!F39+'[3]12JUL'!F39+'[3]13AUG'!F39</f>
        <v>5000</v>
      </c>
      <c r="G39" s="19">
        <f>'[3]2SEPT'!G39+'[3]3OCT'!G39+'[3]4NOV'!G39+'[3]5DEC'!G39+'[3]6JAN'!G39+'[3]7FEB'!G39+'[3]8MAR'!G39+'[3]9APR'!G39+'[3]10MAY'!G39+'[3]11JUN'!G39+'[3]12JUL'!G39+'[3]13AUG'!G39</f>
        <v>21000</v>
      </c>
      <c r="H39" s="19">
        <f>'[3]2SEPT'!H39+'[3]3OCT'!H39+'[3]4NOV'!H39+'[3]5DEC'!H39+'[3]6JAN'!H39+'[3]7FEB'!H39+'[3]8MAR'!H39+'[3]9APR'!H39+'[3]10MAY'!H39+'[3]11JUN'!H39+'[3]12JUL'!H39+'[3]13AUG'!H39</f>
        <v>0</v>
      </c>
      <c r="I39" s="65">
        <f>'[3]2SEPT'!I39+'[3]3OCT'!I39+'[3]4NOV'!I39+'[3]5DEC'!I39+'[3]6JAN'!I39+'[3]7FEB'!I39+'[3]8MAR'!I39+'[3]9APR'!I39+'[3]10MAY'!I39+'[3]11JUN'!I39+'[3]12JUL'!I39+'[3]13AUG'!I39</f>
        <v>190130</v>
      </c>
      <c r="J39" s="19">
        <f>'[3]2SEPT'!J39+'[3]3OCT'!J39+'[3]4NOV'!J39+'[3]5DEC'!J39+'[3]6JAN'!J39+'[3]7FEB'!J39+'[3]8MAR'!J39+'[3]9APR'!J39+'[3]10MAY'!J39+'[3]11JUN'!J39+'[3]12JUL'!J39+'[3]13AUG'!J39</f>
        <v>940.36</v>
      </c>
      <c r="K39" s="19">
        <f>'[3]2SEPT'!K39+'[3]3OCT'!K39+'[3]4NOV'!K39+'[3]5DEC'!K39+'[3]6JAN'!K39+'[3]7FEB'!K39+'[3]8MAR'!K39+'[3]9APR'!K39+'[3]10MAY'!K39+'[3]11JUN'!K39+'[3]12JUL'!K39+'[3]13AUG'!K39</f>
        <v>7714.72</v>
      </c>
      <c r="L39" s="19">
        <f>'[3]2SEPT'!L39+'[3]3OCT'!L39+'[3]4NOV'!L39+'[3]5DEC'!L39+'[3]6JAN'!L39+'[3]7FEB'!L39+'[3]8MAR'!L39+'[3]9APR'!L39+'[3]10MAY'!L39+'[3]11JUN'!L39+'[3]12JUL'!L39+'[3]13AUG'!L39</f>
        <v>0</v>
      </c>
      <c r="M39" s="19">
        <f>'[3]2SEPT'!M39+'[3]3OCT'!M39+'[3]4NOV'!M39+'[3]5DEC'!M39+'[3]6JAN'!M39+'[3]7FEB'!M39+'[3]8MAR'!M39+'[3]9APR'!M39+'[3]10MAY'!M39+'[3]11JUN'!M39+'[3]12JUL'!M39+'[3]13AUG'!M39</f>
        <v>0</v>
      </c>
      <c r="N39" s="19">
        <f>'[3]2SEPT'!N39+'[3]3OCT'!N39+'[3]4NOV'!N39+'[3]5DEC'!N39+'[3]6JAN'!N39+'[3]7FEB'!N39+'[3]8MAR'!N39+'[3]9APR'!N39+'[3]10MAY'!N39+'[3]11JUN'!N39+'[3]12JUL'!N39+'[3]13AUG'!N39</f>
        <v>0</v>
      </c>
      <c r="O39" s="19">
        <f>'[3]2SEPT'!O39+'[3]3OCT'!O39+'[3]4NOV'!O39+'[3]5DEC'!O39+'[3]6JAN'!O39+'[3]7FEB'!O39+'[3]8MAR'!O39+'[3]9APR'!O39+'[3]10MAY'!O39+'[3]11JUN'!O39+'[3]12JUL'!O39+'[3]13AUG'!O39</f>
        <v>0</v>
      </c>
      <c r="P39" s="19">
        <f>'[3]2SEPT'!P39+'[3]3OCT'!P39+'[3]4NOV'!P39+'[3]5DEC'!P39+'[3]6JAN'!P39+'[3]7FEB'!P39+'[3]8MAR'!P39+'[3]9APR'!P39+'[3]10MAY'!P39+'[3]11JUN'!P39+'[3]12JUL'!P39+'[3]13AUG'!P39</f>
        <v>0</v>
      </c>
      <c r="Q39" s="19">
        <f>'[3]2SEPT'!Q39+'[3]3OCT'!Q39+'[3]4NOV'!Q39+'[3]5DEC'!Q39+'[3]6JAN'!Q39+'[3]7FEB'!Q39+'[3]8MAR'!Q39+'[3]9APR'!Q39+'[3]10MAY'!Q39+'[3]11JUN'!Q39+'[3]12JUL'!Q39+'[3]13AUG'!Q39</f>
        <v>0</v>
      </c>
      <c r="R39" s="19">
        <f>'[3]2SEPT'!R39+'[3]3OCT'!R39+'[3]4NOV'!R39+'[3]5DEC'!R39+'[3]6JAN'!R39+'[3]7FEB'!R39+'[3]8MAR'!R39+'[3]9APR'!R39+'[3]10MAY'!R39+'[3]11JUN'!R39+'[3]12JUL'!R39+'[3]13AUG'!R39</f>
        <v>0</v>
      </c>
      <c r="S39" s="19">
        <f>'[3]2SEPT'!S39+'[3]3OCT'!S39+'[3]4NOV'!S39+'[3]5DEC'!S39+'[3]6JAN'!S39+'[3]7FEB'!S39+'[3]8MAR'!S39+'[3]9APR'!S39+'[3]10MAY'!S39+'[3]11JUN'!S39+'[3]12JUL'!S39+'[3]13AUG'!S39</f>
        <v>0</v>
      </c>
      <c r="T39" s="19">
        <f>'[3]2SEPT'!T39+'[3]3OCT'!T39+'[3]4NOV'!T39+'[3]5DEC'!T39+'[3]6JAN'!T39+'[3]7FEB'!T39+'[3]8MAR'!T39+'[3]9APR'!T39+'[3]10MAY'!T39+'[3]11JUN'!T39+'[3]12JUL'!T39+'[3]13AUG'!T39</f>
        <v>0</v>
      </c>
      <c r="U39" s="19">
        <f>'[3]2SEPT'!U39+'[3]3OCT'!U39+'[3]4NOV'!U39+'[3]5DEC'!U39+'[3]6JAN'!U39+'[3]7FEB'!U39+'[3]8MAR'!U39+'[3]9APR'!U39+'[3]10MAY'!U39+'[3]11JUN'!U39+'[3]12JUL'!U39+'[3]13AUG'!U39</f>
        <v>0</v>
      </c>
      <c r="V39" s="19">
        <f>'[3]2SEPT'!V39+'[3]3OCT'!V39+'[3]4NOV'!V39+'[3]5DEC'!V39+'[3]6JAN'!V39+'[3]7FEB'!V39+'[3]8MAR'!V39+'[3]9APR'!V39+'[3]10MAY'!V39+'[3]11JUN'!V39+'[3]12JUL'!V39+'[3]13AUG'!V39</f>
        <v>636.20000000000005</v>
      </c>
      <c r="W39" s="66">
        <f t="shared" si="0"/>
        <v>199421.28</v>
      </c>
    </row>
    <row r="40" spans="1:23" x14ac:dyDescent="0.25">
      <c r="A40" s="62" t="s">
        <v>117</v>
      </c>
      <c r="B40" s="63" t="s">
        <v>118</v>
      </c>
      <c r="C40" s="73" t="s">
        <v>100</v>
      </c>
      <c r="D40" s="19">
        <f>'[3]2SEPT'!D40+'[3]3OCT'!D40+'[3]4NOV'!D40+'[3]5DEC'!D40+'[3]6JAN'!D40+'[3]7FEB'!D40+'[3]8MAR'!D40+'[3]9APR'!D40+'[3]10MAY'!D40+'[3]11JUN'!D40+'[3]12JUL'!D40+'[3]13AUG'!D40</f>
        <v>4545254</v>
      </c>
      <c r="E40" s="19">
        <f>'[3]2SEPT'!E40+'[3]3OCT'!E40+'[3]4NOV'!E40+'[3]5DEC'!E40+'[3]6JAN'!E40+'[3]7FEB'!E40+'[3]8MAR'!E40+'[3]9APR'!E40+'[3]10MAY'!E40+'[3]11JUN'!E40+'[3]12JUL'!E40+'[3]13AUG'!E40</f>
        <v>2427988</v>
      </c>
      <c r="F40" s="19">
        <f>'[3]2SEPT'!F40+'[3]3OCT'!F40+'[3]4NOV'!F40+'[3]5DEC'!F40+'[3]6JAN'!F40+'[3]7FEB'!F40+'[3]8MAR'!F40+'[3]9APR'!F40+'[3]10MAY'!F40+'[3]11JUN'!F40+'[3]12JUL'!F40+'[3]13AUG'!F40</f>
        <v>3604860</v>
      </c>
      <c r="G40" s="19">
        <f>'[3]2SEPT'!G40+'[3]3OCT'!G40+'[3]4NOV'!G40+'[3]5DEC'!G40+'[3]6JAN'!G40+'[3]7FEB'!G40+'[3]8MAR'!G40+'[3]9APR'!G40+'[3]10MAY'!G40+'[3]11JUN'!G40+'[3]12JUL'!G40+'[3]13AUG'!G40</f>
        <v>152880</v>
      </c>
      <c r="H40" s="19">
        <f>'[3]2SEPT'!H40+'[3]3OCT'!H40+'[3]4NOV'!H40+'[3]5DEC'!H40+'[3]6JAN'!H40+'[3]7FEB'!H40+'[3]8MAR'!H40+'[3]9APR'!H40+'[3]10MAY'!H40+'[3]11JUN'!H40+'[3]12JUL'!H40+'[3]13AUG'!H40</f>
        <v>1702110</v>
      </c>
      <c r="I40" s="65">
        <f>'[3]2SEPT'!I40+'[3]3OCT'!I40+'[3]4NOV'!I40+'[3]5DEC'!I40+'[3]6JAN'!I40+'[3]7FEB'!I40+'[3]8MAR'!I40+'[3]9APR'!I40+'[3]10MAY'!I40+'[3]11JUN'!I40+'[3]12JUL'!I40+'[3]13AUG'!I40</f>
        <v>12433092</v>
      </c>
      <c r="J40" s="19">
        <f>'[3]2SEPT'!J40+'[3]3OCT'!J40+'[3]4NOV'!J40+'[3]5DEC'!J40+'[3]6JAN'!J40+'[3]7FEB'!J40+'[3]8MAR'!J40+'[3]9APR'!J40+'[3]10MAY'!J40+'[3]11JUN'!J40+'[3]12JUL'!J40+'[3]13AUG'!J40</f>
        <v>124819.16</v>
      </c>
      <c r="K40" s="19">
        <f>'[3]2SEPT'!K40+'[3]3OCT'!K40+'[3]4NOV'!K40+'[3]5DEC'!K40+'[3]6JAN'!K40+'[3]7FEB'!K40+'[3]8MAR'!K40+'[3]9APR'!K40+'[3]10MAY'!K40+'[3]11JUN'!K40+'[3]12JUL'!K40+'[3]13AUG'!K40</f>
        <v>1738159.41</v>
      </c>
      <c r="L40" s="19">
        <f>'[3]2SEPT'!L40+'[3]3OCT'!L40+'[3]4NOV'!L40+'[3]5DEC'!L40+'[3]6JAN'!L40+'[3]7FEB'!L40+'[3]8MAR'!L40+'[3]9APR'!L40+'[3]10MAY'!L40+'[3]11JUN'!L40+'[3]12JUL'!L40+'[3]13AUG'!L40</f>
        <v>0</v>
      </c>
      <c r="M40" s="19">
        <f>'[3]2SEPT'!M40+'[3]3OCT'!M40+'[3]4NOV'!M40+'[3]5DEC'!M40+'[3]6JAN'!M40+'[3]7FEB'!M40+'[3]8MAR'!M40+'[3]9APR'!M40+'[3]10MAY'!M40+'[3]11JUN'!M40+'[3]12JUL'!M40+'[3]13AUG'!M40</f>
        <v>0</v>
      </c>
      <c r="N40" s="19">
        <f>'[3]2SEPT'!N40+'[3]3OCT'!N40+'[3]4NOV'!N40+'[3]5DEC'!N40+'[3]6JAN'!N40+'[3]7FEB'!N40+'[3]8MAR'!N40+'[3]9APR'!N40+'[3]10MAY'!N40+'[3]11JUN'!N40+'[3]12JUL'!N40+'[3]13AUG'!N40</f>
        <v>0</v>
      </c>
      <c r="O40" s="19">
        <f>'[3]2SEPT'!O40+'[3]3OCT'!O40+'[3]4NOV'!O40+'[3]5DEC'!O40+'[3]6JAN'!O40+'[3]7FEB'!O40+'[3]8MAR'!O40+'[3]9APR'!O40+'[3]10MAY'!O40+'[3]11JUN'!O40+'[3]12JUL'!O40+'[3]13AUG'!O40</f>
        <v>0</v>
      </c>
      <c r="P40" s="19">
        <f>'[3]2SEPT'!P40+'[3]3OCT'!P40+'[3]4NOV'!P40+'[3]5DEC'!P40+'[3]6JAN'!P40+'[3]7FEB'!P40+'[3]8MAR'!P40+'[3]9APR'!P40+'[3]10MAY'!P40+'[3]11JUN'!P40+'[3]12JUL'!P40+'[3]13AUG'!P40</f>
        <v>239632</v>
      </c>
      <c r="Q40" s="19">
        <f>'[3]2SEPT'!Q40+'[3]3OCT'!Q40+'[3]4NOV'!Q40+'[3]5DEC'!Q40+'[3]6JAN'!Q40+'[3]7FEB'!Q40+'[3]8MAR'!Q40+'[3]9APR'!Q40+'[3]10MAY'!Q40+'[3]11JUN'!Q40+'[3]12JUL'!Q40+'[3]13AUG'!Q40</f>
        <v>0</v>
      </c>
      <c r="R40" s="19">
        <f>'[3]2SEPT'!R40+'[3]3OCT'!R40+'[3]4NOV'!R40+'[3]5DEC'!R40+'[3]6JAN'!R40+'[3]7FEB'!R40+'[3]8MAR'!R40+'[3]9APR'!R40+'[3]10MAY'!R40+'[3]11JUN'!R40+'[3]12JUL'!R40+'[3]13AUG'!R40</f>
        <v>0</v>
      </c>
      <c r="S40" s="19">
        <f>'[3]2SEPT'!S40+'[3]3OCT'!S40+'[3]4NOV'!S40+'[3]5DEC'!S40+'[3]6JAN'!S40+'[3]7FEB'!S40+'[3]8MAR'!S40+'[3]9APR'!S40+'[3]10MAY'!S40+'[3]11JUN'!S40+'[3]12JUL'!S40+'[3]13AUG'!S40</f>
        <v>0</v>
      </c>
      <c r="T40" s="19">
        <f>'[3]2SEPT'!T40+'[3]3OCT'!T40+'[3]4NOV'!T40+'[3]5DEC'!T40+'[3]6JAN'!T40+'[3]7FEB'!T40+'[3]8MAR'!T40+'[3]9APR'!T40+'[3]10MAY'!T40+'[3]11JUN'!T40+'[3]12JUL'!T40+'[3]13AUG'!T40</f>
        <v>77841</v>
      </c>
      <c r="U40" s="19">
        <f>'[3]2SEPT'!U40+'[3]3OCT'!U40+'[3]4NOV'!U40+'[3]5DEC'!U40+'[3]6JAN'!U40+'[3]7FEB'!U40+'[3]8MAR'!U40+'[3]9APR'!U40+'[3]10MAY'!U40+'[3]11JUN'!U40+'[3]12JUL'!U40+'[3]13AUG'!U40</f>
        <v>0</v>
      </c>
      <c r="V40" s="19">
        <f>'[3]2SEPT'!V40+'[3]3OCT'!V40+'[3]4NOV'!V40+'[3]5DEC'!V40+'[3]6JAN'!V40+'[3]7FEB'!V40+'[3]8MAR'!V40+'[3]9APR'!V40+'[3]10MAY'!V40+'[3]11JUN'!V40+'[3]12JUL'!V40+'[3]13AUG'!V40</f>
        <v>0</v>
      </c>
      <c r="W40" s="66">
        <f t="shared" si="0"/>
        <v>14613543.57</v>
      </c>
    </row>
    <row r="41" spans="1:23" x14ac:dyDescent="0.25">
      <c r="A41" s="62" t="s">
        <v>119</v>
      </c>
      <c r="B41" s="63" t="s">
        <v>120</v>
      </c>
      <c r="C41" s="67" t="s">
        <v>39</v>
      </c>
      <c r="D41" s="19">
        <f>'[3]2SEPT'!D41+'[3]3OCT'!D41+'[3]4NOV'!D41+'[3]5DEC'!D41+'[3]6JAN'!D41+'[3]7FEB'!D41+'[3]8MAR'!D41+'[3]9APR'!D41+'[3]10MAY'!D41+'[3]11JUN'!D41+'[3]12JUL'!D41+'[3]13AUG'!D41</f>
        <v>193411</v>
      </c>
      <c r="E41" s="19">
        <f>'[3]2SEPT'!E41+'[3]3OCT'!E41+'[3]4NOV'!E41+'[3]5DEC'!E41+'[3]6JAN'!E41+'[3]7FEB'!E41+'[3]8MAR'!E41+'[3]9APR'!E41+'[3]10MAY'!E41+'[3]11JUN'!E41+'[3]12JUL'!E41+'[3]13AUG'!E41</f>
        <v>43825</v>
      </c>
      <c r="F41" s="19">
        <f>'[3]2SEPT'!F41+'[3]3OCT'!F41+'[3]4NOV'!F41+'[3]5DEC'!F41+'[3]6JAN'!F41+'[3]7FEB'!F41+'[3]8MAR'!F41+'[3]9APR'!F41+'[3]10MAY'!F41+'[3]11JUN'!F41+'[3]12JUL'!F41+'[3]13AUG'!F41</f>
        <v>0</v>
      </c>
      <c r="G41" s="19">
        <f>'[3]2SEPT'!G41+'[3]3OCT'!G41+'[3]4NOV'!G41+'[3]5DEC'!G41+'[3]6JAN'!G41+'[3]7FEB'!G41+'[3]8MAR'!G41+'[3]9APR'!G41+'[3]10MAY'!G41+'[3]11JUN'!G41+'[3]12JUL'!G41+'[3]13AUG'!G41</f>
        <v>0</v>
      </c>
      <c r="H41" s="19">
        <f>'[3]2SEPT'!H41+'[3]3OCT'!H41+'[3]4NOV'!H41+'[3]5DEC'!H41+'[3]6JAN'!H41+'[3]7FEB'!H41+'[3]8MAR'!H41+'[3]9APR'!H41+'[3]10MAY'!H41+'[3]11JUN'!H41+'[3]12JUL'!H41+'[3]13AUG'!H41</f>
        <v>0</v>
      </c>
      <c r="I41" s="65">
        <f>'[3]2SEPT'!I41+'[3]3OCT'!I41+'[3]4NOV'!I41+'[3]5DEC'!I41+'[3]6JAN'!I41+'[3]7FEB'!I41+'[3]8MAR'!I41+'[3]9APR'!I41+'[3]10MAY'!I41+'[3]11JUN'!I41+'[3]12JUL'!I41+'[3]13AUG'!I41</f>
        <v>237236</v>
      </c>
      <c r="J41" s="19">
        <f>'[3]2SEPT'!J41+'[3]3OCT'!J41+'[3]4NOV'!J41+'[3]5DEC'!J41+'[3]6JAN'!J41+'[3]7FEB'!J41+'[3]8MAR'!J41+'[3]9APR'!J41+'[3]10MAY'!J41+'[3]11JUN'!J41+'[3]12JUL'!J41+'[3]13AUG'!J41</f>
        <v>1410.53</v>
      </c>
      <c r="K41" s="19">
        <f>'[3]2SEPT'!K41+'[3]3OCT'!K41+'[3]4NOV'!K41+'[3]5DEC'!K41+'[3]6JAN'!K41+'[3]7FEB'!K41+'[3]8MAR'!K41+'[3]9APR'!K41+'[3]10MAY'!K41+'[3]11JUN'!K41+'[3]12JUL'!K41+'[3]13AUG'!K41</f>
        <v>9774.9</v>
      </c>
      <c r="L41" s="19">
        <f>'[3]2SEPT'!L41+'[3]3OCT'!L41+'[3]4NOV'!L41+'[3]5DEC'!L41+'[3]6JAN'!L41+'[3]7FEB'!L41+'[3]8MAR'!L41+'[3]9APR'!L41+'[3]10MAY'!L41+'[3]11JUN'!L41+'[3]12JUL'!L41+'[3]13AUG'!L41</f>
        <v>0</v>
      </c>
      <c r="M41" s="19">
        <f>'[3]2SEPT'!M41+'[3]3OCT'!M41+'[3]4NOV'!M41+'[3]5DEC'!M41+'[3]6JAN'!M41+'[3]7FEB'!M41+'[3]8MAR'!M41+'[3]9APR'!M41+'[3]10MAY'!M41+'[3]11JUN'!M41+'[3]12JUL'!M41+'[3]13AUG'!M41</f>
        <v>0</v>
      </c>
      <c r="N41" s="19">
        <f>'[3]2SEPT'!N41+'[3]3OCT'!N41+'[3]4NOV'!N41+'[3]5DEC'!N41+'[3]6JAN'!N41+'[3]7FEB'!N41+'[3]8MAR'!N41+'[3]9APR'!N41+'[3]10MAY'!N41+'[3]11JUN'!N41+'[3]12JUL'!N41+'[3]13AUG'!N41</f>
        <v>0</v>
      </c>
      <c r="O41" s="19">
        <f>'[3]2SEPT'!O41+'[3]3OCT'!O41+'[3]4NOV'!O41+'[3]5DEC'!O41+'[3]6JAN'!O41+'[3]7FEB'!O41+'[3]8MAR'!O41+'[3]9APR'!O41+'[3]10MAY'!O41+'[3]11JUN'!O41+'[3]12JUL'!O41+'[3]13AUG'!O41</f>
        <v>0</v>
      </c>
      <c r="P41" s="19">
        <f>'[3]2SEPT'!P41+'[3]3OCT'!P41+'[3]4NOV'!P41+'[3]5DEC'!P41+'[3]6JAN'!P41+'[3]7FEB'!P41+'[3]8MAR'!P41+'[3]9APR'!P41+'[3]10MAY'!P41+'[3]11JUN'!P41+'[3]12JUL'!P41+'[3]13AUG'!P41</f>
        <v>0</v>
      </c>
      <c r="Q41" s="19">
        <f>'[3]2SEPT'!Q41+'[3]3OCT'!Q41+'[3]4NOV'!Q41+'[3]5DEC'!Q41+'[3]6JAN'!Q41+'[3]7FEB'!Q41+'[3]8MAR'!Q41+'[3]9APR'!Q41+'[3]10MAY'!Q41+'[3]11JUN'!Q41+'[3]12JUL'!Q41+'[3]13AUG'!Q41</f>
        <v>0</v>
      </c>
      <c r="R41" s="19">
        <f>'[3]2SEPT'!R41+'[3]3OCT'!R41+'[3]4NOV'!R41+'[3]5DEC'!R41+'[3]6JAN'!R41+'[3]7FEB'!R41+'[3]8MAR'!R41+'[3]9APR'!R41+'[3]10MAY'!R41+'[3]11JUN'!R41+'[3]12JUL'!R41+'[3]13AUG'!R41</f>
        <v>0</v>
      </c>
      <c r="S41" s="19">
        <f>'[3]2SEPT'!S41+'[3]3OCT'!S41+'[3]4NOV'!S41+'[3]5DEC'!S41+'[3]6JAN'!S41+'[3]7FEB'!S41+'[3]8MAR'!S41+'[3]9APR'!S41+'[3]10MAY'!S41+'[3]11JUN'!S41+'[3]12JUL'!S41+'[3]13AUG'!S41</f>
        <v>0</v>
      </c>
      <c r="T41" s="19">
        <f>'[3]2SEPT'!T41+'[3]3OCT'!T41+'[3]4NOV'!T41+'[3]5DEC'!T41+'[3]6JAN'!T41+'[3]7FEB'!T41+'[3]8MAR'!T41+'[3]9APR'!T41+'[3]10MAY'!T41+'[3]11JUN'!T41+'[3]12JUL'!T41+'[3]13AUG'!T41</f>
        <v>0</v>
      </c>
      <c r="U41" s="19">
        <f>'[3]2SEPT'!U41+'[3]3OCT'!U41+'[3]4NOV'!U41+'[3]5DEC'!U41+'[3]6JAN'!U41+'[3]7FEB'!U41+'[3]8MAR'!U41+'[3]9APR'!U41+'[3]10MAY'!U41+'[3]11JUN'!U41+'[3]12JUL'!U41+'[3]13AUG'!U41</f>
        <v>0</v>
      </c>
      <c r="V41" s="19">
        <f>'[3]2SEPT'!V41+'[3]3OCT'!V41+'[3]4NOV'!V41+'[3]5DEC'!V41+'[3]6JAN'!V41+'[3]7FEB'!V41+'[3]8MAR'!V41+'[3]9APR'!V41+'[3]10MAY'!V41+'[3]11JUN'!V41+'[3]12JUL'!V41+'[3]13AUG'!V41</f>
        <v>0</v>
      </c>
      <c r="W41" s="66">
        <f t="shared" si="0"/>
        <v>248421.43</v>
      </c>
    </row>
    <row r="42" spans="1:23" s="32" customFormat="1" ht="15.75" x14ac:dyDescent="0.25">
      <c r="A42" s="62" t="s">
        <v>121</v>
      </c>
      <c r="B42" s="63" t="s">
        <v>122</v>
      </c>
      <c r="C42" s="71" t="s">
        <v>50</v>
      </c>
      <c r="D42" s="19">
        <f>'[3]2SEPT'!D42+'[3]3OCT'!D42+'[3]4NOV'!D42+'[3]5DEC'!D42+'[3]6JAN'!D42+'[3]7FEB'!D42+'[3]8MAR'!D42+'[3]9APR'!D42+'[3]10MAY'!D42+'[3]11JUN'!D42+'[3]12JUL'!D42+'[3]13AUG'!D42</f>
        <v>140650</v>
      </c>
      <c r="E42" s="19">
        <f>'[3]2SEPT'!E42+'[3]3OCT'!E42+'[3]4NOV'!E42+'[3]5DEC'!E42+'[3]6JAN'!E42+'[3]7FEB'!E42+'[3]8MAR'!E42+'[3]9APR'!E42+'[3]10MAY'!E42+'[3]11JUN'!E42+'[3]12JUL'!E42+'[3]13AUG'!E42</f>
        <v>0</v>
      </c>
      <c r="F42" s="19">
        <f>'[3]2SEPT'!F42+'[3]3OCT'!F42+'[3]4NOV'!F42+'[3]5DEC'!F42+'[3]6JAN'!F42+'[3]7FEB'!F42+'[3]8MAR'!F42+'[3]9APR'!F42+'[3]10MAY'!F42+'[3]11JUN'!F42+'[3]12JUL'!F42+'[3]13AUG'!F42</f>
        <v>0</v>
      </c>
      <c r="G42" s="19">
        <f>'[3]2SEPT'!G42+'[3]3OCT'!G42+'[3]4NOV'!G42+'[3]5DEC'!G42+'[3]6JAN'!G42+'[3]7FEB'!G42+'[3]8MAR'!G42+'[3]9APR'!G42+'[3]10MAY'!G42+'[3]11JUN'!G42+'[3]12JUL'!G42+'[3]13AUG'!G42</f>
        <v>138750</v>
      </c>
      <c r="H42" s="19">
        <f>'[3]2SEPT'!H42+'[3]3OCT'!H42+'[3]4NOV'!H42+'[3]5DEC'!H42+'[3]6JAN'!H42+'[3]7FEB'!H42+'[3]8MAR'!H42+'[3]9APR'!H42+'[3]10MAY'!H42+'[3]11JUN'!H42+'[3]12JUL'!H42+'[3]13AUG'!H42</f>
        <v>62445</v>
      </c>
      <c r="I42" s="65">
        <f>'[3]2SEPT'!I42+'[3]3OCT'!I42+'[3]4NOV'!I42+'[3]5DEC'!I42+'[3]6JAN'!I42+'[3]7FEB'!I42+'[3]8MAR'!I42+'[3]9APR'!I42+'[3]10MAY'!I42+'[3]11JUN'!I42+'[3]12JUL'!I42+'[3]13AUG'!I42</f>
        <v>341845</v>
      </c>
      <c r="J42" s="19">
        <f>'[3]2SEPT'!J42+'[3]3OCT'!J42+'[3]4NOV'!J42+'[3]5DEC'!J42+'[3]6JAN'!J42+'[3]7FEB'!J42+'[3]8MAR'!J42+'[3]9APR'!J42+'[3]10MAY'!J42+'[3]11JUN'!J42+'[3]12JUL'!J42+'[3]13AUG'!J42</f>
        <v>2350.9</v>
      </c>
      <c r="K42" s="19">
        <f>'[3]2SEPT'!K42+'[3]3OCT'!K42+'[3]4NOV'!K42+'[3]5DEC'!K42+'[3]6JAN'!K42+'[3]7FEB'!K42+'[3]8MAR'!K42+'[3]9APR'!K42+'[3]10MAY'!K42+'[3]11JUN'!K42+'[3]12JUL'!K42+'[3]13AUG'!K42</f>
        <v>13396.66</v>
      </c>
      <c r="L42" s="19">
        <f>'[3]2SEPT'!L42+'[3]3OCT'!L42+'[3]4NOV'!L42+'[3]5DEC'!L42+'[3]6JAN'!L42+'[3]7FEB'!L42+'[3]8MAR'!L42+'[3]9APR'!L42+'[3]10MAY'!L42+'[3]11JUN'!L42+'[3]12JUL'!L42+'[3]13AUG'!L42</f>
        <v>0</v>
      </c>
      <c r="M42" s="19">
        <f>'[3]2SEPT'!M42+'[3]3OCT'!M42+'[3]4NOV'!M42+'[3]5DEC'!M42+'[3]6JAN'!M42+'[3]7FEB'!M42+'[3]8MAR'!M42+'[3]9APR'!M42+'[3]10MAY'!M42+'[3]11JUN'!M42+'[3]12JUL'!M42+'[3]13AUG'!M42</f>
        <v>0</v>
      </c>
      <c r="N42" s="19">
        <f>'[3]2SEPT'!N42+'[3]3OCT'!N42+'[3]4NOV'!N42+'[3]5DEC'!N42+'[3]6JAN'!N42+'[3]7FEB'!N42+'[3]8MAR'!N42+'[3]9APR'!N42+'[3]10MAY'!N42+'[3]11JUN'!N42+'[3]12JUL'!N42+'[3]13AUG'!N42</f>
        <v>0</v>
      </c>
      <c r="O42" s="19">
        <f>'[3]2SEPT'!O42+'[3]3OCT'!O42+'[3]4NOV'!O42+'[3]5DEC'!O42+'[3]6JAN'!O42+'[3]7FEB'!O42+'[3]8MAR'!O42+'[3]9APR'!O42+'[3]10MAY'!O42+'[3]11JUN'!O42+'[3]12JUL'!O42+'[3]13AUG'!O42</f>
        <v>0</v>
      </c>
      <c r="P42" s="19">
        <f>'[3]2SEPT'!P42+'[3]3OCT'!P42+'[3]4NOV'!P42+'[3]5DEC'!P42+'[3]6JAN'!P42+'[3]7FEB'!P42+'[3]8MAR'!P42+'[3]9APR'!P42+'[3]10MAY'!P42+'[3]11JUN'!P42+'[3]12JUL'!P42+'[3]13AUG'!P42</f>
        <v>0</v>
      </c>
      <c r="Q42" s="19">
        <f>'[3]2SEPT'!Q42+'[3]3OCT'!Q42+'[3]4NOV'!Q42+'[3]5DEC'!Q42+'[3]6JAN'!Q42+'[3]7FEB'!Q42+'[3]8MAR'!Q42+'[3]9APR'!Q42+'[3]10MAY'!Q42+'[3]11JUN'!Q42+'[3]12JUL'!Q42+'[3]13AUG'!Q42</f>
        <v>0</v>
      </c>
      <c r="R42" s="19">
        <f>'[3]2SEPT'!R42+'[3]3OCT'!R42+'[3]4NOV'!R42+'[3]5DEC'!R42+'[3]6JAN'!R42+'[3]7FEB'!R42+'[3]8MAR'!R42+'[3]9APR'!R42+'[3]10MAY'!R42+'[3]11JUN'!R42+'[3]12JUL'!R42+'[3]13AUG'!R42</f>
        <v>0</v>
      </c>
      <c r="S42" s="19">
        <f>'[3]2SEPT'!S42+'[3]3OCT'!S42+'[3]4NOV'!S42+'[3]5DEC'!S42+'[3]6JAN'!S42+'[3]7FEB'!S42+'[3]8MAR'!S42+'[3]9APR'!S42+'[3]10MAY'!S42+'[3]11JUN'!S42+'[3]12JUL'!S42+'[3]13AUG'!S42</f>
        <v>0</v>
      </c>
      <c r="T42" s="19">
        <f>'[3]2SEPT'!T42+'[3]3OCT'!T42+'[3]4NOV'!T42+'[3]5DEC'!T42+'[3]6JAN'!T42+'[3]7FEB'!T42+'[3]8MAR'!T42+'[3]9APR'!T42+'[3]10MAY'!T42+'[3]11JUN'!T42+'[3]12JUL'!T42+'[3]13AUG'!T42</f>
        <v>0</v>
      </c>
      <c r="U42" s="19">
        <f>'[3]2SEPT'!U42+'[3]3OCT'!U42+'[3]4NOV'!U42+'[3]5DEC'!U42+'[3]6JAN'!U42+'[3]7FEB'!U42+'[3]8MAR'!U42+'[3]9APR'!U42+'[3]10MAY'!U42+'[3]11JUN'!U42+'[3]12JUL'!U42+'[3]13AUG'!U42</f>
        <v>0</v>
      </c>
      <c r="V42" s="19">
        <f>'[3]2SEPT'!V42+'[3]3OCT'!V42+'[3]4NOV'!V42+'[3]5DEC'!V42+'[3]6JAN'!V42+'[3]7FEB'!V42+'[3]8MAR'!V42+'[3]9APR'!V42+'[3]10MAY'!V42+'[3]11JUN'!V42+'[3]12JUL'!V42+'[3]13AUG'!V42</f>
        <v>0</v>
      </c>
      <c r="W42" s="66">
        <f t="shared" si="0"/>
        <v>357592.56</v>
      </c>
    </row>
    <row r="43" spans="1:23" s="32" customFormat="1" ht="15.75" x14ac:dyDescent="0.25">
      <c r="A43" s="62" t="s">
        <v>123</v>
      </c>
      <c r="B43" s="63" t="s">
        <v>124</v>
      </c>
      <c r="C43" s="73" t="s">
        <v>100</v>
      </c>
      <c r="D43" s="19">
        <f>'[3]2SEPT'!D43+'[3]3OCT'!D43+'[3]4NOV'!D43+'[3]5DEC'!D43+'[3]6JAN'!D43+'[3]7FEB'!D43+'[3]8MAR'!D43+'[3]9APR'!D43+'[3]10MAY'!D43+'[3]11JUN'!D43+'[3]12JUL'!D43+'[3]13AUG'!D43</f>
        <v>1803896</v>
      </c>
      <c r="E43" s="19">
        <f>'[3]2SEPT'!E43+'[3]3OCT'!E43+'[3]4NOV'!E43+'[3]5DEC'!E43+'[3]6JAN'!E43+'[3]7FEB'!E43+'[3]8MAR'!E43+'[3]9APR'!E43+'[3]10MAY'!E43+'[3]11JUN'!E43+'[3]12JUL'!E43+'[3]13AUG'!E43</f>
        <v>31000</v>
      </c>
      <c r="F43" s="19">
        <f>'[3]2SEPT'!F43+'[3]3OCT'!F43+'[3]4NOV'!F43+'[3]5DEC'!F43+'[3]6JAN'!F43+'[3]7FEB'!F43+'[3]8MAR'!F43+'[3]9APR'!F43+'[3]10MAY'!F43+'[3]11JUN'!F43+'[3]12JUL'!F43+'[3]13AUG'!F43</f>
        <v>0</v>
      </c>
      <c r="G43" s="19">
        <f>'[3]2SEPT'!G43+'[3]3OCT'!G43+'[3]4NOV'!G43+'[3]5DEC'!G43+'[3]6JAN'!G43+'[3]7FEB'!G43+'[3]8MAR'!G43+'[3]9APR'!G43+'[3]10MAY'!G43+'[3]11JUN'!G43+'[3]12JUL'!G43+'[3]13AUG'!G43</f>
        <v>869214</v>
      </c>
      <c r="H43" s="19">
        <f>'[3]2SEPT'!H43+'[3]3OCT'!H43+'[3]4NOV'!H43+'[3]5DEC'!H43+'[3]6JAN'!H43+'[3]7FEB'!H43+'[3]8MAR'!H43+'[3]9APR'!H43+'[3]10MAY'!H43+'[3]11JUN'!H43+'[3]12JUL'!H43+'[3]13AUG'!H43</f>
        <v>273162</v>
      </c>
      <c r="I43" s="65">
        <f>'[3]2SEPT'!I43+'[3]3OCT'!I43+'[3]4NOV'!I43+'[3]5DEC'!I43+'[3]6JAN'!I43+'[3]7FEB'!I43+'[3]8MAR'!I43+'[3]9APR'!I43+'[3]10MAY'!I43+'[3]11JUN'!I43+'[3]12JUL'!I43+'[3]13AUG'!I43</f>
        <v>2977272</v>
      </c>
      <c r="J43" s="19">
        <f>'[3]2SEPT'!J43+'[3]3OCT'!J43+'[3]4NOV'!J43+'[3]5DEC'!J43+'[3]6JAN'!J43+'[3]7FEB'!J43+'[3]8MAR'!J43+'[3]9APR'!J43+'[3]10MAY'!J43+'[3]11JUN'!J43+'[3]12JUL'!J43+'[3]13AUG'!J43</f>
        <v>36578</v>
      </c>
      <c r="K43" s="19">
        <f>'[3]2SEPT'!K43+'[3]3OCT'!K43+'[3]4NOV'!K43+'[3]5DEC'!K43+'[3]6JAN'!K43+'[3]7FEB'!K43+'[3]8MAR'!K43+'[3]9APR'!K43+'[3]10MAY'!K43+'[3]11JUN'!K43+'[3]12JUL'!K43+'[3]13AUG'!K43</f>
        <v>573383.42000000004</v>
      </c>
      <c r="L43" s="19">
        <f>'[3]2SEPT'!L43+'[3]3OCT'!L43+'[3]4NOV'!L43+'[3]5DEC'!L43+'[3]6JAN'!L43+'[3]7FEB'!L43+'[3]8MAR'!L43+'[3]9APR'!L43+'[3]10MAY'!L43+'[3]11JUN'!L43+'[3]12JUL'!L43+'[3]13AUG'!L43</f>
        <v>0</v>
      </c>
      <c r="M43" s="19">
        <f>'[3]2SEPT'!M43+'[3]3OCT'!M43+'[3]4NOV'!M43+'[3]5DEC'!M43+'[3]6JAN'!M43+'[3]7FEB'!M43+'[3]8MAR'!M43+'[3]9APR'!M43+'[3]10MAY'!M43+'[3]11JUN'!M43+'[3]12JUL'!M43+'[3]13AUG'!M43</f>
        <v>0</v>
      </c>
      <c r="N43" s="19">
        <f>'[3]2SEPT'!N43+'[3]3OCT'!N43+'[3]4NOV'!N43+'[3]5DEC'!N43+'[3]6JAN'!N43+'[3]7FEB'!N43+'[3]8MAR'!N43+'[3]9APR'!N43+'[3]10MAY'!N43+'[3]11JUN'!N43+'[3]12JUL'!N43+'[3]13AUG'!N43</f>
        <v>0</v>
      </c>
      <c r="O43" s="19">
        <f>'[3]2SEPT'!O43+'[3]3OCT'!O43+'[3]4NOV'!O43+'[3]5DEC'!O43+'[3]6JAN'!O43+'[3]7FEB'!O43+'[3]8MAR'!O43+'[3]9APR'!O43+'[3]10MAY'!O43+'[3]11JUN'!O43+'[3]12JUL'!O43+'[3]13AUG'!O43</f>
        <v>0</v>
      </c>
      <c r="P43" s="19">
        <f>'[3]2SEPT'!P43+'[3]3OCT'!P43+'[3]4NOV'!P43+'[3]5DEC'!P43+'[3]6JAN'!P43+'[3]7FEB'!P43+'[3]8MAR'!P43+'[3]9APR'!P43+'[3]10MAY'!P43+'[3]11JUN'!P43+'[3]12JUL'!P43+'[3]13AUG'!P43</f>
        <v>0</v>
      </c>
      <c r="Q43" s="19">
        <f>'[3]2SEPT'!Q43+'[3]3OCT'!Q43+'[3]4NOV'!Q43+'[3]5DEC'!Q43+'[3]6JAN'!Q43+'[3]7FEB'!Q43+'[3]8MAR'!Q43+'[3]9APR'!Q43+'[3]10MAY'!Q43+'[3]11JUN'!Q43+'[3]12JUL'!Q43+'[3]13AUG'!Q43</f>
        <v>0</v>
      </c>
      <c r="R43" s="19">
        <f>'[3]2SEPT'!R43+'[3]3OCT'!R43+'[3]4NOV'!R43+'[3]5DEC'!R43+'[3]6JAN'!R43+'[3]7FEB'!R43+'[3]8MAR'!R43+'[3]9APR'!R43+'[3]10MAY'!R43+'[3]11JUN'!R43+'[3]12JUL'!R43+'[3]13AUG'!R43</f>
        <v>0</v>
      </c>
      <c r="S43" s="19">
        <f>'[3]2SEPT'!S43+'[3]3OCT'!S43+'[3]4NOV'!S43+'[3]5DEC'!S43+'[3]6JAN'!S43+'[3]7FEB'!S43+'[3]8MAR'!S43+'[3]9APR'!S43+'[3]10MAY'!S43+'[3]11JUN'!S43+'[3]12JUL'!S43+'[3]13AUG'!S43</f>
        <v>0</v>
      </c>
      <c r="T43" s="19">
        <f>'[3]2SEPT'!T43+'[3]3OCT'!T43+'[3]4NOV'!T43+'[3]5DEC'!T43+'[3]6JAN'!T43+'[3]7FEB'!T43+'[3]8MAR'!T43+'[3]9APR'!T43+'[3]10MAY'!T43+'[3]11JUN'!T43+'[3]12JUL'!T43+'[3]13AUG'!T43</f>
        <v>0</v>
      </c>
      <c r="U43" s="19">
        <f>'[3]2SEPT'!U43+'[3]3OCT'!U43+'[3]4NOV'!U43+'[3]5DEC'!U43+'[3]6JAN'!U43+'[3]7FEB'!U43+'[3]8MAR'!U43+'[3]9APR'!U43+'[3]10MAY'!U43+'[3]11JUN'!U43+'[3]12JUL'!U43+'[3]13AUG'!U43</f>
        <v>0</v>
      </c>
      <c r="V43" s="19">
        <f>'[3]2SEPT'!V43+'[3]3OCT'!V43+'[3]4NOV'!V43+'[3]5DEC'!V43+'[3]6JAN'!V43+'[3]7FEB'!V43+'[3]8MAR'!V43+'[3]9APR'!V43+'[3]10MAY'!V43+'[3]11JUN'!V43+'[3]12JUL'!V43+'[3]13AUG'!V43</f>
        <v>0</v>
      </c>
      <c r="W43" s="66">
        <f t="shared" si="0"/>
        <v>3587233.42</v>
      </c>
    </row>
    <row r="44" spans="1:23" s="32" customFormat="1" ht="15.75" x14ac:dyDescent="0.25">
      <c r="A44" s="62" t="s">
        <v>125</v>
      </c>
      <c r="B44" s="63" t="s">
        <v>126</v>
      </c>
      <c r="C44" s="70" t="s">
        <v>45</v>
      </c>
      <c r="D44" s="19">
        <f>'[3]2SEPT'!D44+'[3]3OCT'!D44+'[3]4NOV'!D44+'[3]5DEC'!D44+'[3]6JAN'!D44+'[3]7FEB'!D44+'[3]8MAR'!D44+'[3]9APR'!D44+'[3]10MAY'!D44+'[3]11JUN'!D44+'[3]12JUL'!D44+'[3]13AUG'!D44</f>
        <v>12081</v>
      </c>
      <c r="E44" s="19">
        <f>'[3]2SEPT'!E44+'[3]3OCT'!E44+'[3]4NOV'!E44+'[3]5DEC'!E44+'[3]6JAN'!E44+'[3]7FEB'!E44+'[3]8MAR'!E44+'[3]9APR'!E44+'[3]10MAY'!E44+'[3]11JUN'!E44+'[3]12JUL'!E44+'[3]13AUG'!E44</f>
        <v>72000</v>
      </c>
      <c r="F44" s="19">
        <f>'[3]2SEPT'!F44+'[3]3OCT'!F44+'[3]4NOV'!F44+'[3]5DEC'!F44+'[3]6JAN'!F44+'[3]7FEB'!F44+'[3]8MAR'!F44+'[3]9APR'!F44+'[3]10MAY'!F44+'[3]11JUN'!F44+'[3]12JUL'!F44+'[3]13AUG'!F44</f>
        <v>107000</v>
      </c>
      <c r="G44" s="19">
        <f>'[3]2SEPT'!G44+'[3]3OCT'!G44+'[3]4NOV'!G44+'[3]5DEC'!G44+'[3]6JAN'!G44+'[3]7FEB'!G44+'[3]8MAR'!G44+'[3]9APR'!G44+'[3]10MAY'!G44+'[3]11JUN'!G44+'[3]12JUL'!G44+'[3]13AUG'!G44</f>
        <v>70000</v>
      </c>
      <c r="H44" s="19">
        <f>'[3]2SEPT'!H44+'[3]3OCT'!H44+'[3]4NOV'!H44+'[3]5DEC'!H44+'[3]6JAN'!H44+'[3]7FEB'!H44+'[3]8MAR'!H44+'[3]9APR'!H44+'[3]10MAY'!H44+'[3]11JUN'!H44+'[3]12JUL'!H44+'[3]13AUG'!H44</f>
        <v>5000</v>
      </c>
      <c r="I44" s="65">
        <f>'[3]2SEPT'!I44+'[3]3OCT'!I44+'[3]4NOV'!I44+'[3]5DEC'!I44+'[3]6JAN'!I44+'[3]7FEB'!I44+'[3]8MAR'!I44+'[3]9APR'!I44+'[3]10MAY'!I44+'[3]11JUN'!I44+'[3]12JUL'!I44+'[3]13AUG'!I44</f>
        <v>266081</v>
      </c>
      <c r="J44" s="19">
        <f>'[3]2SEPT'!J44+'[3]3OCT'!J44+'[3]4NOV'!J44+'[3]5DEC'!J44+'[3]6JAN'!J44+'[3]7FEB'!J44+'[3]8MAR'!J44+'[3]9APR'!J44+'[3]10MAY'!J44+'[3]11JUN'!J44+'[3]12JUL'!J44+'[3]13AUG'!J44</f>
        <v>1341.06</v>
      </c>
      <c r="K44" s="19">
        <f>'[3]2SEPT'!K44+'[3]3OCT'!K44+'[3]4NOV'!K44+'[3]5DEC'!K44+'[3]6JAN'!K44+'[3]7FEB'!K44+'[3]8MAR'!K44+'[3]9APR'!K44+'[3]10MAY'!K44+'[3]11JUN'!K44+'[3]12JUL'!K44+'[3]13AUG'!K44</f>
        <v>7111.17</v>
      </c>
      <c r="L44" s="19">
        <f>'[3]2SEPT'!L44+'[3]3OCT'!L44+'[3]4NOV'!L44+'[3]5DEC'!L44+'[3]6JAN'!L44+'[3]7FEB'!L44+'[3]8MAR'!L44+'[3]9APR'!L44+'[3]10MAY'!L44+'[3]11JUN'!L44+'[3]12JUL'!L44+'[3]13AUG'!L44</f>
        <v>0</v>
      </c>
      <c r="M44" s="19">
        <f>'[3]2SEPT'!M44+'[3]3OCT'!M44+'[3]4NOV'!M44+'[3]5DEC'!M44+'[3]6JAN'!M44+'[3]7FEB'!M44+'[3]8MAR'!M44+'[3]9APR'!M44+'[3]10MAY'!M44+'[3]11JUN'!M44+'[3]12JUL'!M44+'[3]13AUG'!M44</f>
        <v>0</v>
      </c>
      <c r="N44" s="19">
        <f>'[3]2SEPT'!N44+'[3]3OCT'!N44+'[3]4NOV'!N44+'[3]5DEC'!N44+'[3]6JAN'!N44+'[3]7FEB'!N44+'[3]8MAR'!N44+'[3]9APR'!N44+'[3]10MAY'!N44+'[3]11JUN'!N44+'[3]12JUL'!N44+'[3]13AUG'!N44</f>
        <v>0</v>
      </c>
      <c r="O44" s="19">
        <f>'[3]2SEPT'!O44+'[3]3OCT'!O44+'[3]4NOV'!O44+'[3]5DEC'!O44+'[3]6JAN'!O44+'[3]7FEB'!O44+'[3]8MAR'!O44+'[3]9APR'!O44+'[3]10MAY'!O44+'[3]11JUN'!O44+'[3]12JUL'!O44+'[3]13AUG'!O44</f>
        <v>0</v>
      </c>
      <c r="P44" s="19">
        <f>'[3]2SEPT'!P44+'[3]3OCT'!P44+'[3]4NOV'!P44+'[3]5DEC'!P44+'[3]6JAN'!P44+'[3]7FEB'!P44+'[3]8MAR'!P44+'[3]9APR'!P44+'[3]10MAY'!P44+'[3]11JUN'!P44+'[3]12JUL'!P44+'[3]13AUG'!P44</f>
        <v>0</v>
      </c>
      <c r="Q44" s="19">
        <f>'[3]2SEPT'!Q44+'[3]3OCT'!Q44+'[3]4NOV'!Q44+'[3]5DEC'!Q44+'[3]6JAN'!Q44+'[3]7FEB'!Q44+'[3]8MAR'!Q44+'[3]9APR'!Q44+'[3]10MAY'!Q44+'[3]11JUN'!Q44+'[3]12JUL'!Q44+'[3]13AUG'!Q44</f>
        <v>0</v>
      </c>
      <c r="R44" s="19">
        <f>'[3]2SEPT'!R44+'[3]3OCT'!R44+'[3]4NOV'!R44+'[3]5DEC'!R44+'[3]6JAN'!R44+'[3]7FEB'!R44+'[3]8MAR'!R44+'[3]9APR'!R44+'[3]10MAY'!R44+'[3]11JUN'!R44+'[3]12JUL'!R44+'[3]13AUG'!R44</f>
        <v>0</v>
      </c>
      <c r="S44" s="19">
        <f>'[3]2SEPT'!S44+'[3]3OCT'!S44+'[3]4NOV'!S44+'[3]5DEC'!S44+'[3]6JAN'!S44+'[3]7FEB'!S44+'[3]8MAR'!S44+'[3]9APR'!S44+'[3]10MAY'!S44+'[3]11JUN'!S44+'[3]12JUL'!S44+'[3]13AUG'!S44</f>
        <v>0</v>
      </c>
      <c r="T44" s="19">
        <f>'[3]2SEPT'!T44+'[3]3OCT'!T44+'[3]4NOV'!T44+'[3]5DEC'!T44+'[3]6JAN'!T44+'[3]7FEB'!T44+'[3]8MAR'!T44+'[3]9APR'!T44+'[3]10MAY'!T44+'[3]11JUN'!T44+'[3]12JUL'!T44+'[3]13AUG'!T44</f>
        <v>0</v>
      </c>
      <c r="U44" s="19">
        <f>'[3]2SEPT'!U44+'[3]3OCT'!U44+'[3]4NOV'!U44+'[3]5DEC'!U44+'[3]6JAN'!U44+'[3]7FEB'!U44+'[3]8MAR'!U44+'[3]9APR'!U44+'[3]10MAY'!U44+'[3]11JUN'!U44+'[3]12JUL'!U44+'[3]13AUG'!U44</f>
        <v>0</v>
      </c>
      <c r="V44" s="19">
        <f>'[3]2SEPT'!V44+'[3]3OCT'!V44+'[3]4NOV'!V44+'[3]5DEC'!V44+'[3]6JAN'!V44+'[3]7FEB'!V44+'[3]8MAR'!V44+'[3]9APR'!V44+'[3]10MAY'!V44+'[3]11JUN'!V44+'[3]12JUL'!V44+'[3]13AUG'!V44</f>
        <v>4348</v>
      </c>
      <c r="W44" s="66">
        <f t="shared" si="0"/>
        <v>278881.23</v>
      </c>
    </row>
    <row r="45" spans="1:23" s="32" customFormat="1" ht="15.75" x14ac:dyDescent="0.25">
      <c r="A45" s="62" t="s">
        <v>127</v>
      </c>
      <c r="B45" s="63" t="s">
        <v>128</v>
      </c>
      <c r="C45" s="72" t="s">
        <v>71</v>
      </c>
      <c r="D45" s="19">
        <f>'[3]2SEPT'!D45+'[3]3OCT'!D45+'[3]4NOV'!D45+'[3]5DEC'!D45+'[3]6JAN'!D45+'[3]7FEB'!D45+'[3]8MAR'!D45+'[3]9APR'!D45+'[3]10MAY'!D45+'[3]11JUN'!D45+'[3]12JUL'!D45+'[3]13AUG'!D45</f>
        <v>119791</v>
      </c>
      <c r="E45" s="19">
        <f>'[3]2SEPT'!E45+'[3]3OCT'!E45+'[3]4NOV'!E45+'[3]5DEC'!E45+'[3]6JAN'!E45+'[3]7FEB'!E45+'[3]8MAR'!E45+'[3]9APR'!E45+'[3]10MAY'!E45+'[3]11JUN'!E45+'[3]12JUL'!E45+'[3]13AUG'!E45</f>
        <v>96443</v>
      </c>
      <c r="F45" s="19">
        <f>'[3]2SEPT'!F45+'[3]3OCT'!F45+'[3]4NOV'!F45+'[3]5DEC'!F45+'[3]6JAN'!F45+'[3]7FEB'!F45+'[3]8MAR'!F45+'[3]9APR'!F45+'[3]10MAY'!F45+'[3]11JUN'!F45+'[3]12JUL'!F45+'[3]13AUG'!F45</f>
        <v>16000</v>
      </c>
      <c r="G45" s="19">
        <f>'[3]2SEPT'!G45+'[3]3OCT'!G45+'[3]4NOV'!G45+'[3]5DEC'!G45+'[3]6JAN'!G45+'[3]7FEB'!G45+'[3]8MAR'!G45+'[3]9APR'!G45+'[3]10MAY'!G45+'[3]11JUN'!G45+'[3]12JUL'!G45+'[3]13AUG'!G45</f>
        <v>32428</v>
      </c>
      <c r="H45" s="19">
        <f>'[3]2SEPT'!H45+'[3]3OCT'!H45+'[3]4NOV'!H45+'[3]5DEC'!H45+'[3]6JAN'!H45+'[3]7FEB'!H45+'[3]8MAR'!H45+'[3]9APR'!H45+'[3]10MAY'!H45+'[3]11JUN'!H45+'[3]12JUL'!H45+'[3]13AUG'!H45</f>
        <v>20000</v>
      </c>
      <c r="I45" s="65">
        <f>'[3]2SEPT'!I45+'[3]3OCT'!I45+'[3]4NOV'!I45+'[3]5DEC'!I45+'[3]6JAN'!I45+'[3]7FEB'!I45+'[3]8MAR'!I45+'[3]9APR'!I45+'[3]10MAY'!I45+'[3]11JUN'!I45+'[3]12JUL'!I45+'[3]13AUG'!I45</f>
        <v>284662</v>
      </c>
      <c r="J45" s="19">
        <f>'[3]2SEPT'!J45+'[3]3OCT'!J45+'[3]4NOV'!J45+'[3]5DEC'!J45+'[3]6JAN'!J45+'[3]7FEB'!J45+'[3]8MAR'!J45+'[3]9APR'!J45+'[3]10MAY'!J45+'[3]11JUN'!J45+'[3]12JUL'!J45+'[3]13AUG'!J45</f>
        <v>1500.84</v>
      </c>
      <c r="K45" s="19">
        <f>'[3]2SEPT'!K45+'[3]3OCT'!K45+'[3]4NOV'!K45+'[3]5DEC'!K45+'[3]6JAN'!K45+'[3]7FEB'!K45+'[3]8MAR'!K45+'[3]9APR'!K45+'[3]10MAY'!K45+'[3]11JUN'!K45+'[3]12JUL'!K45+'[3]13AUG'!K45</f>
        <v>9989.1299999999992</v>
      </c>
      <c r="L45" s="19">
        <f>'[3]2SEPT'!L45+'[3]3OCT'!L45+'[3]4NOV'!L45+'[3]5DEC'!L45+'[3]6JAN'!L45+'[3]7FEB'!L45+'[3]8MAR'!L45+'[3]9APR'!L45+'[3]10MAY'!L45+'[3]11JUN'!L45+'[3]12JUL'!L45+'[3]13AUG'!L45</f>
        <v>0</v>
      </c>
      <c r="M45" s="19">
        <f>'[3]2SEPT'!M45+'[3]3OCT'!M45+'[3]4NOV'!M45+'[3]5DEC'!M45+'[3]6JAN'!M45+'[3]7FEB'!M45+'[3]8MAR'!M45+'[3]9APR'!M45+'[3]10MAY'!M45+'[3]11JUN'!M45+'[3]12JUL'!M45+'[3]13AUG'!M45</f>
        <v>0</v>
      </c>
      <c r="N45" s="19">
        <f>'[3]2SEPT'!N45+'[3]3OCT'!N45+'[3]4NOV'!N45+'[3]5DEC'!N45+'[3]6JAN'!N45+'[3]7FEB'!N45+'[3]8MAR'!N45+'[3]9APR'!N45+'[3]10MAY'!N45+'[3]11JUN'!N45+'[3]12JUL'!N45+'[3]13AUG'!N45</f>
        <v>0</v>
      </c>
      <c r="O45" s="19">
        <f>'[3]2SEPT'!O45+'[3]3OCT'!O45+'[3]4NOV'!O45+'[3]5DEC'!O45+'[3]6JAN'!O45+'[3]7FEB'!O45+'[3]8MAR'!O45+'[3]9APR'!O45+'[3]10MAY'!O45+'[3]11JUN'!O45+'[3]12JUL'!O45+'[3]13AUG'!O45</f>
        <v>0</v>
      </c>
      <c r="P45" s="19">
        <f>'[3]2SEPT'!P45+'[3]3OCT'!P45+'[3]4NOV'!P45+'[3]5DEC'!P45+'[3]6JAN'!P45+'[3]7FEB'!P45+'[3]8MAR'!P45+'[3]9APR'!P45+'[3]10MAY'!P45+'[3]11JUN'!P45+'[3]12JUL'!P45+'[3]13AUG'!P45</f>
        <v>0</v>
      </c>
      <c r="Q45" s="19">
        <f>'[3]2SEPT'!Q45+'[3]3OCT'!Q45+'[3]4NOV'!Q45+'[3]5DEC'!Q45+'[3]6JAN'!Q45+'[3]7FEB'!Q45+'[3]8MAR'!Q45+'[3]9APR'!Q45+'[3]10MAY'!Q45+'[3]11JUN'!Q45+'[3]12JUL'!Q45+'[3]13AUG'!Q45</f>
        <v>0</v>
      </c>
      <c r="R45" s="19">
        <f>'[3]2SEPT'!R45+'[3]3OCT'!R45+'[3]4NOV'!R45+'[3]5DEC'!R45+'[3]6JAN'!R45+'[3]7FEB'!R45+'[3]8MAR'!R45+'[3]9APR'!R45+'[3]10MAY'!R45+'[3]11JUN'!R45+'[3]12JUL'!R45+'[3]13AUG'!R45</f>
        <v>0</v>
      </c>
      <c r="S45" s="19">
        <f>'[3]2SEPT'!S45+'[3]3OCT'!S45+'[3]4NOV'!S45+'[3]5DEC'!S45+'[3]6JAN'!S45+'[3]7FEB'!S45+'[3]8MAR'!S45+'[3]9APR'!S45+'[3]10MAY'!S45+'[3]11JUN'!S45+'[3]12JUL'!S45+'[3]13AUG'!S45</f>
        <v>0</v>
      </c>
      <c r="T45" s="19">
        <f>'[3]2SEPT'!T45+'[3]3OCT'!T45+'[3]4NOV'!T45+'[3]5DEC'!T45+'[3]6JAN'!T45+'[3]7FEB'!T45+'[3]8MAR'!T45+'[3]9APR'!T45+'[3]10MAY'!T45+'[3]11JUN'!T45+'[3]12JUL'!T45+'[3]13AUG'!T45</f>
        <v>0</v>
      </c>
      <c r="U45" s="19">
        <f>'[3]2SEPT'!U45+'[3]3OCT'!U45+'[3]4NOV'!U45+'[3]5DEC'!U45+'[3]6JAN'!U45+'[3]7FEB'!U45+'[3]8MAR'!U45+'[3]9APR'!U45+'[3]10MAY'!U45+'[3]11JUN'!U45+'[3]12JUL'!U45+'[3]13AUG'!U45</f>
        <v>0</v>
      </c>
      <c r="V45" s="19">
        <f>'[3]2SEPT'!V45+'[3]3OCT'!V45+'[3]4NOV'!V45+'[3]5DEC'!V45+'[3]6JAN'!V45+'[3]7FEB'!V45+'[3]8MAR'!V45+'[3]9APR'!V45+'[3]10MAY'!V45+'[3]11JUN'!V45+'[3]12JUL'!V45+'[3]13AUG'!V45</f>
        <v>0</v>
      </c>
      <c r="W45" s="66">
        <f t="shared" si="0"/>
        <v>296151.97000000003</v>
      </c>
    </row>
    <row r="46" spans="1:23" s="32" customFormat="1" ht="15.75" x14ac:dyDescent="0.25">
      <c r="A46" s="62" t="s">
        <v>129</v>
      </c>
      <c r="B46" s="63" t="s">
        <v>130</v>
      </c>
      <c r="C46" s="73" t="s">
        <v>100</v>
      </c>
      <c r="D46" s="19">
        <f>'[3]2SEPT'!D46+'[3]3OCT'!D46+'[3]4NOV'!D46+'[3]5DEC'!D46+'[3]6JAN'!D46+'[3]7FEB'!D46+'[3]8MAR'!D46+'[3]9APR'!D46+'[3]10MAY'!D46+'[3]11JUN'!D46+'[3]12JUL'!D46+'[3]13AUG'!D46</f>
        <v>196558</v>
      </c>
      <c r="E46" s="19">
        <f>'[3]2SEPT'!E46+'[3]3OCT'!E46+'[3]4NOV'!E46+'[3]5DEC'!E46+'[3]6JAN'!E46+'[3]7FEB'!E46+'[3]8MAR'!E46+'[3]9APR'!E46+'[3]10MAY'!E46+'[3]11JUN'!E46+'[3]12JUL'!E46+'[3]13AUG'!E46</f>
        <v>0</v>
      </c>
      <c r="F46" s="19">
        <f>'[3]2SEPT'!F46+'[3]3OCT'!F46+'[3]4NOV'!F46+'[3]5DEC'!F46+'[3]6JAN'!F46+'[3]7FEB'!F46+'[3]8MAR'!F46+'[3]9APR'!F46+'[3]10MAY'!F46+'[3]11JUN'!F46+'[3]12JUL'!F46+'[3]13AUG'!F46</f>
        <v>0</v>
      </c>
      <c r="G46" s="19">
        <f>'[3]2SEPT'!G46+'[3]3OCT'!G46+'[3]4NOV'!G46+'[3]5DEC'!G46+'[3]6JAN'!G46+'[3]7FEB'!G46+'[3]8MAR'!G46+'[3]9APR'!G46+'[3]10MAY'!G46+'[3]11JUN'!G46+'[3]12JUL'!G46+'[3]13AUG'!G46</f>
        <v>0</v>
      </c>
      <c r="H46" s="19">
        <f>'[3]2SEPT'!H46+'[3]3OCT'!H46+'[3]4NOV'!H46+'[3]5DEC'!H46+'[3]6JAN'!H46+'[3]7FEB'!H46+'[3]8MAR'!H46+'[3]9APR'!H46+'[3]10MAY'!H46+'[3]11JUN'!H46+'[3]12JUL'!H46+'[3]13AUG'!H46</f>
        <v>0</v>
      </c>
      <c r="I46" s="65">
        <f>'[3]2SEPT'!I46+'[3]3OCT'!I46+'[3]4NOV'!I46+'[3]5DEC'!I46+'[3]6JAN'!I46+'[3]7FEB'!I46+'[3]8MAR'!I46+'[3]9APR'!I46+'[3]10MAY'!I46+'[3]11JUN'!I46+'[3]12JUL'!I46+'[3]13AUG'!I46</f>
        <v>196558</v>
      </c>
      <c r="J46" s="19">
        <f>'[3]2SEPT'!J46+'[3]3OCT'!J46+'[3]4NOV'!J46+'[3]5DEC'!J46+'[3]6JAN'!J46+'[3]7FEB'!J46+'[3]8MAR'!J46+'[3]9APR'!J46+'[3]10MAY'!J46+'[3]11JUN'!J46+'[3]12JUL'!J46+'[3]13AUG'!J46</f>
        <v>1408.11</v>
      </c>
      <c r="K46" s="19">
        <f>'[3]2SEPT'!K46+'[3]3OCT'!K46+'[3]4NOV'!K46+'[3]5DEC'!K46+'[3]6JAN'!K46+'[3]7FEB'!K46+'[3]8MAR'!K46+'[3]9APR'!K46+'[3]10MAY'!K46+'[3]11JUN'!K46+'[3]12JUL'!K46+'[3]13AUG'!K46</f>
        <v>7116.99</v>
      </c>
      <c r="L46" s="19">
        <f>'[3]2SEPT'!L46+'[3]3OCT'!L46+'[3]4NOV'!L46+'[3]5DEC'!L46+'[3]6JAN'!L46+'[3]7FEB'!L46+'[3]8MAR'!L46+'[3]9APR'!L46+'[3]10MAY'!L46+'[3]11JUN'!L46+'[3]12JUL'!L46+'[3]13AUG'!L46</f>
        <v>0</v>
      </c>
      <c r="M46" s="19">
        <f>'[3]2SEPT'!M46+'[3]3OCT'!M46+'[3]4NOV'!M46+'[3]5DEC'!M46+'[3]6JAN'!M46+'[3]7FEB'!M46+'[3]8MAR'!M46+'[3]9APR'!M46+'[3]10MAY'!M46+'[3]11JUN'!M46+'[3]12JUL'!M46+'[3]13AUG'!M46</f>
        <v>0</v>
      </c>
      <c r="N46" s="19">
        <f>'[3]2SEPT'!N46+'[3]3OCT'!N46+'[3]4NOV'!N46+'[3]5DEC'!N46+'[3]6JAN'!N46+'[3]7FEB'!N46+'[3]8MAR'!N46+'[3]9APR'!N46+'[3]10MAY'!N46+'[3]11JUN'!N46+'[3]12JUL'!N46+'[3]13AUG'!N46</f>
        <v>0</v>
      </c>
      <c r="O46" s="19">
        <f>'[3]2SEPT'!O46+'[3]3OCT'!O46+'[3]4NOV'!O46+'[3]5DEC'!O46+'[3]6JAN'!O46+'[3]7FEB'!O46+'[3]8MAR'!O46+'[3]9APR'!O46+'[3]10MAY'!O46+'[3]11JUN'!O46+'[3]12JUL'!O46+'[3]13AUG'!O46</f>
        <v>0</v>
      </c>
      <c r="P46" s="19">
        <f>'[3]2SEPT'!P46+'[3]3OCT'!P46+'[3]4NOV'!P46+'[3]5DEC'!P46+'[3]6JAN'!P46+'[3]7FEB'!P46+'[3]8MAR'!P46+'[3]9APR'!P46+'[3]10MAY'!P46+'[3]11JUN'!P46+'[3]12JUL'!P46+'[3]13AUG'!P46</f>
        <v>0</v>
      </c>
      <c r="Q46" s="19">
        <f>'[3]2SEPT'!Q46+'[3]3OCT'!Q46+'[3]4NOV'!Q46+'[3]5DEC'!Q46+'[3]6JAN'!Q46+'[3]7FEB'!Q46+'[3]8MAR'!Q46+'[3]9APR'!Q46+'[3]10MAY'!Q46+'[3]11JUN'!Q46+'[3]12JUL'!Q46+'[3]13AUG'!Q46</f>
        <v>0</v>
      </c>
      <c r="R46" s="19">
        <f>'[3]2SEPT'!R46+'[3]3OCT'!R46+'[3]4NOV'!R46+'[3]5DEC'!R46+'[3]6JAN'!R46+'[3]7FEB'!R46+'[3]8MAR'!R46+'[3]9APR'!R46+'[3]10MAY'!R46+'[3]11JUN'!R46+'[3]12JUL'!R46+'[3]13AUG'!R46</f>
        <v>0</v>
      </c>
      <c r="S46" s="19">
        <f>'[3]2SEPT'!S46+'[3]3OCT'!S46+'[3]4NOV'!S46+'[3]5DEC'!S46+'[3]6JAN'!S46+'[3]7FEB'!S46+'[3]8MAR'!S46+'[3]9APR'!S46+'[3]10MAY'!S46+'[3]11JUN'!S46+'[3]12JUL'!S46+'[3]13AUG'!S46</f>
        <v>0</v>
      </c>
      <c r="T46" s="19">
        <f>'[3]2SEPT'!T46+'[3]3OCT'!T46+'[3]4NOV'!T46+'[3]5DEC'!T46+'[3]6JAN'!T46+'[3]7FEB'!T46+'[3]8MAR'!T46+'[3]9APR'!T46+'[3]10MAY'!T46+'[3]11JUN'!T46+'[3]12JUL'!T46+'[3]13AUG'!T46</f>
        <v>0</v>
      </c>
      <c r="U46" s="19">
        <f>'[3]2SEPT'!U46+'[3]3OCT'!U46+'[3]4NOV'!U46+'[3]5DEC'!U46+'[3]6JAN'!U46+'[3]7FEB'!U46+'[3]8MAR'!U46+'[3]9APR'!U46+'[3]10MAY'!U46+'[3]11JUN'!U46+'[3]12JUL'!U46+'[3]13AUG'!U46</f>
        <v>0</v>
      </c>
      <c r="V46" s="19">
        <f>'[3]2SEPT'!V46+'[3]3OCT'!V46+'[3]4NOV'!V46+'[3]5DEC'!V46+'[3]6JAN'!V46+'[3]7FEB'!V46+'[3]8MAR'!V46+'[3]9APR'!V46+'[3]10MAY'!V46+'[3]11JUN'!V46+'[3]12JUL'!V46+'[3]13AUG'!V46</f>
        <v>0</v>
      </c>
      <c r="W46" s="66">
        <f t="shared" si="0"/>
        <v>205083.09999999998</v>
      </c>
    </row>
    <row r="47" spans="1:23" s="32" customFormat="1" ht="15.75" x14ac:dyDescent="0.25">
      <c r="A47" s="62" t="s">
        <v>131</v>
      </c>
      <c r="B47" s="63" t="s">
        <v>132</v>
      </c>
      <c r="C47" s="67" t="s">
        <v>39</v>
      </c>
      <c r="D47" s="19">
        <f>'[3]2SEPT'!D47+'[3]3OCT'!D47+'[3]4NOV'!D47+'[3]5DEC'!D47+'[3]6JAN'!D47+'[3]7FEB'!D47+'[3]8MAR'!D47+'[3]9APR'!D47+'[3]10MAY'!D47+'[3]11JUN'!D47+'[3]12JUL'!D47+'[3]13AUG'!D47</f>
        <v>481189</v>
      </c>
      <c r="E47" s="19">
        <f>'[3]2SEPT'!E47+'[3]3OCT'!E47+'[3]4NOV'!E47+'[3]5DEC'!E47+'[3]6JAN'!E47+'[3]7FEB'!E47+'[3]8MAR'!E47+'[3]9APR'!E47+'[3]10MAY'!E47+'[3]11JUN'!E47+'[3]12JUL'!E47+'[3]13AUG'!E47</f>
        <v>121328</v>
      </c>
      <c r="F47" s="19">
        <f>'[3]2SEPT'!F47+'[3]3OCT'!F47+'[3]4NOV'!F47+'[3]5DEC'!F47+'[3]6JAN'!F47+'[3]7FEB'!F47+'[3]8MAR'!F47+'[3]9APR'!F47+'[3]10MAY'!F47+'[3]11JUN'!F47+'[3]12JUL'!F47+'[3]13AUG'!F47</f>
        <v>73866</v>
      </c>
      <c r="G47" s="19">
        <f>'[3]2SEPT'!G47+'[3]3OCT'!G47+'[3]4NOV'!G47+'[3]5DEC'!G47+'[3]6JAN'!G47+'[3]7FEB'!G47+'[3]8MAR'!G47+'[3]9APR'!G47+'[3]10MAY'!G47+'[3]11JUN'!G47+'[3]12JUL'!G47+'[3]13AUG'!G47</f>
        <v>536516</v>
      </c>
      <c r="H47" s="19">
        <f>'[3]2SEPT'!H47+'[3]3OCT'!H47+'[3]4NOV'!H47+'[3]5DEC'!H47+'[3]6JAN'!H47+'[3]7FEB'!H47+'[3]8MAR'!H47+'[3]9APR'!H47+'[3]10MAY'!H47+'[3]11JUN'!H47+'[3]12JUL'!H47+'[3]13AUG'!H47</f>
        <v>15000</v>
      </c>
      <c r="I47" s="65">
        <f>'[3]2SEPT'!I47+'[3]3OCT'!I47+'[3]4NOV'!I47+'[3]5DEC'!I47+'[3]6JAN'!I47+'[3]7FEB'!I47+'[3]8MAR'!I47+'[3]9APR'!I47+'[3]10MAY'!I47+'[3]11JUN'!I47+'[3]12JUL'!I47+'[3]13AUG'!I47</f>
        <v>1227899</v>
      </c>
      <c r="J47" s="19">
        <f>'[3]2SEPT'!J47+'[3]3OCT'!J47+'[3]4NOV'!J47+'[3]5DEC'!J47+'[3]6JAN'!J47+'[3]7FEB'!J47+'[3]8MAR'!J47+'[3]9APR'!J47+'[3]10MAY'!J47+'[3]11JUN'!J47+'[3]12JUL'!J47+'[3]13AUG'!J47</f>
        <v>6582.5</v>
      </c>
      <c r="K47" s="19">
        <f>'[3]2SEPT'!K47+'[3]3OCT'!K47+'[3]4NOV'!K47+'[3]5DEC'!K47+'[3]6JAN'!K47+'[3]7FEB'!K47+'[3]8MAR'!K47+'[3]9APR'!K47+'[3]10MAY'!K47+'[3]11JUN'!K47+'[3]12JUL'!K47+'[3]13AUG'!K47</f>
        <v>122946.14</v>
      </c>
      <c r="L47" s="19">
        <f>'[3]2SEPT'!L47+'[3]3OCT'!L47+'[3]4NOV'!L47+'[3]5DEC'!L47+'[3]6JAN'!L47+'[3]7FEB'!L47+'[3]8MAR'!L47+'[3]9APR'!L47+'[3]10MAY'!L47+'[3]11JUN'!L47+'[3]12JUL'!L47+'[3]13AUG'!L47</f>
        <v>0</v>
      </c>
      <c r="M47" s="19">
        <f>'[3]2SEPT'!M47+'[3]3OCT'!M47+'[3]4NOV'!M47+'[3]5DEC'!M47+'[3]6JAN'!M47+'[3]7FEB'!M47+'[3]8MAR'!M47+'[3]9APR'!M47+'[3]10MAY'!M47+'[3]11JUN'!M47+'[3]12JUL'!M47+'[3]13AUG'!M47</f>
        <v>0</v>
      </c>
      <c r="N47" s="19">
        <f>'[3]2SEPT'!N47+'[3]3OCT'!N47+'[3]4NOV'!N47+'[3]5DEC'!N47+'[3]6JAN'!N47+'[3]7FEB'!N47+'[3]8MAR'!N47+'[3]9APR'!N47+'[3]10MAY'!N47+'[3]11JUN'!N47+'[3]12JUL'!N47+'[3]13AUG'!N47</f>
        <v>0</v>
      </c>
      <c r="O47" s="19">
        <f>'[3]2SEPT'!O47+'[3]3OCT'!O47+'[3]4NOV'!O47+'[3]5DEC'!O47+'[3]6JAN'!O47+'[3]7FEB'!O47+'[3]8MAR'!O47+'[3]9APR'!O47+'[3]10MAY'!O47+'[3]11JUN'!O47+'[3]12JUL'!O47+'[3]13AUG'!O47</f>
        <v>0</v>
      </c>
      <c r="P47" s="19">
        <f>'[3]2SEPT'!P47+'[3]3OCT'!P47+'[3]4NOV'!P47+'[3]5DEC'!P47+'[3]6JAN'!P47+'[3]7FEB'!P47+'[3]8MAR'!P47+'[3]9APR'!P47+'[3]10MAY'!P47+'[3]11JUN'!P47+'[3]12JUL'!P47+'[3]13AUG'!P47</f>
        <v>0</v>
      </c>
      <c r="Q47" s="19">
        <f>'[3]2SEPT'!Q47+'[3]3OCT'!Q47+'[3]4NOV'!Q47+'[3]5DEC'!Q47+'[3]6JAN'!Q47+'[3]7FEB'!Q47+'[3]8MAR'!Q47+'[3]9APR'!Q47+'[3]10MAY'!Q47+'[3]11JUN'!Q47+'[3]12JUL'!Q47+'[3]13AUG'!Q47</f>
        <v>0</v>
      </c>
      <c r="R47" s="19">
        <f>'[3]2SEPT'!R47+'[3]3OCT'!R47+'[3]4NOV'!R47+'[3]5DEC'!R47+'[3]6JAN'!R47+'[3]7FEB'!R47+'[3]8MAR'!R47+'[3]9APR'!R47+'[3]10MAY'!R47+'[3]11JUN'!R47+'[3]12JUL'!R47+'[3]13AUG'!R47</f>
        <v>0</v>
      </c>
      <c r="S47" s="19">
        <f>'[3]2SEPT'!S47+'[3]3OCT'!S47+'[3]4NOV'!S47+'[3]5DEC'!S47+'[3]6JAN'!S47+'[3]7FEB'!S47+'[3]8MAR'!S47+'[3]9APR'!S47+'[3]10MAY'!S47+'[3]11JUN'!S47+'[3]12JUL'!S47+'[3]13AUG'!S47</f>
        <v>0</v>
      </c>
      <c r="T47" s="19">
        <f>'[3]2SEPT'!T47+'[3]3OCT'!T47+'[3]4NOV'!T47+'[3]5DEC'!T47+'[3]6JAN'!T47+'[3]7FEB'!T47+'[3]8MAR'!T47+'[3]9APR'!T47+'[3]10MAY'!T47+'[3]11JUN'!T47+'[3]12JUL'!T47+'[3]13AUG'!T47</f>
        <v>0</v>
      </c>
      <c r="U47" s="19">
        <f>'[3]2SEPT'!U47+'[3]3OCT'!U47+'[3]4NOV'!U47+'[3]5DEC'!U47+'[3]6JAN'!U47+'[3]7FEB'!U47+'[3]8MAR'!U47+'[3]9APR'!U47+'[3]10MAY'!U47+'[3]11JUN'!U47+'[3]12JUL'!U47+'[3]13AUG'!U47</f>
        <v>0</v>
      </c>
      <c r="V47" s="19">
        <f>'[3]2SEPT'!V47+'[3]3OCT'!V47+'[3]4NOV'!V47+'[3]5DEC'!V47+'[3]6JAN'!V47+'[3]7FEB'!V47+'[3]8MAR'!V47+'[3]9APR'!V47+'[3]10MAY'!V47+'[3]11JUN'!V47+'[3]12JUL'!V47+'[3]13AUG'!V47</f>
        <v>0</v>
      </c>
      <c r="W47" s="66">
        <f t="shared" si="0"/>
        <v>1357427.64</v>
      </c>
    </row>
    <row r="48" spans="1:23" s="32" customFormat="1" ht="15.75" x14ac:dyDescent="0.25">
      <c r="A48" s="62" t="s">
        <v>133</v>
      </c>
      <c r="B48" s="63" t="s">
        <v>134</v>
      </c>
      <c r="C48" s="73" t="s">
        <v>100</v>
      </c>
      <c r="D48" s="19">
        <f>'[3]2SEPT'!D48+'[3]3OCT'!D48+'[3]4NOV'!D48+'[3]5DEC'!D48+'[3]6JAN'!D48+'[3]7FEB'!D48+'[3]8MAR'!D48+'[3]9APR'!D48+'[3]10MAY'!D48+'[3]11JUN'!D48+'[3]12JUL'!D48+'[3]13AUG'!D48</f>
        <v>329997.48</v>
      </c>
      <c r="E48" s="19">
        <f>'[3]2SEPT'!E48+'[3]3OCT'!E48+'[3]4NOV'!E48+'[3]5DEC'!E48+'[3]6JAN'!E48+'[3]7FEB'!E48+'[3]8MAR'!E48+'[3]9APR'!E48+'[3]10MAY'!E48+'[3]11JUN'!E48+'[3]12JUL'!E48+'[3]13AUG'!E48</f>
        <v>165498.01999999999</v>
      </c>
      <c r="F48" s="19">
        <f>'[3]2SEPT'!F48+'[3]3OCT'!F48+'[3]4NOV'!F48+'[3]5DEC'!F48+'[3]6JAN'!F48+'[3]7FEB'!F48+'[3]8MAR'!F48+'[3]9APR'!F48+'[3]10MAY'!F48+'[3]11JUN'!F48+'[3]12JUL'!F48+'[3]13AUG'!F48</f>
        <v>120653.39</v>
      </c>
      <c r="G48" s="19">
        <f>'[3]2SEPT'!G48+'[3]3OCT'!G48+'[3]4NOV'!G48+'[3]5DEC'!G48+'[3]6JAN'!G48+'[3]7FEB'!G48+'[3]8MAR'!G48+'[3]9APR'!G48+'[3]10MAY'!G48+'[3]11JUN'!G48+'[3]12JUL'!G48+'[3]13AUG'!G48</f>
        <v>132357.10999999999</v>
      </c>
      <c r="H48" s="19">
        <f>'[3]2SEPT'!H48+'[3]3OCT'!H48+'[3]4NOV'!H48+'[3]5DEC'!H48+'[3]6JAN'!H48+'[3]7FEB'!H48+'[3]8MAR'!H48+'[3]9APR'!H48+'[3]10MAY'!H48+'[3]11JUN'!H48+'[3]12JUL'!H48+'[3]13AUG'!H48</f>
        <v>27286</v>
      </c>
      <c r="I48" s="65">
        <f>'[3]2SEPT'!I48+'[3]3OCT'!I48+'[3]4NOV'!I48+'[3]5DEC'!I48+'[3]6JAN'!I48+'[3]7FEB'!I48+'[3]8MAR'!I48+'[3]9APR'!I48+'[3]10MAY'!I48+'[3]11JUN'!I48+'[3]12JUL'!I48+'[3]13AUG'!I48</f>
        <v>775792</v>
      </c>
      <c r="J48" s="19">
        <f>'[3]2SEPT'!J48+'[3]3OCT'!J48+'[3]4NOV'!J48+'[3]5DEC'!J48+'[3]6JAN'!J48+'[3]7FEB'!J48+'[3]8MAR'!J48+'[3]9APR'!J48+'[3]10MAY'!J48+'[3]11JUN'!J48+'[3]12JUL'!J48+'[3]13AUG'!J48</f>
        <v>7309</v>
      </c>
      <c r="K48" s="19">
        <f>'[3]2SEPT'!K48+'[3]3OCT'!K48+'[3]4NOV'!K48+'[3]5DEC'!K48+'[3]6JAN'!K48+'[3]7FEB'!K48+'[3]8MAR'!K48+'[3]9APR'!K48+'[3]10MAY'!K48+'[3]11JUN'!K48+'[3]12JUL'!K48+'[3]13AUG'!K48</f>
        <v>35587.11</v>
      </c>
      <c r="L48" s="19">
        <f>'[3]2SEPT'!L48+'[3]3OCT'!L48+'[3]4NOV'!L48+'[3]5DEC'!L48+'[3]6JAN'!L48+'[3]7FEB'!L48+'[3]8MAR'!L48+'[3]9APR'!L48+'[3]10MAY'!L48+'[3]11JUN'!L48+'[3]12JUL'!L48+'[3]13AUG'!L48</f>
        <v>0</v>
      </c>
      <c r="M48" s="19">
        <f>'[3]2SEPT'!M48+'[3]3OCT'!M48+'[3]4NOV'!M48+'[3]5DEC'!M48+'[3]6JAN'!M48+'[3]7FEB'!M48+'[3]8MAR'!M48+'[3]9APR'!M48+'[3]10MAY'!M48+'[3]11JUN'!M48+'[3]12JUL'!M48+'[3]13AUG'!M48</f>
        <v>0</v>
      </c>
      <c r="N48" s="19">
        <f>'[3]2SEPT'!N48+'[3]3OCT'!N48+'[3]4NOV'!N48+'[3]5DEC'!N48+'[3]6JAN'!N48+'[3]7FEB'!N48+'[3]8MAR'!N48+'[3]9APR'!N48+'[3]10MAY'!N48+'[3]11JUN'!N48+'[3]12JUL'!N48+'[3]13AUG'!N48</f>
        <v>0</v>
      </c>
      <c r="O48" s="19">
        <f>'[3]2SEPT'!O48+'[3]3OCT'!O48+'[3]4NOV'!O48+'[3]5DEC'!O48+'[3]6JAN'!O48+'[3]7FEB'!O48+'[3]8MAR'!O48+'[3]9APR'!O48+'[3]10MAY'!O48+'[3]11JUN'!O48+'[3]12JUL'!O48+'[3]13AUG'!O48</f>
        <v>0</v>
      </c>
      <c r="P48" s="19">
        <f>'[3]2SEPT'!P48+'[3]3OCT'!P48+'[3]4NOV'!P48+'[3]5DEC'!P48+'[3]6JAN'!P48+'[3]7FEB'!P48+'[3]8MAR'!P48+'[3]9APR'!P48+'[3]10MAY'!P48+'[3]11JUN'!P48+'[3]12JUL'!P48+'[3]13AUG'!P48</f>
        <v>0</v>
      </c>
      <c r="Q48" s="19">
        <f>'[3]2SEPT'!Q48+'[3]3OCT'!Q48+'[3]4NOV'!Q48+'[3]5DEC'!Q48+'[3]6JAN'!Q48+'[3]7FEB'!Q48+'[3]8MAR'!Q48+'[3]9APR'!Q48+'[3]10MAY'!Q48+'[3]11JUN'!Q48+'[3]12JUL'!Q48+'[3]13AUG'!Q48</f>
        <v>0</v>
      </c>
      <c r="R48" s="19">
        <f>'[3]2SEPT'!R48+'[3]3OCT'!R48+'[3]4NOV'!R48+'[3]5DEC'!R48+'[3]6JAN'!R48+'[3]7FEB'!R48+'[3]8MAR'!R48+'[3]9APR'!R48+'[3]10MAY'!R48+'[3]11JUN'!R48+'[3]12JUL'!R48+'[3]13AUG'!R48</f>
        <v>0</v>
      </c>
      <c r="S48" s="19">
        <f>'[3]2SEPT'!S48+'[3]3OCT'!S48+'[3]4NOV'!S48+'[3]5DEC'!S48+'[3]6JAN'!S48+'[3]7FEB'!S48+'[3]8MAR'!S48+'[3]9APR'!S48+'[3]10MAY'!S48+'[3]11JUN'!S48+'[3]12JUL'!S48+'[3]13AUG'!S48</f>
        <v>0</v>
      </c>
      <c r="T48" s="19">
        <f>'[3]2SEPT'!T48+'[3]3OCT'!T48+'[3]4NOV'!T48+'[3]5DEC'!T48+'[3]6JAN'!T48+'[3]7FEB'!T48+'[3]8MAR'!T48+'[3]9APR'!T48+'[3]10MAY'!T48+'[3]11JUN'!T48+'[3]12JUL'!T48+'[3]13AUG'!T48</f>
        <v>0</v>
      </c>
      <c r="U48" s="19">
        <f>'[3]2SEPT'!U48+'[3]3OCT'!U48+'[3]4NOV'!U48+'[3]5DEC'!U48+'[3]6JAN'!U48+'[3]7FEB'!U48+'[3]8MAR'!U48+'[3]9APR'!U48+'[3]10MAY'!U48+'[3]11JUN'!U48+'[3]12JUL'!U48+'[3]13AUG'!U48</f>
        <v>0</v>
      </c>
      <c r="V48" s="19">
        <f>'[3]2SEPT'!V48+'[3]3OCT'!V48+'[3]4NOV'!V48+'[3]5DEC'!V48+'[3]6JAN'!V48+'[3]7FEB'!V48+'[3]8MAR'!V48+'[3]9APR'!V48+'[3]10MAY'!V48+'[3]11JUN'!V48+'[3]12JUL'!V48+'[3]13AUG'!V48</f>
        <v>0</v>
      </c>
      <c r="W48" s="66">
        <f t="shared" si="0"/>
        <v>818688.11</v>
      </c>
    </row>
    <row r="49" spans="1:23" s="32" customFormat="1" ht="15.75" x14ac:dyDescent="0.25">
      <c r="A49" s="62" t="s">
        <v>135</v>
      </c>
      <c r="B49" s="63" t="s">
        <v>136</v>
      </c>
      <c r="C49" s="67" t="s">
        <v>39</v>
      </c>
      <c r="D49" s="19">
        <f>'[3]2SEPT'!D49+'[3]3OCT'!D49+'[3]4NOV'!D49+'[3]5DEC'!D49+'[3]6JAN'!D49+'[3]7FEB'!D49+'[3]8MAR'!D49+'[3]9APR'!D49+'[3]10MAY'!D49+'[3]11JUN'!D49+'[3]12JUL'!D49+'[3]13AUG'!D49</f>
        <v>2381179</v>
      </c>
      <c r="E49" s="19">
        <f>'[3]2SEPT'!E49+'[3]3OCT'!E49+'[3]4NOV'!E49+'[3]5DEC'!E49+'[3]6JAN'!E49+'[3]7FEB'!E49+'[3]8MAR'!E49+'[3]9APR'!E49+'[3]10MAY'!E49+'[3]11JUN'!E49+'[3]12JUL'!E49+'[3]13AUG'!E49</f>
        <v>595160</v>
      </c>
      <c r="F49" s="19">
        <f>'[3]2SEPT'!F49+'[3]3OCT'!F49+'[3]4NOV'!F49+'[3]5DEC'!F49+'[3]6JAN'!F49+'[3]7FEB'!F49+'[3]8MAR'!F49+'[3]9APR'!F49+'[3]10MAY'!F49+'[3]11JUN'!F49+'[3]12JUL'!F49+'[3]13AUG'!F49</f>
        <v>243723</v>
      </c>
      <c r="G49" s="19">
        <f>'[3]2SEPT'!G49+'[3]3OCT'!G49+'[3]4NOV'!G49+'[3]5DEC'!G49+'[3]6JAN'!G49+'[3]7FEB'!G49+'[3]8MAR'!G49+'[3]9APR'!G49+'[3]10MAY'!G49+'[3]11JUN'!G49+'[3]12JUL'!G49+'[3]13AUG'!G49</f>
        <v>165841</v>
      </c>
      <c r="H49" s="19">
        <f>'[3]2SEPT'!H49+'[3]3OCT'!H49+'[3]4NOV'!H49+'[3]5DEC'!H49+'[3]6JAN'!H49+'[3]7FEB'!H49+'[3]8MAR'!H49+'[3]9APR'!H49+'[3]10MAY'!H49+'[3]11JUN'!H49+'[3]12JUL'!H49+'[3]13AUG'!H49</f>
        <v>871137</v>
      </c>
      <c r="I49" s="65">
        <f>'[3]2SEPT'!I49+'[3]3OCT'!I49+'[3]4NOV'!I49+'[3]5DEC'!I49+'[3]6JAN'!I49+'[3]7FEB'!I49+'[3]8MAR'!I49+'[3]9APR'!I49+'[3]10MAY'!I49+'[3]11JUN'!I49+'[3]12JUL'!I49+'[3]13AUG'!I49</f>
        <v>4257040</v>
      </c>
      <c r="J49" s="19">
        <f>'[3]2SEPT'!J49+'[3]3OCT'!J49+'[3]4NOV'!J49+'[3]5DEC'!J49+'[3]6JAN'!J49+'[3]7FEB'!J49+'[3]8MAR'!J49+'[3]9APR'!J49+'[3]10MAY'!J49+'[3]11JUN'!J49+'[3]12JUL'!J49+'[3]13AUG'!J49</f>
        <v>20475</v>
      </c>
      <c r="K49" s="19">
        <f>'[3]2SEPT'!K49+'[3]3OCT'!K49+'[3]4NOV'!K49+'[3]5DEC'!K49+'[3]6JAN'!K49+'[3]7FEB'!K49+'[3]8MAR'!K49+'[3]9APR'!K49+'[3]10MAY'!K49+'[3]11JUN'!K49+'[3]12JUL'!K49+'[3]13AUG'!K49</f>
        <v>554380.54</v>
      </c>
      <c r="L49" s="19">
        <f>'[3]2SEPT'!L49+'[3]3OCT'!L49+'[3]4NOV'!L49+'[3]5DEC'!L49+'[3]6JAN'!L49+'[3]7FEB'!L49+'[3]8MAR'!L49+'[3]9APR'!L49+'[3]10MAY'!L49+'[3]11JUN'!L49+'[3]12JUL'!L49+'[3]13AUG'!L49</f>
        <v>0</v>
      </c>
      <c r="M49" s="19">
        <f>'[3]2SEPT'!M49+'[3]3OCT'!M49+'[3]4NOV'!M49+'[3]5DEC'!M49+'[3]6JAN'!M49+'[3]7FEB'!M49+'[3]8MAR'!M49+'[3]9APR'!M49+'[3]10MAY'!M49+'[3]11JUN'!M49+'[3]12JUL'!M49+'[3]13AUG'!M49</f>
        <v>0</v>
      </c>
      <c r="N49" s="19">
        <f>'[3]2SEPT'!N49+'[3]3OCT'!N49+'[3]4NOV'!N49+'[3]5DEC'!N49+'[3]6JAN'!N49+'[3]7FEB'!N49+'[3]8MAR'!N49+'[3]9APR'!N49+'[3]10MAY'!N49+'[3]11JUN'!N49+'[3]12JUL'!N49+'[3]13AUG'!N49</f>
        <v>416667</v>
      </c>
      <c r="O49" s="19">
        <f>'[3]2SEPT'!O49+'[3]3OCT'!O49+'[3]4NOV'!O49+'[3]5DEC'!O49+'[3]6JAN'!O49+'[3]7FEB'!O49+'[3]8MAR'!O49+'[3]9APR'!O49+'[3]10MAY'!O49+'[3]11JUN'!O49+'[3]12JUL'!O49+'[3]13AUG'!O49</f>
        <v>0</v>
      </c>
      <c r="P49" s="19">
        <f>'[3]2SEPT'!P49+'[3]3OCT'!P49+'[3]4NOV'!P49+'[3]5DEC'!P49+'[3]6JAN'!P49+'[3]7FEB'!P49+'[3]8MAR'!P49+'[3]9APR'!P49+'[3]10MAY'!P49+'[3]11JUN'!P49+'[3]12JUL'!P49+'[3]13AUG'!P49</f>
        <v>50360</v>
      </c>
      <c r="Q49" s="19">
        <f>'[3]2SEPT'!Q49+'[3]3OCT'!Q49+'[3]4NOV'!Q49+'[3]5DEC'!Q49+'[3]6JAN'!Q49+'[3]7FEB'!Q49+'[3]8MAR'!Q49+'[3]9APR'!Q49+'[3]10MAY'!Q49+'[3]11JUN'!Q49+'[3]12JUL'!Q49+'[3]13AUG'!Q49</f>
        <v>17965</v>
      </c>
      <c r="R49" s="19">
        <f>'[3]2SEPT'!R49+'[3]3OCT'!R49+'[3]4NOV'!R49+'[3]5DEC'!R49+'[3]6JAN'!R49+'[3]7FEB'!R49+'[3]8MAR'!R49+'[3]9APR'!R49+'[3]10MAY'!R49+'[3]11JUN'!R49+'[3]12JUL'!R49+'[3]13AUG'!R49</f>
        <v>912880</v>
      </c>
      <c r="S49" s="19">
        <f>'[3]2SEPT'!S49+'[3]3OCT'!S49+'[3]4NOV'!S49+'[3]5DEC'!S49+'[3]6JAN'!S49+'[3]7FEB'!S49+'[3]8MAR'!S49+'[3]9APR'!S49+'[3]10MAY'!S49+'[3]11JUN'!S49+'[3]12JUL'!S49+'[3]13AUG'!S49</f>
        <v>0</v>
      </c>
      <c r="T49" s="19">
        <f>'[3]2SEPT'!T49+'[3]3OCT'!T49+'[3]4NOV'!T49+'[3]5DEC'!T49+'[3]6JAN'!T49+'[3]7FEB'!T49+'[3]8MAR'!T49+'[3]9APR'!T49+'[3]10MAY'!T49+'[3]11JUN'!T49+'[3]12JUL'!T49+'[3]13AUG'!T49</f>
        <v>0</v>
      </c>
      <c r="U49" s="19">
        <f>'[3]2SEPT'!U49+'[3]3OCT'!U49+'[3]4NOV'!U49+'[3]5DEC'!U49+'[3]6JAN'!U49+'[3]7FEB'!U49+'[3]8MAR'!U49+'[3]9APR'!U49+'[3]10MAY'!U49+'[3]11JUN'!U49+'[3]12JUL'!U49+'[3]13AUG'!U49</f>
        <v>0</v>
      </c>
      <c r="V49" s="19">
        <f>'[3]2SEPT'!V49+'[3]3OCT'!V49+'[3]4NOV'!V49+'[3]5DEC'!V49+'[3]6JAN'!V49+'[3]7FEB'!V49+'[3]8MAR'!V49+'[3]9APR'!V49+'[3]10MAY'!V49+'[3]11JUN'!V49+'[3]12JUL'!V49+'[3]13AUG'!V49</f>
        <v>90000</v>
      </c>
      <c r="W49" s="66">
        <f t="shared" si="0"/>
        <v>6319767.54</v>
      </c>
    </row>
    <row r="50" spans="1:23" s="32" customFormat="1" ht="15.75" x14ac:dyDescent="0.25">
      <c r="A50" s="62" t="s">
        <v>137</v>
      </c>
      <c r="B50" s="63" t="s">
        <v>138</v>
      </c>
      <c r="C50" s="70" t="s">
        <v>45</v>
      </c>
      <c r="D50" s="19">
        <f>'[3]2SEPT'!D50+'[3]3OCT'!D50+'[3]4NOV'!D50+'[3]5DEC'!D50+'[3]6JAN'!D50+'[3]7FEB'!D50+'[3]8MAR'!D50+'[3]9APR'!D50+'[3]10MAY'!D50+'[3]11JUN'!D50+'[3]12JUL'!D50+'[3]13AUG'!D50</f>
        <v>182824.64</v>
      </c>
      <c r="E50" s="19">
        <f>'[3]2SEPT'!E50+'[3]3OCT'!E50+'[3]4NOV'!E50+'[3]5DEC'!E50+'[3]6JAN'!E50+'[3]7FEB'!E50+'[3]8MAR'!E50+'[3]9APR'!E50+'[3]10MAY'!E50+'[3]11JUN'!E50+'[3]12JUL'!E50+'[3]13AUG'!E50</f>
        <v>28181</v>
      </c>
      <c r="F50" s="19">
        <f>'[3]2SEPT'!F50+'[3]3OCT'!F50+'[3]4NOV'!F50+'[3]5DEC'!F50+'[3]6JAN'!F50+'[3]7FEB'!F50+'[3]8MAR'!F50+'[3]9APR'!F50+'[3]10MAY'!F50+'[3]11JUN'!F50+'[3]12JUL'!F50+'[3]13AUG'!F50</f>
        <v>38479</v>
      </c>
      <c r="G50" s="19">
        <f>'[3]2SEPT'!G50+'[3]3OCT'!G50+'[3]4NOV'!G50+'[3]5DEC'!G50+'[3]6JAN'!G50+'[3]7FEB'!G50+'[3]8MAR'!G50+'[3]9APR'!G50+'[3]10MAY'!G50+'[3]11JUN'!G50+'[3]12JUL'!G50+'[3]13AUG'!G50</f>
        <v>49309.36</v>
      </c>
      <c r="H50" s="19">
        <f>'[3]2SEPT'!H50+'[3]3OCT'!H50+'[3]4NOV'!H50+'[3]5DEC'!H50+'[3]6JAN'!H50+'[3]7FEB'!H50+'[3]8MAR'!H50+'[3]9APR'!H50+'[3]10MAY'!H50+'[3]11JUN'!H50+'[3]12JUL'!H50+'[3]13AUG'!H50</f>
        <v>3000</v>
      </c>
      <c r="I50" s="65">
        <f>'[3]2SEPT'!I50+'[3]3OCT'!I50+'[3]4NOV'!I50+'[3]5DEC'!I50+'[3]6JAN'!I50+'[3]7FEB'!I50+'[3]8MAR'!I50+'[3]9APR'!I50+'[3]10MAY'!I50+'[3]11JUN'!I50+'[3]12JUL'!I50+'[3]13AUG'!I50</f>
        <v>301794</v>
      </c>
      <c r="J50" s="19">
        <f>'[3]2SEPT'!J50+'[3]3OCT'!J50+'[3]4NOV'!J50+'[3]5DEC'!J50+'[3]6JAN'!J50+'[3]7FEB'!J50+'[3]8MAR'!J50+'[3]9APR'!J50+'[3]10MAY'!J50+'[3]11JUN'!J50+'[3]12JUL'!J50+'[3]13AUG'!J50</f>
        <v>2112.17</v>
      </c>
      <c r="K50" s="19">
        <f>'[3]2SEPT'!K50+'[3]3OCT'!K50+'[3]4NOV'!K50+'[3]5DEC'!K50+'[3]6JAN'!K50+'[3]7FEB'!K50+'[3]8MAR'!K50+'[3]9APR'!K50+'[3]10MAY'!K50+'[3]11JUN'!K50+'[3]12JUL'!K50+'[3]13AUG'!K50</f>
        <v>9883.51</v>
      </c>
      <c r="L50" s="19">
        <f>'[3]2SEPT'!L50+'[3]3OCT'!L50+'[3]4NOV'!L50+'[3]5DEC'!L50+'[3]6JAN'!L50+'[3]7FEB'!L50+'[3]8MAR'!L50+'[3]9APR'!L50+'[3]10MAY'!L50+'[3]11JUN'!L50+'[3]12JUL'!L50+'[3]13AUG'!L50</f>
        <v>0</v>
      </c>
      <c r="M50" s="19">
        <f>'[3]2SEPT'!M50+'[3]3OCT'!M50+'[3]4NOV'!M50+'[3]5DEC'!M50+'[3]6JAN'!M50+'[3]7FEB'!M50+'[3]8MAR'!M50+'[3]9APR'!M50+'[3]10MAY'!M50+'[3]11JUN'!M50+'[3]12JUL'!M50+'[3]13AUG'!M50</f>
        <v>0</v>
      </c>
      <c r="N50" s="19">
        <f>'[3]2SEPT'!N50+'[3]3OCT'!N50+'[3]4NOV'!N50+'[3]5DEC'!N50+'[3]6JAN'!N50+'[3]7FEB'!N50+'[3]8MAR'!N50+'[3]9APR'!N50+'[3]10MAY'!N50+'[3]11JUN'!N50+'[3]12JUL'!N50+'[3]13AUG'!N50</f>
        <v>0</v>
      </c>
      <c r="O50" s="19">
        <f>'[3]2SEPT'!O50+'[3]3OCT'!O50+'[3]4NOV'!O50+'[3]5DEC'!O50+'[3]6JAN'!O50+'[3]7FEB'!O50+'[3]8MAR'!O50+'[3]9APR'!O50+'[3]10MAY'!O50+'[3]11JUN'!O50+'[3]12JUL'!O50+'[3]13AUG'!O50</f>
        <v>0</v>
      </c>
      <c r="P50" s="19">
        <f>'[3]2SEPT'!P50+'[3]3OCT'!P50+'[3]4NOV'!P50+'[3]5DEC'!P50+'[3]6JAN'!P50+'[3]7FEB'!P50+'[3]8MAR'!P50+'[3]9APR'!P50+'[3]10MAY'!P50+'[3]11JUN'!P50+'[3]12JUL'!P50+'[3]13AUG'!P50</f>
        <v>0</v>
      </c>
      <c r="Q50" s="19">
        <f>'[3]2SEPT'!Q50+'[3]3OCT'!Q50+'[3]4NOV'!Q50+'[3]5DEC'!Q50+'[3]6JAN'!Q50+'[3]7FEB'!Q50+'[3]8MAR'!Q50+'[3]9APR'!Q50+'[3]10MAY'!Q50+'[3]11JUN'!Q50+'[3]12JUL'!Q50+'[3]13AUG'!Q50</f>
        <v>0</v>
      </c>
      <c r="R50" s="19">
        <f>'[3]2SEPT'!R50+'[3]3OCT'!R50+'[3]4NOV'!R50+'[3]5DEC'!R50+'[3]6JAN'!R50+'[3]7FEB'!R50+'[3]8MAR'!R50+'[3]9APR'!R50+'[3]10MAY'!R50+'[3]11JUN'!R50+'[3]12JUL'!R50+'[3]13AUG'!R50</f>
        <v>0</v>
      </c>
      <c r="S50" s="19">
        <f>'[3]2SEPT'!S50+'[3]3OCT'!S50+'[3]4NOV'!S50+'[3]5DEC'!S50+'[3]6JAN'!S50+'[3]7FEB'!S50+'[3]8MAR'!S50+'[3]9APR'!S50+'[3]10MAY'!S50+'[3]11JUN'!S50+'[3]12JUL'!S50+'[3]13AUG'!S50</f>
        <v>0</v>
      </c>
      <c r="T50" s="19">
        <f>'[3]2SEPT'!T50+'[3]3OCT'!T50+'[3]4NOV'!T50+'[3]5DEC'!T50+'[3]6JAN'!T50+'[3]7FEB'!T50+'[3]8MAR'!T50+'[3]9APR'!T50+'[3]10MAY'!T50+'[3]11JUN'!T50+'[3]12JUL'!T50+'[3]13AUG'!T50</f>
        <v>0</v>
      </c>
      <c r="U50" s="19">
        <f>'[3]2SEPT'!U50+'[3]3OCT'!U50+'[3]4NOV'!U50+'[3]5DEC'!U50+'[3]6JAN'!U50+'[3]7FEB'!U50+'[3]8MAR'!U50+'[3]9APR'!U50+'[3]10MAY'!U50+'[3]11JUN'!U50+'[3]12JUL'!U50+'[3]13AUG'!U50</f>
        <v>0</v>
      </c>
      <c r="V50" s="19">
        <f>'[3]2SEPT'!V50+'[3]3OCT'!V50+'[3]4NOV'!V50+'[3]5DEC'!V50+'[3]6JAN'!V50+'[3]7FEB'!V50+'[3]8MAR'!V50+'[3]9APR'!V50+'[3]10MAY'!V50+'[3]11JUN'!V50+'[3]12JUL'!V50+'[3]13AUG'!V50</f>
        <v>0</v>
      </c>
      <c r="W50" s="66">
        <f t="shared" si="0"/>
        <v>313789.68</v>
      </c>
    </row>
    <row r="51" spans="1:23" s="32" customFormat="1" ht="15.75" x14ac:dyDescent="0.25">
      <c r="A51" s="62" t="s">
        <v>139</v>
      </c>
      <c r="B51" s="63" t="s">
        <v>140</v>
      </c>
      <c r="C51" s="73" t="s">
        <v>100</v>
      </c>
      <c r="D51" s="19">
        <f>'[3]2SEPT'!D51+'[3]3OCT'!D51+'[3]4NOV'!D51+'[3]5DEC'!D51+'[3]6JAN'!D51+'[3]7FEB'!D51+'[3]8MAR'!D51+'[3]9APR'!D51+'[3]10MAY'!D51+'[3]11JUN'!D51+'[3]12JUL'!D51+'[3]13AUG'!D51</f>
        <v>249115</v>
      </c>
      <c r="E51" s="19">
        <f>'[3]2SEPT'!E51+'[3]3OCT'!E51+'[3]4NOV'!E51+'[3]5DEC'!E51+'[3]6JAN'!E51+'[3]7FEB'!E51+'[3]8MAR'!E51+'[3]9APR'!E51+'[3]10MAY'!E51+'[3]11JUN'!E51+'[3]12JUL'!E51+'[3]13AUG'!E51</f>
        <v>15800</v>
      </c>
      <c r="F51" s="19">
        <f>'[3]2SEPT'!F51+'[3]3OCT'!F51+'[3]4NOV'!F51+'[3]5DEC'!F51+'[3]6JAN'!F51+'[3]7FEB'!F51+'[3]8MAR'!F51+'[3]9APR'!F51+'[3]10MAY'!F51+'[3]11JUN'!F51+'[3]12JUL'!F51+'[3]13AUG'!F51</f>
        <v>26000</v>
      </c>
      <c r="G51" s="19">
        <f>'[3]2SEPT'!G51+'[3]3OCT'!G51+'[3]4NOV'!G51+'[3]5DEC'!G51+'[3]6JAN'!G51+'[3]7FEB'!G51+'[3]8MAR'!G51+'[3]9APR'!G51+'[3]10MAY'!G51+'[3]11JUN'!G51+'[3]12JUL'!G51+'[3]13AUG'!G51</f>
        <v>4000</v>
      </c>
      <c r="H51" s="19">
        <f>'[3]2SEPT'!H51+'[3]3OCT'!H51+'[3]4NOV'!H51+'[3]5DEC'!H51+'[3]6JAN'!H51+'[3]7FEB'!H51+'[3]8MAR'!H51+'[3]9APR'!H51+'[3]10MAY'!H51+'[3]11JUN'!H51+'[3]12JUL'!H51+'[3]13AUG'!H51</f>
        <v>6500</v>
      </c>
      <c r="I51" s="65">
        <f>'[3]2SEPT'!I51+'[3]3OCT'!I51+'[3]4NOV'!I51+'[3]5DEC'!I51+'[3]6JAN'!I51+'[3]7FEB'!I51+'[3]8MAR'!I51+'[3]9APR'!I51+'[3]10MAY'!I51+'[3]11JUN'!I51+'[3]12JUL'!I51+'[3]13AUG'!I51</f>
        <v>301415</v>
      </c>
      <c r="J51" s="19">
        <f>'[3]2SEPT'!J51+'[3]3OCT'!J51+'[3]4NOV'!J51+'[3]5DEC'!J51+'[3]6JAN'!J51+'[3]7FEB'!J51+'[3]8MAR'!J51+'[3]9APR'!J51+'[3]10MAY'!J51+'[3]11JUN'!J51+'[3]12JUL'!J51+'[3]13AUG'!J51</f>
        <v>3244.5</v>
      </c>
      <c r="K51" s="19">
        <f>'[3]2SEPT'!K51+'[3]3OCT'!K51+'[3]4NOV'!K51+'[3]5DEC'!K51+'[3]6JAN'!K51+'[3]7FEB'!K51+'[3]8MAR'!K51+'[3]9APR'!K51+'[3]10MAY'!K51+'[3]11JUN'!K51+'[3]12JUL'!K51+'[3]13AUG'!K51</f>
        <v>10723.62</v>
      </c>
      <c r="L51" s="19">
        <f>'[3]2SEPT'!L51+'[3]3OCT'!L51+'[3]4NOV'!L51+'[3]5DEC'!L51+'[3]6JAN'!L51+'[3]7FEB'!L51+'[3]8MAR'!L51+'[3]9APR'!L51+'[3]10MAY'!L51+'[3]11JUN'!L51+'[3]12JUL'!L51+'[3]13AUG'!L51</f>
        <v>0</v>
      </c>
      <c r="M51" s="19">
        <f>'[3]2SEPT'!M51+'[3]3OCT'!M51+'[3]4NOV'!M51+'[3]5DEC'!M51+'[3]6JAN'!M51+'[3]7FEB'!M51+'[3]8MAR'!M51+'[3]9APR'!M51+'[3]10MAY'!M51+'[3]11JUN'!M51+'[3]12JUL'!M51+'[3]13AUG'!M51</f>
        <v>0</v>
      </c>
      <c r="N51" s="19">
        <f>'[3]2SEPT'!N51+'[3]3OCT'!N51+'[3]4NOV'!N51+'[3]5DEC'!N51+'[3]6JAN'!N51+'[3]7FEB'!N51+'[3]8MAR'!N51+'[3]9APR'!N51+'[3]10MAY'!N51+'[3]11JUN'!N51+'[3]12JUL'!N51+'[3]13AUG'!N51</f>
        <v>0</v>
      </c>
      <c r="O51" s="19">
        <f>'[3]2SEPT'!O51+'[3]3OCT'!O51+'[3]4NOV'!O51+'[3]5DEC'!O51+'[3]6JAN'!O51+'[3]7FEB'!O51+'[3]8MAR'!O51+'[3]9APR'!O51+'[3]10MAY'!O51+'[3]11JUN'!O51+'[3]12JUL'!O51+'[3]13AUG'!O51</f>
        <v>0</v>
      </c>
      <c r="P51" s="19">
        <f>'[3]2SEPT'!P51+'[3]3OCT'!P51+'[3]4NOV'!P51+'[3]5DEC'!P51+'[3]6JAN'!P51+'[3]7FEB'!P51+'[3]8MAR'!P51+'[3]9APR'!P51+'[3]10MAY'!P51+'[3]11JUN'!P51+'[3]12JUL'!P51+'[3]13AUG'!P51</f>
        <v>0</v>
      </c>
      <c r="Q51" s="19">
        <f>'[3]2SEPT'!Q51+'[3]3OCT'!Q51+'[3]4NOV'!Q51+'[3]5DEC'!Q51+'[3]6JAN'!Q51+'[3]7FEB'!Q51+'[3]8MAR'!Q51+'[3]9APR'!Q51+'[3]10MAY'!Q51+'[3]11JUN'!Q51+'[3]12JUL'!Q51+'[3]13AUG'!Q51</f>
        <v>0</v>
      </c>
      <c r="R51" s="19">
        <f>'[3]2SEPT'!R51+'[3]3OCT'!R51+'[3]4NOV'!R51+'[3]5DEC'!R51+'[3]6JAN'!R51+'[3]7FEB'!R51+'[3]8MAR'!R51+'[3]9APR'!R51+'[3]10MAY'!R51+'[3]11JUN'!R51+'[3]12JUL'!R51+'[3]13AUG'!R51</f>
        <v>0</v>
      </c>
      <c r="S51" s="19">
        <f>'[3]2SEPT'!S51+'[3]3OCT'!S51+'[3]4NOV'!S51+'[3]5DEC'!S51+'[3]6JAN'!S51+'[3]7FEB'!S51+'[3]8MAR'!S51+'[3]9APR'!S51+'[3]10MAY'!S51+'[3]11JUN'!S51+'[3]12JUL'!S51+'[3]13AUG'!S51</f>
        <v>0</v>
      </c>
      <c r="T51" s="19">
        <f>'[3]2SEPT'!T51+'[3]3OCT'!T51+'[3]4NOV'!T51+'[3]5DEC'!T51+'[3]6JAN'!T51+'[3]7FEB'!T51+'[3]8MAR'!T51+'[3]9APR'!T51+'[3]10MAY'!T51+'[3]11JUN'!T51+'[3]12JUL'!T51+'[3]13AUG'!T51</f>
        <v>0</v>
      </c>
      <c r="U51" s="19">
        <f>'[3]2SEPT'!U51+'[3]3OCT'!U51+'[3]4NOV'!U51+'[3]5DEC'!U51+'[3]6JAN'!U51+'[3]7FEB'!U51+'[3]8MAR'!U51+'[3]9APR'!U51+'[3]10MAY'!U51+'[3]11JUN'!U51+'[3]12JUL'!U51+'[3]13AUG'!U51</f>
        <v>0</v>
      </c>
      <c r="V51" s="19">
        <f>'[3]2SEPT'!V51+'[3]3OCT'!V51+'[3]4NOV'!V51+'[3]5DEC'!V51+'[3]6JAN'!V51+'[3]7FEB'!V51+'[3]8MAR'!V51+'[3]9APR'!V51+'[3]10MAY'!V51+'[3]11JUN'!V51+'[3]12JUL'!V51+'[3]13AUG'!V51</f>
        <v>0</v>
      </c>
      <c r="W51" s="66">
        <f t="shared" si="0"/>
        <v>315383.12</v>
      </c>
    </row>
    <row r="52" spans="1:23" s="32" customFormat="1" ht="15.75" x14ac:dyDescent="0.25">
      <c r="A52" s="62" t="s">
        <v>141</v>
      </c>
      <c r="B52" s="63" t="s">
        <v>142</v>
      </c>
      <c r="C52" s="70" t="s">
        <v>45</v>
      </c>
      <c r="D52" s="19">
        <f>'[3]2SEPT'!D52+'[3]3OCT'!D52+'[3]4NOV'!D52+'[3]5DEC'!D52+'[3]6JAN'!D52+'[3]7FEB'!D52+'[3]8MAR'!D52+'[3]9APR'!D52+'[3]10MAY'!D52+'[3]11JUN'!D52+'[3]12JUL'!D52+'[3]13AUG'!D52</f>
        <v>112912.5</v>
      </c>
      <c r="E52" s="19">
        <f>'[3]2SEPT'!E52+'[3]3OCT'!E52+'[3]4NOV'!E52+'[3]5DEC'!E52+'[3]6JAN'!E52+'[3]7FEB'!E52+'[3]8MAR'!E52+'[3]9APR'!E52+'[3]10MAY'!E52+'[3]11JUN'!E52+'[3]12JUL'!E52+'[3]13AUG'!E52</f>
        <v>9500</v>
      </c>
      <c r="F52" s="19">
        <f>'[3]2SEPT'!F52+'[3]3OCT'!F52+'[3]4NOV'!F52+'[3]5DEC'!F52+'[3]6JAN'!F52+'[3]7FEB'!F52+'[3]8MAR'!F52+'[3]9APR'!F52+'[3]10MAY'!F52+'[3]11JUN'!F52+'[3]12JUL'!F52+'[3]13AUG'!F52</f>
        <v>40000</v>
      </c>
      <c r="G52" s="19">
        <f>'[3]2SEPT'!G52+'[3]3OCT'!G52+'[3]4NOV'!G52+'[3]5DEC'!G52+'[3]6JAN'!G52+'[3]7FEB'!G52+'[3]8MAR'!G52+'[3]9APR'!G52+'[3]10MAY'!G52+'[3]11JUN'!G52+'[3]12JUL'!G52+'[3]13AUG'!G52</f>
        <v>6000</v>
      </c>
      <c r="H52" s="19">
        <f>'[3]2SEPT'!H52+'[3]3OCT'!H52+'[3]4NOV'!H52+'[3]5DEC'!H52+'[3]6JAN'!H52+'[3]7FEB'!H52+'[3]8MAR'!H52+'[3]9APR'!H52+'[3]10MAY'!H52+'[3]11JUN'!H52+'[3]12JUL'!H52+'[3]13AUG'!H52</f>
        <v>25567.5</v>
      </c>
      <c r="I52" s="65">
        <f>'[3]2SEPT'!I52+'[3]3OCT'!I52+'[3]4NOV'!I52+'[3]5DEC'!I52+'[3]6JAN'!I52+'[3]7FEB'!I52+'[3]8MAR'!I52+'[3]9APR'!I52+'[3]10MAY'!I52+'[3]11JUN'!I52+'[3]12JUL'!I52+'[3]13AUG'!I52</f>
        <v>193980</v>
      </c>
      <c r="J52" s="19">
        <f>'[3]2SEPT'!J52+'[3]3OCT'!J52+'[3]4NOV'!J52+'[3]5DEC'!J52+'[3]6JAN'!J52+'[3]7FEB'!J52+'[3]8MAR'!J52+'[3]9APR'!J52+'[3]10MAY'!J52+'[3]11JUN'!J52+'[3]12JUL'!J52+'[3]13AUG'!J52</f>
        <v>2271.15</v>
      </c>
      <c r="K52" s="19">
        <f>'[3]2SEPT'!K52+'[3]3OCT'!K52+'[3]4NOV'!K52+'[3]5DEC'!K52+'[3]6JAN'!K52+'[3]7FEB'!K52+'[3]8MAR'!K52+'[3]9APR'!K52+'[3]10MAY'!K52+'[3]11JUN'!K52+'[3]12JUL'!K52+'[3]13AUG'!K52</f>
        <v>6516.6</v>
      </c>
      <c r="L52" s="19">
        <f>'[3]2SEPT'!L52+'[3]3OCT'!L52+'[3]4NOV'!L52+'[3]5DEC'!L52+'[3]6JAN'!L52+'[3]7FEB'!L52+'[3]8MAR'!L52+'[3]9APR'!L52+'[3]10MAY'!L52+'[3]11JUN'!L52+'[3]12JUL'!L52+'[3]13AUG'!L52</f>
        <v>0</v>
      </c>
      <c r="M52" s="19">
        <f>'[3]2SEPT'!M52+'[3]3OCT'!M52+'[3]4NOV'!M52+'[3]5DEC'!M52+'[3]6JAN'!M52+'[3]7FEB'!M52+'[3]8MAR'!M52+'[3]9APR'!M52+'[3]10MAY'!M52+'[3]11JUN'!M52+'[3]12JUL'!M52+'[3]13AUG'!M52</f>
        <v>0</v>
      </c>
      <c r="N52" s="19">
        <f>'[3]2SEPT'!N52+'[3]3OCT'!N52+'[3]4NOV'!N52+'[3]5DEC'!N52+'[3]6JAN'!N52+'[3]7FEB'!N52+'[3]8MAR'!N52+'[3]9APR'!N52+'[3]10MAY'!N52+'[3]11JUN'!N52+'[3]12JUL'!N52+'[3]13AUG'!N52</f>
        <v>0</v>
      </c>
      <c r="O52" s="19">
        <f>'[3]2SEPT'!O52+'[3]3OCT'!O52+'[3]4NOV'!O52+'[3]5DEC'!O52+'[3]6JAN'!O52+'[3]7FEB'!O52+'[3]8MAR'!O52+'[3]9APR'!O52+'[3]10MAY'!O52+'[3]11JUN'!O52+'[3]12JUL'!O52+'[3]13AUG'!O52</f>
        <v>0</v>
      </c>
      <c r="P52" s="19">
        <f>'[3]2SEPT'!P52+'[3]3OCT'!P52+'[3]4NOV'!P52+'[3]5DEC'!P52+'[3]6JAN'!P52+'[3]7FEB'!P52+'[3]8MAR'!P52+'[3]9APR'!P52+'[3]10MAY'!P52+'[3]11JUN'!P52+'[3]12JUL'!P52+'[3]13AUG'!P52</f>
        <v>0</v>
      </c>
      <c r="Q52" s="19">
        <f>'[3]2SEPT'!Q52+'[3]3OCT'!Q52+'[3]4NOV'!Q52+'[3]5DEC'!Q52+'[3]6JAN'!Q52+'[3]7FEB'!Q52+'[3]8MAR'!Q52+'[3]9APR'!Q52+'[3]10MAY'!Q52+'[3]11JUN'!Q52+'[3]12JUL'!Q52+'[3]13AUG'!Q52</f>
        <v>0</v>
      </c>
      <c r="R52" s="19">
        <f>'[3]2SEPT'!R52+'[3]3OCT'!R52+'[3]4NOV'!R52+'[3]5DEC'!R52+'[3]6JAN'!R52+'[3]7FEB'!R52+'[3]8MAR'!R52+'[3]9APR'!R52+'[3]10MAY'!R52+'[3]11JUN'!R52+'[3]12JUL'!R52+'[3]13AUG'!R52</f>
        <v>0</v>
      </c>
      <c r="S52" s="19">
        <f>'[3]2SEPT'!S52+'[3]3OCT'!S52+'[3]4NOV'!S52+'[3]5DEC'!S52+'[3]6JAN'!S52+'[3]7FEB'!S52+'[3]8MAR'!S52+'[3]9APR'!S52+'[3]10MAY'!S52+'[3]11JUN'!S52+'[3]12JUL'!S52+'[3]13AUG'!S52</f>
        <v>0</v>
      </c>
      <c r="T52" s="19">
        <f>'[3]2SEPT'!T52+'[3]3OCT'!T52+'[3]4NOV'!T52+'[3]5DEC'!T52+'[3]6JAN'!T52+'[3]7FEB'!T52+'[3]8MAR'!T52+'[3]9APR'!T52+'[3]10MAY'!T52+'[3]11JUN'!T52+'[3]12JUL'!T52+'[3]13AUG'!T52</f>
        <v>0</v>
      </c>
      <c r="U52" s="19">
        <f>'[3]2SEPT'!U52+'[3]3OCT'!U52+'[3]4NOV'!U52+'[3]5DEC'!U52+'[3]6JAN'!U52+'[3]7FEB'!U52+'[3]8MAR'!U52+'[3]9APR'!U52+'[3]10MAY'!U52+'[3]11JUN'!U52+'[3]12JUL'!U52+'[3]13AUG'!U52</f>
        <v>0</v>
      </c>
      <c r="V52" s="19">
        <f>'[3]2SEPT'!V52+'[3]3OCT'!V52+'[3]4NOV'!V52+'[3]5DEC'!V52+'[3]6JAN'!V52+'[3]7FEB'!V52+'[3]8MAR'!V52+'[3]9APR'!V52+'[3]10MAY'!V52+'[3]11JUN'!V52+'[3]12JUL'!V52+'[3]13AUG'!V52</f>
        <v>4348</v>
      </c>
      <c r="W52" s="66">
        <f t="shared" si="0"/>
        <v>207115.75</v>
      </c>
    </row>
    <row r="53" spans="1:23" s="32" customFormat="1" ht="15.75" x14ac:dyDescent="0.25">
      <c r="A53" s="62" t="s">
        <v>143</v>
      </c>
      <c r="B53" s="63" t="s">
        <v>144</v>
      </c>
      <c r="C53" s="71" t="s">
        <v>50</v>
      </c>
      <c r="D53" s="19">
        <f>'[3]2SEPT'!D53+'[3]3OCT'!D53+'[3]4NOV'!D53+'[3]5DEC'!D53+'[3]6JAN'!D53+'[3]7FEB'!D53+'[3]8MAR'!D53+'[3]9APR'!D53+'[3]10MAY'!D53+'[3]11JUN'!D53+'[3]12JUL'!D53+'[3]13AUG'!D53</f>
        <v>111045</v>
      </c>
      <c r="E53" s="19">
        <f>'[3]2SEPT'!E53+'[3]3OCT'!E53+'[3]4NOV'!E53+'[3]5DEC'!E53+'[3]6JAN'!E53+'[3]7FEB'!E53+'[3]8MAR'!E53+'[3]9APR'!E53+'[3]10MAY'!E53+'[3]11JUN'!E53+'[3]12JUL'!E53+'[3]13AUG'!E53</f>
        <v>10000</v>
      </c>
      <c r="F53" s="19">
        <f>'[3]2SEPT'!F53+'[3]3OCT'!F53+'[3]4NOV'!F53+'[3]5DEC'!F53+'[3]6JAN'!F53+'[3]7FEB'!F53+'[3]8MAR'!F53+'[3]9APR'!F53+'[3]10MAY'!F53+'[3]11JUN'!F53+'[3]12JUL'!F53+'[3]13AUG'!F53</f>
        <v>7379</v>
      </c>
      <c r="G53" s="19">
        <f>'[3]2SEPT'!G53+'[3]3OCT'!G53+'[3]4NOV'!G53+'[3]5DEC'!G53+'[3]6JAN'!G53+'[3]7FEB'!G53+'[3]8MAR'!G53+'[3]9APR'!G53+'[3]10MAY'!G53+'[3]11JUN'!G53+'[3]12JUL'!G53+'[3]13AUG'!G53</f>
        <v>67700</v>
      </c>
      <c r="H53" s="19">
        <f>'[3]2SEPT'!H53+'[3]3OCT'!H53+'[3]4NOV'!H53+'[3]5DEC'!H53+'[3]6JAN'!H53+'[3]7FEB'!H53+'[3]8MAR'!H53+'[3]9APR'!H53+'[3]10MAY'!H53+'[3]11JUN'!H53+'[3]12JUL'!H53+'[3]13AUG'!H53</f>
        <v>0</v>
      </c>
      <c r="I53" s="65">
        <f>'[3]2SEPT'!I53+'[3]3OCT'!I53+'[3]4NOV'!I53+'[3]5DEC'!I53+'[3]6JAN'!I53+'[3]7FEB'!I53+'[3]8MAR'!I53+'[3]9APR'!I53+'[3]10MAY'!I53+'[3]11JUN'!I53+'[3]12JUL'!I53+'[3]13AUG'!I53</f>
        <v>196124</v>
      </c>
      <c r="J53" s="19">
        <f>'[3]2SEPT'!J53+'[3]3OCT'!J53+'[3]4NOV'!J53+'[3]5DEC'!J53+'[3]6JAN'!J53+'[3]7FEB'!J53+'[3]8MAR'!J53+'[3]9APR'!J53+'[3]10MAY'!J53+'[3]11JUN'!J53+'[3]12JUL'!J53+'[3]13AUG'!J53</f>
        <v>469.84</v>
      </c>
      <c r="K53" s="19">
        <f>'[3]2SEPT'!K53+'[3]3OCT'!K53+'[3]4NOV'!K53+'[3]5DEC'!K53+'[3]6JAN'!K53+'[3]7FEB'!K53+'[3]8MAR'!K53+'[3]9APR'!K53+'[3]10MAY'!K53+'[3]11JUN'!K53+'[3]12JUL'!K53+'[3]13AUG'!K53</f>
        <v>3624.53</v>
      </c>
      <c r="L53" s="19">
        <f>'[3]2SEPT'!L53+'[3]3OCT'!L53+'[3]4NOV'!L53+'[3]5DEC'!L53+'[3]6JAN'!L53+'[3]7FEB'!L53+'[3]8MAR'!L53+'[3]9APR'!L53+'[3]10MAY'!L53+'[3]11JUN'!L53+'[3]12JUL'!L53+'[3]13AUG'!L53</f>
        <v>0</v>
      </c>
      <c r="M53" s="19">
        <f>'[3]2SEPT'!M53+'[3]3OCT'!M53+'[3]4NOV'!M53+'[3]5DEC'!M53+'[3]6JAN'!M53+'[3]7FEB'!M53+'[3]8MAR'!M53+'[3]9APR'!M53+'[3]10MAY'!M53+'[3]11JUN'!M53+'[3]12JUL'!M53+'[3]13AUG'!M53</f>
        <v>0</v>
      </c>
      <c r="N53" s="19">
        <f>'[3]2SEPT'!N53+'[3]3OCT'!N53+'[3]4NOV'!N53+'[3]5DEC'!N53+'[3]6JAN'!N53+'[3]7FEB'!N53+'[3]8MAR'!N53+'[3]9APR'!N53+'[3]10MAY'!N53+'[3]11JUN'!N53+'[3]12JUL'!N53+'[3]13AUG'!N53</f>
        <v>0</v>
      </c>
      <c r="O53" s="19">
        <f>'[3]2SEPT'!O53+'[3]3OCT'!O53+'[3]4NOV'!O53+'[3]5DEC'!O53+'[3]6JAN'!O53+'[3]7FEB'!O53+'[3]8MAR'!O53+'[3]9APR'!O53+'[3]10MAY'!O53+'[3]11JUN'!O53+'[3]12JUL'!O53+'[3]13AUG'!O53</f>
        <v>0</v>
      </c>
      <c r="P53" s="19">
        <f>'[3]2SEPT'!P53+'[3]3OCT'!P53+'[3]4NOV'!P53+'[3]5DEC'!P53+'[3]6JAN'!P53+'[3]7FEB'!P53+'[3]8MAR'!P53+'[3]9APR'!P53+'[3]10MAY'!P53+'[3]11JUN'!P53+'[3]12JUL'!P53+'[3]13AUG'!P53</f>
        <v>0</v>
      </c>
      <c r="Q53" s="19">
        <f>'[3]2SEPT'!Q53+'[3]3OCT'!Q53+'[3]4NOV'!Q53+'[3]5DEC'!Q53+'[3]6JAN'!Q53+'[3]7FEB'!Q53+'[3]8MAR'!Q53+'[3]9APR'!Q53+'[3]10MAY'!Q53+'[3]11JUN'!Q53+'[3]12JUL'!Q53+'[3]13AUG'!Q53</f>
        <v>0</v>
      </c>
      <c r="R53" s="19">
        <f>'[3]2SEPT'!R53+'[3]3OCT'!R53+'[3]4NOV'!R53+'[3]5DEC'!R53+'[3]6JAN'!R53+'[3]7FEB'!R53+'[3]8MAR'!R53+'[3]9APR'!R53+'[3]10MAY'!R53+'[3]11JUN'!R53+'[3]12JUL'!R53+'[3]13AUG'!R53</f>
        <v>0</v>
      </c>
      <c r="S53" s="19">
        <f>'[3]2SEPT'!S53+'[3]3OCT'!S53+'[3]4NOV'!S53+'[3]5DEC'!S53+'[3]6JAN'!S53+'[3]7FEB'!S53+'[3]8MAR'!S53+'[3]9APR'!S53+'[3]10MAY'!S53+'[3]11JUN'!S53+'[3]12JUL'!S53+'[3]13AUG'!S53</f>
        <v>0</v>
      </c>
      <c r="T53" s="19">
        <f>'[3]2SEPT'!T53+'[3]3OCT'!T53+'[3]4NOV'!T53+'[3]5DEC'!T53+'[3]6JAN'!T53+'[3]7FEB'!T53+'[3]8MAR'!T53+'[3]9APR'!T53+'[3]10MAY'!T53+'[3]11JUN'!T53+'[3]12JUL'!T53+'[3]13AUG'!T53</f>
        <v>0</v>
      </c>
      <c r="U53" s="19">
        <f>'[3]2SEPT'!U53+'[3]3OCT'!U53+'[3]4NOV'!U53+'[3]5DEC'!U53+'[3]6JAN'!U53+'[3]7FEB'!U53+'[3]8MAR'!U53+'[3]9APR'!U53+'[3]10MAY'!U53+'[3]11JUN'!U53+'[3]12JUL'!U53+'[3]13AUG'!U53</f>
        <v>0</v>
      </c>
      <c r="V53" s="19">
        <f>'[3]2SEPT'!V53+'[3]3OCT'!V53+'[3]4NOV'!V53+'[3]5DEC'!V53+'[3]6JAN'!V53+'[3]7FEB'!V53+'[3]8MAR'!V53+'[3]9APR'!V53+'[3]10MAY'!V53+'[3]11JUN'!V53+'[3]12JUL'!V53+'[3]13AUG'!V53</f>
        <v>11160</v>
      </c>
      <c r="W53" s="66">
        <f t="shared" si="0"/>
        <v>211378.37</v>
      </c>
    </row>
    <row r="54" spans="1:23" s="32" customFormat="1" ht="15.75" x14ac:dyDescent="0.25">
      <c r="A54" s="62" t="s">
        <v>145</v>
      </c>
      <c r="B54" s="63" t="s">
        <v>146</v>
      </c>
      <c r="C54" s="68" t="s">
        <v>42</v>
      </c>
      <c r="D54" s="19">
        <f>'[3]2SEPT'!D54+'[3]3OCT'!D54+'[3]4NOV'!D54+'[3]5DEC'!D54+'[3]6JAN'!D54+'[3]7FEB'!D54+'[3]8MAR'!D54+'[3]9APR'!D54+'[3]10MAY'!D54+'[3]11JUN'!D54+'[3]12JUL'!D54+'[3]13AUG'!D54</f>
        <v>330018</v>
      </c>
      <c r="E54" s="19">
        <f>'[3]2SEPT'!E54+'[3]3OCT'!E54+'[3]4NOV'!E54+'[3]5DEC'!E54+'[3]6JAN'!E54+'[3]7FEB'!E54+'[3]8MAR'!E54+'[3]9APR'!E54+'[3]10MAY'!E54+'[3]11JUN'!E54+'[3]12JUL'!E54+'[3]13AUG'!E54</f>
        <v>1325968</v>
      </c>
      <c r="F54" s="19">
        <f>'[3]2SEPT'!F54+'[3]3OCT'!F54+'[3]4NOV'!F54+'[3]5DEC'!F54+'[3]6JAN'!F54+'[3]7FEB'!F54+'[3]8MAR'!F54+'[3]9APR'!F54+'[3]10MAY'!F54+'[3]11JUN'!F54+'[3]12JUL'!F54+'[3]13AUG'!F54</f>
        <v>723310</v>
      </c>
      <c r="G54" s="19">
        <f>'[3]2SEPT'!G54+'[3]3OCT'!G54+'[3]4NOV'!G54+'[3]5DEC'!G54+'[3]6JAN'!G54+'[3]7FEB'!G54+'[3]8MAR'!G54+'[3]9APR'!G54+'[3]10MAY'!G54+'[3]11JUN'!G54+'[3]12JUL'!G54+'[3]13AUG'!G54</f>
        <v>640059</v>
      </c>
      <c r="H54" s="19">
        <f>'[3]2SEPT'!H54+'[3]3OCT'!H54+'[3]4NOV'!H54+'[3]5DEC'!H54+'[3]6JAN'!H54+'[3]7FEB'!H54+'[3]8MAR'!H54+'[3]9APR'!H54+'[3]10MAY'!H54+'[3]11JUN'!H54+'[3]12JUL'!H54+'[3]13AUG'!H54</f>
        <v>0</v>
      </c>
      <c r="I54" s="65">
        <f>'[3]2SEPT'!I54+'[3]3OCT'!I54+'[3]4NOV'!I54+'[3]5DEC'!I54+'[3]6JAN'!I54+'[3]7FEB'!I54+'[3]8MAR'!I54+'[3]9APR'!I54+'[3]10MAY'!I54+'[3]11JUN'!I54+'[3]12JUL'!I54+'[3]13AUG'!I54</f>
        <v>3019355</v>
      </c>
      <c r="J54" s="19">
        <f>'[3]2SEPT'!J54+'[3]3OCT'!J54+'[3]4NOV'!J54+'[3]5DEC'!J54+'[3]6JAN'!J54+'[3]7FEB'!J54+'[3]8MAR'!J54+'[3]9APR'!J54+'[3]10MAY'!J54+'[3]11JUN'!J54+'[3]12JUL'!J54+'[3]13AUG'!J54</f>
        <v>31213.35</v>
      </c>
      <c r="K54" s="19">
        <f>'[3]2SEPT'!K54+'[3]3OCT'!K54+'[3]4NOV'!K54+'[3]5DEC'!K54+'[3]6JAN'!K54+'[3]7FEB'!K54+'[3]8MAR'!K54+'[3]9APR'!K54+'[3]10MAY'!K54+'[3]11JUN'!K54+'[3]12JUL'!K54+'[3]13AUG'!K54</f>
        <v>536258.03</v>
      </c>
      <c r="L54" s="19">
        <f>'[3]2SEPT'!L54+'[3]3OCT'!L54+'[3]4NOV'!L54+'[3]5DEC'!L54+'[3]6JAN'!L54+'[3]7FEB'!L54+'[3]8MAR'!L54+'[3]9APR'!L54+'[3]10MAY'!L54+'[3]11JUN'!L54+'[3]12JUL'!L54+'[3]13AUG'!L54</f>
        <v>0</v>
      </c>
      <c r="M54" s="19">
        <f>'[3]2SEPT'!M54+'[3]3OCT'!M54+'[3]4NOV'!M54+'[3]5DEC'!M54+'[3]6JAN'!M54+'[3]7FEB'!M54+'[3]8MAR'!M54+'[3]9APR'!M54+'[3]10MAY'!M54+'[3]11JUN'!M54+'[3]12JUL'!M54+'[3]13AUG'!M54</f>
        <v>0</v>
      </c>
      <c r="N54" s="19">
        <f>'[3]2SEPT'!N54+'[3]3OCT'!N54+'[3]4NOV'!N54+'[3]5DEC'!N54+'[3]6JAN'!N54+'[3]7FEB'!N54+'[3]8MAR'!N54+'[3]9APR'!N54+'[3]10MAY'!N54+'[3]11JUN'!N54+'[3]12JUL'!N54+'[3]13AUG'!N54</f>
        <v>0</v>
      </c>
      <c r="O54" s="19">
        <f>'[3]2SEPT'!O54+'[3]3OCT'!O54+'[3]4NOV'!O54+'[3]5DEC'!O54+'[3]6JAN'!O54+'[3]7FEB'!O54+'[3]8MAR'!O54+'[3]9APR'!O54+'[3]10MAY'!O54+'[3]11JUN'!O54+'[3]12JUL'!O54+'[3]13AUG'!O54</f>
        <v>0</v>
      </c>
      <c r="P54" s="19">
        <f>'[3]2SEPT'!P54+'[3]3OCT'!P54+'[3]4NOV'!P54+'[3]5DEC'!P54+'[3]6JAN'!P54+'[3]7FEB'!P54+'[3]8MAR'!P54+'[3]9APR'!P54+'[3]10MAY'!P54+'[3]11JUN'!P54+'[3]12JUL'!P54+'[3]13AUG'!P54</f>
        <v>54413</v>
      </c>
      <c r="Q54" s="19">
        <f>'[3]2SEPT'!Q54+'[3]3OCT'!Q54+'[3]4NOV'!Q54+'[3]5DEC'!Q54+'[3]6JAN'!Q54+'[3]7FEB'!Q54+'[3]8MAR'!Q54+'[3]9APR'!Q54+'[3]10MAY'!Q54+'[3]11JUN'!Q54+'[3]12JUL'!Q54+'[3]13AUG'!Q54</f>
        <v>233684</v>
      </c>
      <c r="R54" s="19">
        <f>'[3]2SEPT'!R54+'[3]3OCT'!R54+'[3]4NOV'!R54+'[3]5DEC'!R54+'[3]6JAN'!R54+'[3]7FEB'!R54+'[3]8MAR'!R54+'[3]9APR'!R54+'[3]10MAY'!R54+'[3]11JUN'!R54+'[3]12JUL'!R54+'[3]13AUG'!R54</f>
        <v>0</v>
      </c>
      <c r="S54" s="19">
        <f>'[3]2SEPT'!S54+'[3]3OCT'!S54+'[3]4NOV'!S54+'[3]5DEC'!S54+'[3]6JAN'!S54+'[3]7FEB'!S54+'[3]8MAR'!S54+'[3]9APR'!S54+'[3]10MAY'!S54+'[3]11JUN'!S54+'[3]12JUL'!S54+'[3]13AUG'!S54</f>
        <v>0</v>
      </c>
      <c r="T54" s="19">
        <f>'[3]2SEPT'!T54+'[3]3OCT'!T54+'[3]4NOV'!T54+'[3]5DEC'!T54+'[3]6JAN'!T54+'[3]7FEB'!T54+'[3]8MAR'!T54+'[3]9APR'!T54+'[3]10MAY'!T54+'[3]11JUN'!T54+'[3]12JUL'!T54+'[3]13AUG'!T54</f>
        <v>0</v>
      </c>
      <c r="U54" s="19">
        <f>'[3]2SEPT'!U54+'[3]3OCT'!U54+'[3]4NOV'!U54+'[3]5DEC'!U54+'[3]6JAN'!U54+'[3]7FEB'!U54+'[3]8MAR'!U54+'[3]9APR'!U54+'[3]10MAY'!U54+'[3]11JUN'!U54+'[3]12JUL'!U54+'[3]13AUG'!U54</f>
        <v>0</v>
      </c>
      <c r="V54" s="19">
        <f>'[3]2SEPT'!V54+'[3]3OCT'!V54+'[3]4NOV'!V54+'[3]5DEC'!V54+'[3]6JAN'!V54+'[3]7FEB'!V54+'[3]8MAR'!V54+'[3]9APR'!V54+'[3]10MAY'!V54+'[3]11JUN'!V54+'[3]12JUL'!V54+'[3]13AUG'!V54</f>
        <v>11773.99</v>
      </c>
      <c r="W54" s="66">
        <f t="shared" si="0"/>
        <v>3886697.37</v>
      </c>
    </row>
    <row r="55" spans="1:23" x14ac:dyDescent="0.25">
      <c r="A55" s="62" t="s">
        <v>147</v>
      </c>
      <c r="B55" s="63" t="s">
        <v>148</v>
      </c>
      <c r="C55" s="70" t="s">
        <v>45</v>
      </c>
      <c r="D55" s="19">
        <f>'[3]2SEPT'!D55+'[3]3OCT'!D55+'[3]4NOV'!D55+'[3]5DEC'!D55+'[3]6JAN'!D55+'[3]7FEB'!D55+'[3]8MAR'!D55+'[3]9APR'!D55+'[3]10MAY'!D55+'[3]11JUN'!D55+'[3]12JUL'!D55+'[3]13AUG'!D55</f>
        <v>204800</v>
      </c>
      <c r="E55" s="19">
        <f>'[3]2SEPT'!E55+'[3]3OCT'!E55+'[3]4NOV'!E55+'[3]5DEC'!E55+'[3]6JAN'!E55+'[3]7FEB'!E55+'[3]8MAR'!E55+'[3]9APR'!E55+'[3]10MAY'!E55+'[3]11JUN'!E55+'[3]12JUL'!E55+'[3]13AUG'!E55</f>
        <v>4680</v>
      </c>
      <c r="F55" s="19">
        <f>'[3]2SEPT'!F55+'[3]3OCT'!F55+'[3]4NOV'!F55+'[3]5DEC'!F55+'[3]6JAN'!F55+'[3]7FEB'!F55+'[3]8MAR'!F55+'[3]9APR'!F55+'[3]10MAY'!F55+'[3]11JUN'!F55+'[3]12JUL'!F55+'[3]13AUG'!F55</f>
        <v>0</v>
      </c>
      <c r="G55" s="19">
        <f>'[3]2SEPT'!G55+'[3]3OCT'!G55+'[3]4NOV'!G55+'[3]5DEC'!G55+'[3]6JAN'!G55+'[3]7FEB'!G55+'[3]8MAR'!G55+'[3]9APR'!G55+'[3]10MAY'!G55+'[3]11JUN'!G55+'[3]12JUL'!G55+'[3]13AUG'!G55</f>
        <v>0</v>
      </c>
      <c r="H55" s="19">
        <f>'[3]2SEPT'!H55+'[3]3OCT'!H55+'[3]4NOV'!H55+'[3]5DEC'!H55+'[3]6JAN'!H55+'[3]7FEB'!H55+'[3]8MAR'!H55+'[3]9APR'!H55+'[3]10MAY'!H55+'[3]11JUN'!H55+'[3]12JUL'!H55+'[3]13AUG'!H55</f>
        <v>0</v>
      </c>
      <c r="I55" s="65">
        <f>'[3]2SEPT'!I55+'[3]3OCT'!I55+'[3]4NOV'!I55+'[3]5DEC'!I55+'[3]6JAN'!I55+'[3]7FEB'!I55+'[3]8MAR'!I55+'[3]9APR'!I55+'[3]10MAY'!I55+'[3]11JUN'!I55+'[3]12JUL'!I55+'[3]13AUG'!I55</f>
        <v>209480</v>
      </c>
      <c r="J55" s="19">
        <f>'[3]2SEPT'!J55+'[3]3OCT'!J55+'[3]4NOV'!J55+'[3]5DEC'!J55+'[3]6JAN'!J55+'[3]7FEB'!J55+'[3]8MAR'!J55+'[3]9APR'!J55+'[3]10MAY'!J55+'[3]11JUN'!J55+'[3]12JUL'!J55+'[3]13AUG'!J55</f>
        <v>3353</v>
      </c>
      <c r="K55" s="19">
        <f>'[3]2SEPT'!K55+'[3]3OCT'!K55+'[3]4NOV'!K55+'[3]5DEC'!K55+'[3]6JAN'!K55+'[3]7FEB'!K55+'[3]8MAR'!K55+'[3]9APR'!K55+'[3]10MAY'!K55+'[3]11JUN'!K55+'[3]12JUL'!K55+'[3]13AUG'!K55</f>
        <v>17183.349999999999</v>
      </c>
      <c r="L55" s="19">
        <f>'[3]2SEPT'!L55+'[3]3OCT'!L55+'[3]4NOV'!L55+'[3]5DEC'!L55+'[3]6JAN'!L55+'[3]7FEB'!L55+'[3]8MAR'!L55+'[3]9APR'!L55+'[3]10MAY'!L55+'[3]11JUN'!L55+'[3]12JUL'!L55+'[3]13AUG'!L55</f>
        <v>0</v>
      </c>
      <c r="M55" s="19">
        <f>'[3]2SEPT'!M55+'[3]3OCT'!M55+'[3]4NOV'!M55+'[3]5DEC'!M55+'[3]6JAN'!M55+'[3]7FEB'!M55+'[3]8MAR'!M55+'[3]9APR'!M55+'[3]10MAY'!M55+'[3]11JUN'!M55+'[3]12JUL'!M55+'[3]13AUG'!M55</f>
        <v>0</v>
      </c>
      <c r="N55" s="19">
        <f>'[3]2SEPT'!N55+'[3]3OCT'!N55+'[3]4NOV'!N55+'[3]5DEC'!N55+'[3]6JAN'!N55+'[3]7FEB'!N55+'[3]8MAR'!N55+'[3]9APR'!N55+'[3]10MAY'!N55+'[3]11JUN'!N55+'[3]12JUL'!N55+'[3]13AUG'!N55</f>
        <v>0</v>
      </c>
      <c r="O55" s="19">
        <f>'[3]2SEPT'!O55+'[3]3OCT'!O55+'[3]4NOV'!O55+'[3]5DEC'!O55+'[3]6JAN'!O55+'[3]7FEB'!O55+'[3]8MAR'!O55+'[3]9APR'!O55+'[3]10MAY'!O55+'[3]11JUN'!O55+'[3]12JUL'!O55+'[3]13AUG'!O55</f>
        <v>0</v>
      </c>
      <c r="P55" s="19">
        <f>'[3]2SEPT'!P55+'[3]3OCT'!P55+'[3]4NOV'!P55+'[3]5DEC'!P55+'[3]6JAN'!P55+'[3]7FEB'!P55+'[3]8MAR'!P55+'[3]9APR'!P55+'[3]10MAY'!P55+'[3]11JUN'!P55+'[3]12JUL'!P55+'[3]13AUG'!P55</f>
        <v>0</v>
      </c>
      <c r="Q55" s="19">
        <f>'[3]2SEPT'!Q55+'[3]3OCT'!Q55+'[3]4NOV'!Q55+'[3]5DEC'!Q55+'[3]6JAN'!Q55+'[3]7FEB'!Q55+'[3]8MAR'!Q55+'[3]9APR'!Q55+'[3]10MAY'!Q55+'[3]11JUN'!Q55+'[3]12JUL'!Q55+'[3]13AUG'!Q55</f>
        <v>0</v>
      </c>
      <c r="R55" s="19">
        <f>'[3]2SEPT'!R55+'[3]3OCT'!R55+'[3]4NOV'!R55+'[3]5DEC'!R55+'[3]6JAN'!R55+'[3]7FEB'!R55+'[3]8MAR'!R55+'[3]9APR'!R55+'[3]10MAY'!R55+'[3]11JUN'!R55+'[3]12JUL'!R55+'[3]13AUG'!R55</f>
        <v>0</v>
      </c>
      <c r="S55" s="19">
        <f>'[3]2SEPT'!S55+'[3]3OCT'!S55+'[3]4NOV'!S55+'[3]5DEC'!S55+'[3]6JAN'!S55+'[3]7FEB'!S55+'[3]8MAR'!S55+'[3]9APR'!S55+'[3]10MAY'!S55+'[3]11JUN'!S55+'[3]12JUL'!S55+'[3]13AUG'!S55</f>
        <v>0</v>
      </c>
      <c r="T55" s="19">
        <f>'[3]2SEPT'!T55+'[3]3OCT'!T55+'[3]4NOV'!T55+'[3]5DEC'!T55+'[3]6JAN'!T55+'[3]7FEB'!T55+'[3]8MAR'!T55+'[3]9APR'!T55+'[3]10MAY'!T55+'[3]11JUN'!T55+'[3]12JUL'!T55+'[3]13AUG'!T55</f>
        <v>0</v>
      </c>
      <c r="U55" s="19">
        <f>'[3]2SEPT'!U55+'[3]3OCT'!U55+'[3]4NOV'!U55+'[3]5DEC'!U55+'[3]6JAN'!U55+'[3]7FEB'!U55+'[3]8MAR'!U55+'[3]9APR'!U55+'[3]10MAY'!U55+'[3]11JUN'!U55+'[3]12JUL'!U55+'[3]13AUG'!U55</f>
        <v>0</v>
      </c>
      <c r="V55" s="19">
        <f>'[3]2SEPT'!V55+'[3]3OCT'!V55+'[3]4NOV'!V55+'[3]5DEC'!V55+'[3]6JAN'!V55+'[3]7FEB'!V55+'[3]8MAR'!V55+'[3]9APR'!V55+'[3]10MAY'!V55+'[3]11JUN'!V55+'[3]12JUL'!V55+'[3]13AUG'!V55</f>
        <v>4348</v>
      </c>
      <c r="W55" s="66">
        <f t="shared" si="0"/>
        <v>234364.35</v>
      </c>
    </row>
    <row r="56" spans="1:23" x14ac:dyDescent="0.25">
      <c r="A56" s="62" t="s">
        <v>149</v>
      </c>
      <c r="B56" s="63" t="s">
        <v>150</v>
      </c>
      <c r="C56" s="67" t="s">
        <v>39</v>
      </c>
      <c r="D56" s="19">
        <f>'[3]2SEPT'!D56+'[3]3OCT'!D56+'[3]4NOV'!D56+'[3]5DEC'!D56+'[3]6JAN'!D56+'[3]7FEB'!D56+'[3]8MAR'!D56+'[3]9APR'!D56+'[3]10MAY'!D56+'[3]11JUN'!D56+'[3]12JUL'!D56+'[3]13AUG'!D56</f>
        <v>83800</v>
      </c>
      <c r="E56" s="19">
        <f>'[3]2SEPT'!E56+'[3]3OCT'!E56+'[3]4NOV'!E56+'[3]5DEC'!E56+'[3]6JAN'!E56+'[3]7FEB'!E56+'[3]8MAR'!E56+'[3]9APR'!E56+'[3]10MAY'!E56+'[3]11JUN'!E56+'[3]12JUL'!E56+'[3]13AUG'!E56</f>
        <v>67500</v>
      </c>
      <c r="F56" s="19">
        <f>'[3]2SEPT'!F56+'[3]3OCT'!F56+'[3]4NOV'!F56+'[3]5DEC'!F56+'[3]6JAN'!F56+'[3]7FEB'!F56+'[3]8MAR'!F56+'[3]9APR'!F56+'[3]10MAY'!F56+'[3]11JUN'!F56+'[3]12JUL'!F56+'[3]13AUG'!F56</f>
        <v>30453</v>
      </c>
      <c r="G56" s="19">
        <f>'[3]2SEPT'!G56+'[3]3OCT'!G56+'[3]4NOV'!G56+'[3]5DEC'!G56+'[3]6JAN'!G56+'[3]7FEB'!G56+'[3]8MAR'!G56+'[3]9APR'!G56+'[3]10MAY'!G56+'[3]11JUN'!G56+'[3]12JUL'!G56+'[3]13AUG'!G56</f>
        <v>19361</v>
      </c>
      <c r="H56" s="19">
        <f>'[3]2SEPT'!H56+'[3]3OCT'!H56+'[3]4NOV'!H56+'[3]5DEC'!H56+'[3]6JAN'!H56+'[3]7FEB'!H56+'[3]8MAR'!H56+'[3]9APR'!H56+'[3]10MAY'!H56+'[3]11JUN'!H56+'[3]12JUL'!H56+'[3]13AUG'!H56</f>
        <v>4000</v>
      </c>
      <c r="I56" s="65">
        <f>'[3]2SEPT'!I56+'[3]3OCT'!I56+'[3]4NOV'!I56+'[3]5DEC'!I56+'[3]6JAN'!I56+'[3]7FEB'!I56+'[3]8MAR'!I56+'[3]9APR'!I56+'[3]10MAY'!I56+'[3]11JUN'!I56+'[3]12JUL'!I56+'[3]13AUG'!I56</f>
        <v>205114</v>
      </c>
      <c r="J56" s="19">
        <f>'[3]2SEPT'!J56+'[3]3OCT'!J56+'[3]4NOV'!J56+'[3]5DEC'!J56+'[3]6JAN'!J56+'[3]7FEB'!J56+'[3]8MAR'!J56+'[3]9APR'!J56+'[3]10MAY'!J56+'[3]11JUN'!J56+'[3]12JUL'!J56+'[3]13AUG'!J56</f>
        <v>940.36</v>
      </c>
      <c r="K56" s="19">
        <f>'[3]2SEPT'!K56+'[3]3OCT'!K56+'[3]4NOV'!K56+'[3]5DEC'!K56+'[3]6JAN'!K56+'[3]7FEB'!K56+'[3]8MAR'!K56+'[3]9APR'!K56+'[3]10MAY'!K56+'[3]11JUN'!K56+'[3]12JUL'!K56+'[3]13AUG'!K56</f>
        <v>7446.82</v>
      </c>
      <c r="L56" s="19">
        <f>'[3]2SEPT'!L56+'[3]3OCT'!L56+'[3]4NOV'!L56+'[3]5DEC'!L56+'[3]6JAN'!L56+'[3]7FEB'!L56+'[3]8MAR'!L56+'[3]9APR'!L56+'[3]10MAY'!L56+'[3]11JUN'!L56+'[3]12JUL'!L56+'[3]13AUG'!L56</f>
        <v>0</v>
      </c>
      <c r="M56" s="19">
        <f>'[3]2SEPT'!M56+'[3]3OCT'!M56+'[3]4NOV'!M56+'[3]5DEC'!M56+'[3]6JAN'!M56+'[3]7FEB'!M56+'[3]8MAR'!M56+'[3]9APR'!M56+'[3]10MAY'!M56+'[3]11JUN'!M56+'[3]12JUL'!M56+'[3]13AUG'!M56</f>
        <v>0</v>
      </c>
      <c r="N56" s="19">
        <f>'[3]2SEPT'!N56+'[3]3OCT'!N56+'[3]4NOV'!N56+'[3]5DEC'!N56+'[3]6JAN'!N56+'[3]7FEB'!N56+'[3]8MAR'!N56+'[3]9APR'!N56+'[3]10MAY'!N56+'[3]11JUN'!N56+'[3]12JUL'!N56+'[3]13AUG'!N56</f>
        <v>0</v>
      </c>
      <c r="O56" s="19">
        <f>'[3]2SEPT'!O56+'[3]3OCT'!O56+'[3]4NOV'!O56+'[3]5DEC'!O56+'[3]6JAN'!O56+'[3]7FEB'!O56+'[3]8MAR'!O56+'[3]9APR'!O56+'[3]10MAY'!O56+'[3]11JUN'!O56+'[3]12JUL'!O56+'[3]13AUG'!O56</f>
        <v>0</v>
      </c>
      <c r="P56" s="19">
        <f>'[3]2SEPT'!P56+'[3]3OCT'!P56+'[3]4NOV'!P56+'[3]5DEC'!P56+'[3]6JAN'!P56+'[3]7FEB'!P56+'[3]8MAR'!P56+'[3]9APR'!P56+'[3]10MAY'!P56+'[3]11JUN'!P56+'[3]12JUL'!P56+'[3]13AUG'!P56</f>
        <v>0</v>
      </c>
      <c r="Q56" s="19">
        <f>'[3]2SEPT'!Q56+'[3]3OCT'!Q56+'[3]4NOV'!Q56+'[3]5DEC'!Q56+'[3]6JAN'!Q56+'[3]7FEB'!Q56+'[3]8MAR'!Q56+'[3]9APR'!Q56+'[3]10MAY'!Q56+'[3]11JUN'!Q56+'[3]12JUL'!Q56+'[3]13AUG'!Q56</f>
        <v>0</v>
      </c>
      <c r="R56" s="19">
        <f>'[3]2SEPT'!R56+'[3]3OCT'!R56+'[3]4NOV'!R56+'[3]5DEC'!R56+'[3]6JAN'!R56+'[3]7FEB'!R56+'[3]8MAR'!R56+'[3]9APR'!R56+'[3]10MAY'!R56+'[3]11JUN'!R56+'[3]12JUL'!R56+'[3]13AUG'!R56</f>
        <v>0</v>
      </c>
      <c r="S56" s="19">
        <f>'[3]2SEPT'!S56+'[3]3OCT'!S56+'[3]4NOV'!S56+'[3]5DEC'!S56+'[3]6JAN'!S56+'[3]7FEB'!S56+'[3]8MAR'!S56+'[3]9APR'!S56+'[3]10MAY'!S56+'[3]11JUN'!S56+'[3]12JUL'!S56+'[3]13AUG'!S56</f>
        <v>0</v>
      </c>
      <c r="T56" s="19">
        <f>'[3]2SEPT'!T56+'[3]3OCT'!T56+'[3]4NOV'!T56+'[3]5DEC'!T56+'[3]6JAN'!T56+'[3]7FEB'!T56+'[3]8MAR'!T56+'[3]9APR'!T56+'[3]10MAY'!T56+'[3]11JUN'!T56+'[3]12JUL'!T56+'[3]13AUG'!T56</f>
        <v>0</v>
      </c>
      <c r="U56" s="19">
        <f>'[3]2SEPT'!U56+'[3]3OCT'!U56+'[3]4NOV'!U56+'[3]5DEC'!U56+'[3]6JAN'!U56+'[3]7FEB'!U56+'[3]8MAR'!U56+'[3]9APR'!U56+'[3]10MAY'!U56+'[3]11JUN'!U56+'[3]12JUL'!U56+'[3]13AUG'!U56</f>
        <v>0</v>
      </c>
      <c r="V56" s="19">
        <f>'[3]2SEPT'!V56+'[3]3OCT'!V56+'[3]4NOV'!V56+'[3]5DEC'!V56+'[3]6JAN'!V56+'[3]7FEB'!V56+'[3]8MAR'!V56+'[3]9APR'!V56+'[3]10MAY'!V56+'[3]11JUN'!V56+'[3]12JUL'!V56+'[3]13AUG'!V56</f>
        <v>0</v>
      </c>
      <c r="W56" s="66">
        <f t="shared" si="0"/>
        <v>213501.18</v>
      </c>
    </row>
    <row r="57" spans="1:23" x14ac:dyDescent="0.25">
      <c r="A57" s="62" t="s">
        <v>151</v>
      </c>
      <c r="B57" s="63" t="s">
        <v>152</v>
      </c>
      <c r="C57" s="68" t="s">
        <v>42</v>
      </c>
      <c r="D57" s="19">
        <f>'[3]2SEPT'!D57+'[3]3OCT'!D57+'[3]4NOV'!D57+'[3]5DEC'!D57+'[3]6JAN'!D57+'[3]7FEB'!D57+'[3]8MAR'!D57+'[3]9APR'!D57+'[3]10MAY'!D57+'[3]11JUN'!D57+'[3]12JUL'!D57+'[3]13AUG'!D57</f>
        <v>636091.82999999996</v>
      </c>
      <c r="E57" s="19">
        <f>'[3]2SEPT'!E57+'[3]3OCT'!E57+'[3]4NOV'!E57+'[3]5DEC'!E57+'[3]6JAN'!E57+'[3]7FEB'!E57+'[3]8MAR'!E57+'[3]9APR'!E57+'[3]10MAY'!E57+'[3]11JUN'!E57+'[3]12JUL'!E57+'[3]13AUG'!E57</f>
        <v>507764.22</v>
      </c>
      <c r="F57" s="19">
        <f>'[3]2SEPT'!F57+'[3]3OCT'!F57+'[3]4NOV'!F57+'[3]5DEC'!F57+'[3]6JAN'!F57+'[3]7FEB'!F57+'[3]8MAR'!F57+'[3]9APR'!F57+'[3]10MAY'!F57+'[3]11JUN'!F57+'[3]12JUL'!F57+'[3]13AUG'!F57</f>
        <v>585028.9</v>
      </c>
      <c r="G57" s="19">
        <f>'[3]2SEPT'!G57+'[3]3OCT'!G57+'[3]4NOV'!G57+'[3]5DEC'!G57+'[3]6JAN'!G57+'[3]7FEB'!G57+'[3]8MAR'!G57+'[3]9APR'!G57+'[3]10MAY'!G57+'[3]11JUN'!G57+'[3]12JUL'!G57+'[3]13AUG'!G57</f>
        <v>231436.05</v>
      </c>
      <c r="H57" s="19">
        <f>'[3]2SEPT'!H57+'[3]3OCT'!H57+'[3]4NOV'!H57+'[3]5DEC'!H57+'[3]6JAN'!H57+'[3]7FEB'!H57+'[3]8MAR'!H57+'[3]9APR'!H57+'[3]10MAY'!H57+'[3]11JUN'!H57+'[3]12JUL'!H57+'[3]13AUG'!H57</f>
        <v>0</v>
      </c>
      <c r="I57" s="65">
        <f>'[3]2SEPT'!I57+'[3]3OCT'!I57+'[3]4NOV'!I57+'[3]5DEC'!I57+'[3]6JAN'!I57+'[3]7FEB'!I57+'[3]8MAR'!I57+'[3]9APR'!I57+'[3]10MAY'!I57+'[3]11JUN'!I57+'[3]12JUL'!I57+'[3]13AUG'!I57</f>
        <v>1960321</v>
      </c>
      <c r="J57" s="19">
        <f>'[3]2SEPT'!J57+'[3]3OCT'!J57+'[3]4NOV'!J57+'[3]5DEC'!J57+'[3]6JAN'!J57+'[3]7FEB'!J57+'[3]8MAR'!J57+'[3]9APR'!J57+'[3]10MAY'!J57+'[3]11JUN'!J57+'[3]12JUL'!J57+'[3]13AUG'!J57</f>
        <v>8730.9500000000007</v>
      </c>
      <c r="K57" s="19">
        <f>'[3]2SEPT'!K57+'[3]3OCT'!K57+'[3]4NOV'!K57+'[3]5DEC'!K57+'[3]6JAN'!K57+'[3]7FEB'!K57+'[3]8MAR'!K57+'[3]9APR'!K57+'[3]10MAY'!K57+'[3]11JUN'!K57+'[3]12JUL'!K57+'[3]13AUG'!K57</f>
        <v>189152.28</v>
      </c>
      <c r="L57" s="19">
        <f>'[3]2SEPT'!L57+'[3]3OCT'!L57+'[3]4NOV'!L57+'[3]5DEC'!L57+'[3]6JAN'!L57+'[3]7FEB'!L57+'[3]8MAR'!L57+'[3]9APR'!L57+'[3]10MAY'!L57+'[3]11JUN'!L57+'[3]12JUL'!L57+'[3]13AUG'!L57</f>
        <v>0</v>
      </c>
      <c r="M57" s="19">
        <f>'[3]2SEPT'!M57+'[3]3OCT'!M57+'[3]4NOV'!M57+'[3]5DEC'!M57+'[3]6JAN'!M57+'[3]7FEB'!M57+'[3]8MAR'!M57+'[3]9APR'!M57+'[3]10MAY'!M57+'[3]11JUN'!M57+'[3]12JUL'!M57+'[3]13AUG'!M57</f>
        <v>0</v>
      </c>
      <c r="N57" s="19">
        <f>'[3]2SEPT'!N57+'[3]3OCT'!N57+'[3]4NOV'!N57+'[3]5DEC'!N57+'[3]6JAN'!N57+'[3]7FEB'!N57+'[3]8MAR'!N57+'[3]9APR'!N57+'[3]10MAY'!N57+'[3]11JUN'!N57+'[3]12JUL'!N57+'[3]13AUG'!N57</f>
        <v>0</v>
      </c>
      <c r="O57" s="19">
        <f>'[3]2SEPT'!O57+'[3]3OCT'!O57+'[3]4NOV'!O57+'[3]5DEC'!O57+'[3]6JAN'!O57+'[3]7FEB'!O57+'[3]8MAR'!O57+'[3]9APR'!O57+'[3]10MAY'!O57+'[3]11JUN'!O57+'[3]12JUL'!O57+'[3]13AUG'!O57</f>
        <v>0</v>
      </c>
      <c r="P57" s="19">
        <f>'[3]2SEPT'!P57+'[3]3OCT'!P57+'[3]4NOV'!P57+'[3]5DEC'!P57+'[3]6JAN'!P57+'[3]7FEB'!P57+'[3]8MAR'!P57+'[3]9APR'!P57+'[3]10MAY'!P57+'[3]11JUN'!P57+'[3]12JUL'!P57+'[3]13AUG'!P57</f>
        <v>0</v>
      </c>
      <c r="Q57" s="19">
        <f>'[3]2SEPT'!Q57+'[3]3OCT'!Q57+'[3]4NOV'!Q57+'[3]5DEC'!Q57+'[3]6JAN'!Q57+'[3]7FEB'!Q57+'[3]8MAR'!Q57+'[3]9APR'!Q57+'[3]10MAY'!Q57+'[3]11JUN'!Q57+'[3]12JUL'!Q57+'[3]13AUG'!Q57</f>
        <v>0</v>
      </c>
      <c r="R57" s="19">
        <f>'[3]2SEPT'!R57+'[3]3OCT'!R57+'[3]4NOV'!R57+'[3]5DEC'!R57+'[3]6JAN'!R57+'[3]7FEB'!R57+'[3]8MAR'!R57+'[3]9APR'!R57+'[3]10MAY'!R57+'[3]11JUN'!R57+'[3]12JUL'!R57+'[3]13AUG'!R57</f>
        <v>0</v>
      </c>
      <c r="S57" s="19">
        <f>'[3]2SEPT'!S57+'[3]3OCT'!S57+'[3]4NOV'!S57+'[3]5DEC'!S57+'[3]6JAN'!S57+'[3]7FEB'!S57+'[3]8MAR'!S57+'[3]9APR'!S57+'[3]10MAY'!S57+'[3]11JUN'!S57+'[3]12JUL'!S57+'[3]13AUG'!S57</f>
        <v>0</v>
      </c>
      <c r="T57" s="19">
        <f>'[3]2SEPT'!T57+'[3]3OCT'!T57+'[3]4NOV'!T57+'[3]5DEC'!T57+'[3]6JAN'!T57+'[3]7FEB'!T57+'[3]8MAR'!T57+'[3]9APR'!T57+'[3]10MAY'!T57+'[3]11JUN'!T57+'[3]12JUL'!T57+'[3]13AUG'!T57</f>
        <v>67500</v>
      </c>
      <c r="U57" s="19">
        <f>'[3]2SEPT'!U57+'[3]3OCT'!U57+'[3]4NOV'!U57+'[3]5DEC'!U57+'[3]6JAN'!U57+'[3]7FEB'!U57+'[3]8MAR'!U57+'[3]9APR'!U57+'[3]10MAY'!U57+'[3]11JUN'!U57+'[3]12JUL'!U57+'[3]13AUG'!U57</f>
        <v>0</v>
      </c>
      <c r="V57" s="19">
        <f>'[3]2SEPT'!V57+'[3]3OCT'!V57+'[3]4NOV'!V57+'[3]5DEC'!V57+'[3]6JAN'!V57+'[3]7FEB'!V57+'[3]8MAR'!V57+'[3]9APR'!V57+'[3]10MAY'!V57+'[3]11JUN'!V57+'[3]12JUL'!V57+'[3]13AUG'!V57</f>
        <v>0</v>
      </c>
      <c r="W57" s="66">
        <f t="shared" si="0"/>
        <v>2225704.23</v>
      </c>
    </row>
    <row r="58" spans="1:23" x14ac:dyDescent="0.25">
      <c r="A58" s="62" t="s">
        <v>153</v>
      </c>
      <c r="B58" s="63" t="s">
        <v>154</v>
      </c>
      <c r="C58" s="71" t="s">
        <v>50</v>
      </c>
      <c r="D58" s="19">
        <f>'[3]2SEPT'!D58+'[3]3OCT'!D58+'[3]4NOV'!D58+'[3]5DEC'!D58+'[3]6JAN'!D58+'[3]7FEB'!D58+'[3]8MAR'!D58+'[3]9APR'!D58+'[3]10MAY'!D58+'[3]11JUN'!D58+'[3]12JUL'!D58+'[3]13AUG'!D58</f>
        <v>75457</v>
      </c>
      <c r="E58" s="19">
        <f>'[3]2SEPT'!E58+'[3]3OCT'!E58+'[3]4NOV'!E58+'[3]5DEC'!E58+'[3]6JAN'!E58+'[3]7FEB'!E58+'[3]8MAR'!E58+'[3]9APR'!E58+'[3]10MAY'!E58+'[3]11JUN'!E58+'[3]12JUL'!E58+'[3]13AUG'!E58</f>
        <v>21242</v>
      </c>
      <c r="F58" s="19">
        <f>'[3]2SEPT'!F58+'[3]3OCT'!F58+'[3]4NOV'!F58+'[3]5DEC'!F58+'[3]6JAN'!F58+'[3]7FEB'!F58+'[3]8MAR'!F58+'[3]9APR'!F58+'[3]10MAY'!F58+'[3]11JUN'!F58+'[3]12JUL'!F58+'[3]13AUG'!F58</f>
        <v>0</v>
      </c>
      <c r="G58" s="19">
        <f>'[3]2SEPT'!G58+'[3]3OCT'!G58+'[3]4NOV'!G58+'[3]5DEC'!G58+'[3]6JAN'!G58+'[3]7FEB'!G58+'[3]8MAR'!G58+'[3]9APR'!G58+'[3]10MAY'!G58+'[3]11JUN'!G58+'[3]12JUL'!G58+'[3]13AUG'!G58</f>
        <v>0</v>
      </c>
      <c r="H58" s="19">
        <f>'[3]2SEPT'!H58+'[3]3OCT'!H58+'[3]4NOV'!H58+'[3]5DEC'!H58+'[3]6JAN'!H58+'[3]7FEB'!H58+'[3]8MAR'!H58+'[3]9APR'!H58+'[3]10MAY'!H58+'[3]11JUN'!H58+'[3]12JUL'!H58+'[3]13AUG'!H58</f>
        <v>0</v>
      </c>
      <c r="I58" s="65">
        <f>'[3]2SEPT'!I58+'[3]3OCT'!I58+'[3]4NOV'!I58+'[3]5DEC'!I58+'[3]6JAN'!I58+'[3]7FEB'!I58+'[3]8MAR'!I58+'[3]9APR'!I58+'[3]10MAY'!I58+'[3]11JUN'!I58+'[3]12JUL'!I58+'[3]13AUG'!I58</f>
        <v>96699</v>
      </c>
      <c r="J58" s="19">
        <f>'[3]2SEPT'!J58+'[3]3OCT'!J58+'[3]4NOV'!J58+'[3]5DEC'!J58+'[3]6JAN'!J58+'[3]7FEB'!J58+'[3]8MAR'!J58+'[3]9APR'!J58+'[3]10MAY'!J58+'[3]11JUN'!J58+'[3]12JUL'!J58+'[3]13AUG'!J58</f>
        <v>470.17</v>
      </c>
      <c r="K58" s="19">
        <f>'[3]2SEPT'!K58+'[3]3OCT'!K58+'[3]4NOV'!K58+'[3]5DEC'!K58+'[3]6JAN'!K58+'[3]7FEB'!K58+'[3]8MAR'!K58+'[3]9APR'!K58+'[3]10MAY'!K58+'[3]11JUN'!K58+'[3]12JUL'!K58+'[3]13AUG'!K58</f>
        <v>3258.3</v>
      </c>
      <c r="L58" s="19">
        <f>'[3]2SEPT'!L58+'[3]3OCT'!L58+'[3]4NOV'!L58+'[3]5DEC'!L58+'[3]6JAN'!L58+'[3]7FEB'!L58+'[3]8MAR'!L58+'[3]9APR'!L58+'[3]10MAY'!L58+'[3]11JUN'!L58+'[3]12JUL'!L58+'[3]13AUG'!L58</f>
        <v>0</v>
      </c>
      <c r="M58" s="19">
        <f>'[3]2SEPT'!M58+'[3]3OCT'!M58+'[3]4NOV'!M58+'[3]5DEC'!M58+'[3]6JAN'!M58+'[3]7FEB'!M58+'[3]8MAR'!M58+'[3]9APR'!M58+'[3]10MAY'!M58+'[3]11JUN'!M58+'[3]12JUL'!M58+'[3]13AUG'!M58</f>
        <v>0</v>
      </c>
      <c r="N58" s="19">
        <f>'[3]2SEPT'!N58+'[3]3OCT'!N58+'[3]4NOV'!N58+'[3]5DEC'!N58+'[3]6JAN'!N58+'[3]7FEB'!N58+'[3]8MAR'!N58+'[3]9APR'!N58+'[3]10MAY'!N58+'[3]11JUN'!N58+'[3]12JUL'!N58+'[3]13AUG'!N58</f>
        <v>0</v>
      </c>
      <c r="O58" s="19">
        <f>'[3]2SEPT'!O58+'[3]3OCT'!O58+'[3]4NOV'!O58+'[3]5DEC'!O58+'[3]6JAN'!O58+'[3]7FEB'!O58+'[3]8MAR'!O58+'[3]9APR'!O58+'[3]10MAY'!O58+'[3]11JUN'!O58+'[3]12JUL'!O58+'[3]13AUG'!O58</f>
        <v>0</v>
      </c>
      <c r="P58" s="19">
        <f>'[3]2SEPT'!P58+'[3]3OCT'!P58+'[3]4NOV'!P58+'[3]5DEC'!P58+'[3]6JAN'!P58+'[3]7FEB'!P58+'[3]8MAR'!P58+'[3]9APR'!P58+'[3]10MAY'!P58+'[3]11JUN'!P58+'[3]12JUL'!P58+'[3]13AUG'!P58</f>
        <v>0</v>
      </c>
      <c r="Q58" s="19">
        <f>'[3]2SEPT'!Q58+'[3]3OCT'!Q58+'[3]4NOV'!Q58+'[3]5DEC'!Q58+'[3]6JAN'!Q58+'[3]7FEB'!Q58+'[3]8MAR'!Q58+'[3]9APR'!Q58+'[3]10MAY'!Q58+'[3]11JUN'!Q58+'[3]12JUL'!Q58+'[3]13AUG'!Q58</f>
        <v>0</v>
      </c>
      <c r="R58" s="19">
        <f>'[3]2SEPT'!R58+'[3]3OCT'!R58+'[3]4NOV'!R58+'[3]5DEC'!R58+'[3]6JAN'!R58+'[3]7FEB'!R58+'[3]8MAR'!R58+'[3]9APR'!R58+'[3]10MAY'!R58+'[3]11JUN'!R58+'[3]12JUL'!R58+'[3]13AUG'!R58</f>
        <v>971948</v>
      </c>
      <c r="S58" s="19">
        <f>'[3]2SEPT'!S58+'[3]3OCT'!S58+'[3]4NOV'!S58+'[3]5DEC'!S58+'[3]6JAN'!S58+'[3]7FEB'!S58+'[3]8MAR'!S58+'[3]9APR'!S58+'[3]10MAY'!S58+'[3]11JUN'!S58+'[3]12JUL'!S58+'[3]13AUG'!S58</f>
        <v>0</v>
      </c>
      <c r="T58" s="19">
        <f>'[3]2SEPT'!T58+'[3]3OCT'!T58+'[3]4NOV'!T58+'[3]5DEC'!T58+'[3]6JAN'!T58+'[3]7FEB'!T58+'[3]8MAR'!T58+'[3]9APR'!T58+'[3]10MAY'!T58+'[3]11JUN'!T58+'[3]12JUL'!T58+'[3]13AUG'!T58</f>
        <v>0</v>
      </c>
      <c r="U58" s="19">
        <f>'[3]2SEPT'!U58+'[3]3OCT'!U58+'[3]4NOV'!U58+'[3]5DEC'!U58+'[3]6JAN'!U58+'[3]7FEB'!U58+'[3]8MAR'!U58+'[3]9APR'!U58+'[3]10MAY'!U58+'[3]11JUN'!U58+'[3]12JUL'!U58+'[3]13AUG'!U58</f>
        <v>0</v>
      </c>
      <c r="V58" s="19">
        <f>'[3]2SEPT'!V58+'[3]3OCT'!V58+'[3]4NOV'!V58+'[3]5DEC'!V58+'[3]6JAN'!V58+'[3]7FEB'!V58+'[3]8MAR'!V58+'[3]9APR'!V58+'[3]10MAY'!V58+'[3]11JUN'!V58+'[3]12JUL'!V58+'[3]13AUG'!V58</f>
        <v>0</v>
      </c>
      <c r="W58" s="66">
        <f t="shared" si="0"/>
        <v>1072375.47</v>
      </c>
    </row>
    <row r="59" spans="1:23" x14ac:dyDescent="0.25">
      <c r="A59" s="62" t="s">
        <v>155</v>
      </c>
      <c r="B59" s="63" t="s">
        <v>156</v>
      </c>
      <c r="C59" s="71" t="s">
        <v>50</v>
      </c>
      <c r="D59" s="19">
        <f>'[3]2SEPT'!D59+'[3]3OCT'!D59+'[3]4NOV'!D59+'[3]5DEC'!D59+'[3]6JAN'!D59+'[3]7FEB'!D59+'[3]8MAR'!D59+'[3]9APR'!D59+'[3]10MAY'!D59+'[3]11JUN'!D59+'[3]12JUL'!D59+'[3]13AUG'!D59</f>
        <v>56204.75</v>
      </c>
      <c r="E59" s="19">
        <f>'[3]2SEPT'!E59+'[3]3OCT'!E59+'[3]4NOV'!E59+'[3]5DEC'!E59+'[3]6JAN'!E59+'[3]7FEB'!E59+'[3]8MAR'!E59+'[3]9APR'!E59+'[3]10MAY'!E59+'[3]11JUN'!E59+'[3]12JUL'!E59+'[3]13AUG'!E59</f>
        <v>168614.25</v>
      </c>
      <c r="F59" s="19">
        <f>'[3]2SEPT'!F59+'[3]3OCT'!F59+'[3]4NOV'!F59+'[3]5DEC'!F59+'[3]6JAN'!F59+'[3]7FEB'!F59+'[3]8MAR'!F59+'[3]9APR'!F59+'[3]10MAY'!F59+'[3]11JUN'!F59+'[3]12JUL'!F59+'[3]13AUG'!F59</f>
        <v>68404</v>
      </c>
      <c r="G59" s="19">
        <f>'[3]2SEPT'!G59+'[3]3OCT'!G59+'[3]4NOV'!G59+'[3]5DEC'!G59+'[3]6JAN'!G59+'[3]7FEB'!G59+'[3]8MAR'!G59+'[3]9APR'!G59+'[3]10MAY'!G59+'[3]11JUN'!G59+'[3]12JUL'!G59+'[3]13AUG'!G59</f>
        <v>0</v>
      </c>
      <c r="H59" s="19">
        <f>'[3]2SEPT'!H59+'[3]3OCT'!H59+'[3]4NOV'!H59+'[3]5DEC'!H59+'[3]6JAN'!H59+'[3]7FEB'!H59+'[3]8MAR'!H59+'[3]9APR'!H59+'[3]10MAY'!H59+'[3]11JUN'!H59+'[3]12JUL'!H59+'[3]13AUG'!H59</f>
        <v>0</v>
      </c>
      <c r="I59" s="65">
        <f>'[3]2SEPT'!I59+'[3]3OCT'!I59+'[3]4NOV'!I59+'[3]5DEC'!I59+'[3]6JAN'!I59+'[3]7FEB'!I59+'[3]8MAR'!I59+'[3]9APR'!I59+'[3]10MAY'!I59+'[3]11JUN'!I59+'[3]12JUL'!I59+'[3]13AUG'!I59</f>
        <v>293223</v>
      </c>
      <c r="J59" s="19">
        <f>'[3]2SEPT'!J59+'[3]3OCT'!J59+'[3]4NOV'!J59+'[3]5DEC'!J59+'[3]6JAN'!J59+'[3]7FEB'!J59+'[3]8MAR'!J59+'[3]9APR'!J59+'[3]10MAY'!J59+'[3]11JUN'!J59+'[3]12JUL'!J59+'[3]13AUG'!J59</f>
        <v>1880.72</v>
      </c>
      <c r="K59" s="19">
        <f>'[3]2SEPT'!K59+'[3]3OCT'!K59+'[3]4NOV'!K59+'[3]5DEC'!K59+'[3]6JAN'!K59+'[3]7FEB'!K59+'[3]8MAR'!K59+'[3]9APR'!K59+'[3]10MAY'!K59+'[3]11JUN'!K59+'[3]12JUL'!K59+'[3]13AUG'!K59</f>
        <v>10421.1</v>
      </c>
      <c r="L59" s="19">
        <f>'[3]2SEPT'!L59+'[3]3OCT'!L59+'[3]4NOV'!L59+'[3]5DEC'!L59+'[3]6JAN'!L59+'[3]7FEB'!L59+'[3]8MAR'!L59+'[3]9APR'!L59+'[3]10MAY'!L59+'[3]11JUN'!L59+'[3]12JUL'!L59+'[3]13AUG'!L59</f>
        <v>0</v>
      </c>
      <c r="M59" s="19">
        <f>'[3]2SEPT'!M59+'[3]3OCT'!M59+'[3]4NOV'!M59+'[3]5DEC'!M59+'[3]6JAN'!M59+'[3]7FEB'!M59+'[3]8MAR'!M59+'[3]9APR'!M59+'[3]10MAY'!M59+'[3]11JUN'!M59+'[3]12JUL'!M59+'[3]13AUG'!M59</f>
        <v>0</v>
      </c>
      <c r="N59" s="19">
        <f>'[3]2SEPT'!N59+'[3]3OCT'!N59+'[3]4NOV'!N59+'[3]5DEC'!N59+'[3]6JAN'!N59+'[3]7FEB'!N59+'[3]8MAR'!N59+'[3]9APR'!N59+'[3]10MAY'!N59+'[3]11JUN'!N59+'[3]12JUL'!N59+'[3]13AUG'!N59</f>
        <v>0</v>
      </c>
      <c r="O59" s="19">
        <f>'[3]2SEPT'!O59+'[3]3OCT'!O59+'[3]4NOV'!O59+'[3]5DEC'!O59+'[3]6JAN'!O59+'[3]7FEB'!O59+'[3]8MAR'!O59+'[3]9APR'!O59+'[3]10MAY'!O59+'[3]11JUN'!O59+'[3]12JUL'!O59+'[3]13AUG'!O59</f>
        <v>0</v>
      </c>
      <c r="P59" s="19">
        <f>'[3]2SEPT'!P59+'[3]3OCT'!P59+'[3]4NOV'!P59+'[3]5DEC'!P59+'[3]6JAN'!P59+'[3]7FEB'!P59+'[3]8MAR'!P59+'[3]9APR'!P59+'[3]10MAY'!P59+'[3]11JUN'!P59+'[3]12JUL'!P59+'[3]13AUG'!P59</f>
        <v>0</v>
      </c>
      <c r="Q59" s="19">
        <f>'[3]2SEPT'!Q59+'[3]3OCT'!Q59+'[3]4NOV'!Q59+'[3]5DEC'!Q59+'[3]6JAN'!Q59+'[3]7FEB'!Q59+'[3]8MAR'!Q59+'[3]9APR'!Q59+'[3]10MAY'!Q59+'[3]11JUN'!Q59+'[3]12JUL'!Q59+'[3]13AUG'!Q59</f>
        <v>0</v>
      </c>
      <c r="R59" s="19">
        <f>'[3]2SEPT'!R59+'[3]3OCT'!R59+'[3]4NOV'!R59+'[3]5DEC'!R59+'[3]6JAN'!R59+'[3]7FEB'!R59+'[3]8MAR'!R59+'[3]9APR'!R59+'[3]10MAY'!R59+'[3]11JUN'!R59+'[3]12JUL'!R59+'[3]13AUG'!R59</f>
        <v>0</v>
      </c>
      <c r="S59" s="19">
        <f>'[3]2SEPT'!S59+'[3]3OCT'!S59+'[3]4NOV'!S59+'[3]5DEC'!S59+'[3]6JAN'!S59+'[3]7FEB'!S59+'[3]8MAR'!S59+'[3]9APR'!S59+'[3]10MAY'!S59+'[3]11JUN'!S59+'[3]12JUL'!S59+'[3]13AUG'!S59</f>
        <v>0</v>
      </c>
      <c r="T59" s="19">
        <f>'[3]2SEPT'!T59+'[3]3OCT'!T59+'[3]4NOV'!T59+'[3]5DEC'!T59+'[3]6JAN'!T59+'[3]7FEB'!T59+'[3]8MAR'!T59+'[3]9APR'!T59+'[3]10MAY'!T59+'[3]11JUN'!T59+'[3]12JUL'!T59+'[3]13AUG'!T59</f>
        <v>0</v>
      </c>
      <c r="U59" s="19">
        <f>'[3]2SEPT'!U59+'[3]3OCT'!U59+'[3]4NOV'!U59+'[3]5DEC'!U59+'[3]6JAN'!U59+'[3]7FEB'!U59+'[3]8MAR'!U59+'[3]9APR'!U59+'[3]10MAY'!U59+'[3]11JUN'!U59+'[3]12JUL'!U59+'[3]13AUG'!U59</f>
        <v>0</v>
      </c>
      <c r="V59" s="19">
        <f>'[3]2SEPT'!V59+'[3]3OCT'!V59+'[3]4NOV'!V59+'[3]5DEC'!V59+'[3]6JAN'!V59+'[3]7FEB'!V59+'[3]8MAR'!V59+'[3]9APR'!V59+'[3]10MAY'!V59+'[3]11JUN'!V59+'[3]12JUL'!V59+'[3]13AUG'!V59</f>
        <v>0</v>
      </c>
      <c r="W59" s="66">
        <f t="shared" si="0"/>
        <v>305524.81999999995</v>
      </c>
    </row>
    <row r="60" spans="1:23" x14ac:dyDescent="0.25">
      <c r="A60" s="62" t="s">
        <v>157</v>
      </c>
      <c r="B60" s="63" t="s">
        <v>158</v>
      </c>
      <c r="C60" s="73" t="s">
        <v>100</v>
      </c>
      <c r="D60" s="19">
        <f>'[3]2SEPT'!D60+'[3]3OCT'!D60+'[3]4NOV'!D60+'[3]5DEC'!D60+'[3]6JAN'!D60+'[3]7FEB'!D60+'[3]8MAR'!D60+'[3]9APR'!D60+'[3]10MAY'!D60+'[3]11JUN'!D60+'[3]12JUL'!D60+'[3]13AUG'!D60</f>
        <v>79525</v>
      </c>
      <c r="E60" s="19">
        <f>'[3]2SEPT'!E60+'[3]3OCT'!E60+'[3]4NOV'!E60+'[3]5DEC'!E60+'[3]6JAN'!E60+'[3]7FEB'!E60+'[3]8MAR'!E60+'[3]9APR'!E60+'[3]10MAY'!E60+'[3]11JUN'!E60+'[3]12JUL'!E60+'[3]13AUG'!E60</f>
        <v>131303</v>
      </c>
      <c r="F60" s="19">
        <f>'[3]2SEPT'!F60+'[3]3OCT'!F60+'[3]4NOV'!F60+'[3]5DEC'!F60+'[3]6JAN'!F60+'[3]7FEB'!F60+'[3]8MAR'!F60+'[3]9APR'!F60+'[3]10MAY'!F60+'[3]11JUN'!F60+'[3]12JUL'!F60+'[3]13AUG'!F60</f>
        <v>288847</v>
      </c>
      <c r="G60" s="19">
        <f>'[3]2SEPT'!G60+'[3]3OCT'!G60+'[3]4NOV'!G60+'[3]5DEC'!G60+'[3]6JAN'!G60+'[3]7FEB'!G60+'[3]8MAR'!G60+'[3]9APR'!G60+'[3]10MAY'!G60+'[3]11JUN'!G60+'[3]12JUL'!G60+'[3]13AUG'!G60</f>
        <v>625093</v>
      </c>
      <c r="H60" s="19">
        <f>'[3]2SEPT'!H60+'[3]3OCT'!H60+'[3]4NOV'!H60+'[3]5DEC'!H60+'[3]6JAN'!H60+'[3]7FEB'!H60+'[3]8MAR'!H60+'[3]9APR'!H60+'[3]10MAY'!H60+'[3]11JUN'!H60+'[3]12JUL'!H60+'[3]13AUG'!H60</f>
        <v>103000</v>
      </c>
      <c r="I60" s="65">
        <f>'[3]2SEPT'!I60+'[3]3OCT'!I60+'[3]4NOV'!I60+'[3]5DEC'!I60+'[3]6JAN'!I60+'[3]7FEB'!I60+'[3]8MAR'!I60+'[3]9APR'!I60+'[3]10MAY'!I60+'[3]11JUN'!I60+'[3]12JUL'!I60+'[3]13AUG'!I60</f>
        <v>1227768</v>
      </c>
      <c r="J60" s="19">
        <f>'[3]2SEPT'!J60+'[3]3OCT'!J60+'[3]4NOV'!J60+'[3]5DEC'!J60+'[3]6JAN'!J60+'[3]7FEB'!J60+'[3]8MAR'!J60+'[3]9APR'!J60+'[3]10MAY'!J60+'[3]11JUN'!J60+'[3]12JUL'!J60+'[3]13AUG'!J60</f>
        <v>8583</v>
      </c>
      <c r="K60" s="19">
        <f>'[3]2SEPT'!K60+'[3]3OCT'!K60+'[3]4NOV'!K60+'[3]5DEC'!K60+'[3]6JAN'!K60+'[3]7FEB'!K60+'[3]8MAR'!K60+'[3]9APR'!K60+'[3]10MAY'!K60+'[3]11JUN'!K60+'[3]12JUL'!K60+'[3]13AUG'!K60</f>
        <v>211042.33</v>
      </c>
      <c r="L60" s="19">
        <f>'[3]2SEPT'!L60+'[3]3OCT'!L60+'[3]4NOV'!L60+'[3]5DEC'!L60+'[3]6JAN'!L60+'[3]7FEB'!L60+'[3]8MAR'!L60+'[3]9APR'!L60+'[3]10MAY'!L60+'[3]11JUN'!L60+'[3]12JUL'!L60+'[3]13AUG'!L60</f>
        <v>0</v>
      </c>
      <c r="M60" s="19">
        <f>'[3]2SEPT'!M60+'[3]3OCT'!M60+'[3]4NOV'!M60+'[3]5DEC'!M60+'[3]6JAN'!M60+'[3]7FEB'!M60+'[3]8MAR'!M60+'[3]9APR'!M60+'[3]10MAY'!M60+'[3]11JUN'!M60+'[3]12JUL'!M60+'[3]13AUG'!M60</f>
        <v>0</v>
      </c>
      <c r="N60" s="19">
        <f>'[3]2SEPT'!N60+'[3]3OCT'!N60+'[3]4NOV'!N60+'[3]5DEC'!N60+'[3]6JAN'!N60+'[3]7FEB'!N60+'[3]8MAR'!N60+'[3]9APR'!N60+'[3]10MAY'!N60+'[3]11JUN'!N60+'[3]12JUL'!N60+'[3]13AUG'!N60</f>
        <v>0</v>
      </c>
      <c r="O60" s="19">
        <f>'[3]2SEPT'!O60+'[3]3OCT'!O60+'[3]4NOV'!O60+'[3]5DEC'!O60+'[3]6JAN'!O60+'[3]7FEB'!O60+'[3]8MAR'!O60+'[3]9APR'!O60+'[3]10MAY'!O60+'[3]11JUN'!O60+'[3]12JUL'!O60+'[3]13AUG'!O60</f>
        <v>0</v>
      </c>
      <c r="P60" s="19">
        <f>'[3]2SEPT'!P60+'[3]3OCT'!P60+'[3]4NOV'!P60+'[3]5DEC'!P60+'[3]6JAN'!P60+'[3]7FEB'!P60+'[3]8MAR'!P60+'[3]9APR'!P60+'[3]10MAY'!P60+'[3]11JUN'!P60+'[3]12JUL'!P60+'[3]13AUG'!P60</f>
        <v>0</v>
      </c>
      <c r="Q60" s="19">
        <f>'[3]2SEPT'!Q60+'[3]3OCT'!Q60+'[3]4NOV'!Q60+'[3]5DEC'!Q60+'[3]6JAN'!Q60+'[3]7FEB'!Q60+'[3]8MAR'!Q60+'[3]9APR'!Q60+'[3]10MAY'!Q60+'[3]11JUN'!Q60+'[3]12JUL'!Q60+'[3]13AUG'!Q60</f>
        <v>0</v>
      </c>
      <c r="R60" s="19">
        <f>'[3]2SEPT'!R60+'[3]3OCT'!R60+'[3]4NOV'!R60+'[3]5DEC'!R60+'[3]6JAN'!R60+'[3]7FEB'!R60+'[3]8MAR'!R60+'[3]9APR'!R60+'[3]10MAY'!R60+'[3]11JUN'!R60+'[3]12JUL'!R60+'[3]13AUG'!R60</f>
        <v>0</v>
      </c>
      <c r="S60" s="19">
        <f>'[3]2SEPT'!S60+'[3]3OCT'!S60+'[3]4NOV'!S60+'[3]5DEC'!S60+'[3]6JAN'!S60+'[3]7FEB'!S60+'[3]8MAR'!S60+'[3]9APR'!S60+'[3]10MAY'!S60+'[3]11JUN'!S60+'[3]12JUL'!S60+'[3]13AUG'!S60</f>
        <v>127750</v>
      </c>
      <c r="T60" s="19">
        <f>'[3]2SEPT'!T60+'[3]3OCT'!T60+'[3]4NOV'!T60+'[3]5DEC'!T60+'[3]6JAN'!T60+'[3]7FEB'!T60+'[3]8MAR'!T60+'[3]9APR'!T60+'[3]10MAY'!T60+'[3]11JUN'!T60+'[3]12JUL'!T60+'[3]13AUG'!T60</f>
        <v>0</v>
      </c>
      <c r="U60" s="19">
        <f>'[3]2SEPT'!U60+'[3]3OCT'!U60+'[3]4NOV'!U60+'[3]5DEC'!U60+'[3]6JAN'!U60+'[3]7FEB'!U60+'[3]8MAR'!U60+'[3]9APR'!U60+'[3]10MAY'!U60+'[3]11JUN'!U60+'[3]12JUL'!U60+'[3]13AUG'!U60</f>
        <v>0</v>
      </c>
      <c r="V60" s="19">
        <f>'[3]2SEPT'!V60+'[3]3OCT'!V60+'[3]4NOV'!V60+'[3]5DEC'!V60+'[3]6JAN'!V60+'[3]7FEB'!V60+'[3]8MAR'!V60+'[3]9APR'!V60+'[3]10MAY'!V60+'[3]11JUN'!V60+'[3]12JUL'!V60+'[3]13AUG'!V60</f>
        <v>0</v>
      </c>
      <c r="W60" s="66">
        <f t="shared" si="0"/>
        <v>1575143.33</v>
      </c>
    </row>
    <row r="61" spans="1:23" x14ac:dyDescent="0.25">
      <c r="A61" s="62" t="s">
        <v>159</v>
      </c>
      <c r="B61" s="63" t="s">
        <v>160</v>
      </c>
      <c r="C61" s="64" t="s">
        <v>36</v>
      </c>
      <c r="D61" s="19">
        <f>'[3]2SEPT'!D61+'[3]3OCT'!D61+'[3]4NOV'!D61+'[3]5DEC'!D61+'[3]6JAN'!D61+'[3]7FEB'!D61+'[3]8MAR'!D61+'[3]9APR'!D61+'[3]10MAY'!D61+'[3]11JUN'!D61+'[3]12JUL'!D61+'[3]13AUG'!D61</f>
        <v>86497</v>
      </c>
      <c r="E61" s="19">
        <f>'[3]2SEPT'!E61+'[3]3OCT'!E61+'[3]4NOV'!E61+'[3]5DEC'!E61+'[3]6JAN'!E61+'[3]7FEB'!E61+'[3]8MAR'!E61+'[3]9APR'!E61+'[3]10MAY'!E61+'[3]11JUN'!E61+'[3]12JUL'!E61+'[3]13AUG'!E61</f>
        <v>285569</v>
      </c>
      <c r="F61" s="19">
        <f>'[3]2SEPT'!F61+'[3]3OCT'!F61+'[3]4NOV'!F61+'[3]5DEC'!F61+'[3]6JAN'!F61+'[3]7FEB'!F61+'[3]8MAR'!F61+'[3]9APR'!F61+'[3]10MAY'!F61+'[3]11JUN'!F61+'[3]12JUL'!F61+'[3]13AUG'!F61</f>
        <v>582905.14</v>
      </c>
      <c r="G61" s="19">
        <f>'[3]2SEPT'!G61+'[3]3OCT'!G61+'[3]4NOV'!G61+'[3]5DEC'!G61+'[3]6JAN'!G61+'[3]7FEB'!G61+'[3]8MAR'!G61+'[3]9APR'!G61+'[3]10MAY'!G61+'[3]11JUN'!G61+'[3]12JUL'!G61+'[3]13AUG'!G61</f>
        <v>80848.86</v>
      </c>
      <c r="H61" s="19">
        <f>'[3]2SEPT'!H61+'[3]3OCT'!H61+'[3]4NOV'!H61+'[3]5DEC'!H61+'[3]6JAN'!H61+'[3]7FEB'!H61+'[3]8MAR'!H61+'[3]9APR'!H61+'[3]10MAY'!H61+'[3]11JUN'!H61+'[3]12JUL'!H61+'[3]13AUG'!H61</f>
        <v>0</v>
      </c>
      <c r="I61" s="65">
        <f>'[3]2SEPT'!I61+'[3]3OCT'!I61+'[3]4NOV'!I61+'[3]5DEC'!I61+'[3]6JAN'!I61+'[3]7FEB'!I61+'[3]8MAR'!I61+'[3]9APR'!I61+'[3]10MAY'!I61+'[3]11JUN'!I61+'[3]12JUL'!I61+'[3]13AUG'!I61</f>
        <v>1035820</v>
      </c>
      <c r="J61" s="19">
        <f>'[3]2SEPT'!J61+'[3]3OCT'!J61+'[3]4NOV'!J61+'[3]5DEC'!J61+'[3]6JAN'!J61+'[3]7FEB'!J61+'[3]8MAR'!J61+'[3]9APR'!J61+'[3]10MAY'!J61+'[3]11JUN'!J61+'[3]12JUL'!J61+'[3]13AUG'!J61</f>
        <v>6035</v>
      </c>
      <c r="K61" s="19">
        <f>'[3]2SEPT'!K61+'[3]3OCT'!K61+'[3]4NOV'!K61+'[3]5DEC'!K61+'[3]6JAN'!K61+'[3]7FEB'!K61+'[3]8MAR'!K61+'[3]9APR'!K61+'[3]10MAY'!K61+'[3]11JUN'!K61+'[3]12JUL'!K61+'[3]13AUG'!K61</f>
        <v>81242.86</v>
      </c>
      <c r="L61" s="19">
        <f>'[3]2SEPT'!L61+'[3]3OCT'!L61+'[3]4NOV'!L61+'[3]5DEC'!L61+'[3]6JAN'!L61+'[3]7FEB'!L61+'[3]8MAR'!L61+'[3]9APR'!L61+'[3]10MAY'!L61+'[3]11JUN'!L61+'[3]12JUL'!L61+'[3]13AUG'!L61</f>
        <v>0</v>
      </c>
      <c r="M61" s="19">
        <f>'[3]2SEPT'!M61+'[3]3OCT'!M61+'[3]4NOV'!M61+'[3]5DEC'!M61+'[3]6JAN'!M61+'[3]7FEB'!M61+'[3]8MAR'!M61+'[3]9APR'!M61+'[3]10MAY'!M61+'[3]11JUN'!M61+'[3]12JUL'!M61+'[3]13AUG'!M61</f>
        <v>0</v>
      </c>
      <c r="N61" s="19">
        <f>'[3]2SEPT'!N61+'[3]3OCT'!N61+'[3]4NOV'!N61+'[3]5DEC'!N61+'[3]6JAN'!N61+'[3]7FEB'!N61+'[3]8MAR'!N61+'[3]9APR'!N61+'[3]10MAY'!N61+'[3]11JUN'!N61+'[3]12JUL'!N61+'[3]13AUG'!N61</f>
        <v>0</v>
      </c>
      <c r="O61" s="19">
        <f>'[3]2SEPT'!O61+'[3]3OCT'!O61+'[3]4NOV'!O61+'[3]5DEC'!O61+'[3]6JAN'!O61+'[3]7FEB'!O61+'[3]8MAR'!O61+'[3]9APR'!O61+'[3]10MAY'!O61+'[3]11JUN'!O61+'[3]12JUL'!O61+'[3]13AUG'!O61</f>
        <v>0</v>
      </c>
      <c r="P61" s="19">
        <f>'[3]2SEPT'!P61+'[3]3OCT'!P61+'[3]4NOV'!P61+'[3]5DEC'!P61+'[3]6JAN'!P61+'[3]7FEB'!P61+'[3]8MAR'!P61+'[3]9APR'!P61+'[3]10MAY'!P61+'[3]11JUN'!P61+'[3]12JUL'!P61+'[3]13AUG'!P61</f>
        <v>0</v>
      </c>
      <c r="Q61" s="19">
        <f>'[3]2SEPT'!Q61+'[3]3OCT'!Q61+'[3]4NOV'!Q61+'[3]5DEC'!Q61+'[3]6JAN'!Q61+'[3]7FEB'!Q61+'[3]8MAR'!Q61+'[3]9APR'!Q61+'[3]10MAY'!Q61+'[3]11JUN'!Q61+'[3]12JUL'!Q61+'[3]13AUG'!Q61</f>
        <v>0</v>
      </c>
      <c r="R61" s="19">
        <f>'[3]2SEPT'!R61+'[3]3OCT'!R61+'[3]4NOV'!R61+'[3]5DEC'!R61+'[3]6JAN'!R61+'[3]7FEB'!R61+'[3]8MAR'!R61+'[3]9APR'!R61+'[3]10MAY'!R61+'[3]11JUN'!R61+'[3]12JUL'!R61+'[3]13AUG'!R61</f>
        <v>0</v>
      </c>
      <c r="S61" s="19">
        <f>'[3]2SEPT'!S61+'[3]3OCT'!S61+'[3]4NOV'!S61+'[3]5DEC'!S61+'[3]6JAN'!S61+'[3]7FEB'!S61+'[3]8MAR'!S61+'[3]9APR'!S61+'[3]10MAY'!S61+'[3]11JUN'!S61+'[3]12JUL'!S61+'[3]13AUG'!S61</f>
        <v>0</v>
      </c>
      <c r="T61" s="19">
        <f>'[3]2SEPT'!T61+'[3]3OCT'!T61+'[3]4NOV'!T61+'[3]5DEC'!T61+'[3]6JAN'!T61+'[3]7FEB'!T61+'[3]8MAR'!T61+'[3]9APR'!T61+'[3]10MAY'!T61+'[3]11JUN'!T61+'[3]12JUL'!T61+'[3]13AUG'!T61</f>
        <v>0</v>
      </c>
      <c r="U61" s="19">
        <f>'[3]2SEPT'!U61+'[3]3OCT'!U61+'[3]4NOV'!U61+'[3]5DEC'!U61+'[3]6JAN'!U61+'[3]7FEB'!U61+'[3]8MAR'!U61+'[3]9APR'!U61+'[3]10MAY'!U61+'[3]11JUN'!U61+'[3]12JUL'!U61+'[3]13AUG'!U61</f>
        <v>0</v>
      </c>
      <c r="V61" s="19">
        <f>'[3]2SEPT'!V61+'[3]3OCT'!V61+'[3]4NOV'!V61+'[3]5DEC'!V61+'[3]6JAN'!V61+'[3]7FEB'!V61+'[3]8MAR'!V61+'[3]9APR'!V61+'[3]10MAY'!V61+'[3]11JUN'!V61+'[3]12JUL'!V61+'[3]13AUG'!V61</f>
        <v>33666.28</v>
      </c>
      <c r="W61" s="66">
        <f t="shared" si="0"/>
        <v>1156764.1400000001</v>
      </c>
    </row>
    <row r="62" spans="1:23" x14ac:dyDescent="0.25">
      <c r="A62" s="62" t="s">
        <v>161</v>
      </c>
      <c r="B62" s="63" t="s">
        <v>162</v>
      </c>
      <c r="C62" s="68" t="s">
        <v>42</v>
      </c>
      <c r="D62" s="19">
        <f>'[3]2SEPT'!D62+'[3]3OCT'!D62+'[3]4NOV'!D62+'[3]5DEC'!D62+'[3]6JAN'!D62+'[3]7FEB'!D62+'[3]8MAR'!D62+'[3]9APR'!D62+'[3]10MAY'!D62+'[3]11JUN'!D62+'[3]12JUL'!D62+'[3]13AUG'!D62</f>
        <v>244836</v>
      </c>
      <c r="E62" s="19">
        <f>'[3]2SEPT'!E62+'[3]3OCT'!E62+'[3]4NOV'!E62+'[3]5DEC'!E62+'[3]6JAN'!E62+'[3]7FEB'!E62+'[3]8MAR'!E62+'[3]9APR'!E62+'[3]10MAY'!E62+'[3]11JUN'!E62+'[3]12JUL'!E62+'[3]13AUG'!E62</f>
        <v>0</v>
      </c>
      <c r="F62" s="19">
        <f>'[3]2SEPT'!F62+'[3]3OCT'!F62+'[3]4NOV'!F62+'[3]5DEC'!F62+'[3]6JAN'!F62+'[3]7FEB'!F62+'[3]8MAR'!F62+'[3]9APR'!F62+'[3]10MAY'!F62+'[3]11JUN'!F62+'[3]12JUL'!F62+'[3]13AUG'!F62</f>
        <v>0</v>
      </c>
      <c r="G62" s="19">
        <f>'[3]2SEPT'!G62+'[3]3OCT'!G62+'[3]4NOV'!G62+'[3]5DEC'!G62+'[3]6JAN'!G62+'[3]7FEB'!G62+'[3]8MAR'!G62+'[3]9APR'!G62+'[3]10MAY'!G62+'[3]11JUN'!G62+'[3]12JUL'!G62+'[3]13AUG'!G62</f>
        <v>0</v>
      </c>
      <c r="H62" s="19">
        <f>'[3]2SEPT'!H62+'[3]3OCT'!H62+'[3]4NOV'!H62+'[3]5DEC'!H62+'[3]6JAN'!H62+'[3]7FEB'!H62+'[3]8MAR'!H62+'[3]9APR'!H62+'[3]10MAY'!H62+'[3]11JUN'!H62+'[3]12JUL'!H62+'[3]13AUG'!H62</f>
        <v>4105</v>
      </c>
      <c r="I62" s="65">
        <f>'[3]2SEPT'!I62+'[3]3OCT'!I62+'[3]4NOV'!I62+'[3]5DEC'!I62+'[3]6JAN'!I62+'[3]7FEB'!I62+'[3]8MAR'!I62+'[3]9APR'!I62+'[3]10MAY'!I62+'[3]11JUN'!I62+'[3]12JUL'!I62+'[3]13AUG'!I62</f>
        <v>248941</v>
      </c>
      <c r="J62" s="19">
        <f>'[3]2SEPT'!J62+'[3]3OCT'!J62+'[3]4NOV'!J62+'[3]5DEC'!J62+'[3]6JAN'!J62+'[3]7FEB'!J62+'[3]8MAR'!J62+'[3]9APR'!J62+'[3]10MAY'!J62+'[3]11JUN'!J62+'[3]12JUL'!J62+'[3]13AUG'!J62</f>
        <v>0</v>
      </c>
      <c r="K62" s="19">
        <f>'[3]2SEPT'!K62+'[3]3OCT'!K62+'[3]4NOV'!K62+'[3]5DEC'!K62+'[3]6JAN'!K62+'[3]7FEB'!K62+'[3]8MAR'!K62+'[3]9APR'!K62+'[3]10MAY'!K62+'[3]11JUN'!K62+'[3]12JUL'!K62+'[3]13AUG'!K62</f>
        <v>11899.12</v>
      </c>
      <c r="L62" s="19">
        <f>'[3]2SEPT'!L62+'[3]3OCT'!L62+'[3]4NOV'!L62+'[3]5DEC'!L62+'[3]6JAN'!L62+'[3]7FEB'!L62+'[3]8MAR'!L62+'[3]9APR'!L62+'[3]10MAY'!L62+'[3]11JUN'!L62+'[3]12JUL'!L62+'[3]13AUG'!L62</f>
        <v>0</v>
      </c>
      <c r="M62" s="19">
        <f>'[3]2SEPT'!M62+'[3]3OCT'!M62+'[3]4NOV'!M62+'[3]5DEC'!M62+'[3]6JAN'!M62+'[3]7FEB'!M62+'[3]8MAR'!M62+'[3]9APR'!M62+'[3]10MAY'!M62+'[3]11JUN'!M62+'[3]12JUL'!M62+'[3]13AUG'!M62</f>
        <v>0</v>
      </c>
      <c r="N62" s="19">
        <f>'[3]2SEPT'!N62+'[3]3OCT'!N62+'[3]4NOV'!N62+'[3]5DEC'!N62+'[3]6JAN'!N62+'[3]7FEB'!N62+'[3]8MAR'!N62+'[3]9APR'!N62+'[3]10MAY'!N62+'[3]11JUN'!N62+'[3]12JUL'!N62+'[3]13AUG'!N62</f>
        <v>0</v>
      </c>
      <c r="O62" s="19">
        <f>'[3]2SEPT'!O62+'[3]3OCT'!O62+'[3]4NOV'!O62+'[3]5DEC'!O62+'[3]6JAN'!O62+'[3]7FEB'!O62+'[3]8MAR'!O62+'[3]9APR'!O62+'[3]10MAY'!O62+'[3]11JUN'!O62+'[3]12JUL'!O62+'[3]13AUG'!O62</f>
        <v>0</v>
      </c>
      <c r="P62" s="19">
        <f>'[3]2SEPT'!P62+'[3]3OCT'!P62+'[3]4NOV'!P62+'[3]5DEC'!P62+'[3]6JAN'!P62+'[3]7FEB'!P62+'[3]8MAR'!P62+'[3]9APR'!P62+'[3]10MAY'!P62+'[3]11JUN'!P62+'[3]12JUL'!P62+'[3]13AUG'!P62</f>
        <v>0</v>
      </c>
      <c r="Q62" s="19">
        <f>'[3]2SEPT'!Q62+'[3]3OCT'!Q62+'[3]4NOV'!Q62+'[3]5DEC'!Q62+'[3]6JAN'!Q62+'[3]7FEB'!Q62+'[3]8MAR'!Q62+'[3]9APR'!Q62+'[3]10MAY'!Q62+'[3]11JUN'!Q62+'[3]12JUL'!Q62+'[3]13AUG'!Q62</f>
        <v>0</v>
      </c>
      <c r="R62" s="19">
        <f>'[3]2SEPT'!R62+'[3]3OCT'!R62+'[3]4NOV'!R62+'[3]5DEC'!R62+'[3]6JAN'!R62+'[3]7FEB'!R62+'[3]8MAR'!R62+'[3]9APR'!R62+'[3]10MAY'!R62+'[3]11JUN'!R62+'[3]12JUL'!R62+'[3]13AUG'!R62</f>
        <v>0</v>
      </c>
      <c r="S62" s="19">
        <f>'[3]2SEPT'!S62+'[3]3OCT'!S62+'[3]4NOV'!S62+'[3]5DEC'!S62+'[3]6JAN'!S62+'[3]7FEB'!S62+'[3]8MAR'!S62+'[3]9APR'!S62+'[3]10MAY'!S62+'[3]11JUN'!S62+'[3]12JUL'!S62+'[3]13AUG'!S62</f>
        <v>0</v>
      </c>
      <c r="T62" s="19">
        <f>'[3]2SEPT'!T62+'[3]3OCT'!T62+'[3]4NOV'!T62+'[3]5DEC'!T62+'[3]6JAN'!T62+'[3]7FEB'!T62+'[3]8MAR'!T62+'[3]9APR'!T62+'[3]10MAY'!T62+'[3]11JUN'!T62+'[3]12JUL'!T62+'[3]13AUG'!T62</f>
        <v>0</v>
      </c>
      <c r="U62" s="19">
        <f>'[3]2SEPT'!U62+'[3]3OCT'!U62+'[3]4NOV'!U62+'[3]5DEC'!U62+'[3]6JAN'!U62+'[3]7FEB'!U62+'[3]8MAR'!U62+'[3]9APR'!U62+'[3]10MAY'!U62+'[3]11JUN'!U62+'[3]12JUL'!U62+'[3]13AUG'!U62</f>
        <v>0</v>
      </c>
      <c r="V62" s="19">
        <f>'[3]2SEPT'!V62+'[3]3OCT'!V62+'[3]4NOV'!V62+'[3]5DEC'!V62+'[3]6JAN'!V62+'[3]7FEB'!V62+'[3]8MAR'!V62+'[3]9APR'!V62+'[3]10MAY'!V62+'[3]11JUN'!V62+'[3]12JUL'!V62+'[3]13AUG'!V62</f>
        <v>724.34</v>
      </c>
      <c r="W62" s="66">
        <f t="shared" si="0"/>
        <v>261564.46</v>
      </c>
    </row>
    <row r="63" spans="1:23" x14ac:dyDescent="0.25">
      <c r="A63" s="62" t="s">
        <v>163</v>
      </c>
      <c r="B63" s="63" t="s">
        <v>164</v>
      </c>
      <c r="C63" s="70" t="s">
        <v>45</v>
      </c>
      <c r="D63" s="19">
        <f>'[3]2SEPT'!D63+'[3]3OCT'!D63+'[3]4NOV'!D63+'[3]5DEC'!D63+'[3]6JAN'!D63+'[3]7FEB'!D63+'[3]8MAR'!D63+'[3]9APR'!D63+'[3]10MAY'!D63+'[3]11JUN'!D63+'[3]12JUL'!D63+'[3]13AUG'!D63</f>
        <v>917906</v>
      </c>
      <c r="E63" s="19">
        <f>'[3]2SEPT'!E63+'[3]3OCT'!E63+'[3]4NOV'!E63+'[3]5DEC'!E63+'[3]6JAN'!E63+'[3]7FEB'!E63+'[3]8MAR'!E63+'[3]9APR'!E63+'[3]10MAY'!E63+'[3]11JUN'!E63+'[3]12JUL'!E63+'[3]13AUG'!E63</f>
        <v>0</v>
      </c>
      <c r="F63" s="19">
        <f>'[3]2SEPT'!F63+'[3]3OCT'!F63+'[3]4NOV'!F63+'[3]5DEC'!F63+'[3]6JAN'!F63+'[3]7FEB'!F63+'[3]8MAR'!F63+'[3]9APR'!F63+'[3]10MAY'!F63+'[3]11JUN'!F63+'[3]12JUL'!F63+'[3]13AUG'!F63</f>
        <v>0</v>
      </c>
      <c r="G63" s="19">
        <f>'[3]2SEPT'!G63+'[3]3OCT'!G63+'[3]4NOV'!G63+'[3]5DEC'!G63+'[3]6JAN'!G63+'[3]7FEB'!G63+'[3]8MAR'!G63+'[3]9APR'!G63+'[3]10MAY'!G63+'[3]11JUN'!G63+'[3]12JUL'!G63+'[3]13AUG'!G63</f>
        <v>16000</v>
      </c>
      <c r="H63" s="19">
        <f>'[3]2SEPT'!H63+'[3]3OCT'!H63+'[3]4NOV'!H63+'[3]5DEC'!H63+'[3]6JAN'!H63+'[3]7FEB'!H63+'[3]8MAR'!H63+'[3]9APR'!H63+'[3]10MAY'!H63+'[3]11JUN'!H63+'[3]12JUL'!H63+'[3]13AUG'!H63</f>
        <v>50000</v>
      </c>
      <c r="I63" s="65">
        <f>'[3]2SEPT'!I63+'[3]3OCT'!I63+'[3]4NOV'!I63+'[3]5DEC'!I63+'[3]6JAN'!I63+'[3]7FEB'!I63+'[3]8MAR'!I63+'[3]9APR'!I63+'[3]10MAY'!I63+'[3]11JUN'!I63+'[3]12JUL'!I63+'[3]13AUG'!I63</f>
        <v>983906</v>
      </c>
      <c r="J63" s="19">
        <f>'[3]2SEPT'!J63+'[3]3OCT'!J63+'[3]4NOV'!J63+'[3]5DEC'!J63+'[3]6JAN'!J63+'[3]7FEB'!J63+'[3]8MAR'!J63+'[3]9APR'!J63+'[3]10MAY'!J63+'[3]11JUN'!J63+'[3]12JUL'!J63+'[3]13AUG'!J63</f>
        <v>9220</v>
      </c>
      <c r="K63" s="19">
        <f>'[3]2SEPT'!K63+'[3]3OCT'!K63+'[3]4NOV'!K63+'[3]5DEC'!K63+'[3]6JAN'!K63+'[3]7FEB'!K63+'[3]8MAR'!K63+'[3]9APR'!K63+'[3]10MAY'!K63+'[3]11JUN'!K63+'[3]12JUL'!K63+'[3]13AUG'!K63</f>
        <v>165459.97</v>
      </c>
      <c r="L63" s="19">
        <f>'[3]2SEPT'!L63+'[3]3OCT'!L63+'[3]4NOV'!L63+'[3]5DEC'!L63+'[3]6JAN'!L63+'[3]7FEB'!L63+'[3]8MAR'!L63+'[3]9APR'!L63+'[3]10MAY'!L63+'[3]11JUN'!L63+'[3]12JUL'!L63+'[3]13AUG'!L63</f>
        <v>0</v>
      </c>
      <c r="M63" s="19">
        <f>'[3]2SEPT'!M63+'[3]3OCT'!M63+'[3]4NOV'!M63+'[3]5DEC'!M63+'[3]6JAN'!M63+'[3]7FEB'!M63+'[3]8MAR'!M63+'[3]9APR'!M63+'[3]10MAY'!M63+'[3]11JUN'!M63+'[3]12JUL'!M63+'[3]13AUG'!M63</f>
        <v>0</v>
      </c>
      <c r="N63" s="19">
        <f>'[3]2SEPT'!N63+'[3]3OCT'!N63+'[3]4NOV'!N63+'[3]5DEC'!N63+'[3]6JAN'!N63+'[3]7FEB'!N63+'[3]8MAR'!N63+'[3]9APR'!N63+'[3]10MAY'!N63+'[3]11JUN'!N63+'[3]12JUL'!N63+'[3]13AUG'!N63</f>
        <v>0</v>
      </c>
      <c r="O63" s="19">
        <f>'[3]2SEPT'!O63+'[3]3OCT'!O63+'[3]4NOV'!O63+'[3]5DEC'!O63+'[3]6JAN'!O63+'[3]7FEB'!O63+'[3]8MAR'!O63+'[3]9APR'!O63+'[3]10MAY'!O63+'[3]11JUN'!O63+'[3]12JUL'!O63+'[3]13AUG'!O63</f>
        <v>0</v>
      </c>
      <c r="P63" s="19">
        <f>'[3]2SEPT'!P63+'[3]3OCT'!P63+'[3]4NOV'!P63+'[3]5DEC'!P63+'[3]6JAN'!P63+'[3]7FEB'!P63+'[3]8MAR'!P63+'[3]9APR'!P63+'[3]10MAY'!P63+'[3]11JUN'!P63+'[3]12JUL'!P63+'[3]13AUG'!P63</f>
        <v>0</v>
      </c>
      <c r="Q63" s="19">
        <f>'[3]2SEPT'!Q63+'[3]3OCT'!Q63+'[3]4NOV'!Q63+'[3]5DEC'!Q63+'[3]6JAN'!Q63+'[3]7FEB'!Q63+'[3]8MAR'!Q63+'[3]9APR'!Q63+'[3]10MAY'!Q63+'[3]11JUN'!Q63+'[3]12JUL'!Q63+'[3]13AUG'!Q63</f>
        <v>0</v>
      </c>
      <c r="R63" s="19">
        <f>'[3]2SEPT'!R63+'[3]3OCT'!R63+'[3]4NOV'!R63+'[3]5DEC'!R63+'[3]6JAN'!R63+'[3]7FEB'!R63+'[3]8MAR'!R63+'[3]9APR'!R63+'[3]10MAY'!R63+'[3]11JUN'!R63+'[3]12JUL'!R63+'[3]13AUG'!R63</f>
        <v>0</v>
      </c>
      <c r="S63" s="19">
        <f>'[3]2SEPT'!S63+'[3]3OCT'!S63+'[3]4NOV'!S63+'[3]5DEC'!S63+'[3]6JAN'!S63+'[3]7FEB'!S63+'[3]8MAR'!S63+'[3]9APR'!S63+'[3]10MAY'!S63+'[3]11JUN'!S63+'[3]12JUL'!S63+'[3]13AUG'!S63</f>
        <v>0</v>
      </c>
      <c r="T63" s="19">
        <f>'[3]2SEPT'!T63+'[3]3OCT'!T63+'[3]4NOV'!T63+'[3]5DEC'!T63+'[3]6JAN'!T63+'[3]7FEB'!T63+'[3]8MAR'!T63+'[3]9APR'!T63+'[3]10MAY'!T63+'[3]11JUN'!T63+'[3]12JUL'!T63+'[3]13AUG'!T63</f>
        <v>0</v>
      </c>
      <c r="U63" s="19">
        <f>'[3]2SEPT'!U63+'[3]3OCT'!U63+'[3]4NOV'!U63+'[3]5DEC'!U63+'[3]6JAN'!U63+'[3]7FEB'!U63+'[3]8MAR'!U63+'[3]9APR'!U63+'[3]10MAY'!U63+'[3]11JUN'!U63+'[3]12JUL'!U63+'[3]13AUG'!U63</f>
        <v>0</v>
      </c>
      <c r="V63" s="19">
        <f>'[3]2SEPT'!V63+'[3]3OCT'!V63+'[3]4NOV'!V63+'[3]5DEC'!V63+'[3]6JAN'!V63+'[3]7FEB'!V63+'[3]8MAR'!V63+'[3]9APR'!V63+'[3]10MAY'!V63+'[3]11JUN'!V63+'[3]12JUL'!V63+'[3]13AUG'!V63</f>
        <v>4348</v>
      </c>
      <c r="W63" s="66">
        <f t="shared" si="0"/>
        <v>1162933.97</v>
      </c>
    </row>
    <row r="64" spans="1:23" x14ac:dyDescent="0.25">
      <c r="A64" s="62" t="s">
        <v>165</v>
      </c>
      <c r="B64" s="63" t="s">
        <v>166</v>
      </c>
      <c r="C64" s="71" t="s">
        <v>50</v>
      </c>
      <c r="D64" s="19">
        <f>'[3]2SEPT'!D64+'[3]3OCT'!D64+'[3]4NOV'!D64+'[3]5DEC'!D64+'[3]6JAN'!D64+'[3]7FEB'!D64+'[3]8MAR'!D64+'[3]9APR'!D64+'[3]10MAY'!D64+'[3]11JUN'!D64+'[3]12JUL'!D64+'[3]13AUG'!D64</f>
        <v>84727</v>
      </c>
      <c r="E64" s="19">
        <f>'[3]2SEPT'!E64+'[3]3OCT'!E64+'[3]4NOV'!E64+'[3]5DEC'!E64+'[3]6JAN'!E64+'[3]7FEB'!E64+'[3]8MAR'!E64+'[3]9APR'!E64+'[3]10MAY'!E64+'[3]11JUN'!E64+'[3]12JUL'!E64+'[3]13AUG'!E64</f>
        <v>114040</v>
      </c>
      <c r="F64" s="19">
        <f>'[3]2SEPT'!F64+'[3]3OCT'!F64+'[3]4NOV'!F64+'[3]5DEC'!F64+'[3]6JAN'!F64+'[3]7FEB'!F64+'[3]8MAR'!F64+'[3]9APR'!F64+'[3]10MAY'!F64+'[3]11JUN'!F64+'[3]12JUL'!F64+'[3]13AUG'!F64</f>
        <v>68065</v>
      </c>
      <c r="G64" s="19">
        <f>'[3]2SEPT'!G64+'[3]3OCT'!G64+'[3]4NOV'!G64+'[3]5DEC'!G64+'[3]6JAN'!G64+'[3]7FEB'!G64+'[3]8MAR'!G64+'[3]9APR'!G64+'[3]10MAY'!G64+'[3]11JUN'!G64+'[3]12JUL'!G64+'[3]13AUG'!G64</f>
        <v>182594</v>
      </c>
      <c r="H64" s="19">
        <f>'[3]2SEPT'!H64+'[3]3OCT'!H64+'[3]4NOV'!H64+'[3]5DEC'!H64+'[3]6JAN'!H64+'[3]7FEB'!H64+'[3]8MAR'!H64+'[3]9APR'!H64+'[3]10MAY'!H64+'[3]11JUN'!H64+'[3]12JUL'!H64+'[3]13AUG'!H64</f>
        <v>7791</v>
      </c>
      <c r="I64" s="65">
        <f>'[3]2SEPT'!I64+'[3]3OCT'!I64+'[3]4NOV'!I64+'[3]5DEC'!I64+'[3]6JAN'!I64+'[3]7FEB'!I64+'[3]8MAR'!I64+'[3]9APR'!I64+'[3]10MAY'!I64+'[3]11JUN'!I64+'[3]12JUL'!I64+'[3]13AUG'!I64</f>
        <v>457217</v>
      </c>
      <c r="J64" s="19">
        <f>'[3]2SEPT'!J64+'[3]3OCT'!J64+'[3]4NOV'!J64+'[3]5DEC'!J64+'[3]6JAN'!J64+'[3]7FEB'!J64+'[3]8MAR'!J64+'[3]9APR'!J64+'[3]10MAY'!J64+'[3]11JUN'!J64+'[3]12JUL'!J64+'[3]13AUG'!J64</f>
        <v>2821.08</v>
      </c>
      <c r="K64" s="19">
        <f>'[3]2SEPT'!K64+'[3]3OCT'!K64+'[3]4NOV'!K64+'[3]5DEC'!K64+'[3]6JAN'!K64+'[3]7FEB'!K64+'[3]8MAR'!K64+'[3]9APR'!K64+'[3]10MAY'!K64+'[3]11JUN'!K64+'[3]12JUL'!K64+'[3]13AUG'!K64</f>
        <v>14935.99</v>
      </c>
      <c r="L64" s="19">
        <f>'[3]2SEPT'!L64+'[3]3OCT'!L64+'[3]4NOV'!L64+'[3]5DEC'!L64+'[3]6JAN'!L64+'[3]7FEB'!L64+'[3]8MAR'!L64+'[3]9APR'!L64+'[3]10MAY'!L64+'[3]11JUN'!L64+'[3]12JUL'!L64+'[3]13AUG'!L64</f>
        <v>0</v>
      </c>
      <c r="M64" s="19">
        <f>'[3]2SEPT'!M64+'[3]3OCT'!M64+'[3]4NOV'!M64+'[3]5DEC'!M64+'[3]6JAN'!M64+'[3]7FEB'!M64+'[3]8MAR'!M64+'[3]9APR'!M64+'[3]10MAY'!M64+'[3]11JUN'!M64+'[3]12JUL'!M64+'[3]13AUG'!M64</f>
        <v>0</v>
      </c>
      <c r="N64" s="19">
        <f>'[3]2SEPT'!N64+'[3]3OCT'!N64+'[3]4NOV'!N64+'[3]5DEC'!N64+'[3]6JAN'!N64+'[3]7FEB'!N64+'[3]8MAR'!N64+'[3]9APR'!N64+'[3]10MAY'!N64+'[3]11JUN'!N64+'[3]12JUL'!N64+'[3]13AUG'!N64</f>
        <v>0</v>
      </c>
      <c r="O64" s="19">
        <f>'[3]2SEPT'!O64+'[3]3OCT'!O64+'[3]4NOV'!O64+'[3]5DEC'!O64+'[3]6JAN'!O64+'[3]7FEB'!O64+'[3]8MAR'!O64+'[3]9APR'!O64+'[3]10MAY'!O64+'[3]11JUN'!O64+'[3]12JUL'!O64+'[3]13AUG'!O64</f>
        <v>0</v>
      </c>
      <c r="P64" s="19">
        <f>'[3]2SEPT'!P64+'[3]3OCT'!P64+'[3]4NOV'!P64+'[3]5DEC'!P64+'[3]6JAN'!P64+'[3]7FEB'!P64+'[3]8MAR'!P64+'[3]9APR'!P64+'[3]10MAY'!P64+'[3]11JUN'!P64+'[3]12JUL'!P64+'[3]13AUG'!P64</f>
        <v>42545</v>
      </c>
      <c r="Q64" s="19">
        <f>'[3]2SEPT'!Q64+'[3]3OCT'!Q64+'[3]4NOV'!Q64+'[3]5DEC'!Q64+'[3]6JAN'!Q64+'[3]7FEB'!Q64+'[3]8MAR'!Q64+'[3]9APR'!Q64+'[3]10MAY'!Q64+'[3]11JUN'!Q64+'[3]12JUL'!Q64+'[3]13AUG'!Q64</f>
        <v>105000</v>
      </c>
      <c r="R64" s="19">
        <f>'[3]2SEPT'!R64+'[3]3OCT'!R64+'[3]4NOV'!R64+'[3]5DEC'!R64+'[3]6JAN'!R64+'[3]7FEB'!R64+'[3]8MAR'!R64+'[3]9APR'!R64+'[3]10MAY'!R64+'[3]11JUN'!R64+'[3]12JUL'!R64+'[3]13AUG'!R64</f>
        <v>0</v>
      </c>
      <c r="S64" s="19">
        <f>'[3]2SEPT'!S64+'[3]3OCT'!S64+'[3]4NOV'!S64+'[3]5DEC'!S64+'[3]6JAN'!S64+'[3]7FEB'!S64+'[3]8MAR'!S64+'[3]9APR'!S64+'[3]10MAY'!S64+'[3]11JUN'!S64+'[3]12JUL'!S64+'[3]13AUG'!S64</f>
        <v>0</v>
      </c>
      <c r="T64" s="19">
        <f>'[3]2SEPT'!T64+'[3]3OCT'!T64+'[3]4NOV'!T64+'[3]5DEC'!T64+'[3]6JAN'!T64+'[3]7FEB'!T64+'[3]8MAR'!T64+'[3]9APR'!T64+'[3]10MAY'!T64+'[3]11JUN'!T64+'[3]12JUL'!T64+'[3]13AUG'!T64</f>
        <v>54134</v>
      </c>
      <c r="U64" s="19">
        <f>'[3]2SEPT'!U64+'[3]3OCT'!U64+'[3]4NOV'!U64+'[3]5DEC'!U64+'[3]6JAN'!U64+'[3]7FEB'!U64+'[3]8MAR'!U64+'[3]9APR'!U64+'[3]10MAY'!U64+'[3]11JUN'!U64+'[3]12JUL'!U64+'[3]13AUG'!U64</f>
        <v>0</v>
      </c>
      <c r="V64" s="19">
        <f>'[3]2SEPT'!V64+'[3]3OCT'!V64+'[3]4NOV'!V64+'[3]5DEC'!V64+'[3]6JAN'!V64+'[3]7FEB'!V64+'[3]8MAR'!V64+'[3]9APR'!V64+'[3]10MAY'!V64+'[3]11JUN'!V64+'[3]12JUL'!V64+'[3]13AUG'!V64</f>
        <v>17675</v>
      </c>
      <c r="W64" s="66">
        <f t="shared" si="0"/>
        <v>694328.07000000007</v>
      </c>
    </row>
    <row r="65" spans="1:23" x14ac:dyDescent="0.25">
      <c r="A65" s="62" t="s">
        <v>167</v>
      </c>
      <c r="B65" s="63" t="s">
        <v>168</v>
      </c>
      <c r="C65" s="68" t="s">
        <v>42</v>
      </c>
      <c r="D65" s="19">
        <f>'[3]2SEPT'!D65+'[3]3OCT'!D65+'[3]4NOV'!D65+'[3]5DEC'!D65+'[3]6JAN'!D65+'[3]7FEB'!D65+'[3]8MAR'!D65+'[3]9APR'!D65+'[3]10MAY'!D65+'[3]11JUN'!D65+'[3]12JUL'!D65+'[3]13AUG'!D65</f>
        <v>40631.800000000003</v>
      </c>
      <c r="E65" s="19">
        <f>'[3]2SEPT'!E65+'[3]3OCT'!E65+'[3]4NOV'!E65+'[3]5DEC'!E65+'[3]6JAN'!E65+'[3]7FEB'!E65+'[3]8MAR'!E65+'[3]9APR'!E65+'[3]10MAY'!E65+'[3]11JUN'!E65+'[3]12JUL'!E65+'[3]13AUG'!E65</f>
        <v>366230.70999999996</v>
      </c>
      <c r="F65" s="19">
        <f>'[3]2SEPT'!F65+'[3]3OCT'!F65+'[3]4NOV'!F65+'[3]5DEC'!F65+'[3]6JAN'!F65+'[3]7FEB'!F65+'[3]8MAR'!F65+'[3]9APR'!F65+'[3]10MAY'!F65+'[3]11JUN'!F65+'[3]12JUL'!F65+'[3]13AUG'!F65</f>
        <v>24728.080000000002</v>
      </c>
      <c r="G65" s="19">
        <f>'[3]2SEPT'!G65+'[3]3OCT'!G65+'[3]4NOV'!G65+'[3]5DEC'!G65+'[3]6JAN'!G65+'[3]7FEB'!G65+'[3]8MAR'!G65+'[3]9APR'!G65+'[3]10MAY'!G65+'[3]11JUN'!G65+'[3]12JUL'!G65+'[3]13AUG'!G65</f>
        <v>133383.41</v>
      </c>
      <c r="H65" s="19">
        <f>'[3]2SEPT'!H65+'[3]3OCT'!H65+'[3]4NOV'!H65+'[3]5DEC'!H65+'[3]6JAN'!H65+'[3]7FEB'!H65+'[3]8MAR'!H65+'[3]9APR'!H65+'[3]10MAY'!H65+'[3]11JUN'!H65+'[3]12JUL'!H65+'[3]13AUG'!H65</f>
        <v>0</v>
      </c>
      <c r="I65" s="65">
        <f>'[3]2SEPT'!I65+'[3]3OCT'!I65+'[3]4NOV'!I65+'[3]5DEC'!I65+'[3]6JAN'!I65+'[3]7FEB'!I65+'[3]8MAR'!I65+'[3]9APR'!I65+'[3]10MAY'!I65+'[3]11JUN'!I65+'[3]12JUL'!I65+'[3]13AUG'!I65</f>
        <v>564974</v>
      </c>
      <c r="J65" s="19">
        <f>'[3]2SEPT'!J65+'[3]3OCT'!J65+'[3]4NOV'!J65+'[3]5DEC'!J65+'[3]6JAN'!J65+'[3]7FEB'!J65+'[3]8MAR'!J65+'[3]9APR'!J65+'[3]10MAY'!J65+'[3]11JUN'!J65+'[3]12JUL'!J65+'[3]13AUG'!J65</f>
        <v>0</v>
      </c>
      <c r="K65" s="19">
        <f>'[3]2SEPT'!K65+'[3]3OCT'!K65+'[3]4NOV'!K65+'[3]5DEC'!K65+'[3]6JAN'!K65+'[3]7FEB'!K65+'[3]8MAR'!K65+'[3]9APR'!K65+'[3]10MAY'!K65+'[3]11JUN'!K65+'[3]12JUL'!K65+'[3]13AUG'!K65</f>
        <v>47116.27</v>
      </c>
      <c r="L65" s="19">
        <f>'[3]2SEPT'!L65+'[3]3OCT'!L65+'[3]4NOV'!L65+'[3]5DEC'!L65+'[3]6JAN'!L65+'[3]7FEB'!L65+'[3]8MAR'!L65+'[3]9APR'!L65+'[3]10MAY'!L65+'[3]11JUN'!L65+'[3]12JUL'!L65+'[3]13AUG'!L65</f>
        <v>0</v>
      </c>
      <c r="M65" s="19">
        <f>'[3]2SEPT'!M65+'[3]3OCT'!M65+'[3]4NOV'!M65+'[3]5DEC'!M65+'[3]6JAN'!M65+'[3]7FEB'!M65+'[3]8MAR'!M65+'[3]9APR'!M65+'[3]10MAY'!M65+'[3]11JUN'!M65+'[3]12JUL'!M65+'[3]13AUG'!M65</f>
        <v>0</v>
      </c>
      <c r="N65" s="19">
        <f>'[3]2SEPT'!N65+'[3]3OCT'!N65+'[3]4NOV'!N65+'[3]5DEC'!N65+'[3]6JAN'!N65+'[3]7FEB'!N65+'[3]8MAR'!N65+'[3]9APR'!N65+'[3]10MAY'!N65+'[3]11JUN'!N65+'[3]12JUL'!N65+'[3]13AUG'!N65</f>
        <v>0</v>
      </c>
      <c r="O65" s="19">
        <f>'[3]2SEPT'!O65+'[3]3OCT'!O65+'[3]4NOV'!O65+'[3]5DEC'!O65+'[3]6JAN'!O65+'[3]7FEB'!O65+'[3]8MAR'!O65+'[3]9APR'!O65+'[3]10MAY'!O65+'[3]11JUN'!O65+'[3]12JUL'!O65+'[3]13AUG'!O65</f>
        <v>0</v>
      </c>
      <c r="P65" s="19">
        <f>'[3]2SEPT'!P65+'[3]3OCT'!P65+'[3]4NOV'!P65+'[3]5DEC'!P65+'[3]6JAN'!P65+'[3]7FEB'!P65+'[3]8MAR'!P65+'[3]9APR'!P65+'[3]10MAY'!P65+'[3]11JUN'!P65+'[3]12JUL'!P65+'[3]13AUG'!P65</f>
        <v>0</v>
      </c>
      <c r="Q65" s="19">
        <f>'[3]2SEPT'!Q65+'[3]3OCT'!Q65+'[3]4NOV'!Q65+'[3]5DEC'!Q65+'[3]6JAN'!Q65+'[3]7FEB'!Q65+'[3]8MAR'!Q65+'[3]9APR'!Q65+'[3]10MAY'!Q65+'[3]11JUN'!Q65+'[3]12JUL'!Q65+'[3]13AUG'!Q65</f>
        <v>0</v>
      </c>
      <c r="R65" s="19">
        <f>'[3]2SEPT'!R65+'[3]3OCT'!R65+'[3]4NOV'!R65+'[3]5DEC'!R65+'[3]6JAN'!R65+'[3]7FEB'!R65+'[3]8MAR'!R65+'[3]9APR'!R65+'[3]10MAY'!R65+'[3]11JUN'!R65+'[3]12JUL'!R65+'[3]13AUG'!R65</f>
        <v>0</v>
      </c>
      <c r="S65" s="19">
        <f>'[3]2SEPT'!S65+'[3]3OCT'!S65+'[3]4NOV'!S65+'[3]5DEC'!S65+'[3]6JAN'!S65+'[3]7FEB'!S65+'[3]8MAR'!S65+'[3]9APR'!S65+'[3]10MAY'!S65+'[3]11JUN'!S65+'[3]12JUL'!S65+'[3]13AUG'!S65</f>
        <v>0</v>
      </c>
      <c r="T65" s="19">
        <f>'[3]2SEPT'!T65+'[3]3OCT'!T65+'[3]4NOV'!T65+'[3]5DEC'!T65+'[3]6JAN'!T65+'[3]7FEB'!T65+'[3]8MAR'!T65+'[3]9APR'!T65+'[3]10MAY'!T65+'[3]11JUN'!T65+'[3]12JUL'!T65+'[3]13AUG'!T65</f>
        <v>0</v>
      </c>
      <c r="U65" s="19">
        <f>'[3]2SEPT'!U65+'[3]3OCT'!U65+'[3]4NOV'!U65+'[3]5DEC'!U65+'[3]6JAN'!U65+'[3]7FEB'!U65+'[3]8MAR'!U65+'[3]9APR'!U65+'[3]10MAY'!U65+'[3]11JUN'!U65+'[3]12JUL'!U65+'[3]13AUG'!U65</f>
        <v>0</v>
      </c>
      <c r="V65" s="19">
        <f>'[3]2SEPT'!V65+'[3]3OCT'!V65+'[3]4NOV'!V65+'[3]5DEC'!V65+'[3]6JAN'!V65+'[3]7FEB'!V65+'[3]8MAR'!V65+'[3]9APR'!V65+'[3]10MAY'!V65+'[3]11JUN'!V65+'[3]12JUL'!V65+'[3]13AUG'!V65</f>
        <v>15000</v>
      </c>
      <c r="W65" s="66">
        <f t="shared" si="0"/>
        <v>627090.27</v>
      </c>
    </row>
    <row r="66" spans="1:23" x14ac:dyDescent="0.25">
      <c r="A66" s="62" t="s">
        <v>169</v>
      </c>
      <c r="B66" s="63" t="s">
        <v>170</v>
      </c>
      <c r="C66" s="68" t="s">
        <v>42</v>
      </c>
      <c r="D66" s="19">
        <f>'[3]2SEPT'!D66+'[3]3OCT'!D66+'[3]4NOV'!D66+'[3]5DEC'!D66+'[3]6JAN'!D66+'[3]7FEB'!D66+'[3]8MAR'!D66+'[3]9APR'!D66+'[3]10MAY'!D66+'[3]11JUN'!D66+'[3]12JUL'!D66+'[3]13AUG'!D66</f>
        <v>3374165</v>
      </c>
      <c r="E66" s="19">
        <f>'[3]2SEPT'!E66+'[3]3OCT'!E66+'[3]4NOV'!E66+'[3]5DEC'!E66+'[3]6JAN'!E66+'[3]7FEB'!E66+'[3]8MAR'!E66+'[3]9APR'!E66+'[3]10MAY'!E66+'[3]11JUN'!E66+'[3]12JUL'!E66+'[3]13AUG'!E66</f>
        <v>7195164</v>
      </c>
      <c r="F66" s="19">
        <f>'[3]2SEPT'!F66+'[3]3OCT'!F66+'[3]4NOV'!F66+'[3]5DEC'!F66+'[3]6JAN'!F66+'[3]7FEB'!F66+'[3]8MAR'!F66+'[3]9APR'!F66+'[3]10MAY'!F66+'[3]11JUN'!F66+'[3]12JUL'!F66+'[3]13AUG'!F66</f>
        <v>3667130</v>
      </c>
      <c r="G66" s="19">
        <f>'[3]2SEPT'!G66+'[3]3OCT'!G66+'[3]4NOV'!G66+'[3]5DEC'!G66+'[3]6JAN'!G66+'[3]7FEB'!G66+'[3]8MAR'!G66+'[3]9APR'!G66+'[3]10MAY'!G66+'[3]11JUN'!G66+'[3]12JUL'!G66+'[3]13AUG'!G66</f>
        <v>4199994</v>
      </c>
      <c r="H66" s="19">
        <f>'[3]2SEPT'!H66+'[3]3OCT'!H66+'[3]4NOV'!H66+'[3]5DEC'!H66+'[3]6JAN'!H66+'[3]7FEB'!H66+'[3]8MAR'!H66+'[3]9APR'!H66+'[3]10MAY'!H66+'[3]11JUN'!H66+'[3]12JUL'!H66+'[3]13AUG'!H66</f>
        <v>1289857</v>
      </c>
      <c r="I66" s="65">
        <f>'[3]2SEPT'!I66+'[3]3OCT'!I66+'[3]4NOV'!I66+'[3]5DEC'!I66+'[3]6JAN'!I66+'[3]7FEB'!I66+'[3]8MAR'!I66+'[3]9APR'!I66+'[3]10MAY'!I66+'[3]11JUN'!I66+'[3]12JUL'!I66+'[3]13AUG'!I66</f>
        <v>19726310</v>
      </c>
      <c r="J66" s="19">
        <f>'[3]2SEPT'!J66+'[3]3OCT'!J66+'[3]4NOV'!J66+'[3]5DEC'!J66+'[3]6JAN'!J66+'[3]7FEB'!J66+'[3]8MAR'!J66+'[3]9APR'!J66+'[3]10MAY'!J66+'[3]11JUN'!J66+'[3]12JUL'!J66+'[3]13AUG'!J66</f>
        <v>59983.43</v>
      </c>
      <c r="K66" s="19">
        <f>'[3]2SEPT'!K66+'[3]3OCT'!K66+'[3]4NOV'!K66+'[3]5DEC'!K66+'[3]6JAN'!K66+'[3]7FEB'!K66+'[3]8MAR'!K66+'[3]9APR'!K66+'[3]10MAY'!K66+'[3]11JUN'!K66+'[3]12JUL'!K66+'[3]13AUG'!K66</f>
        <v>2421961.59</v>
      </c>
      <c r="L66" s="19">
        <f>'[3]2SEPT'!L66+'[3]3OCT'!L66+'[3]4NOV'!L66+'[3]5DEC'!L66+'[3]6JAN'!L66+'[3]7FEB'!L66+'[3]8MAR'!L66+'[3]9APR'!L66+'[3]10MAY'!L66+'[3]11JUN'!L66+'[3]12JUL'!L66+'[3]13AUG'!L66</f>
        <v>1000000</v>
      </c>
      <c r="M66" s="19">
        <f>'[3]2SEPT'!M66+'[3]3OCT'!M66+'[3]4NOV'!M66+'[3]5DEC'!M66+'[3]6JAN'!M66+'[3]7FEB'!M66+'[3]8MAR'!M66+'[3]9APR'!M66+'[3]10MAY'!M66+'[3]11JUN'!M66+'[3]12JUL'!M66+'[3]13AUG'!M66</f>
        <v>122514</v>
      </c>
      <c r="N66" s="19">
        <f>'[3]2SEPT'!N66+'[3]3OCT'!N66+'[3]4NOV'!N66+'[3]5DEC'!N66+'[3]6JAN'!N66+'[3]7FEB'!N66+'[3]8MAR'!N66+'[3]9APR'!N66+'[3]10MAY'!N66+'[3]11JUN'!N66+'[3]12JUL'!N66+'[3]13AUG'!N66</f>
        <v>500000</v>
      </c>
      <c r="O66" s="19">
        <f>'[3]2SEPT'!O66+'[3]3OCT'!O66+'[3]4NOV'!O66+'[3]5DEC'!O66+'[3]6JAN'!O66+'[3]7FEB'!O66+'[3]8MAR'!O66+'[3]9APR'!O66+'[3]10MAY'!O66+'[3]11JUN'!O66+'[3]12JUL'!O66+'[3]13AUG'!O66</f>
        <v>0</v>
      </c>
      <c r="P66" s="19">
        <f>'[3]2SEPT'!P66+'[3]3OCT'!P66+'[3]4NOV'!P66+'[3]5DEC'!P66+'[3]6JAN'!P66+'[3]7FEB'!P66+'[3]8MAR'!P66+'[3]9APR'!P66+'[3]10MAY'!P66+'[3]11JUN'!P66+'[3]12JUL'!P66+'[3]13AUG'!P66</f>
        <v>260617</v>
      </c>
      <c r="Q66" s="19">
        <f>'[3]2SEPT'!Q66+'[3]3OCT'!Q66+'[3]4NOV'!Q66+'[3]5DEC'!Q66+'[3]6JAN'!Q66+'[3]7FEB'!Q66+'[3]8MAR'!Q66+'[3]9APR'!Q66+'[3]10MAY'!Q66+'[3]11JUN'!Q66+'[3]12JUL'!Q66+'[3]13AUG'!Q66</f>
        <v>0</v>
      </c>
      <c r="R66" s="19">
        <f>'[3]2SEPT'!R66+'[3]3OCT'!R66+'[3]4NOV'!R66+'[3]5DEC'!R66+'[3]6JAN'!R66+'[3]7FEB'!R66+'[3]8MAR'!R66+'[3]9APR'!R66+'[3]10MAY'!R66+'[3]11JUN'!R66+'[3]12JUL'!R66+'[3]13AUG'!R66</f>
        <v>1274208</v>
      </c>
      <c r="S66" s="19">
        <f>'[3]2SEPT'!S66+'[3]3OCT'!S66+'[3]4NOV'!S66+'[3]5DEC'!S66+'[3]6JAN'!S66+'[3]7FEB'!S66+'[3]8MAR'!S66+'[3]9APR'!S66+'[3]10MAY'!S66+'[3]11JUN'!S66+'[3]12JUL'!S66+'[3]13AUG'!S66</f>
        <v>0</v>
      </c>
      <c r="T66" s="19">
        <f>'[3]2SEPT'!T66+'[3]3OCT'!T66+'[3]4NOV'!T66+'[3]5DEC'!T66+'[3]6JAN'!T66+'[3]7FEB'!T66+'[3]8MAR'!T66+'[3]9APR'!T66+'[3]10MAY'!T66+'[3]11JUN'!T66+'[3]12JUL'!T66+'[3]13AUG'!T66</f>
        <v>403266</v>
      </c>
      <c r="U66" s="19">
        <f>'[3]2SEPT'!U66+'[3]3OCT'!U66+'[3]4NOV'!U66+'[3]5DEC'!U66+'[3]6JAN'!U66+'[3]7FEB'!U66+'[3]8MAR'!U66+'[3]9APR'!U66+'[3]10MAY'!U66+'[3]11JUN'!U66+'[3]12JUL'!U66+'[3]13AUG'!U66</f>
        <v>0</v>
      </c>
      <c r="V66" s="19">
        <f>'[3]2SEPT'!V66+'[3]3OCT'!V66+'[3]4NOV'!V66+'[3]5DEC'!V66+'[3]6JAN'!V66+'[3]7FEB'!V66+'[3]8MAR'!V66+'[3]9APR'!V66+'[3]10MAY'!V66+'[3]11JUN'!V66+'[3]12JUL'!V66+'[3]13AUG'!V66</f>
        <v>0</v>
      </c>
      <c r="W66" s="66">
        <f t="shared" si="0"/>
        <v>25768860.02</v>
      </c>
    </row>
    <row r="67" spans="1:23" x14ac:dyDescent="0.25">
      <c r="A67" s="62" t="s">
        <v>171</v>
      </c>
      <c r="B67" s="63" t="s">
        <v>172</v>
      </c>
      <c r="C67" s="64" t="s">
        <v>36</v>
      </c>
      <c r="D67" s="19">
        <f>'[3]2SEPT'!D67+'[3]3OCT'!D67+'[3]4NOV'!D67+'[3]5DEC'!D67+'[3]6JAN'!D67+'[3]7FEB'!D67+'[3]8MAR'!D67+'[3]9APR'!D67+'[3]10MAY'!D67+'[3]11JUN'!D67+'[3]12JUL'!D67+'[3]13AUG'!D67</f>
        <v>270154</v>
      </c>
      <c r="E67" s="19">
        <f>'[3]2SEPT'!E67+'[3]3OCT'!E67+'[3]4NOV'!E67+'[3]5DEC'!E67+'[3]6JAN'!E67+'[3]7FEB'!E67+'[3]8MAR'!E67+'[3]9APR'!E67+'[3]10MAY'!E67+'[3]11JUN'!E67+'[3]12JUL'!E67+'[3]13AUG'!E67</f>
        <v>88107</v>
      </c>
      <c r="F67" s="19">
        <f>'[3]2SEPT'!F67+'[3]3OCT'!F67+'[3]4NOV'!F67+'[3]5DEC'!F67+'[3]6JAN'!F67+'[3]7FEB'!F67+'[3]8MAR'!F67+'[3]9APR'!F67+'[3]10MAY'!F67+'[3]11JUN'!F67+'[3]12JUL'!F67+'[3]13AUG'!F67</f>
        <v>235784</v>
      </c>
      <c r="G67" s="19">
        <f>'[3]2SEPT'!G67+'[3]3OCT'!G67+'[3]4NOV'!G67+'[3]5DEC'!G67+'[3]6JAN'!G67+'[3]7FEB'!G67+'[3]8MAR'!G67+'[3]9APR'!G67+'[3]10MAY'!G67+'[3]11JUN'!G67+'[3]12JUL'!G67+'[3]13AUG'!G67</f>
        <v>52500</v>
      </c>
      <c r="H67" s="19">
        <f>'[3]2SEPT'!H67+'[3]3OCT'!H67+'[3]4NOV'!H67+'[3]5DEC'!H67+'[3]6JAN'!H67+'[3]7FEB'!H67+'[3]8MAR'!H67+'[3]9APR'!H67+'[3]10MAY'!H67+'[3]11JUN'!H67+'[3]12JUL'!H67+'[3]13AUG'!H67</f>
        <v>0</v>
      </c>
      <c r="I67" s="65">
        <f>'[3]2SEPT'!I67+'[3]3OCT'!I67+'[3]4NOV'!I67+'[3]5DEC'!I67+'[3]6JAN'!I67+'[3]7FEB'!I67+'[3]8MAR'!I67+'[3]9APR'!I67+'[3]10MAY'!I67+'[3]11JUN'!I67+'[3]12JUL'!I67+'[3]13AUG'!I67</f>
        <v>646545</v>
      </c>
      <c r="J67" s="19">
        <f>'[3]2SEPT'!J67+'[3]3OCT'!J67+'[3]4NOV'!J67+'[3]5DEC'!J67+'[3]6JAN'!J67+'[3]7FEB'!J67+'[3]8MAR'!J67+'[3]9APR'!J67+'[3]10MAY'!J67+'[3]11JUN'!J67+'[3]12JUL'!J67+'[3]13AUG'!J67</f>
        <v>5364.24</v>
      </c>
      <c r="K67" s="19">
        <f>'[3]2SEPT'!K67+'[3]3OCT'!K67+'[3]4NOV'!K67+'[3]5DEC'!K67+'[3]6JAN'!K67+'[3]7FEB'!K67+'[3]8MAR'!K67+'[3]9APR'!K67+'[3]10MAY'!K67+'[3]11JUN'!K67+'[3]12JUL'!K67+'[3]13AUG'!K67</f>
        <v>72239.009999999995</v>
      </c>
      <c r="L67" s="19">
        <f>'[3]2SEPT'!L67+'[3]3OCT'!L67+'[3]4NOV'!L67+'[3]5DEC'!L67+'[3]6JAN'!L67+'[3]7FEB'!L67+'[3]8MAR'!L67+'[3]9APR'!L67+'[3]10MAY'!L67+'[3]11JUN'!L67+'[3]12JUL'!L67+'[3]13AUG'!L67</f>
        <v>0</v>
      </c>
      <c r="M67" s="19">
        <f>'[3]2SEPT'!M67+'[3]3OCT'!M67+'[3]4NOV'!M67+'[3]5DEC'!M67+'[3]6JAN'!M67+'[3]7FEB'!M67+'[3]8MAR'!M67+'[3]9APR'!M67+'[3]10MAY'!M67+'[3]11JUN'!M67+'[3]12JUL'!M67+'[3]13AUG'!M67</f>
        <v>0</v>
      </c>
      <c r="N67" s="19">
        <f>'[3]2SEPT'!N67+'[3]3OCT'!N67+'[3]4NOV'!N67+'[3]5DEC'!N67+'[3]6JAN'!N67+'[3]7FEB'!N67+'[3]8MAR'!N67+'[3]9APR'!N67+'[3]10MAY'!N67+'[3]11JUN'!N67+'[3]12JUL'!N67+'[3]13AUG'!N67</f>
        <v>0</v>
      </c>
      <c r="O67" s="19">
        <f>'[3]2SEPT'!O67+'[3]3OCT'!O67+'[3]4NOV'!O67+'[3]5DEC'!O67+'[3]6JAN'!O67+'[3]7FEB'!O67+'[3]8MAR'!O67+'[3]9APR'!O67+'[3]10MAY'!O67+'[3]11JUN'!O67+'[3]12JUL'!O67+'[3]13AUG'!O67</f>
        <v>0</v>
      </c>
      <c r="P67" s="19">
        <f>'[3]2SEPT'!P67+'[3]3OCT'!P67+'[3]4NOV'!P67+'[3]5DEC'!P67+'[3]6JAN'!P67+'[3]7FEB'!P67+'[3]8MAR'!P67+'[3]9APR'!P67+'[3]10MAY'!P67+'[3]11JUN'!P67+'[3]12JUL'!P67+'[3]13AUG'!P67</f>
        <v>0</v>
      </c>
      <c r="Q67" s="19">
        <f>'[3]2SEPT'!Q67+'[3]3OCT'!Q67+'[3]4NOV'!Q67+'[3]5DEC'!Q67+'[3]6JAN'!Q67+'[3]7FEB'!Q67+'[3]8MAR'!Q67+'[3]9APR'!Q67+'[3]10MAY'!Q67+'[3]11JUN'!Q67+'[3]12JUL'!Q67+'[3]13AUG'!Q67</f>
        <v>0</v>
      </c>
      <c r="R67" s="19">
        <f>'[3]2SEPT'!R67+'[3]3OCT'!R67+'[3]4NOV'!R67+'[3]5DEC'!R67+'[3]6JAN'!R67+'[3]7FEB'!R67+'[3]8MAR'!R67+'[3]9APR'!R67+'[3]10MAY'!R67+'[3]11JUN'!R67+'[3]12JUL'!R67+'[3]13AUG'!R67</f>
        <v>0</v>
      </c>
      <c r="S67" s="19">
        <f>'[3]2SEPT'!S67+'[3]3OCT'!S67+'[3]4NOV'!S67+'[3]5DEC'!S67+'[3]6JAN'!S67+'[3]7FEB'!S67+'[3]8MAR'!S67+'[3]9APR'!S67+'[3]10MAY'!S67+'[3]11JUN'!S67+'[3]12JUL'!S67+'[3]13AUG'!S67</f>
        <v>0</v>
      </c>
      <c r="T67" s="19">
        <f>'[3]2SEPT'!T67+'[3]3OCT'!T67+'[3]4NOV'!T67+'[3]5DEC'!T67+'[3]6JAN'!T67+'[3]7FEB'!T67+'[3]8MAR'!T67+'[3]9APR'!T67+'[3]10MAY'!T67+'[3]11JUN'!T67+'[3]12JUL'!T67+'[3]13AUG'!T67</f>
        <v>0</v>
      </c>
      <c r="U67" s="19">
        <f>'[3]2SEPT'!U67+'[3]3OCT'!U67+'[3]4NOV'!U67+'[3]5DEC'!U67+'[3]6JAN'!U67+'[3]7FEB'!U67+'[3]8MAR'!U67+'[3]9APR'!U67+'[3]10MAY'!U67+'[3]11JUN'!U67+'[3]12JUL'!U67+'[3]13AUG'!U67</f>
        <v>0</v>
      </c>
      <c r="V67" s="19">
        <f>'[3]2SEPT'!V67+'[3]3OCT'!V67+'[3]4NOV'!V67+'[3]5DEC'!V67+'[3]6JAN'!V67+'[3]7FEB'!V67+'[3]8MAR'!V67+'[3]9APR'!V67+'[3]10MAY'!V67+'[3]11JUN'!V67+'[3]12JUL'!V67+'[3]13AUG'!V67</f>
        <v>6375</v>
      </c>
      <c r="W67" s="66">
        <f t="shared" ref="W67:W130" si="1">SUM(I67:V67)</f>
        <v>730523.25</v>
      </c>
    </row>
    <row r="68" spans="1:23" x14ac:dyDescent="0.25">
      <c r="A68" s="62" t="s">
        <v>173</v>
      </c>
      <c r="B68" s="63" t="s">
        <v>174</v>
      </c>
      <c r="C68" s="71" t="s">
        <v>50</v>
      </c>
      <c r="D68" s="19">
        <f>'[3]2SEPT'!D68+'[3]3OCT'!D68+'[3]4NOV'!D68+'[3]5DEC'!D68+'[3]6JAN'!D68+'[3]7FEB'!D68+'[3]8MAR'!D68+'[3]9APR'!D68+'[3]10MAY'!D68+'[3]11JUN'!D68+'[3]12JUL'!D68+'[3]13AUG'!D68</f>
        <v>30000</v>
      </c>
      <c r="E68" s="19">
        <f>'[3]2SEPT'!E68+'[3]3OCT'!E68+'[3]4NOV'!E68+'[3]5DEC'!E68+'[3]6JAN'!E68+'[3]7FEB'!E68+'[3]8MAR'!E68+'[3]9APR'!E68+'[3]10MAY'!E68+'[3]11JUN'!E68+'[3]12JUL'!E68+'[3]13AUG'!E68</f>
        <v>38066</v>
      </c>
      <c r="F68" s="19">
        <f>'[3]2SEPT'!F68+'[3]3OCT'!F68+'[3]4NOV'!F68+'[3]5DEC'!F68+'[3]6JAN'!F68+'[3]7FEB'!F68+'[3]8MAR'!F68+'[3]9APR'!F68+'[3]10MAY'!F68+'[3]11JUN'!F68+'[3]12JUL'!F68+'[3]13AUG'!F68</f>
        <v>15000</v>
      </c>
      <c r="G68" s="19">
        <f>'[3]2SEPT'!G68+'[3]3OCT'!G68+'[3]4NOV'!G68+'[3]5DEC'!G68+'[3]6JAN'!G68+'[3]7FEB'!G68+'[3]8MAR'!G68+'[3]9APR'!G68+'[3]10MAY'!G68+'[3]11JUN'!G68+'[3]12JUL'!G68+'[3]13AUG'!G68</f>
        <v>20000</v>
      </c>
      <c r="H68" s="19">
        <f>'[3]2SEPT'!H68+'[3]3OCT'!H68+'[3]4NOV'!H68+'[3]5DEC'!H68+'[3]6JAN'!H68+'[3]7FEB'!H68+'[3]8MAR'!H68+'[3]9APR'!H68+'[3]10MAY'!H68+'[3]11JUN'!H68+'[3]12JUL'!H68+'[3]13AUG'!H68</f>
        <v>2300</v>
      </c>
      <c r="I68" s="65">
        <f>'[3]2SEPT'!I68+'[3]3OCT'!I68+'[3]4NOV'!I68+'[3]5DEC'!I68+'[3]6JAN'!I68+'[3]7FEB'!I68+'[3]8MAR'!I68+'[3]9APR'!I68+'[3]10MAY'!I68+'[3]11JUN'!I68+'[3]12JUL'!I68+'[3]13AUG'!I68</f>
        <v>105366</v>
      </c>
      <c r="J68" s="19">
        <f>'[3]2SEPT'!J68+'[3]3OCT'!J68+'[3]4NOV'!J68+'[3]5DEC'!J68+'[3]6JAN'!J68+'[3]7FEB'!J68+'[3]8MAR'!J68+'[3]9APR'!J68+'[3]10MAY'!J68+'[3]11JUN'!J68+'[3]12JUL'!J68+'[3]13AUG'!J68</f>
        <v>1410.53</v>
      </c>
      <c r="K68" s="19">
        <f>'[3]2SEPT'!K68+'[3]3OCT'!K68+'[3]4NOV'!K68+'[3]5DEC'!K68+'[3]6JAN'!K68+'[3]7FEB'!K68+'[3]8MAR'!K68+'[3]9APR'!K68+'[3]10MAY'!K68+'[3]11JUN'!K68+'[3]12JUL'!K68+'[3]13AUG'!K68</f>
        <v>3258.3</v>
      </c>
      <c r="L68" s="19">
        <f>'[3]2SEPT'!L68+'[3]3OCT'!L68+'[3]4NOV'!L68+'[3]5DEC'!L68+'[3]6JAN'!L68+'[3]7FEB'!L68+'[3]8MAR'!L68+'[3]9APR'!L68+'[3]10MAY'!L68+'[3]11JUN'!L68+'[3]12JUL'!L68+'[3]13AUG'!L68</f>
        <v>0</v>
      </c>
      <c r="M68" s="19">
        <f>'[3]2SEPT'!M68+'[3]3OCT'!M68+'[3]4NOV'!M68+'[3]5DEC'!M68+'[3]6JAN'!M68+'[3]7FEB'!M68+'[3]8MAR'!M68+'[3]9APR'!M68+'[3]10MAY'!M68+'[3]11JUN'!M68+'[3]12JUL'!M68+'[3]13AUG'!M68</f>
        <v>0</v>
      </c>
      <c r="N68" s="19">
        <f>'[3]2SEPT'!N68+'[3]3OCT'!N68+'[3]4NOV'!N68+'[3]5DEC'!N68+'[3]6JAN'!N68+'[3]7FEB'!N68+'[3]8MAR'!N68+'[3]9APR'!N68+'[3]10MAY'!N68+'[3]11JUN'!N68+'[3]12JUL'!N68+'[3]13AUG'!N68</f>
        <v>0</v>
      </c>
      <c r="O68" s="19">
        <f>'[3]2SEPT'!O68+'[3]3OCT'!O68+'[3]4NOV'!O68+'[3]5DEC'!O68+'[3]6JAN'!O68+'[3]7FEB'!O68+'[3]8MAR'!O68+'[3]9APR'!O68+'[3]10MAY'!O68+'[3]11JUN'!O68+'[3]12JUL'!O68+'[3]13AUG'!O68</f>
        <v>0</v>
      </c>
      <c r="P68" s="19">
        <f>'[3]2SEPT'!P68+'[3]3OCT'!P68+'[3]4NOV'!P68+'[3]5DEC'!P68+'[3]6JAN'!P68+'[3]7FEB'!P68+'[3]8MAR'!P68+'[3]9APR'!P68+'[3]10MAY'!P68+'[3]11JUN'!P68+'[3]12JUL'!P68+'[3]13AUG'!P68</f>
        <v>0</v>
      </c>
      <c r="Q68" s="19">
        <f>'[3]2SEPT'!Q68+'[3]3OCT'!Q68+'[3]4NOV'!Q68+'[3]5DEC'!Q68+'[3]6JAN'!Q68+'[3]7FEB'!Q68+'[3]8MAR'!Q68+'[3]9APR'!Q68+'[3]10MAY'!Q68+'[3]11JUN'!Q68+'[3]12JUL'!Q68+'[3]13AUG'!Q68</f>
        <v>0</v>
      </c>
      <c r="R68" s="19">
        <f>'[3]2SEPT'!R68+'[3]3OCT'!R68+'[3]4NOV'!R68+'[3]5DEC'!R68+'[3]6JAN'!R68+'[3]7FEB'!R68+'[3]8MAR'!R68+'[3]9APR'!R68+'[3]10MAY'!R68+'[3]11JUN'!R68+'[3]12JUL'!R68+'[3]13AUG'!R68</f>
        <v>0</v>
      </c>
      <c r="S68" s="19">
        <f>'[3]2SEPT'!S68+'[3]3OCT'!S68+'[3]4NOV'!S68+'[3]5DEC'!S68+'[3]6JAN'!S68+'[3]7FEB'!S68+'[3]8MAR'!S68+'[3]9APR'!S68+'[3]10MAY'!S68+'[3]11JUN'!S68+'[3]12JUL'!S68+'[3]13AUG'!S68</f>
        <v>0</v>
      </c>
      <c r="T68" s="19">
        <f>'[3]2SEPT'!T68+'[3]3OCT'!T68+'[3]4NOV'!T68+'[3]5DEC'!T68+'[3]6JAN'!T68+'[3]7FEB'!T68+'[3]8MAR'!T68+'[3]9APR'!T68+'[3]10MAY'!T68+'[3]11JUN'!T68+'[3]12JUL'!T68+'[3]13AUG'!T68</f>
        <v>0</v>
      </c>
      <c r="U68" s="19">
        <f>'[3]2SEPT'!U68+'[3]3OCT'!U68+'[3]4NOV'!U68+'[3]5DEC'!U68+'[3]6JAN'!U68+'[3]7FEB'!U68+'[3]8MAR'!U68+'[3]9APR'!U68+'[3]10MAY'!U68+'[3]11JUN'!U68+'[3]12JUL'!U68+'[3]13AUG'!U68</f>
        <v>0</v>
      </c>
      <c r="V68" s="19">
        <f>'[3]2SEPT'!V68+'[3]3OCT'!V68+'[3]4NOV'!V68+'[3]5DEC'!V68+'[3]6JAN'!V68+'[3]7FEB'!V68+'[3]8MAR'!V68+'[3]9APR'!V68+'[3]10MAY'!V68+'[3]11JUN'!V68+'[3]12JUL'!V68+'[3]13AUG'!V68</f>
        <v>0</v>
      </c>
      <c r="W68" s="66">
        <f t="shared" si="1"/>
        <v>110034.83</v>
      </c>
    </row>
    <row r="69" spans="1:23" x14ac:dyDescent="0.25">
      <c r="A69" s="62" t="s">
        <v>175</v>
      </c>
      <c r="B69" s="63" t="s">
        <v>176</v>
      </c>
      <c r="C69" s="70" t="s">
        <v>45</v>
      </c>
      <c r="D69" s="19">
        <f>'[3]2SEPT'!D69+'[3]3OCT'!D69+'[3]4NOV'!D69+'[3]5DEC'!D69+'[3]6JAN'!D69+'[3]7FEB'!D69+'[3]8MAR'!D69+'[3]9APR'!D69+'[3]10MAY'!D69+'[3]11JUN'!D69+'[3]12JUL'!D69+'[3]13AUG'!D69</f>
        <v>73144.72</v>
      </c>
      <c r="E69" s="19">
        <f>'[3]2SEPT'!E69+'[3]3OCT'!E69+'[3]4NOV'!E69+'[3]5DEC'!E69+'[3]6JAN'!E69+'[3]7FEB'!E69+'[3]8MAR'!E69+'[3]9APR'!E69+'[3]10MAY'!E69+'[3]11JUN'!E69+'[3]12JUL'!E69+'[3]13AUG'!E69</f>
        <v>245576.2</v>
      </c>
      <c r="F69" s="19">
        <f>'[3]2SEPT'!F69+'[3]3OCT'!F69+'[3]4NOV'!F69+'[3]5DEC'!F69+'[3]6JAN'!F69+'[3]7FEB'!F69+'[3]8MAR'!F69+'[3]9APR'!F69+'[3]10MAY'!F69+'[3]11JUN'!F69+'[3]12JUL'!F69+'[3]13AUG'!F69</f>
        <v>432416.5</v>
      </c>
      <c r="G69" s="19">
        <f>'[3]2SEPT'!G69+'[3]3OCT'!G69+'[3]4NOV'!G69+'[3]5DEC'!G69+'[3]6JAN'!G69+'[3]7FEB'!G69+'[3]8MAR'!G69+'[3]9APR'!G69+'[3]10MAY'!G69+'[3]11JUN'!G69+'[3]12JUL'!G69+'[3]13AUG'!G69</f>
        <v>185775.58000000002</v>
      </c>
      <c r="H69" s="19">
        <f>'[3]2SEPT'!H69+'[3]3OCT'!H69+'[3]4NOV'!H69+'[3]5DEC'!H69+'[3]6JAN'!H69+'[3]7FEB'!H69+'[3]8MAR'!H69+'[3]9APR'!H69+'[3]10MAY'!H69+'[3]11JUN'!H69+'[3]12JUL'!H69+'[3]13AUG'!H69</f>
        <v>132576</v>
      </c>
      <c r="I69" s="65">
        <f>'[3]2SEPT'!I69+'[3]3OCT'!I69+'[3]4NOV'!I69+'[3]5DEC'!I69+'[3]6JAN'!I69+'[3]7FEB'!I69+'[3]8MAR'!I69+'[3]9APR'!I69+'[3]10MAY'!I69+'[3]11JUN'!I69+'[3]12JUL'!I69+'[3]13AUG'!I69</f>
        <v>1069489</v>
      </c>
      <c r="J69" s="19">
        <f>'[3]2SEPT'!J69+'[3]3OCT'!J69+'[3]4NOV'!J69+'[3]5DEC'!J69+'[3]6JAN'!J69+'[3]7FEB'!J69+'[3]8MAR'!J69+'[3]9APR'!J69+'[3]10MAY'!J69+'[3]11JUN'!J69+'[3]12JUL'!J69+'[3]13AUG'!J69</f>
        <v>5562.05</v>
      </c>
      <c r="K69" s="19">
        <f>'[3]2SEPT'!K69+'[3]3OCT'!K69+'[3]4NOV'!K69+'[3]5DEC'!K69+'[3]6JAN'!K69+'[3]7FEB'!K69+'[3]8MAR'!K69+'[3]9APR'!K69+'[3]10MAY'!K69+'[3]11JUN'!K69+'[3]12JUL'!K69+'[3]13AUG'!K69</f>
        <v>178636.03</v>
      </c>
      <c r="L69" s="19">
        <f>'[3]2SEPT'!L69+'[3]3OCT'!L69+'[3]4NOV'!L69+'[3]5DEC'!L69+'[3]6JAN'!L69+'[3]7FEB'!L69+'[3]8MAR'!L69+'[3]9APR'!L69+'[3]10MAY'!L69+'[3]11JUN'!L69+'[3]12JUL'!L69+'[3]13AUG'!L69</f>
        <v>0</v>
      </c>
      <c r="M69" s="19">
        <f>'[3]2SEPT'!M69+'[3]3OCT'!M69+'[3]4NOV'!M69+'[3]5DEC'!M69+'[3]6JAN'!M69+'[3]7FEB'!M69+'[3]8MAR'!M69+'[3]9APR'!M69+'[3]10MAY'!M69+'[3]11JUN'!M69+'[3]12JUL'!M69+'[3]13AUG'!M69</f>
        <v>0</v>
      </c>
      <c r="N69" s="19">
        <f>'[3]2SEPT'!N69+'[3]3OCT'!N69+'[3]4NOV'!N69+'[3]5DEC'!N69+'[3]6JAN'!N69+'[3]7FEB'!N69+'[3]8MAR'!N69+'[3]9APR'!N69+'[3]10MAY'!N69+'[3]11JUN'!N69+'[3]12JUL'!N69+'[3]13AUG'!N69</f>
        <v>0</v>
      </c>
      <c r="O69" s="19">
        <f>'[3]2SEPT'!O69+'[3]3OCT'!O69+'[3]4NOV'!O69+'[3]5DEC'!O69+'[3]6JAN'!O69+'[3]7FEB'!O69+'[3]8MAR'!O69+'[3]9APR'!O69+'[3]10MAY'!O69+'[3]11JUN'!O69+'[3]12JUL'!O69+'[3]13AUG'!O69</f>
        <v>0</v>
      </c>
      <c r="P69" s="19">
        <f>'[3]2SEPT'!P69+'[3]3OCT'!P69+'[3]4NOV'!P69+'[3]5DEC'!P69+'[3]6JAN'!P69+'[3]7FEB'!P69+'[3]8MAR'!P69+'[3]9APR'!P69+'[3]10MAY'!P69+'[3]11JUN'!P69+'[3]12JUL'!P69+'[3]13AUG'!P69</f>
        <v>48965</v>
      </c>
      <c r="Q69" s="19">
        <f>'[3]2SEPT'!Q69+'[3]3OCT'!Q69+'[3]4NOV'!Q69+'[3]5DEC'!Q69+'[3]6JAN'!Q69+'[3]7FEB'!Q69+'[3]8MAR'!Q69+'[3]9APR'!Q69+'[3]10MAY'!Q69+'[3]11JUN'!Q69+'[3]12JUL'!Q69+'[3]13AUG'!Q69</f>
        <v>0</v>
      </c>
      <c r="R69" s="19">
        <f>'[3]2SEPT'!R69+'[3]3OCT'!R69+'[3]4NOV'!R69+'[3]5DEC'!R69+'[3]6JAN'!R69+'[3]7FEB'!R69+'[3]8MAR'!R69+'[3]9APR'!R69+'[3]10MAY'!R69+'[3]11JUN'!R69+'[3]12JUL'!R69+'[3]13AUG'!R69</f>
        <v>72000</v>
      </c>
      <c r="S69" s="19">
        <f>'[3]2SEPT'!S69+'[3]3OCT'!S69+'[3]4NOV'!S69+'[3]5DEC'!S69+'[3]6JAN'!S69+'[3]7FEB'!S69+'[3]8MAR'!S69+'[3]9APR'!S69+'[3]10MAY'!S69+'[3]11JUN'!S69+'[3]12JUL'!S69+'[3]13AUG'!S69</f>
        <v>0</v>
      </c>
      <c r="T69" s="19">
        <f>'[3]2SEPT'!T69+'[3]3OCT'!T69+'[3]4NOV'!T69+'[3]5DEC'!T69+'[3]6JAN'!T69+'[3]7FEB'!T69+'[3]8MAR'!T69+'[3]9APR'!T69+'[3]10MAY'!T69+'[3]11JUN'!T69+'[3]12JUL'!T69+'[3]13AUG'!T69</f>
        <v>0</v>
      </c>
      <c r="U69" s="19">
        <f>'[3]2SEPT'!U69+'[3]3OCT'!U69+'[3]4NOV'!U69+'[3]5DEC'!U69+'[3]6JAN'!U69+'[3]7FEB'!U69+'[3]8MAR'!U69+'[3]9APR'!U69+'[3]10MAY'!U69+'[3]11JUN'!U69+'[3]12JUL'!U69+'[3]13AUG'!U69</f>
        <v>0</v>
      </c>
      <c r="V69" s="19">
        <f>'[3]2SEPT'!V69+'[3]3OCT'!V69+'[3]4NOV'!V69+'[3]5DEC'!V69+'[3]6JAN'!V69+'[3]7FEB'!V69+'[3]8MAR'!V69+'[3]9APR'!V69+'[3]10MAY'!V69+'[3]11JUN'!V69+'[3]12JUL'!V69+'[3]13AUG'!V69</f>
        <v>4348</v>
      </c>
      <c r="W69" s="66">
        <f t="shared" si="1"/>
        <v>1379000.08</v>
      </c>
    </row>
    <row r="70" spans="1:23" x14ac:dyDescent="0.25">
      <c r="A70" s="62" t="s">
        <v>177</v>
      </c>
      <c r="B70" s="63" t="s">
        <v>178</v>
      </c>
      <c r="C70" s="64" t="s">
        <v>36</v>
      </c>
      <c r="D70" s="19">
        <f>'[3]2SEPT'!D70+'[3]3OCT'!D70+'[3]4NOV'!D70+'[3]5DEC'!D70+'[3]6JAN'!D70+'[3]7FEB'!D70+'[3]8MAR'!D70+'[3]9APR'!D70+'[3]10MAY'!D70+'[3]11JUN'!D70+'[3]12JUL'!D70+'[3]13AUG'!D70</f>
        <v>213470</v>
      </c>
      <c r="E70" s="19">
        <f>'[3]2SEPT'!E70+'[3]3OCT'!E70+'[3]4NOV'!E70+'[3]5DEC'!E70+'[3]6JAN'!E70+'[3]7FEB'!E70+'[3]8MAR'!E70+'[3]9APR'!E70+'[3]10MAY'!E70+'[3]11JUN'!E70+'[3]12JUL'!E70+'[3]13AUG'!E70</f>
        <v>13978</v>
      </c>
      <c r="F70" s="19">
        <f>'[3]2SEPT'!F70+'[3]3OCT'!F70+'[3]4NOV'!F70+'[3]5DEC'!F70+'[3]6JAN'!F70+'[3]7FEB'!F70+'[3]8MAR'!F70+'[3]9APR'!F70+'[3]10MAY'!F70+'[3]11JUN'!F70+'[3]12JUL'!F70+'[3]13AUG'!F70</f>
        <v>107000</v>
      </c>
      <c r="G70" s="19">
        <f>'[3]2SEPT'!G70+'[3]3OCT'!G70+'[3]4NOV'!G70+'[3]5DEC'!G70+'[3]6JAN'!G70+'[3]7FEB'!G70+'[3]8MAR'!G70+'[3]9APR'!G70+'[3]10MAY'!G70+'[3]11JUN'!G70+'[3]12JUL'!G70+'[3]13AUG'!G70</f>
        <v>166500</v>
      </c>
      <c r="H70" s="19">
        <f>'[3]2SEPT'!H70+'[3]3OCT'!H70+'[3]4NOV'!H70+'[3]5DEC'!H70+'[3]6JAN'!H70+'[3]7FEB'!H70+'[3]8MAR'!H70+'[3]9APR'!H70+'[3]10MAY'!H70+'[3]11JUN'!H70+'[3]12JUL'!H70+'[3]13AUG'!H70</f>
        <v>10000</v>
      </c>
      <c r="I70" s="65">
        <f>'[3]2SEPT'!I70+'[3]3OCT'!I70+'[3]4NOV'!I70+'[3]5DEC'!I70+'[3]6JAN'!I70+'[3]7FEB'!I70+'[3]8MAR'!I70+'[3]9APR'!I70+'[3]10MAY'!I70+'[3]11JUN'!I70+'[3]12JUL'!I70+'[3]13AUG'!I70</f>
        <v>510948</v>
      </c>
      <c r="J70" s="19">
        <f>'[3]2SEPT'!J70+'[3]3OCT'!J70+'[3]4NOV'!J70+'[3]5DEC'!J70+'[3]6JAN'!J70+'[3]7FEB'!J70+'[3]8MAR'!J70+'[3]9APR'!J70+'[3]10MAY'!J70+'[3]11JUN'!J70+'[3]12JUL'!J70+'[3]13AUG'!J70</f>
        <v>4023.18</v>
      </c>
      <c r="K70" s="19">
        <f>'[3]2SEPT'!K70+'[3]3OCT'!K70+'[3]4NOV'!K70+'[3]5DEC'!K70+'[3]6JAN'!K70+'[3]7FEB'!K70+'[3]8MAR'!K70+'[3]9APR'!K70+'[3]10MAY'!K70+'[3]11JUN'!K70+'[3]12JUL'!K70+'[3]13AUG'!K70</f>
        <v>20149.060000000001</v>
      </c>
      <c r="L70" s="19">
        <f>'[3]2SEPT'!L70+'[3]3OCT'!L70+'[3]4NOV'!L70+'[3]5DEC'!L70+'[3]6JAN'!L70+'[3]7FEB'!L70+'[3]8MAR'!L70+'[3]9APR'!L70+'[3]10MAY'!L70+'[3]11JUN'!L70+'[3]12JUL'!L70+'[3]13AUG'!L70</f>
        <v>0</v>
      </c>
      <c r="M70" s="19">
        <f>'[3]2SEPT'!M70+'[3]3OCT'!M70+'[3]4NOV'!M70+'[3]5DEC'!M70+'[3]6JAN'!M70+'[3]7FEB'!M70+'[3]8MAR'!M70+'[3]9APR'!M70+'[3]10MAY'!M70+'[3]11JUN'!M70+'[3]12JUL'!M70+'[3]13AUG'!M70</f>
        <v>0</v>
      </c>
      <c r="N70" s="19">
        <f>'[3]2SEPT'!N70+'[3]3OCT'!N70+'[3]4NOV'!N70+'[3]5DEC'!N70+'[3]6JAN'!N70+'[3]7FEB'!N70+'[3]8MAR'!N70+'[3]9APR'!N70+'[3]10MAY'!N70+'[3]11JUN'!N70+'[3]12JUL'!N70+'[3]13AUG'!N70</f>
        <v>0</v>
      </c>
      <c r="O70" s="19">
        <f>'[3]2SEPT'!O70+'[3]3OCT'!O70+'[3]4NOV'!O70+'[3]5DEC'!O70+'[3]6JAN'!O70+'[3]7FEB'!O70+'[3]8MAR'!O70+'[3]9APR'!O70+'[3]10MAY'!O70+'[3]11JUN'!O70+'[3]12JUL'!O70+'[3]13AUG'!O70</f>
        <v>0</v>
      </c>
      <c r="P70" s="19">
        <f>'[3]2SEPT'!P70+'[3]3OCT'!P70+'[3]4NOV'!P70+'[3]5DEC'!P70+'[3]6JAN'!P70+'[3]7FEB'!P70+'[3]8MAR'!P70+'[3]9APR'!P70+'[3]10MAY'!P70+'[3]11JUN'!P70+'[3]12JUL'!P70+'[3]13AUG'!P70</f>
        <v>0</v>
      </c>
      <c r="Q70" s="19">
        <f>'[3]2SEPT'!Q70+'[3]3OCT'!Q70+'[3]4NOV'!Q70+'[3]5DEC'!Q70+'[3]6JAN'!Q70+'[3]7FEB'!Q70+'[3]8MAR'!Q70+'[3]9APR'!Q70+'[3]10MAY'!Q70+'[3]11JUN'!Q70+'[3]12JUL'!Q70+'[3]13AUG'!Q70</f>
        <v>0</v>
      </c>
      <c r="R70" s="19">
        <f>'[3]2SEPT'!R70+'[3]3OCT'!R70+'[3]4NOV'!R70+'[3]5DEC'!R70+'[3]6JAN'!R70+'[3]7FEB'!R70+'[3]8MAR'!R70+'[3]9APR'!R70+'[3]10MAY'!R70+'[3]11JUN'!R70+'[3]12JUL'!R70+'[3]13AUG'!R70</f>
        <v>0</v>
      </c>
      <c r="S70" s="19">
        <f>'[3]2SEPT'!S70+'[3]3OCT'!S70+'[3]4NOV'!S70+'[3]5DEC'!S70+'[3]6JAN'!S70+'[3]7FEB'!S70+'[3]8MAR'!S70+'[3]9APR'!S70+'[3]10MAY'!S70+'[3]11JUN'!S70+'[3]12JUL'!S70+'[3]13AUG'!S70</f>
        <v>0</v>
      </c>
      <c r="T70" s="19">
        <f>'[3]2SEPT'!T70+'[3]3OCT'!T70+'[3]4NOV'!T70+'[3]5DEC'!T70+'[3]6JAN'!T70+'[3]7FEB'!T70+'[3]8MAR'!T70+'[3]9APR'!T70+'[3]10MAY'!T70+'[3]11JUN'!T70+'[3]12JUL'!T70+'[3]13AUG'!T70</f>
        <v>0</v>
      </c>
      <c r="U70" s="19">
        <f>'[3]2SEPT'!U70+'[3]3OCT'!U70+'[3]4NOV'!U70+'[3]5DEC'!U70+'[3]6JAN'!U70+'[3]7FEB'!U70+'[3]8MAR'!U70+'[3]9APR'!U70+'[3]10MAY'!U70+'[3]11JUN'!U70+'[3]12JUL'!U70+'[3]13AUG'!U70</f>
        <v>0</v>
      </c>
      <c r="V70" s="19">
        <f>'[3]2SEPT'!V70+'[3]3OCT'!V70+'[3]4NOV'!V70+'[3]5DEC'!V70+'[3]6JAN'!V70+'[3]7FEB'!V70+'[3]8MAR'!V70+'[3]9APR'!V70+'[3]10MAY'!V70+'[3]11JUN'!V70+'[3]12JUL'!V70+'[3]13AUG'!V70</f>
        <v>50</v>
      </c>
      <c r="W70" s="66">
        <f t="shared" si="1"/>
        <v>535170.24</v>
      </c>
    </row>
    <row r="71" spans="1:23" x14ac:dyDescent="0.25">
      <c r="A71" s="62" t="s">
        <v>179</v>
      </c>
      <c r="B71" s="63" t="s">
        <v>180</v>
      </c>
      <c r="C71" s="72" t="s">
        <v>71</v>
      </c>
      <c r="D71" s="19">
        <f>'[3]2SEPT'!D71+'[3]3OCT'!D71+'[3]4NOV'!D71+'[3]5DEC'!D71+'[3]6JAN'!D71+'[3]7FEB'!D71+'[3]8MAR'!D71+'[3]9APR'!D71+'[3]10MAY'!D71+'[3]11JUN'!D71+'[3]12JUL'!D71+'[3]13AUG'!D71</f>
        <v>1353416.88</v>
      </c>
      <c r="E71" s="19">
        <f>'[3]2SEPT'!E71+'[3]3OCT'!E71+'[3]4NOV'!E71+'[3]5DEC'!E71+'[3]6JAN'!E71+'[3]7FEB'!E71+'[3]8MAR'!E71+'[3]9APR'!E71+'[3]10MAY'!E71+'[3]11JUN'!E71+'[3]12JUL'!E71+'[3]13AUG'!E71</f>
        <v>279568.94</v>
      </c>
      <c r="F71" s="19">
        <f>'[3]2SEPT'!F71+'[3]3OCT'!F71+'[3]4NOV'!F71+'[3]5DEC'!F71+'[3]6JAN'!F71+'[3]7FEB'!F71+'[3]8MAR'!F71+'[3]9APR'!F71+'[3]10MAY'!F71+'[3]11JUN'!F71+'[3]12JUL'!F71+'[3]13AUG'!F71</f>
        <v>479000</v>
      </c>
      <c r="G71" s="19">
        <f>'[3]2SEPT'!G71+'[3]3OCT'!G71+'[3]4NOV'!G71+'[3]5DEC'!G71+'[3]6JAN'!G71+'[3]7FEB'!G71+'[3]8MAR'!G71+'[3]9APR'!G71+'[3]10MAY'!G71+'[3]11JUN'!G71+'[3]12JUL'!G71+'[3]13AUG'!G71</f>
        <v>1447964.1800000002</v>
      </c>
      <c r="H71" s="19">
        <f>'[3]2SEPT'!H71+'[3]3OCT'!H71+'[3]4NOV'!H71+'[3]5DEC'!H71+'[3]6JAN'!H71+'[3]7FEB'!H71+'[3]8MAR'!H71+'[3]9APR'!H71+'[3]10MAY'!H71+'[3]11JUN'!H71+'[3]12JUL'!H71+'[3]13AUG'!H71</f>
        <v>500000</v>
      </c>
      <c r="I71" s="65">
        <f>'[3]2SEPT'!I71+'[3]3OCT'!I71+'[3]4NOV'!I71+'[3]5DEC'!I71+'[3]6JAN'!I71+'[3]7FEB'!I71+'[3]8MAR'!I71+'[3]9APR'!I71+'[3]10MAY'!I71+'[3]11JUN'!I71+'[3]12JUL'!I71+'[3]13AUG'!I71</f>
        <v>4059950</v>
      </c>
      <c r="J71" s="19">
        <f>'[3]2SEPT'!J71+'[3]3OCT'!J71+'[3]4NOV'!J71+'[3]5DEC'!J71+'[3]6JAN'!J71+'[3]7FEB'!J71+'[3]8MAR'!J71+'[3]9APR'!J71+'[3]10MAY'!J71+'[3]11JUN'!J71+'[3]12JUL'!J71+'[3]13AUG'!J71</f>
        <v>20011.07</v>
      </c>
      <c r="K71" s="19">
        <f>'[3]2SEPT'!K71+'[3]3OCT'!K71+'[3]4NOV'!K71+'[3]5DEC'!K71+'[3]6JAN'!K71+'[3]7FEB'!K71+'[3]8MAR'!K71+'[3]9APR'!K71+'[3]10MAY'!K71+'[3]11JUN'!K71+'[3]12JUL'!K71+'[3]13AUG'!K71</f>
        <v>532899.97</v>
      </c>
      <c r="L71" s="19">
        <f>'[3]2SEPT'!L71+'[3]3OCT'!L71+'[3]4NOV'!L71+'[3]5DEC'!L71+'[3]6JAN'!L71+'[3]7FEB'!L71+'[3]8MAR'!L71+'[3]9APR'!L71+'[3]10MAY'!L71+'[3]11JUN'!L71+'[3]12JUL'!L71+'[3]13AUG'!L71</f>
        <v>0</v>
      </c>
      <c r="M71" s="19">
        <f>'[3]2SEPT'!M71+'[3]3OCT'!M71+'[3]4NOV'!M71+'[3]5DEC'!M71+'[3]6JAN'!M71+'[3]7FEB'!M71+'[3]8MAR'!M71+'[3]9APR'!M71+'[3]10MAY'!M71+'[3]11JUN'!M71+'[3]12JUL'!M71+'[3]13AUG'!M71</f>
        <v>0</v>
      </c>
      <c r="N71" s="19">
        <f>'[3]2SEPT'!N71+'[3]3OCT'!N71+'[3]4NOV'!N71+'[3]5DEC'!N71+'[3]6JAN'!N71+'[3]7FEB'!N71+'[3]8MAR'!N71+'[3]9APR'!N71+'[3]10MAY'!N71+'[3]11JUN'!N71+'[3]12JUL'!N71+'[3]13AUG'!N71</f>
        <v>0</v>
      </c>
      <c r="O71" s="19">
        <f>'[3]2SEPT'!O71+'[3]3OCT'!O71+'[3]4NOV'!O71+'[3]5DEC'!O71+'[3]6JAN'!O71+'[3]7FEB'!O71+'[3]8MAR'!O71+'[3]9APR'!O71+'[3]10MAY'!O71+'[3]11JUN'!O71+'[3]12JUL'!O71+'[3]13AUG'!O71</f>
        <v>0</v>
      </c>
      <c r="P71" s="19">
        <f>'[3]2SEPT'!P71+'[3]3OCT'!P71+'[3]4NOV'!P71+'[3]5DEC'!P71+'[3]6JAN'!P71+'[3]7FEB'!P71+'[3]8MAR'!P71+'[3]9APR'!P71+'[3]10MAY'!P71+'[3]11JUN'!P71+'[3]12JUL'!P71+'[3]13AUG'!P71</f>
        <v>97384</v>
      </c>
      <c r="Q71" s="19">
        <f>'[3]2SEPT'!Q71+'[3]3OCT'!Q71+'[3]4NOV'!Q71+'[3]5DEC'!Q71+'[3]6JAN'!Q71+'[3]7FEB'!Q71+'[3]8MAR'!Q71+'[3]9APR'!Q71+'[3]10MAY'!Q71+'[3]11JUN'!Q71+'[3]12JUL'!Q71+'[3]13AUG'!Q71</f>
        <v>326980</v>
      </c>
      <c r="R71" s="19">
        <f>'[3]2SEPT'!R71+'[3]3OCT'!R71+'[3]4NOV'!R71+'[3]5DEC'!R71+'[3]6JAN'!R71+'[3]7FEB'!R71+'[3]8MAR'!R71+'[3]9APR'!R71+'[3]10MAY'!R71+'[3]11JUN'!R71+'[3]12JUL'!R71+'[3]13AUG'!R71</f>
        <v>0</v>
      </c>
      <c r="S71" s="19">
        <f>'[3]2SEPT'!S71+'[3]3OCT'!S71+'[3]4NOV'!S71+'[3]5DEC'!S71+'[3]6JAN'!S71+'[3]7FEB'!S71+'[3]8MAR'!S71+'[3]9APR'!S71+'[3]10MAY'!S71+'[3]11JUN'!S71+'[3]12JUL'!S71+'[3]13AUG'!S71</f>
        <v>0</v>
      </c>
      <c r="T71" s="19">
        <f>'[3]2SEPT'!T71+'[3]3OCT'!T71+'[3]4NOV'!T71+'[3]5DEC'!T71+'[3]6JAN'!T71+'[3]7FEB'!T71+'[3]8MAR'!T71+'[3]9APR'!T71+'[3]10MAY'!T71+'[3]11JUN'!T71+'[3]12JUL'!T71+'[3]13AUG'!T71</f>
        <v>0</v>
      </c>
      <c r="U71" s="19">
        <f>'[3]2SEPT'!U71+'[3]3OCT'!U71+'[3]4NOV'!U71+'[3]5DEC'!U71+'[3]6JAN'!U71+'[3]7FEB'!U71+'[3]8MAR'!U71+'[3]9APR'!U71+'[3]10MAY'!U71+'[3]11JUN'!U71+'[3]12JUL'!U71+'[3]13AUG'!U71</f>
        <v>0</v>
      </c>
      <c r="V71" s="19">
        <f>'[3]2SEPT'!V71+'[3]3OCT'!V71+'[3]4NOV'!V71+'[3]5DEC'!V71+'[3]6JAN'!V71+'[3]7FEB'!V71+'[3]8MAR'!V71+'[3]9APR'!V71+'[3]10MAY'!V71+'[3]11JUN'!V71+'[3]12JUL'!V71+'[3]13AUG'!V71</f>
        <v>3903.99</v>
      </c>
      <c r="W71" s="66">
        <f t="shared" si="1"/>
        <v>5041129.03</v>
      </c>
    </row>
    <row r="72" spans="1:23" x14ac:dyDescent="0.25">
      <c r="A72" s="62" t="s">
        <v>181</v>
      </c>
      <c r="B72" s="63" t="s">
        <v>182</v>
      </c>
      <c r="C72" s="73" t="s">
        <v>100</v>
      </c>
      <c r="D72" s="19">
        <f>'[3]2SEPT'!D72+'[3]3OCT'!D72+'[3]4NOV'!D72+'[3]5DEC'!D72+'[3]6JAN'!D72+'[3]7FEB'!D72+'[3]8MAR'!D72+'[3]9APR'!D72+'[3]10MAY'!D72+'[3]11JUN'!D72+'[3]12JUL'!D72+'[3]13AUG'!D72</f>
        <v>197209</v>
      </c>
      <c r="E72" s="19">
        <f>'[3]2SEPT'!E72+'[3]3OCT'!E72+'[3]4NOV'!E72+'[3]5DEC'!E72+'[3]6JAN'!E72+'[3]7FEB'!E72+'[3]8MAR'!E72+'[3]9APR'!E72+'[3]10MAY'!E72+'[3]11JUN'!E72+'[3]12JUL'!E72+'[3]13AUG'!E72</f>
        <v>86082.3</v>
      </c>
      <c r="F72" s="19">
        <f>'[3]2SEPT'!F72+'[3]3OCT'!F72+'[3]4NOV'!F72+'[3]5DEC'!F72+'[3]6JAN'!F72+'[3]7FEB'!F72+'[3]8MAR'!F72+'[3]9APR'!F72+'[3]10MAY'!F72+'[3]11JUN'!F72+'[3]12JUL'!F72+'[3]13AUG'!F72</f>
        <v>123917.70000000001</v>
      </c>
      <c r="G72" s="19">
        <f>'[3]2SEPT'!G72+'[3]3OCT'!G72+'[3]4NOV'!G72+'[3]5DEC'!G72+'[3]6JAN'!G72+'[3]7FEB'!G72+'[3]8MAR'!G72+'[3]9APR'!G72+'[3]10MAY'!G72+'[3]11JUN'!G72+'[3]12JUL'!G72+'[3]13AUG'!G72</f>
        <v>4500</v>
      </c>
      <c r="H72" s="19">
        <f>'[3]2SEPT'!H72+'[3]3OCT'!H72+'[3]4NOV'!H72+'[3]5DEC'!H72+'[3]6JAN'!H72+'[3]7FEB'!H72+'[3]8MAR'!H72+'[3]9APR'!H72+'[3]10MAY'!H72+'[3]11JUN'!H72+'[3]12JUL'!H72+'[3]13AUG'!H72</f>
        <v>0</v>
      </c>
      <c r="I72" s="65">
        <f>'[3]2SEPT'!I72+'[3]3OCT'!I72+'[3]4NOV'!I72+'[3]5DEC'!I72+'[3]6JAN'!I72+'[3]7FEB'!I72+'[3]8MAR'!I72+'[3]9APR'!I72+'[3]10MAY'!I72+'[3]11JUN'!I72+'[3]12JUL'!I72+'[3]13AUG'!I72</f>
        <v>411709</v>
      </c>
      <c r="J72" s="19">
        <f>'[3]2SEPT'!J72+'[3]3OCT'!J72+'[3]4NOV'!J72+'[3]5DEC'!J72+'[3]6JAN'!J72+'[3]7FEB'!J72+'[3]8MAR'!J72+'[3]9APR'!J72+'[3]10MAY'!J72+'[3]11JUN'!J72+'[3]12JUL'!J72+'[3]13AUG'!J72</f>
        <v>4200</v>
      </c>
      <c r="K72" s="19">
        <f>'[3]2SEPT'!K72+'[3]3OCT'!K72+'[3]4NOV'!K72+'[3]5DEC'!K72+'[3]6JAN'!K72+'[3]7FEB'!K72+'[3]8MAR'!K72+'[3]9APR'!K72+'[3]10MAY'!K72+'[3]11JUN'!K72+'[3]12JUL'!K72+'[3]13AUG'!K72</f>
        <v>14060.27</v>
      </c>
      <c r="L72" s="19">
        <f>'[3]2SEPT'!L72+'[3]3OCT'!L72+'[3]4NOV'!L72+'[3]5DEC'!L72+'[3]6JAN'!L72+'[3]7FEB'!L72+'[3]8MAR'!L72+'[3]9APR'!L72+'[3]10MAY'!L72+'[3]11JUN'!L72+'[3]12JUL'!L72+'[3]13AUG'!L72</f>
        <v>0</v>
      </c>
      <c r="M72" s="19">
        <f>'[3]2SEPT'!M72+'[3]3OCT'!M72+'[3]4NOV'!M72+'[3]5DEC'!M72+'[3]6JAN'!M72+'[3]7FEB'!M72+'[3]8MAR'!M72+'[3]9APR'!M72+'[3]10MAY'!M72+'[3]11JUN'!M72+'[3]12JUL'!M72+'[3]13AUG'!M72</f>
        <v>0</v>
      </c>
      <c r="N72" s="19">
        <f>'[3]2SEPT'!N72+'[3]3OCT'!N72+'[3]4NOV'!N72+'[3]5DEC'!N72+'[3]6JAN'!N72+'[3]7FEB'!N72+'[3]8MAR'!N72+'[3]9APR'!N72+'[3]10MAY'!N72+'[3]11JUN'!N72+'[3]12JUL'!N72+'[3]13AUG'!N72</f>
        <v>0</v>
      </c>
      <c r="O72" s="19">
        <f>'[3]2SEPT'!O72+'[3]3OCT'!O72+'[3]4NOV'!O72+'[3]5DEC'!O72+'[3]6JAN'!O72+'[3]7FEB'!O72+'[3]8MAR'!O72+'[3]9APR'!O72+'[3]10MAY'!O72+'[3]11JUN'!O72+'[3]12JUL'!O72+'[3]13AUG'!O72</f>
        <v>0</v>
      </c>
      <c r="P72" s="19">
        <f>'[3]2SEPT'!P72+'[3]3OCT'!P72+'[3]4NOV'!P72+'[3]5DEC'!P72+'[3]6JAN'!P72+'[3]7FEB'!P72+'[3]8MAR'!P72+'[3]9APR'!P72+'[3]10MAY'!P72+'[3]11JUN'!P72+'[3]12JUL'!P72+'[3]13AUG'!P72</f>
        <v>0</v>
      </c>
      <c r="Q72" s="19">
        <f>'[3]2SEPT'!Q72+'[3]3OCT'!Q72+'[3]4NOV'!Q72+'[3]5DEC'!Q72+'[3]6JAN'!Q72+'[3]7FEB'!Q72+'[3]8MAR'!Q72+'[3]9APR'!Q72+'[3]10MAY'!Q72+'[3]11JUN'!Q72+'[3]12JUL'!Q72+'[3]13AUG'!Q72</f>
        <v>24000</v>
      </c>
      <c r="R72" s="19">
        <f>'[3]2SEPT'!R72+'[3]3OCT'!R72+'[3]4NOV'!R72+'[3]5DEC'!R72+'[3]6JAN'!R72+'[3]7FEB'!R72+'[3]8MAR'!R72+'[3]9APR'!R72+'[3]10MAY'!R72+'[3]11JUN'!R72+'[3]12JUL'!R72+'[3]13AUG'!R72</f>
        <v>0</v>
      </c>
      <c r="S72" s="19">
        <f>'[3]2SEPT'!S72+'[3]3OCT'!S72+'[3]4NOV'!S72+'[3]5DEC'!S72+'[3]6JAN'!S72+'[3]7FEB'!S72+'[3]8MAR'!S72+'[3]9APR'!S72+'[3]10MAY'!S72+'[3]11JUN'!S72+'[3]12JUL'!S72+'[3]13AUG'!S72</f>
        <v>0</v>
      </c>
      <c r="T72" s="19">
        <f>'[3]2SEPT'!T72+'[3]3OCT'!T72+'[3]4NOV'!T72+'[3]5DEC'!T72+'[3]6JAN'!T72+'[3]7FEB'!T72+'[3]8MAR'!T72+'[3]9APR'!T72+'[3]10MAY'!T72+'[3]11JUN'!T72+'[3]12JUL'!T72+'[3]13AUG'!T72</f>
        <v>0</v>
      </c>
      <c r="U72" s="19">
        <f>'[3]2SEPT'!U72+'[3]3OCT'!U72+'[3]4NOV'!U72+'[3]5DEC'!U72+'[3]6JAN'!U72+'[3]7FEB'!U72+'[3]8MAR'!U72+'[3]9APR'!U72+'[3]10MAY'!U72+'[3]11JUN'!U72+'[3]12JUL'!U72+'[3]13AUG'!U72</f>
        <v>0</v>
      </c>
      <c r="V72" s="19">
        <f>'[3]2SEPT'!V72+'[3]3OCT'!V72+'[3]4NOV'!V72+'[3]5DEC'!V72+'[3]6JAN'!V72+'[3]7FEB'!V72+'[3]8MAR'!V72+'[3]9APR'!V72+'[3]10MAY'!V72+'[3]11JUN'!V72+'[3]12JUL'!V72+'[3]13AUG'!V72</f>
        <v>0</v>
      </c>
      <c r="W72" s="66">
        <f t="shared" si="1"/>
        <v>453969.27</v>
      </c>
    </row>
    <row r="73" spans="1:23" x14ac:dyDescent="0.25">
      <c r="A73" s="62" t="s">
        <v>183</v>
      </c>
      <c r="B73" s="63" t="s">
        <v>184</v>
      </c>
      <c r="C73" s="71" t="s">
        <v>50</v>
      </c>
      <c r="D73" s="19">
        <f>'[3]2SEPT'!D73+'[3]3OCT'!D73+'[3]4NOV'!D73+'[3]5DEC'!D73+'[3]6JAN'!D73+'[3]7FEB'!D73+'[3]8MAR'!D73+'[3]9APR'!D73+'[3]10MAY'!D73+'[3]11JUN'!D73+'[3]12JUL'!D73+'[3]13AUG'!D73</f>
        <v>36973.43</v>
      </c>
      <c r="E73" s="19">
        <f>'[3]2SEPT'!E73+'[3]3OCT'!E73+'[3]4NOV'!E73+'[3]5DEC'!E73+'[3]6JAN'!E73+'[3]7FEB'!E73+'[3]8MAR'!E73+'[3]9APR'!E73+'[3]10MAY'!E73+'[3]11JUN'!E73+'[3]12JUL'!E73+'[3]13AUG'!E73</f>
        <v>65800</v>
      </c>
      <c r="F73" s="19">
        <f>'[3]2SEPT'!F73+'[3]3OCT'!F73+'[3]4NOV'!F73+'[3]5DEC'!F73+'[3]6JAN'!F73+'[3]7FEB'!F73+'[3]8MAR'!F73+'[3]9APR'!F73+'[3]10MAY'!F73+'[3]11JUN'!F73+'[3]12JUL'!F73+'[3]13AUG'!F73</f>
        <v>35000</v>
      </c>
      <c r="G73" s="19">
        <f>'[3]2SEPT'!G73+'[3]3OCT'!G73+'[3]4NOV'!G73+'[3]5DEC'!G73+'[3]6JAN'!G73+'[3]7FEB'!G73+'[3]8MAR'!G73+'[3]9APR'!G73+'[3]10MAY'!G73+'[3]11JUN'!G73+'[3]12JUL'!G73+'[3]13AUG'!G73</f>
        <v>113860.57</v>
      </c>
      <c r="H73" s="19">
        <f>'[3]2SEPT'!H73+'[3]3OCT'!H73+'[3]4NOV'!H73+'[3]5DEC'!H73+'[3]6JAN'!H73+'[3]7FEB'!H73+'[3]8MAR'!H73+'[3]9APR'!H73+'[3]10MAY'!H73+'[3]11JUN'!H73+'[3]12JUL'!H73+'[3]13AUG'!H73</f>
        <v>8000</v>
      </c>
      <c r="I73" s="65">
        <f>'[3]2SEPT'!I73+'[3]3OCT'!I73+'[3]4NOV'!I73+'[3]5DEC'!I73+'[3]6JAN'!I73+'[3]7FEB'!I73+'[3]8MAR'!I73+'[3]9APR'!I73+'[3]10MAY'!I73+'[3]11JUN'!I73+'[3]12JUL'!I73+'[3]13AUG'!I73</f>
        <v>259634</v>
      </c>
      <c r="J73" s="19">
        <f>'[3]2SEPT'!J73+'[3]3OCT'!J73+'[3]4NOV'!J73+'[3]5DEC'!J73+'[3]6JAN'!J73+'[3]7FEB'!J73+'[3]8MAR'!J73+'[3]9APR'!J73+'[3]10MAY'!J73+'[3]11JUN'!J73+'[3]12JUL'!J73+'[3]13AUG'!J73</f>
        <v>1410.53</v>
      </c>
      <c r="K73" s="19">
        <f>'[3]2SEPT'!K73+'[3]3OCT'!K73+'[3]4NOV'!K73+'[3]5DEC'!K73+'[3]6JAN'!K73+'[3]7FEB'!K73+'[3]8MAR'!K73+'[3]9APR'!K73+'[3]10MAY'!K73+'[3]11JUN'!K73+'[3]12JUL'!K73+'[3]13AUG'!K73</f>
        <v>10767.61</v>
      </c>
      <c r="L73" s="19">
        <f>'[3]2SEPT'!L73+'[3]3OCT'!L73+'[3]4NOV'!L73+'[3]5DEC'!L73+'[3]6JAN'!L73+'[3]7FEB'!L73+'[3]8MAR'!L73+'[3]9APR'!L73+'[3]10MAY'!L73+'[3]11JUN'!L73+'[3]12JUL'!L73+'[3]13AUG'!L73</f>
        <v>0</v>
      </c>
      <c r="M73" s="19">
        <f>'[3]2SEPT'!M73+'[3]3OCT'!M73+'[3]4NOV'!M73+'[3]5DEC'!M73+'[3]6JAN'!M73+'[3]7FEB'!M73+'[3]8MAR'!M73+'[3]9APR'!M73+'[3]10MAY'!M73+'[3]11JUN'!M73+'[3]12JUL'!M73+'[3]13AUG'!M73</f>
        <v>0</v>
      </c>
      <c r="N73" s="19">
        <f>'[3]2SEPT'!N73+'[3]3OCT'!N73+'[3]4NOV'!N73+'[3]5DEC'!N73+'[3]6JAN'!N73+'[3]7FEB'!N73+'[3]8MAR'!N73+'[3]9APR'!N73+'[3]10MAY'!N73+'[3]11JUN'!N73+'[3]12JUL'!N73+'[3]13AUG'!N73</f>
        <v>0</v>
      </c>
      <c r="O73" s="19">
        <f>'[3]2SEPT'!O73+'[3]3OCT'!O73+'[3]4NOV'!O73+'[3]5DEC'!O73+'[3]6JAN'!O73+'[3]7FEB'!O73+'[3]8MAR'!O73+'[3]9APR'!O73+'[3]10MAY'!O73+'[3]11JUN'!O73+'[3]12JUL'!O73+'[3]13AUG'!O73</f>
        <v>0</v>
      </c>
      <c r="P73" s="19">
        <f>'[3]2SEPT'!P73+'[3]3OCT'!P73+'[3]4NOV'!P73+'[3]5DEC'!P73+'[3]6JAN'!P73+'[3]7FEB'!P73+'[3]8MAR'!P73+'[3]9APR'!P73+'[3]10MAY'!P73+'[3]11JUN'!P73+'[3]12JUL'!P73+'[3]13AUG'!P73</f>
        <v>0</v>
      </c>
      <c r="Q73" s="19">
        <f>'[3]2SEPT'!Q73+'[3]3OCT'!Q73+'[3]4NOV'!Q73+'[3]5DEC'!Q73+'[3]6JAN'!Q73+'[3]7FEB'!Q73+'[3]8MAR'!Q73+'[3]9APR'!Q73+'[3]10MAY'!Q73+'[3]11JUN'!Q73+'[3]12JUL'!Q73+'[3]13AUG'!Q73</f>
        <v>0</v>
      </c>
      <c r="R73" s="19">
        <f>'[3]2SEPT'!R73+'[3]3OCT'!R73+'[3]4NOV'!R73+'[3]5DEC'!R73+'[3]6JAN'!R73+'[3]7FEB'!R73+'[3]8MAR'!R73+'[3]9APR'!R73+'[3]10MAY'!R73+'[3]11JUN'!R73+'[3]12JUL'!R73+'[3]13AUG'!R73</f>
        <v>0</v>
      </c>
      <c r="S73" s="19">
        <f>'[3]2SEPT'!S73+'[3]3OCT'!S73+'[3]4NOV'!S73+'[3]5DEC'!S73+'[3]6JAN'!S73+'[3]7FEB'!S73+'[3]8MAR'!S73+'[3]9APR'!S73+'[3]10MAY'!S73+'[3]11JUN'!S73+'[3]12JUL'!S73+'[3]13AUG'!S73</f>
        <v>0</v>
      </c>
      <c r="T73" s="19">
        <f>'[3]2SEPT'!T73+'[3]3OCT'!T73+'[3]4NOV'!T73+'[3]5DEC'!T73+'[3]6JAN'!T73+'[3]7FEB'!T73+'[3]8MAR'!T73+'[3]9APR'!T73+'[3]10MAY'!T73+'[3]11JUN'!T73+'[3]12JUL'!T73+'[3]13AUG'!T73</f>
        <v>0</v>
      </c>
      <c r="U73" s="19">
        <f>'[3]2SEPT'!U73+'[3]3OCT'!U73+'[3]4NOV'!U73+'[3]5DEC'!U73+'[3]6JAN'!U73+'[3]7FEB'!U73+'[3]8MAR'!U73+'[3]9APR'!U73+'[3]10MAY'!U73+'[3]11JUN'!U73+'[3]12JUL'!U73+'[3]13AUG'!U73</f>
        <v>0</v>
      </c>
      <c r="V73" s="19">
        <f>'[3]2SEPT'!V73+'[3]3OCT'!V73+'[3]4NOV'!V73+'[3]5DEC'!V73+'[3]6JAN'!V73+'[3]7FEB'!V73+'[3]8MAR'!V73+'[3]9APR'!V73+'[3]10MAY'!V73+'[3]11JUN'!V73+'[3]12JUL'!V73+'[3]13AUG'!V73</f>
        <v>0</v>
      </c>
      <c r="W73" s="66">
        <f t="shared" si="1"/>
        <v>271812.14</v>
      </c>
    </row>
    <row r="74" spans="1:23" x14ac:dyDescent="0.25">
      <c r="A74" s="62" t="s">
        <v>185</v>
      </c>
      <c r="B74" s="63" t="s">
        <v>186</v>
      </c>
      <c r="C74" s="73" t="s">
        <v>100</v>
      </c>
      <c r="D74" s="19">
        <f>'[3]2SEPT'!D74+'[3]3OCT'!D74+'[3]4NOV'!D74+'[3]5DEC'!D74+'[3]6JAN'!D74+'[3]7FEB'!D74+'[3]8MAR'!D74+'[3]9APR'!D74+'[3]10MAY'!D74+'[3]11JUN'!D74+'[3]12JUL'!D74+'[3]13AUG'!D74</f>
        <v>199349.8</v>
      </c>
      <c r="E74" s="19">
        <f>'[3]2SEPT'!E74+'[3]3OCT'!E74+'[3]4NOV'!E74+'[3]5DEC'!E74+'[3]6JAN'!E74+'[3]7FEB'!E74+'[3]8MAR'!E74+'[3]9APR'!E74+'[3]10MAY'!E74+'[3]11JUN'!E74+'[3]12JUL'!E74+'[3]13AUG'!E74</f>
        <v>135887</v>
      </c>
      <c r="F74" s="19">
        <f>'[3]2SEPT'!F74+'[3]3OCT'!F74+'[3]4NOV'!F74+'[3]5DEC'!F74+'[3]6JAN'!F74+'[3]7FEB'!F74+'[3]8MAR'!F74+'[3]9APR'!F74+'[3]10MAY'!F74+'[3]11JUN'!F74+'[3]12JUL'!F74+'[3]13AUG'!F74</f>
        <v>23000</v>
      </c>
      <c r="G74" s="19">
        <f>'[3]2SEPT'!G74+'[3]3OCT'!G74+'[3]4NOV'!G74+'[3]5DEC'!G74+'[3]6JAN'!G74+'[3]7FEB'!G74+'[3]8MAR'!G74+'[3]9APR'!G74+'[3]10MAY'!G74+'[3]11JUN'!G74+'[3]12JUL'!G74+'[3]13AUG'!G74</f>
        <v>104234.2</v>
      </c>
      <c r="H74" s="19">
        <f>'[3]2SEPT'!H74+'[3]3OCT'!H74+'[3]4NOV'!H74+'[3]5DEC'!H74+'[3]6JAN'!H74+'[3]7FEB'!H74+'[3]8MAR'!H74+'[3]9APR'!H74+'[3]10MAY'!H74+'[3]11JUN'!H74+'[3]12JUL'!H74+'[3]13AUG'!H74</f>
        <v>0</v>
      </c>
      <c r="I74" s="65">
        <f>'[3]2SEPT'!I74+'[3]3OCT'!I74+'[3]4NOV'!I74+'[3]5DEC'!I74+'[3]6JAN'!I74+'[3]7FEB'!I74+'[3]8MAR'!I74+'[3]9APR'!I74+'[3]10MAY'!I74+'[3]11JUN'!I74+'[3]12JUL'!I74+'[3]13AUG'!I74</f>
        <v>462471</v>
      </c>
      <c r="J74" s="19">
        <f>'[3]2SEPT'!J74+'[3]3OCT'!J74+'[3]4NOV'!J74+'[3]5DEC'!J74+'[3]6JAN'!J74+'[3]7FEB'!J74+'[3]8MAR'!J74+'[3]9APR'!J74+'[3]10MAY'!J74+'[3]11JUN'!J74+'[3]12JUL'!J74+'[3]13AUG'!J74</f>
        <v>2682.12</v>
      </c>
      <c r="K74" s="19">
        <f>'[3]2SEPT'!K74+'[3]3OCT'!K74+'[3]4NOV'!K74+'[3]5DEC'!K74+'[3]6JAN'!K74+'[3]7FEB'!K74+'[3]8MAR'!K74+'[3]9APR'!K74+'[3]10MAY'!K74+'[3]11JUN'!K74+'[3]12JUL'!K74+'[3]13AUG'!K74</f>
        <v>13033.2</v>
      </c>
      <c r="L74" s="19">
        <f>'[3]2SEPT'!L74+'[3]3OCT'!L74+'[3]4NOV'!L74+'[3]5DEC'!L74+'[3]6JAN'!L74+'[3]7FEB'!L74+'[3]8MAR'!L74+'[3]9APR'!L74+'[3]10MAY'!L74+'[3]11JUN'!L74+'[3]12JUL'!L74+'[3]13AUG'!L74</f>
        <v>0</v>
      </c>
      <c r="M74" s="19">
        <f>'[3]2SEPT'!M74+'[3]3OCT'!M74+'[3]4NOV'!M74+'[3]5DEC'!M74+'[3]6JAN'!M74+'[3]7FEB'!M74+'[3]8MAR'!M74+'[3]9APR'!M74+'[3]10MAY'!M74+'[3]11JUN'!M74+'[3]12JUL'!M74+'[3]13AUG'!M74</f>
        <v>0</v>
      </c>
      <c r="N74" s="19">
        <f>'[3]2SEPT'!N74+'[3]3OCT'!N74+'[3]4NOV'!N74+'[3]5DEC'!N74+'[3]6JAN'!N74+'[3]7FEB'!N74+'[3]8MAR'!N74+'[3]9APR'!N74+'[3]10MAY'!N74+'[3]11JUN'!N74+'[3]12JUL'!N74+'[3]13AUG'!N74</f>
        <v>0</v>
      </c>
      <c r="O74" s="19">
        <f>'[3]2SEPT'!O74+'[3]3OCT'!O74+'[3]4NOV'!O74+'[3]5DEC'!O74+'[3]6JAN'!O74+'[3]7FEB'!O74+'[3]8MAR'!O74+'[3]9APR'!O74+'[3]10MAY'!O74+'[3]11JUN'!O74+'[3]12JUL'!O74+'[3]13AUG'!O74</f>
        <v>0</v>
      </c>
      <c r="P74" s="19">
        <f>'[3]2SEPT'!P74+'[3]3OCT'!P74+'[3]4NOV'!P74+'[3]5DEC'!P74+'[3]6JAN'!P74+'[3]7FEB'!P74+'[3]8MAR'!P74+'[3]9APR'!P74+'[3]10MAY'!P74+'[3]11JUN'!P74+'[3]12JUL'!P74+'[3]13AUG'!P74</f>
        <v>0</v>
      </c>
      <c r="Q74" s="19">
        <f>'[3]2SEPT'!Q74+'[3]3OCT'!Q74+'[3]4NOV'!Q74+'[3]5DEC'!Q74+'[3]6JAN'!Q74+'[3]7FEB'!Q74+'[3]8MAR'!Q74+'[3]9APR'!Q74+'[3]10MAY'!Q74+'[3]11JUN'!Q74+'[3]12JUL'!Q74+'[3]13AUG'!Q74</f>
        <v>0</v>
      </c>
      <c r="R74" s="19">
        <f>'[3]2SEPT'!R74+'[3]3OCT'!R74+'[3]4NOV'!R74+'[3]5DEC'!R74+'[3]6JAN'!R74+'[3]7FEB'!R74+'[3]8MAR'!R74+'[3]9APR'!R74+'[3]10MAY'!R74+'[3]11JUN'!R74+'[3]12JUL'!R74+'[3]13AUG'!R74</f>
        <v>0</v>
      </c>
      <c r="S74" s="19">
        <f>'[3]2SEPT'!S74+'[3]3OCT'!S74+'[3]4NOV'!S74+'[3]5DEC'!S74+'[3]6JAN'!S74+'[3]7FEB'!S74+'[3]8MAR'!S74+'[3]9APR'!S74+'[3]10MAY'!S74+'[3]11JUN'!S74+'[3]12JUL'!S74+'[3]13AUG'!S74</f>
        <v>0</v>
      </c>
      <c r="T74" s="19">
        <f>'[3]2SEPT'!T74+'[3]3OCT'!T74+'[3]4NOV'!T74+'[3]5DEC'!T74+'[3]6JAN'!T74+'[3]7FEB'!T74+'[3]8MAR'!T74+'[3]9APR'!T74+'[3]10MAY'!T74+'[3]11JUN'!T74+'[3]12JUL'!T74+'[3]13AUG'!T74</f>
        <v>0</v>
      </c>
      <c r="U74" s="19">
        <f>'[3]2SEPT'!U74+'[3]3OCT'!U74+'[3]4NOV'!U74+'[3]5DEC'!U74+'[3]6JAN'!U74+'[3]7FEB'!U74+'[3]8MAR'!U74+'[3]9APR'!U74+'[3]10MAY'!U74+'[3]11JUN'!U74+'[3]12JUL'!U74+'[3]13AUG'!U74</f>
        <v>0</v>
      </c>
      <c r="V74" s="19">
        <f>'[3]2SEPT'!V74+'[3]3OCT'!V74+'[3]4NOV'!V74+'[3]5DEC'!V74+'[3]6JAN'!V74+'[3]7FEB'!V74+'[3]8MAR'!V74+'[3]9APR'!V74+'[3]10MAY'!V74+'[3]11JUN'!V74+'[3]12JUL'!V74+'[3]13AUG'!V74</f>
        <v>0</v>
      </c>
      <c r="W74" s="66">
        <f t="shared" si="1"/>
        <v>478186.32</v>
      </c>
    </row>
    <row r="75" spans="1:23" x14ac:dyDescent="0.25">
      <c r="A75" s="62" t="s">
        <v>187</v>
      </c>
      <c r="B75" s="63" t="s">
        <v>188</v>
      </c>
      <c r="C75" s="64" t="s">
        <v>36</v>
      </c>
      <c r="D75" s="19">
        <f>'[3]2SEPT'!D75+'[3]3OCT'!D75+'[3]4NOV'!D75+'[3]5DEC'!D75+'[3]6JAN'!D75+'[3]7FEB'!D75+'[3]8MAR'!D75+'[3]9APR'!D75+'[3]10MAY'!D75+'[3]11JUN'!D75+'[3]12JUL'!D75+'[3]13AUG'!D75</f>
        <v>148282</v>
      </c>
      <c r="E75" s="19">
        <f>'[3]2SEPT'!E75+'[3]3OCT'!E75+'[3]4NOV'!E75+'[3]5DEC'!E75+'[3]6JAN'!E75+'[3]7FEB'!E75+'[3]8MAR'!E75+'[3]9APR'!E75+'[3]10MAY'!E75+'[3]11JUN'!E75+'[3]12JUL'!E75+'[3]13AUG'!E75</f>
        <v>345993</v>
      </c>
      <c r="F75" s="19">
        <f>'[3]2SEPT'!F75+'[3]3OCT'!F75+'[3]4NOV'!F75+'[3]5DEC'!F75+'[3]6JAN'!F75+'[3]7FEB'!F75+'[3]8MAR'!F75+'[3]9APR'!F75+'[3]10MAY'!F75+'[3]11JUN'!F75+'[3]12JUL'!F75+'[3]13AUG'!F75</f>
        <v>0</v>
      </c>
      <c r="G75" s="19">
        <f>'[3]2SEPT'!G75+'[3]3OCT'!G75+'[3]4NOV'!G75+'[3]5DEC'!G75+'[3]6JAN'!G75+'[3]7FEB'!G75+'[3]8MAR'!G75+'[3]9APR'!G75+'[3]10MAY'!G75+'[3]11JUN'!G75+'[3]12JUL'!G75+'[3]13AUG'!G75</f>
        <v>76902</v>
      </c>
      <c r="H75" s="19">
        <f>'[3]2SEPT'!H75+'[3]3OCT'!H75+'[3]4NOV'!H75+'[3]5DEC'!H75+'[3]6JAN'!H75+'[3]7FEB'!H75+'[3]8MAR'!H75+'[3]9APR'!H75+'[3]10MAY'!H75+'[3]11JUN'!H75+'[3]12JUL'!H75+'[3]13AUG'!H75</f>
        <v>0</v>
      </c>
      <c r="I75" s="65">
        <f>'[3]2SEPT'!I75+'[3]3OCT'!I75+'[3]4NOV'!I75+'[3]5DEC'!I75+'[3]6JAN'!I75+'[3]7FEB'!I75+'[3]8MAR'!I75+'[3]9APR'!I75+'[3]10MAY'!I75+'[3]11JUN'!I75+'[3]12JUL'!I75+'[3]13AUG'!I75</f>
        <v>571177</v>
      </c>
      <c r="J75" s="19">
        <f>'[3]2SEPT'!J75+'[3]3OCT'!J75+'[3]4NOV'!J75+'[3]5DEC'!J75+'[3]6JAN'!J75+'[3]7FEB'!J75+'[3]8MAR'!J75+'[3]9APR'!J75+'[3]10MAY'!J75+'[3]11JUN'!J75+'[3]12JUL'!J75+'[3]13AUG'!J75</f>
        <v>6336.51</v>
      </c>
      <c r="K75" s="19">
        <f>'[3]2SEPT'!K75+'[3]3OCT'!K75+'[3]4NOV'!K75+'[3]5DEC'!K75+'[3]6JAN'!K75+'[3]7FEB'!K75+'[3]8MAR'!K75+'[3]9APR'!K75+'[3]10MAY'!K75+'[3]11JUN'!K75+'[3]12JUL'!K75+'[3]13AUG'!K75</f>
        <v>21962.240000000002</v>
      </c>
      <c r="L75" s="19">
        <f>'[3]2SEPT'!L75+'[3]3OCT'!L75+'[3]4NOV'!L75+'[3]5DEC'!L75+'[3]6JAN'!L75+'[3]7FEB'!L75+'[3]8MAR'!L75+'[3]9APR'!L75+'[3]10MAY'!L75+'[3]11JUN'!L75+'[3]12JUL'!L75+'[3]13AUG'!L75</f>
        <v>0</v>
      </c>
      <c r="M75" s="19">
        <f>'[3]2SEPT'!M75+'[3]3OCT'!M75+'[3]4NOV'!M75+'[3]5DEC'!M75+'[3]6JAN'!M75+'[3]7FEB'!M75+'[3]8MAR'!M75+'[3]9APR'!M75+'[3]10MAY'!M75+'[3]11JUN'!M75+'[3]12JUL'!M75+'[3]13AUG'!M75</f>
        <v>0</v>
      </c>
      <c r="N75" s="19">
        <f>'[3]2SEPT'!N75+'[3]3OCT'!N75+'[3]4NOV'!N75+'[3]5DEC'!N75+'[3]6JAN'!N75+'[3]7FEB'!N75+'[3]8MAR'!N75+'[3]9APR'!N75+'[3]10MAY'!N75+'[3]11JUN'!N75+'[3]12JUL'!N75+'[3]13AUG'!N75</f>
        <v>0</v>
      </c>
      <c r="O75" s="19">
        <f>'[3]2SEPT'!O75+'[3]3OCT'!O75+'[3]4NOV'!O75+'[3]5DEC'!O75+'[3]6JAN'!O75+'[3]7FEB'!O75+'[3]8MAR'!O75+'[3]9APR'!O75+'[3]10MAY'!O75+'[3]11JUN'!O75+'[3]12JUL'!O75+'[3]13AUG'!O75</f>
        <v>0</v>
      </c>
      <c r="P75" s="19">
        <f>'[3]2SEPT'!P75+'[3]3OCT'!P75+'[3]4NOV'!P75+'[3]5DEC'!P75+'[3]6JAN'!P75+'[3]7FEB'!P75+'[3]8MAR'!P75+'[3]9APR'!P75+'[3]10MAY'!P75+'[3]11JUN'!P75+'[3]12JUL'!P75+'[3]13AUG'!P75</f>
        <v>0</v>
      </c>
      <c r="Q75" s="19">
        <f>'[3]2SEPT'!Q75+'[3]3OCT'!Q75+'[3]4NOV'!Q75+'[3]5DEC'!Q75+'[3]6JAN'!Q75+'[3]7FEB'!Q75+'[3]8MAR'!Q75+'[3]9APR'!Q75+'[3]10MAY'!Q75+'[3]11JUN'!Q75+'[3]12JUL'!Q75+'[3]13AUG'!Q75</f>
        <v>0</v>
      </c>
      <c r="R75" s="19">
        <f>'[3]2SEPT'!R75+'[3]3OCT'!R75+'[3]4NOV'!R75+'[3]5DEC'!R75+'[3]6JAN'!R75+'[3]7FEB'!R75+'[3]8MAR'!R75+'[3]9APR'!R75+'[3]10MAY'!R75+'[3]11JUN'!R75+'[3]12JUL'!R75+'[3]13AUG'!R75</f>
        <v>0</v>
      </c>
      <c r="S75" s="19">
        <f>'[3]2SEPT'!S75+'[3]3OCT'!S75+'[3]4NOV'!S75+'[3]5DEC'!S75+'[3]6JAN'!S75+'[3]7FEB'!S75+'[3]8MAR'!S75+'[3]9APR'!S75+'[3]10MAY'!S75+'[3]11JUN'!S75+'[3]12JUL'!S75+'[3]13AUG'!S75</f>
        <v>0</v>
      </c>
      <c r="T75" s="19">
        <f>'[3]2SEPT'!T75+'[3]3OCT'!T75+'[3]4NOV'!T75+'[3]5DEC'!T75+'[3]6JAN'!T75+'[3]7FEB'!T75+'[3]8MAR'!T75+'[3]9APR'!T75+'[3]10MAY'!T75+'[3]11JUN'!T75+'[3]12JUL'!T75+'[3]13AUG'!T75</f>
        <v>0</v>
      </c>
      <c r="U75" s="19">
        <f>'[3]2SEPT'!U75+'[3]3OCT'!U75+'[3]4NOV'!U75+'[3]5DEC'!U75+'[3]6JAN'!U75+'[3]7FEB'!U75+'[3]8MAR'!U75+'[3]9APR'!U75+'[3]10MAY'!U75+'[3]11JUN'!U75+'[3]12JUL'!U75+'[3]13AUG'!U75</f>
        <v>0</v>
      </c>
      <c r="V75" s="19">
        <f>'[3]2SEPT'!V75+'[3]3OCT'!V75+'[3]4NOV'!V75+'[3]5DEC'!V75+'[3]6JAN'!V75+'[3]7FEB'!V75+'[3]8MAR'!V75+'[3]9APR'!V75+'[3]10MAY'!V75+'[3]11JUN'!V75+'[3]12JUL'!V75+'[3]13AUG'!V75</f>
        <v>0</v>
      </c>
      <c r="W75" s="66">
        <f t="shared" si="1"/>
        <v>599475.75</v>
      </c>
    </row>
    <row r="76" spans="1:23" x14ac:dyDescent="0.25">
      <c r="A76" s="62" t="s">
        <v>189</v>
      </c>
      <c r="B76" s="63" t="s">
        <v>190</v>
      </c>
      <c r="C76" s="68" t="s">
        <v>42</v>
      </c>
      <c r="D76" s="19">
        <f>'[3]2SEPT'!D76+'[3]3OCT'!D76+'[3]4NOV'!D76+'[3]5DEC'!D76+'[3]6JAN'!D76+'[3]7FEB'!D76+'[3]8MAR'!D76+'[3]9APR'!D76+'[3]10MAY'!D76+'[3]11JUN'!D76+'[3]12JUL'!D76+'[3]13AUG'!D76</f>
        <v>83823.5</v>
      </c>
      <c r="E76" s="19">
        <f>'[3]2SEPT'!E76+'[3]3OCT'!E76+'[3]4NOV'!E76+'[3]5DEC'!E76+'[3]6JAN'!E76+'[3]7FEB'!E76+'[3]8MAR'!E76+'[3]9APR'!E76+'[3]10MAY'!E76+'[3]11JUN'!E76+'[3]12JUL'!E76+'[3]13AUG'!E76</f>
        <v>62743.5</v>
      </c>
      <c r="F76" s="19">
        <f>'[3]2SEPT'!F76+'[3]3OCT'!F76+'[3]4NOV'!F76+'[3]5DEC'!F76+'[3]6JAN'!F76+'[3]7FEB'!F76+'[3]8MAR'!F76+'[3]9APR'!F76+'[3]10MAY'!F76+'[3]11JUN'!F76+'[3]12JUL'!F76+'[3]13AUG'!F76</f>
        <v>15250</v>
      </c>
      <c r="G76" s="19">
        <f>'[3]2SEPT'!G76+'[3]3OCT'!G76+'[3]4NOV'!G76+'[3]5DEC'!G76+'[3]6JAN'!G76+'[3]7FEB'!G76+'[3]8MAR'!G76+'[3]9APR'!G76+'[3]10MAY'!G76+'[3]11JUN'!G76+'[3]12JUL'!G76+'[3]13AUG'!G76</f>
        <v>45405</v>
      </c>
      <c r="H76" s="19">
        <f>'[3]2SEPT'!H76+'[3]3OCT'!H76+'[3]4NOV'!H76+'[3]5DEC'!H76+'[3]6JAN'!H76+'[3]7FEB'!H76+'[3]8MAR'!H76+'[3]9APR'!H76+'[3]10MAY'!H76+'[3]11JUN'!H76+'[3]12JUL'!H76+'[3]13AUG'!H76</f>
        <v>0</v>
      </c>
      <c r="I76" s="65">
        <f>'[3]2SEPT'!I76+'[3]3OCT'!I76+'[3]4NOV'!I76+'[3]5DEC'!I76+'[3]6JAN'!I76+'[3]7FEB'!I76+'[3]8MAR'!I76+'[3]9APR'!I76+'[3]10MAY'!I76+'[3]11JUN'!I76+'[3]12JUL'!I76+'[3]13AUG'!I76</f>
        <v>207222</v>
      </c>
      <c r="J76" s="19">
        <f>'[3]2SEPT'!J76+'[3]3OCT'!J76+'[3]4NOV'!J76+'[3]5DEC'!J76+'[3]6JAN'!J76+'[3]7FEB'!J76+'[3]8MAR'!J76+'[3]9APR'!J76+'[3]10MAY'!J76+'[3]11JUN'!J76+'[3]12JUL'!J76+'[3]13AUG'!J76</f>
        <v>0</v>
      </c>
      <c r="K76" s="19">
        <f>'[3]2SEPT'!K76+'[3]3OCT'!K76+'[3]4NOV'!K76+'[3]5DEC'!K76+'[3]6JAN'!K76+'[3]7FEB'!K76+'[3]8MAR'!K76+'[3]9APR'!K76+'[3]10MAY'!K76+'[3]11JUN'!K76+'[3]12JUL'!K76+'[3]13AUG'!K76</f>
        <v>7155.76</v>
      </c>
      <c r="L76" s="19">
        <f>'[3]2SEPT'!L76+'[3]3OCT'!L76+'[3]4NOV'!L76+'[3]5DEC'!L76+'[3]6JAN'!L76+'[3]7FEB'!L76+'[3]8MAR'!L76+'[3]9APR'!L76+'[3]10MAY'!L76+'[3]11JUN'!L76+'[3]12JUL'!L76+'[3]13AUG'!L76</f>
        <v>0</v>
      </c>
      <c r="M76" s="19">
        <f>'[3]2SEPT'!M76+'[3]3OCT'!M76+'[3]4NOV'!M76+'[3]5DEC'!M76+'[3]6JAN'!M76+'[3]7FEB'!M76+'[3]8MAR'!M76+'[3]9APR'!M76+'[3]10MAY'!M76+'[3]11JUN'!M76+'[3]12JUL'!M76+'[3]13AUG'!M76</f>
        <v>0</v>
      </c>
      <c r="N76" s="19">
        <f>'[3]2SEPT'!N76+'[3]3OCT'!N76+'[3]4NOV'!N76+'[3]5DEC'!N76+'[3]6JAN'!N76+'[3]7FEB'!N76+'[3]8MAR'!N76+'[3]9APR'!N76+'[3]10MAY'!N76+'[3]11JUN'!N76+'[3]12JUL'!N76+'[3]13AUG'!N76</f>
        <v>0</v>
      </c>
      <c r="O76" s="19">
        <f>'[3]2SEPT'!O76+'[3]3OCT'!O76+'[3]4NOV'!O76+'[3]5DEC'!O76+'[3]6JAN'!O76+'[3]7FEB'!O76+'[3]8MAR'!O76+'[3]9APR'!O76+'[3]10MAY'!O76+'[3]11JUN'!O76+'[3]12JUL'!O76+'[3]13AUG'!O76</f>
        <v>0</v>
      </c>
      <c r="P76" s="19">
        <f>'[3]2SEPT'!P76+'[3]3OCT'!P76+'[3]4NOV'!P76+'[3]5DEC'!P76+'[3]6JAN'!P76+'[3]7FEB'!P76+'[3]8MAR'!P76+'[3]9APR'!P76+'[3]10MAY'!P76+'[3]11JUN'!P76+'[3]12JUL'!P76+'[3]13AUG'!P76</f>
        <v>0</v>
      </c>
      <c r="Q76" s="19">
        <f>'[3]2SEPT'!Q76+'[3]3OCT'!Q76+'[3]4NOV'!Q76+'[3]5DEC'!Q76+'[3]6JAN'!Q76+'[3]7FEB'!Q76+'[3]8MAR'!Q76+'[3]9APR'!Q76+'[3]10MAY'!Q76+'[3]11JUN'!Q76+'[3]12JUL'!Q76+'[3]13AUG'!Q76</f>
        <v>0</v>
      </c>
      <c r="R76" s="19">
        <f>'[3]2SEPT'!R76+'[3]3OCT'!R76+'[3]4NOV'!R76+'[3]5DEC'!R76+'[3]6JAN'!R76+'[3]7FEB'!R76+'[3]8MAR'!R76+'[3]9APR'!R76+'[3]10MAY'!R76+'[3]11JUN'!R76+'[3]12JUL'!R76+'[3]13AUG'!R76</f>
        <v>0</v>
      </c>
      <c r="S76" s="19">
        <f>'[3]2SEPT'!S76+'[3]3OCT'!S76+'[3]4NOV'!S76+'[3]5DEC'!S76+'[3]6JAN'!S76+'[3]7FEB'!S76+'[3]8MAR'!S76+'[3]9APR'!S76+'[3]10MAY'!S76+'[3]11JUN'!S76+'[3]12JUL'!S76+'[3]13AUG'!S76</f>
        <v>0</v>
      </c>
      <c r="T76" s="19">
        <f>'[3]2SEPT'!T76+'[3]3OCT'!T76+'[3]4NOV'!T76+'[3]5DEC'!T76+'[3]6JAN'!T76+'[3]7FEB'!T76+'[3]8MAR'!T76+'[3]9APR'!T76+'[3]10MAY'!T76+'[3]11JUN'!T76+'[3]12JUL'!T76+'[3]13AUG'!T76</f>
        <v>0</v>
      </c>
      <c r="U76" s="19">
        <f>'[3]2SEPT'!U76+'[3]3OCT'!U76+'[3]4NOV'!U76+'[3]5DEC'!U76+'[3]6JAN'!U76+'[3]7FEB'!U76+'[3]8MAR'!U76+'[3]9APR'!U76+'[3]10MAY'!U76+'[3]11JUN'!U76+'[3]12JUL'!U76+'[3]13AUG'!U76</f>
        <v>0</v>
      </c>
      <c r="V76" s="19">
        <f>'[3]2SEPT'!V76+'[3]3OCT'!V76+'[3]4NOV'!V76+'[3]5DEC'!V76+'[3]6JAN'!V76+'[3]7FEB'!V76+'[3]8MAR'!V76+'[3]9APR'!V76+'[3]10MAY'!V76+'[3]11JUN'!V76+'[3]12JUL'!V76+'[3]13AUG'!V76</f>
        <v>0</v>
      </c>
      <c r="W76" s="66">
        <f t="shared" si="1"/>
        <v>214377.76</v>
      </c>
    </row>
    <row r="77" spans="1:23" x14ac:dyDescent="0.25">
      <c r="A77" s="69" t="s">
        <v>191</v>
      </c>
      <c r="B77" s="63" t="s">
        <v>192</v>
      </c>
      <c r="C77" s="67" t="s">
        <v>39</v>
      </c>
      <c r="D77" s="19">
        <f>'[3]2SEPT'!D77+'[3]3OCT'!D77+'[3]4NOV'!D77+'[3]5DEC'!D77+'[3]6JAN'!D77+'[3]7FEB'!D77+'[3]8MAR'!D77+'[3]9APR'!D77+'[3]10MAY'!D77+'[3]11JUN'!D77+'[3]12JUL'!D77+'[3]13AUG'!D77</f>
        <v>80505.850000000006</v>
      </c>
      <c r="E77" s="19">
        <f>'[3]2SEPT'!E77+'[3]3OCT'!E77+'[3]4NOV'!E77+'[3]5DEC'!E77+'[3]6JAN'!E77+'[3]7FEB'!E77+'[3]8MAR'!E77+'[3]9APR'!E77+'[3]10MAY'!E77+'[3]11JUN'!E77+'[3]12JUL'!E77+'[3]13AUG'!E77</f>
        <v>210008.24000000002</v>
      </c>
      <c r="F77" s="19">
        <f>'[3]2SEPT'!F77+'[3]3OCT'!F77+'[3]4NOV'!F77+'[3]5DEC'!F77+'[3]6JAN'!F77+'[3]7FEB'!F77+'[3]8MAR'!F77+'[3]9APR'!F77+'[3]10MAY'!F77+'[3]11JUN'!F77+'[3]12JUL'!F77+'[3]13AUG'!F77</f>
        <v>64000</v>
      </c>
      <c r="G77" s="19">
        <f>'[3]2SEPT'!G77+'[3]3OCT'!G77+'[3]4NOV'!G77+'[3]5DEC'!G77+'[3]6JAN'!G77+'[3]7FEB'!G77+'[3]8MAR'!G77+'[3]9APR'!G77+'[3]10MAY'!G77+'[3]11JUN'!G77+'[3]12JUL'!G77+'[3]13AUG'!G77</f>
        <v>68000</v>
      </c>
      <c r="H77" s="19">
        <f>'[3]2SEPT'!H77+'[3]3OCT'!H77+'[3]4NOV'!H77+'[3]5DEC'!H77+'[3]6JAN'!H77+'[3]7FEB'!H77+'[3]8MAR'!H77+'[3]9APR'!H77+'[3]10MAY'!H77+'[3]11JUN'!H77+'[3]12JUL'!H77+'[3]13AUG'!H77</f>
        <v>39654.910000000003</v>
      </c>
      <c r="I77" s="65">
        <f>'[3]2SEPT'!I77+'[3]3OCT'!I77+'[3]4NOV'!I77+'[3]5DEC'!I77+'[3]6JAN'!I77+'[3]7FEB'!I77+'[3]8MAR'!I77+'[3]9APR'!I77+'[3]10MAY'!I77+'[3]11JUN'!I77+'[3]12JUL'!I77+'[3]13AUG'!I77</f>
        <v>462169</v>
      </c>
      <c r="J77" s="19">
        <f>'[3]2SEPT'!J77+'[3]3OCT'!J77+'[3]4NOV'!J77+'[3]5DEC'!J77+'[3]6JAN'!J77+'[3]7FEB'!J77+'[3]8MAR'!J77+'[3]9APR'!J77+'[3]10MAY'!J77+'[3]11JUN'!J77+'[3]12JUL'!J77+'[3]13AUG'!J77</f>
        <v>1410.53</v>
      </c>
      <c r="K77" s="19">
        <f>'[3]2SEPT'!K77+'[3]3OCT'!K77+'[3]4NOV'!K77+'[3]5DEC'!K77+'[3]6JAN'!K77+'[3]7FEB'!K77+'[3]8MAR'!K77+'[3]9APR'!K77+'[3]10MAY'!K77+'[3]11JUN'!K77+'[3]12JUL'!K77+'[3]13AUG'!K77</f>
        <v>7891.66</v>
      </c>
      <c r="L77" s="19">
        <f>'[3]2SEPT'!L77+'[3]3OCT'!L77+'[3]4NOV'!L77+'[3]5DEC'!L77+'[3]6JAN'!L77+'[3]7FEB'!L77+'[3]8MAR'!L77+'[3]9APR'!L77+'[3]10MAY'!L77+'[3]11JUN'!L77+'[3]12JUL'!L77+'[3]13AUG'!L77</f>
        <v>0</v>
      </c>
      <c r="M77" s="19">
        <f>'[3]2SEPT'!M77+'[3]3OCT'!M77+'[3]4NOV'!M77+'[3]5DEC'!M77+'[3]6JAN'!M77+'[3]7FEB'!M77+'[3]8MAR'!M77+'[3]9APR'!M77+'[3]10MAY'!M77+'[3]11JUN'!M77+'[3]12JUL'!M77+'[3]13AUG'!M77</f>
        <v>0</v>
      </c>
      <c r="N77" s="19">
        <f>'[3]2SEPT'!N77+'[3]3OCT'!N77+'[3]4NOV'!N77+'[3]5DEC'!N77+'[3]6JAN'!N77+'[3]7FEB'!N77+'[3]8MAR'!N77+'[3]9APR'!N77+'[3]10MAY'!N77+'[3]11JUN'!N77+'[3]12JUL'!N77+'[3]13AUG'!N77</f>
        <v>0</v>
      </c>
      <c r="O77" s="19">
        <f>'[3]2SEPT'!O77+'[3]3OCT'!O77+'[3]4NOV'!O77+'[3]5DEC'!O77+'[3]6JAN'!O77+'[3]7FEB'!O77+'[3]8MAR'!O77+'[3]9APR'!O77+'[3]10MAY'!O77+'[3]11JUN'!O77+'[3]12JUL'!O77+'[3]13AUG'!O77</f>
        <v>0</v>
      </c>
      <c r="P77" s="19">
        <f>'[3]2SEPT'!P77+'[3]3OCT'!P77+'[3]4NOV'!P77+'[3]5DEC'!P77+'[3]6JAN'!P77+'[3]7FEB'!P77+'[3]8MAR'!P77+'[3]9APR'!P77+'[3]10MAY'!P77+'[3]11JUN'!P77+'[3]12JUL'!P77+'[3]13AUG'!P77</f>
        <v>0</v>
      </c>
      <c r="Q77" s="19">
        <f>'[3]2SEPT'!Q77+'[3]3OCT'!Q77+'[3]4NOV'!Q77+'[3]5DEC'!Q77+'[3]6JAN'!Q77+'[3]7FEB'!Q77+'[3]8MAR'!Q77+'[3]9APR'!Q77+'[3]10MAY'!Q77+'[3]11JUN'!Q77+'[3]12JUL'!Q77+'[3]13AUG'!Q77</f>
        <v>0</v>
      </c>
      <c r="R77" s="19">
        <f>'[3]2SEPT'!R77+'[3]3OCT'!R77+'[3]4NOV'!R77+'[3]5DEC'!R77+'[3]6JAN'!R77+'[3]7FEB'!R77+'[3]8MAR'!R77+'[3]9APR'!R77+'[3]10MAY'!R77+'[3]11JUN'!R77+'[3]12JUL'!R77+'[3]13AUG'!R77</f>
        <v>0</v>
      </c>
      <c r="S77" s="19">
        <f>'[3]2SEPT'!S77+'[3]3OCT'!S77+'[3]4NOV'!S77+'[3]5DEC'!S77+'[3]6JAN'!S77+'[3]7FEB'!S77+'[3]8MAR'!S77+'[3]9APR'!S77+'[3]10MAY'!S77+'[3]11JUN'!S77+'[3]12JUL'!S77+'[3]13AUG'!S77</f>
        <v>0</v>
      </c>
      <c r="T77" s="19">
        <f>'[3]2SEPT'!T77+'[3]3OCT'!T77+'[3]4NOV'!T77+'[3]5DEC'!T77+'[3]6JAN'!T77+'[3]7FEB'!T77+'[3]8MAR'!T77+'[3]9APR'!T77+'[3]10MAY'!T77+'[3]11JUN'!T77+'[3]12JUL'!T77+'[3]13AUG'!T77</f>
        <v>0</v>
      </c>
      <c r="U77" s="19">
        <f>'[3]2SEPT'!U77+'[3]3OCT'!U77+'[3]4NOV'!U77+'[3]5DEC'!U77+'[3]6JAN'!U77+'[3]7FEB'!U77+'[3]8MAR'!U77+'[3]9APR'!U77+'[3]10MAY'!U77+'[3]11JUN'!U77+'[3]12JUL'!U77+'[3]13AUG'!U77</f>
        <v>0</v>
      </c>
      <c r="V77" s="19">
        <f>'[3]2SEPT'!V77+'[3]3OCT'!V77+'[3]4NOV'!V77+'[3]5DEC'!V77+'[3]6JAN'!V77+'[3]7FEB'!V77+'[3]8MAR'!V77+'[3]9APR'!V77+'[3]10MAY'!V77+'[3]11JUN'!V77+'[3]12JUL'!V77+'[3]13AUG'!V77</f>
        <v>14850</v>
      </c>
      <c r="W77" s="66">
        <f t="shared" si="1"/>
        <v>486321.19</v>
      </c>
    </row>
    <row r="78" spans="1:23" x14ac:dyDescent="0.25">
      <c r="A78" s="62" t="s">
        <v>193</v>
      </c>
      <c r="B78" s="63" t="s">
        <v>194</v>
      </c>
      <c r="C78" s="64" t="s">
        <v>36</v>
      </c>
      <c r="D78" s="19">
        <f>'[3]2SEPT'!D78+'[3]3OCT'!D78+'[3]4NOV'!D78+'[3]5DEC'!D78+'[3]6JAN'!D78+'[3]7FEB'!D78+'[3]8MAR'!D78+'[3]9APR'!D78+'[3]10MAY'!D78+'[3]11JUN'!D78+'[3]12JUL'!D78+'[3]13AUG'!D78</f>
        <v>216243</v>
      </c>
      <c r="E78" s="19">
        <f>'[3]2SEPT'!E78+'[3]3OCT'!E78+'[3]4NOV'!E78+'[3]5DEC'!E78+'[3]6JAN'!E78+'[3]7FEB'!E78+'[3]8MAR'!E78+'[3]9APR'!E78+'[3]10MAY'!E78+'[3]11JUN'!E78+'[3]12JUL'!E78+'[3]13AUG'!E78</f>
        <v>131218</v>
      </c>
      <c r="F78" s="19">
        <f>'[3]2SEPT'!F78+'[3]3OCT'!F78+'[3]4NOV'!F78+'[3]5DEC'!F78+'[3]6JAN'!F78+'[3]7FEB'!F78+'[3]8MAR'!F78+'[3]9APR'!F78+'[3]10MAY'!F78+'[3]11JUN'!F78+'[3]12JUL'!F78+'[3]13AUG'!F78</f>
        <v>131000</v>
      </c>
      <c r="G78" s="19">
        <f>'[3]2SEPT'!G78+'[3]3OCT'!G78+'[3]4NOV'!G78+'[3]5DEC'!G78+'[3]6JAN'!G78+'[3]7FEB'!G78+'[3]8MAR'!G78+'[3]9APR'!G78+'[3]10MAY'!G78+'[3]11JUN'!G78+'[3]12JUL'!G78+'[3]13AUG'!G78</f>
        <v>265998</v>
      </c>
      <c r="H78" s="19">
        <f>'[3]2SEPT'!H78+'[3]3OCT'!H78+'[3]4NOV'!H78+'[3]5DEC'!H78+'[3]6JAN'!H78+'[3]7FEB'!H78+'[3]8MAR'!H78+'[3]9APR'!H78+'[3]10MAY'!H78+'[3]11JUN'!H78+'[3]12JUL'!H78+'[3]13AUG'!H78</f>
        <v>6600</v>
      </c>
      <c r="I78" s="65">
        <f>'[3]2SEPT'!I78+'[3]3OCT'!I78+'[3]4NOV'!I78+'[3]5DEC'!I78+'[3]6JAN'!I78+'[3]7FEB'!I78+'[3]8MAR'!I78+'[3]9APR'!I78+'[3]10MAY'!I78+'[3]11JUN'!I78+'[3]12JUL'!I78+'[3]13AUG'!I78</f>
        <v>751059</v>
      </c>
      <c r="J78" s="19">
        <f>'[3]2SEPT'!J78+'[3]3OCT'!J78+'[3]4NOV'!J78+'[3]5DEC'!J78+'[3]6JAN'!J78+'[3]7FEB'!J78+'[3]8MAR'!J78+'[3]9APR'!J78+'[3]10MAY'!J78+'[3]11JUN'!J78+'[3]12JUL'!J78+'[3]13AUG'!J78</f>
        <v>6034.77</v>
      </c>
      <c r="K78" s="19">
        <f>'[3]2SEPT'!K78+'[3]3OCT'!K78+'[3]4NOV'!K78+'[3]5DEC'!K78+'[3]6JAN'!K78+'[3]7FEB'!K78+'[3]8MAR'!K78+'[3]9APR'!K78+'[3]10MAY'!K78+'[3]11JUN'!K78+'[3]12JUL'!K78+'[3]13AUG'!K78</f>
        <v>23408.92</v>
      </c>
      <c r="L78" s="19">
        <f>'[3]2SEPT'!L78+'[3]3OCT'!L78+'[3]4NOV'!L78+'[3]5DEC'!L78+'[3]6JAN'!L78+'[3]7FEB'!L78+'[3]8MAR'!L78+'[3]9APR'!L78+'[3]10MAY'!L78+'[3]11JUN'!L78+'[3]12JUL'!L78+'[3]13AUG'!L78</f>
        <v>0</v>
      </c>
      <c r="M78" s="19">
        <f>'[3]2SEPT'!M78+'[3]3OCT'!M78+'[3]4NOV'!M78+'[3]5DEC'!M78+'[3]6JAN'!M78+'[3]7FEB'!M78+'[3]8MAR'!M78+'[3]9APR'!M78+'[3]10MAY'!M78+'[3]11JUN'!M78+'[3]12JUL'!M78+'[3]13AUG'!M78</f>
        <v>0</v>
      </c>
      <c r="N78" s="19">
        <f>'[3]2SEPT'!N78+'[3]3OCT'!N78+'[3]4NOV'!N78+'[3]5DEC'!N78+'[3]6JAN'!N78+'[3]7FEB'!N78+'[3]8MAR'!N78+'[3]9APR'!N78+'[3]10MAY'!N78+'[3]11JUN'!N78+'[3]12JUL'!N78+'[3]13AUG'!N78</f>
        <v>0</v>
      </c>
      <c r="O78" s="19">
        <f>'[3]2SEPT'!O78+'[3]3OCT'!O78+'[3]4NOV'!O78+'[3]5DEC'!O78+'[3]6JAN'!O78+'[3]7FEB'!O78+'[3]8MAR'!O78+'[3]9APR'!O78+'[3]10MAY'!O78+'[3]11JUN'!O78+'[3]12JUL'!O78+'[3]13AUG'!O78</f>
        <v>0</v>
      </c>
      <c r="P78" s="19">
        <f>'[3]2SEPT'!P78+'[3]3OCT'!P78+'[3]4NOV'!P78+'[3]5DEC'!P78+'[3]6JAN'!P78+'[3]7FEB'!P78+'[3]8MAR'!P78+'[3]9APR'!P78+'[3]10MAY'!P78+'[3]11JUN'!P78+'[3]12JUL'!P78+'[3]13AUG'!P78</f>
        <v>0</v>
      </c>
      <c r="Q78" s="19">
        <f>'[3]2SEPT'!Q78+'[3]3OCT'!Q78+'[3]4NOV'!Q78+'[3]5DEC'!Q78+'[3]6JAN'!Q78+'[3]7FEB'!Q78+'[3]8MAR'!Q78+'[3]9APR'!Q78+'[3]10MAY'!Q78+'[3]11JUN'!Q78+'[3]12JUL'!Q78+'[3]13AUG'!Q78</f>
        <v>0</v>
      </c>
      <c r="R78" s="19">
        <f>'[3]2SEPT'!R78+'[3]3OCT'!R78+'[3]4NOV'!R78+'[3]5DEC'!R78+'[3]6JAN'!R78+'[3]7FEB'!R78+'[3]8MAR'!R78+'[3]9APR'!R78+'[3]10MAY'!R78+'[3]11JUN'!R78+'[3]12JUL'!R78+'[3]13AUG'!R78</f>
        <v>0</v>
      </c>
      <c r="S78" s="19">
        <f>'[3]2SEPT'!S78+'[3]3OCT'!S78+'[3]4NOV'!S78+'[3]5DEC'!S78+'[3]6JAN'!S78+'[3]7FEB'!S78+'[3]8MAR'!S78+'[3]9APR'!S78+'[3]10MAY'!S78+'[3]11JUN'!S78+'[3]12JUL'!S78+'[3]13AUG'!S78</f>
        <v>0</v>
      </c>
      <c r="T78" s="19">
        <f>'[3]2SEPT'!T78+'[3]3OCT'!T78+'[3]4NOV'!T78+'[3]5DEC'!T78+'[3]6JAN'!T78+'[3]7FEB'!T78+'[3]8MAR'!T78+'[3]9APR'!T78+'[3]10MAY'!T78+'[3]11JUN'!T78+'[3]12JUL'!T78+'[3]13AUG'!T78</f>
        <v>60000</v>
      </c>
      <c r="U78" s="19">
        <f>'[3]2SEPT'!U78+'[3]3OCT'!U78+'[3]4NOV'!U78+'[3]5DEC'!U78+'[3]6JAN'!U78+'[3]7FEB'!U78+'[3]8MAR'!U78+'[3]9APR'!U78+'[3]10MAY'!U78+'[3]11JUN'!U78+'[3]12JUL'!U78+'[3]13AUG'!U78</f>
        <v>0</v>
      </c>
      <c r="V78" s="19">
        <f>'[3]2SEPT'!V78+'[3]3OCT'!V78+'[3]4NOV'!V78+'[3]5DEC'!V78+'[3]6JAN'!V78+'[3]7FEB'!V78+'[3]8MAR'!V78+'[3]9APR'!V78+'[3]10MAY'!V78+'[3]11JUN'!V78+'[3]12JUL'!V78+'[3]13AUG'!V78</f>
        <v>0</v>
      </c>
      <c r="W78" s="66">
        <f t="shared" si="1"/>
        <v>840502.69000000006</v>
      </c>
    </row>
    <row r="79" spans="1:23" x14ac:dyDescent="0.25">
      <c r="A79" s="62" t="s">
        <v>195</v>
      </c>
      <c r="B79" s="63" t="s">
        <v>196</v>
      </c>
      <c r="C79" s="71" t="s">
        <v>50</v>
      </c>
      <c r="D79" s="19">
        <f>'[3]2SEPT'!D79+'[3]3OCT'!D79+'[3]4NOV'!D79+'[3]5DEC'!D79+'[3]6JAN'!D79+'[3]7FEB'!D79+'[3]8MAR'!D79+'[3]9APR'!D79+'[3]10MAY'!D79+'[3]11JUN'!D79+'[3]12JUL'!D79+'[3]13AUG'!D79</f>
        <v>36250</v>
      </c>
      <c r="E79" s="19">
        <f>'[3]2SEPT'!E79+'[3]3OCT'!E79+'[3]4NOV'!E79+'[3]5DEC'!E79+'[3]6JAN'!E79+'[3]7FEB'!E79+'[3]8MAR'!E79+'[3]9APR'!E79+'[3]10MAY'!E79+'[3]11JUN'!E79+'[3]12JUL'!E79+'[3]13AUG'!E79</f>
        <v>117549</v>
      </c>
      <c r="F79" s="19">
        <f>'[3]2SEPT'!F79+'[3]3OCT'!F79+'[3]4NOV'!F79+'[3]5DEC'!F79+'[3]6JAN'!F79+'[3]7FEB'!F79+'[3]8MAR'!F79+'[3]9APR'!F79+'[3]10MAY'!F79+'[3]11JUN'!F79+'[3]12JUL'!F79+'[3]13AUG'!F79</f>
        <v>55419</v>
      </c>
      <c r="G79" s="19">
        <f>'[3]2SEPT'!G79+'[3]3OCT'!G79+'[3]4NOV'!G79+'[3]5DEC'!G79+'[3]6JAN'!G79+'[3]7FEB'!G79+'[3]8MAR'!G79+'[3]9APR'!G79+'[3]10MAY'!G79+'[3]11JUN'!G79+'[3]12JUL'!G79+'[3]13AUG'!G79</f>
        <v>70000</v>
      </c>
      <c r="H79" s="19">
        <f>'[3]2SEPT'!H79+'[3]3OCT'!H79+'[3]4NOV'!H79+'[3]5DEC'!H79+'[3]6JAN'!H79+'[3]7FEB'!H79+'[3]8MAR'!H79+'[3]9APR'!H79+'[3]10MAY'!H79+'[3]11JUN'!H79+'[3]12JUL'!H79+'[3]13AUG'!H79</f>
        <v>6000</v>
      </c>
      <c r="I79" s="65">
        <f>'[3]2SEPT'!I79+'[3]3OCT'!I79+'[3]4NOV'!I79+'[3]5DEC'!I79+'[3]6JAN'!I79+'[3]7FEB'!I79+'[3]8MAR'!I79+'[3]9APR'!I79+'[3]10MAY'!I79+'[3]11JUN'!I79+'[3]12JUL'!I79+'[3]13AUG'!I79</f>
        <v>285218</v>
      </c>
      <c r="J79" s="19">
        <f>'[3]2SEPT'!J79+'[3]3OCT'!J79+'[3]4NOV'!J79+'[3]5DEC'!J79+'[3]6JAN'!J79+'[3]7FEB'!J79+'[3]8MAR'!J79+'[3]9APR'!J79+'[3]10MAY'!J79+'[3]11JUN'!J79+'[3]12JUL'!J79+'[3]13AUG'!J79</f>
        <v>2350.9</v>
      </c>
      <c r="K79" s="19">
        <f>'[3]2SEPT'!K79+'[3]3OCT'!K79+'[3]4NOV'!K79+'[3]5DEC'!K79+'[3]6JAN'!K79+'[3]7FEB'!K79+'[3]8MAR'!K79+'[3]9APR'!K79+'[3]10MAY'!K79+'[3]11JUN'!K79+'[3]12JUL'!K79+'[3]13AUG'!K79</f>
        <v>15568.1</v>
      </c>
      <c r="L79" s="19">
        <f>'[3]2SEPT'!L79+'[3]3OCT'!L79+'[3]4NOV'!L79+'[3]5DEC'!L79+'[3]6JAN'!L79+'[3]7FEB'!L79+'[3]8MAR'!L79+'[3]9APR'!L79+'[3]10MAY'!L79+'[3]11JUN'!L79+'[3]12JUL'!L79+'[3]13AUG'!L79</f>
        <v>0</v>
      </c>
      <c r="M79" s="19">
        <f>'[3]2SEPT'!M79+'[3]3OCT'!M79+'[3]4NOV'!M79+'[3]5DEC'!M79+'[3]6JAN'!M79+'[3]7FEB'!M79+'[3]8MAR'!M79+'[3]9APR'!M79+'[3]10MAY'!M79+'[3]11JUN'!M79+'[3]12JUL'!M79+'[3]13AUG'!M79</f>
        <v>0</v>
      </c>
      <c r="N79" s="19">
        <f>'[3]2SEPT'!N79+'[3]3OCT'!N79+'[3]4NOV'!N79+'[3]5DEC'!N79+'[3]6JAN'!N79+'[3]7FEB'!N79+'[3]8MAR'!N79+'[3]9APR'!N79+'[3]10MAY'!N79+'[3]11JUN'!N79+'[3]12JUL'!N79+'[3]13AUG'!N79</f>
        <v>0</v>
      </c>
      <c r="O79" s="19">
        <f>'[3]2SEPT'!O79+'[3]3OCT'!O79+'[3]4NOV'!O79+'[3]5DEC'!O79+'[3]6JAN'!O79+'[3]7FEB'!O79+'[3]8MAR'!O79+'[3]9APR'!O79+'[3]10MAY'!O79+'[3]11JUN'!O79+'[3]12JUL'!O79+'[3]13AUG'!O79</f>
        <v>0</v>
      </c>
      <c r="P79" s="19">
        <f>'[3]2SEPT'!P79+'[3]3OCT'!P79+'[3]4NOV'!P79+'[3]5DEC'!P79+'[3]6JAN'!P79+'[3]7FEB'!P79+'[3]8MAR'!P79+'[3]9APR'!P79+'[3]10MAY'!P79+'[3]11JUN'!P79+'[3]12JUL'!P79+'[3]13AUG'!P79</f>
        <v>0</v>
      </c>
      <c r="Q79" s="19">
        <f>'[3]2SEPT'!Q79+'[3]3OCT'!Q79+'[3]4NOV'!Q79+'[3]5DEC'!Q79+'[3]6JAN'!Q79+'[3]7FEB'!Q79+'[3]8MAR'!Q79+'[3]9APR'!Q79+'[3]10MAY'!Q79+'[3]11JUN'!Q79+'[3]12JUL'!Q79+'[3]13AUG'!Q79</f>
        <v>0</v>
      </c>
      <c r="R79" s="19">
        <f>'[3]2SEPT'!R79+'[3]3OCT'!R79+'[3]4NOV'!R79+'[3]5DEC'!R79+'[3]6JAN'!R79+'[3]7FEB'!R79+'[3]8MAR'!R79+'[3]9APR'!R79+'[3]10MAY'!R79+'[3]11JUN'!R79+'[3]12JUL'!R79+'[3]13AUG'!R79</f>
        <v>0</v>
      </c>
      <c r="S79" s="19">
        <f>'[3]2SEPT'!S79+'[3]3OCT'!S79+'[3]4NOV'!S79+'[3]5DEC'!S79+'[3]6JAN'!S79+'[3]7FEB'!S79+'[3]8MAR'!S79+'[3]9APR'!S79+'[3]10MAY'!S79+'[3]11JUN'!S79+'[3]12JUL'!S79+'[3]13AUG'!S79</f>
        <v>0</v>
      </c>
      <c r="T79" s="19">
        <f>'[3]2SEPT'!T79+'[3]3OCT'!T79+'[3]4NOV'!T79+'[3]5DEC'!T79+'[3]6JAN'!T79+'[3]7FEB'!T79+'[3]8MAR'!T79+'[3]9APR'!T79+'[3]10MAY'!T79+'[3]11JUN'!T79+'[3]12JUL'!T79+'[3]13AUG'!T79</f>
        <v>0</v>
      </c>
      <c r="U79" s="19">
        <f>'[3]2SEPT'!U79+'[3]3OCT'!U79+'[3]4NOV'!U79+'[3]5DEC'!U79+'[3]6JAN'!U79+'[3]7FEB'!U79+'[3]8MAR'!U79+'[3]9APR'!U79+'[3]10MAY'!U79+'[3]11JUN'!U79+'[3]12JUL'!U79+'[3]13AUG'!U79</f>
        <v>0</v>
      </c>
      <c r="V79" s="19">
        <f>'[3]2SEPT'!V79+'[3]3OCT'!V79+'[3]4NOV'!V79+'[3]5DEC'!V79+'[3]6JAN'!V79+'[3]7FEB'!V79+'[3]8MAR'!V79+'[3]9APR'!V79+'[3]10MAY'!V79+'[3]11JUN'!V79+'[3]12JUL'!V79+'[3]13AUG'!V79</f>
        <v>0</v>
      </c>
      <c r="W79" s="66">
        <f t="shared" si="1"/>
        <v>303137</v>
      </c>
    </row>
    <row r="80" spans="1:23" x14ac:dyDescent="0.25">
      <c r="A80" s="62" t="s">
        <v>197</v>
      </c>
      <c r="B80" s="63" t="s">
        <v>198</v>
      </c>
      <c r="C80" s="68" t="s">
        <v>42</v>
      </c>
      <c r="D80" s="19">
        <f>'[3]2SEPT'!D80+'[3]3OCT'!D80+'[3]4NOV'!D80+'[3]5DEC'!D80+'[3]6JAN'!D80+'[3]7FEB'!D80+'[3]8MAR'!D80+'[3]9APR'!D80+'[3]10MAY'!D80+'[3]11JUN'!D80+'[3]12JUL'!D80+'[3]13AUG'!D80</f>
        <v>246720.45</v>
      </c>
      <c r="E80" s="19">
        <f>'[3]2SEPT'!E80+'[3]3OCT'!E80+'[3]4NOV'!E80+'[3]5DEC'!E80+'[3]6JAN'!E80+'[3]7FEB'!E80+'[3]8MAR'!E80+'[3]9APR'!E80+'[3]10MAY'!E80+'[3]11JUN'!E80+'[3]12JUL'!E80+'[3]13AUG'!E80</f>
        <v>119353.15</v>
      </c>
      <c r="F80" s="19">
        <f>'[3]2SEPT'!F80+'[3]3OCT'!F80+'[3]4NOV'!F80+'[3]5DEC'!F80+'[3]6JAN'!F80+'[3]7FEB'!F80+'[3]8MAR'!F80+'[3]9APR'!F80+'[3]10MAY'!F80+'[3]11JUN'!F80+'[3]12JUL'!F80+'[3]13AUG'!F80</f>
        <v>118879.4</v>
      </c>
      <c r="G80" s="19">
        <f>'[3]2SEPT'!G80+'[3]3OCT'!G80+'[3]4NOV'!G80+'[3]5DEC'!G80+'[3]6JAN'!G80+'[3]7FEB'!G80+'[3]8MAR'!G80+'[3]9APR'!G80+'[3]10MAY'!G80+'[3]11JUN'!G80+'[3]12JUL'!G80+'[3]13AUG'!G80</f>
        <v>63815</v>
      </c>
      <c r="H80" s="19">
        <f>'[3]2SEPT'!H80+'[3]3OCT'!H80+'[3]4NOV'!H80+'[3]5DEC'!H80+'[3]6JAN'!H80+'[3]7FEB'!H80+'[3]8MAR'!H80+'[3]9APR'!H80+'[3]10MAY'!H80+'[3]11JUN'!H80+'[3]12JUL'!H80+'[3]13AUG'!H80</f>
        <v>41800</v>
      </c>
      <c r="I80" s="65">
        <f>'[3]2SEPT'!I80+'[3]3OCT'!I80+'[3]4NOV'!I80+'[3]5DEC'!I80+'[3]6JAN'!I80+'[3]7FEB'!I80+'[3]8MAR'!I80+'[3]9APR'!I80+'[3]10MAY'!I80+'[3]11JUN'!I80+'[3]12JUL'!I80+'[3]13AUG'!I80</f>
        <v>590568</v>
      </c>
      <c r="J80" s="19">
        <f>'[3]2SEPT'!J80+'[3]3OCT'!J80+'[3]4NOV'!J80+'[3]5DEC'!J80+'[3]6JAN'!J80+'[3]7FEB'!J80+'[3]8MAR'!J80+'[3]9APR'!J80+'[3]10MAY'!J80+'[3]11JUN'!J80+'[3]12JUL'!J80+'[3]13AUG'!J80</f>
        <v>0</v>
      </c>
      <c r="K80" s="19">
        <f>'[3]2SEPT'!K80+'[3]3OCT'!K80+'[3]4NOV'!K80+'[3]5DEC'!K80+'[3]6JAN'!K80+'[3]7FEB'!K80+'[3]8MAR'!K80+'[3]9APR'!K80+'[3]10MAY'!K80+'[3]11JUN'!K80+'[3]12JUL'!K80+'[3]13AUG'!K80</f>
        <v>18819.45</v>
      </c>
      <c r="L80" s="19">
        <f>'[3]2SEPT'!L80+'[3]3OCT'!L80+'[3]4NOV'!L80+'[3]5DEC'!L80+'[3]6JAN'!L80+'[3]7FEB'!L80+'[3]8MAR'!L80+'[3]9APR'!L80+'[3]10MAY'!L80+'[3]11JUN'!L80+'[3]12JUL'!L80+'[3]13AUG'!L80</f>
        <v>0</v>
      </c>
      <c r="M80" s="19">
        <f>'[3]2SEPT'!M80+'[3]3OCT'!M80+'[3]4NOV'!M80+'[3]5DEC'!M80+'[3]6JAN'!M80+'[3]7FEB'!M80+'[3]8MAR'!M80+'[3]9APR'!M80+'[3]10MAY'!M80+'[3]11JUN'!M80+'[3]12JUL'!M80+'[3]13AUG'!M80</f>
        <v>0</v>
      </c>
      <c r="N80" s="19">
        <f>'[3]2SEPT'!N80+'[3]3OCT'!N80+'[3]4NOV'!N80+'[3]5DEC'!N80+'[3]6JAN'!N80+'[3]7FEB'!N80+'[3]8MAR'!N80+'[3]9APR'!N80+'[3]10MAY'!N80+'[3]11JUN'!N80+'[3]12JUL'!N80+'[3]13AUG'!N80</f>
        <v>0</v>
      </c>
      <c r="O80" s="19">
        <f>'[3]2SEPT'!O80+'[3]3OCT'!O80+'[3]4NOV'!O80+'[3]5DEC'!O80+'[3]6JAN'!O80+'[3]7FEB'!O80+'[3]8MAR'!O80+'[3]9APR'!O80+'[3]10MAY'!O80+'[3]11JUN'!O80+'[3]12JUL'!O80+'[3]13AUG'!O80</f>
        <v>0</v>
      </c>
      <c r="P80" s="19">
        <f>'[3]2SEPT'!P80+'[3]3OCT'!P80+'[3]4NOV'!P80+'[3]5DEC'!P80+'[3]6JAN'!P80+'[3]7FEB'!P80+'[3]8MAR'!P80+'[3]9APR'!P80+'[3]10MAY'!P80+'[3]11JUN'!P80+'[3]12JUL'!P80+'[3]13AUG'!P80</f>
        <v>0</v>
      </c>
      <c r="Q80" s="19">
        <f>'[3]2SEPT'!Q80+'[3]3OCT'!Q80+'[3]4NOV'!Q80+'[3]5DEC'!Q80+'[3]6JAN'!Q80+'[3]7FEB'!Q80+'[3]8MAR'!Q80+'[3]9APR'!Q80+'[3]10MAY'!Q80+'[3]11JUN'!Q80+'[3]12JUL'!Q80+'[3]13AUG'!Q80</f>
        <v>42075</v>
      </c>
      <c r="R80" s="19">
        <f>'[3]2SEPT'!R80+'[3]3OCT'!R80+'[3]4NOV'!R80+'[3]5DEC'!R80+'[3]6JAN'!R80+'[3]7FEB'!R80+'[3]8MAR'!R80+'[3]9APR'!R80+'[3]10MAY'!R80+'[3]11JUN'!R80+'[3]12JUL'!R80+'[3]13AUG'!R80</f>
        <v>0</v>
      </c>
      <c r="S80" s="19">
        <f>'[3]2SEPT'!S80+'[3]3OCT'!S80+'[3]4NOV'!S80+'[3]5DEC'!S80+'[3]6JAN'!S80+'[3]7FEB'!S80+'[3]8MAR'!S80+'[3]9APR'!S80+'[3]10MAY'!S80+'[3]11JUN'!S80+'[3]12JUL'!S80+'[3]13AUG'!S80</f>
        <v>0</v>
      </c>
      <c r="T80" s="19">
        <f>'[3]2SEPT'!T80+'[3]3OCT'!T80+'[3]4NOV'!T80+'[3]5DEC'!T80+'[3]6JAN'!T80+'[3]7FEB'!T80+'[3]8MAR'!T80+'[3]9APR'!T80+'[3]10MAY'!T80+'[3]11JUN'!T80+'[3]12JUL'!T80+'[3]13AUG'!T80</f>
        <v>117546</v>
      </c>
      <c r="U80" s="19">
        <f>'[3]2SEPT'!U80+'[3]3OCT'!U80+'[3]4NOV'!U80+'[3]5DEC'!U80+'[3]6JAN'!U80+'[3]7FEB'!U80+'[3]8MAR'!U80+'[3]9APR'!U80+'[3]10MAY'!U80+'[3]11JUN'!U80+'[3]12JUL'!U80+'[3]13AUG'!U80</f>
        <v>0</v>
      </c>
      <c r="V80" s="19">
        <f>'[3]2SEPT'!V80+'[3]3OCT'!V80+'[3]4NOV'!V80+'[3]5DEC'!V80+'[3]6JAN'!V80+'[3]7FEB'!V80+'[3]8MAR'!V80+'[3]9APR'!V80+'[3]10MAY'!V80+'[3]11JUN'!V80+'[3]12JUL'!V80+'[3]13AUG'!V80</f>
        <v>0</v>
      </c>
      <c r="W80" s="66">
        <f t="shared" si="1"/>
        <v>769008.45</v>
      </c>
    </row>
    <row r="81" spans="1:23" x14ac:dyDescent="0.25">
      <c r="A81" s="62" t="s">
        <v>199</v>
      </c>
      <c r="B81" s="63" t="s">
        <v>200</v>
      </c>
      <c r="C81" s="68" t="s">
        <v>42</v>
      </c>
      <c r="D81" s="19">
        <f>'[3]2SEPT'!D81+'[3]3OCT'!D81+'[3]4NOV'!D81+'[3]5DEC'!D81+'[3]6JAN'!D81+'[3]7FEB'!D81+'[3]8MAR'!D81+'[3]9APR'!D81+'[3]10MAY'!D81+'[3]11JUN'!D81+'[3]12JUL'!D81+'[3]13AUG'!D81</f>
        <v>697094</v>
      </c>
      <c r="E81" s="19">
        <f>'[3]2SEPT'!E81+'[3]3OCT'!E81+'[3]4NOV'!E81+'[3]5DEC'!E81+'[3]6JAN'!E81+'[3]7FEB'!E81+'[3]8MAR'!E81+'[3]9APR'!E81+'[3]10MAY'!E81+'[3]11JUN'!E81+'[3]12JUL'!E81+'[3]13AUG'!E81</f>
        <v>411425</v>
      </c>
      <c r="F81" s="19">
        <f>'[3]2SEPT'!F81+'[3]3OCT'!F81+'[3]4NOV'!F81+'[3]5DEC'!F81+'[3]6JAN'!F81+'[3]7FEB'!F81+'[3]8MAR'!F81+'[3]9APR'!F81+'[3]10MAY'!F81+'[3]11JUN'!F81+'[3]12JUL'!F81+'[3]13AUG'!F81</f>
        <v>196274</v>
      </c>
      <c r="G81" s="19">
        <f>'[3]2SEPT'!G81+'[3]3OCT'!G81+'[3]4NOV'!G81+'[3]5DEC'!G81+'[3]6JAN'!G81+'[3]7FEB'!G81+'[3]8MAR'!G81+'[3]9APR'!G81+'[3]10MAY'!G81+'[3]11JUN'!G81+'[3]12JUL'!G81+'[3]13AUG'!G81</f>
        <v>374324</v>
      </c>
      <c r="H81" s="19">
        <f>'[3]2SEPT'!H81+'[3]3OCT'!H81+'[3]4NOV'!H81+'[3]5DEC'!H81+'[3]6JAN'!H81+'[3]7FEB'!H81+'[3]8MAR'!H81+'[3]9APR'!H81+'[3]10MAY'!H81+'[3]11JUN'!H81+'[3]12JUL'!H81+'[3]13AUG'!H81</f>
        <v>0</v>
      </c>
      <c r="I81" s="65">
        <f>'[3]2SEPT'!I81+'[3]3OCT'!I81+'[3]4NOV'!I81+'[3]5DEC'!I81+'[3]6JAN'!I81+'[3]7FEB'!I81+'[3]8MAR'!I81+'[3]9APR'!I81+'[3]10MAY'!I81+'[3]11JUN'!I81+'[3]12JUL'!I81+'[3]13AUG'!I81</f>
        <v>1679117</v>
      </c>
      <c r="J81" s="19">
        <f>'[3]2SEPT'!J81+'[3]3OCT'!J81+'[3]4NOV'!J81+'[3]5DEC'!J81+'[3]6JAN'!J81+'[3]7FEB'!J81+'[3]8MAR'!J81+'[3]9APR'!J81+'[3]10MAY'!J81+'[3]11JUN'!J81+'[3]12JUL'!J81+'[3]13AUG'!J81</f>
        <v>0</v>
      </c>
      <c r="K81" s="19">
        <f>'[3]2SEPT'!K81+'[3]3OCT'!K81+'[3]4NOV'!K81+'[3]5DEC'!K81+'[3]6JAN'!K81+'[3]7FEB'!K81+'[3]8MAR'!K81+'[3]9APR'!K81+'[3]10MAY'!K81+'[3]11JUN'!K81+'[3]12JUL'!K81+'[3]13AUG'!K81</f>
        <v>159791.14000000001</v>
      </c>
      <c r="L81" s="19">
        <f>'[3]2SEPT'!L81+'[3]3OCT'!L81+'[3]4NOV'!L81+'[3]5DEC'!L81+'[3]6JAN'!L81+'[3]7FEB'!L81+'[3]8MAR'!L81+'[3]9APR'!L81+'[3]10MAY'!L81+'[3]11JUN'!L81+'[3]12JUL'!L81+'[3]13AUG'!L81</f>
        <v>0</v>
      </c>
      <c r="M81" s="19">
        <f>'[3]2SEPT'!M81+'[3]3OCT'!M81+'[3]4NOV'!M81+'[3]5DEC'!M81+'[3]6JAN'!M81+'[3]7FEB'!M81+'[3]8MAR'!M81+'[3]9APR'!M81+'[3]10MAY'!M81+'[3]11JUN'!M81+'[3]12JUL'!M81+'[3]13AUG'!M81</f>
        <v>0</v>
      </c>
      <c r="N81" s="19">
        <f>'[3]2SEPT'!N81+'[3]3OCT'!N81+'[3]4NOV'!N81+'[3]5DEC'!N81+'[3]6JAN'!N81+'[3]7FEB'!N81+'[3]8MAR'!N81+'[3]9APR'!N81+'[3]10MAY'!N81+'[3]11JUN'!N81+'[3]12JUL'!N81+'[3]13AUG'!N81</f>
        <v>0</v>
      </c>
      <c r="O81" s="19">
        <f>'[3]2SEPT'!O81+'[3]3OCT'!O81+'[3]4NOV'!O81+'[3]5DEC'!O81+'[3]6JAN'!O81+'[3]7FEB'!O81+'[3]8MAR'!O81+'[3]9APR'!O81+'[3]10MAY'!O81+'[3]11JUN'!O81+'[3]12JUL'!O81+'[3]13AUG'!O81</f>
        <v>0</v>
      </c>
      <c r="P81" s="19">
        <f>'[3]2SEPT'!P81+'[3]3OCT'!P81+'[3]4NOV'!P81+'[3]5DEC'!P81+'[3]6JAN'!P81+'[3]7FEB'!P81+'[3]8MAR'!P81+'[3]9APR'!P81+'[3]10MAY'!P81+'[3]11JUN'!P81+'[3]12JUL'!P81+'[3]13AUG'!P81</f>
        <v>54703</v>
      </c>
      <c r="Q81" s="19">
        <f>'[3]2SEPT'!Q81+'[3]3OCT'!Q81+'[3]4NOV'!Q81+'[3]5DEC'!Q81+'[3]6JAN'!Q81+'[3]7FEB'!Q81+'[3]8MAR'!Q81+'[3]9APR'!Q81+'[3]10MAY'!Q81+'[3]11JUN'!Q81+'[3]12JUL'!Q81+'[3]13AUG'!Q81</f>
        <v>0</v>
      </c>
      <c r="R81" s="19">
        <f>'[3]2SEPT'!R81+'[3]3OCT'!R81+'[3]4NOV'!R81+'[3]5DEC'!R81+'[3]6JAN'!R81+'[3]7FEB'!R81+'[3]8MAR'!R81+'[3]9APR'!R81+'[3]10MAY'!R81+'[3]11JUN'!R81+'[3]12JUL'!R81+'[3]13AUG'!R81</f>
        <v>0</v>
      </c>
      <c r="S81" s="19">
        <f>'[3]2SEPT'!S81+'[3]3OCT'!S81+'[3]4NOV'!S81+'[3]5DEC'!S81+'[3]6JAN'!S81+'[3]7FEB'!S81+'[3]8MAR'!S81+'[3]9APR'!S81+'[3]10MAY'!S81+'[3]11JUN'!S81+'[3]12JUL'!S81+'[3]13AUG'!S81</f>
        <v>0</v>
      </c>
      <c r="T81" s="19">
        <f>'[3]2SEPT'!T81+'[3]3OCT'!T81+'[3]4NOV'!T81+'[3]5DEC'!T81+'[3]6JAN'!T81+'[3]7FEB'!T81+'[3]8MAR'!T81+'[3]9APR'!T81+'[3]10MAY'!T81+'[3]11JUN'!T81+'[3]12JUL'!T81+'[3]13AUG'!T81</f>
        <v>0</v>
      </c>
      <c r="U81" s="19">
        <f>'[3]2SEPT'!U81+'[3]3OCT'!U81+'[3]4NOV'!U81+'[3]5DEC'!U81+'[3]6JAN'!U81+'[3]7FEB'!U81+'[3]8MAR'!U81+'[3]9APR'!U81+'[3]10MAY'!U81+'[3]11JUN'!U81+'[3]12JUL'!U81+'[3]13AUG'!U81</f>
        <v>0</v>
      </c>
      <c r="V81" s="19">
        <f>'[3]2SEPT'!V81+'[3]3OCT'!V81+'[3]4NOV'!V81+'[3]5DEC'!V81+'[3]6JAN'!V81+'[3]7FEB'!V81+'[3]8MAR'!V81+'[3]9APR'!V81+'[3]10MAY'!V81+'[3]11JUN'!V81+'[3]12JUL'!V81+'[3]13AUG'!V81</f>
        <v>19657.809999999998</v>
      </c>
      <c r="W81" s="66">
        <f t="shared" si="1"/>
        <v>1913268.9500000002</v>
      </c>
    </row>
    <row r="82" spans="1:23" x14ac:dyDescent="0.25">
      <c r="A82" s="62" t="s">
        <v>201</v>
      </c>
      <c r="B82" s="63" t="s">
        <v>202</v>
      </c>
      <c r="C82" s="72" t="s">
        <v>71</v>
      </c>
      <c r="D82" s="19">
        <f>'[3]2SEPT'!D82+'[3]3OCT'!D82+'[3]4NOV'!D82+'[3]5DEC'!D82+'[3]6JAN'!D82+'[3]7FEB'!D82+'[3]8MAR'!D82+'[3]9APR'!D82+'[3]10MAY'!D82+'[3]11JUN'!D82+'[3]12JUL'!D82+'[3]13AUG'!D82</f>
        <v>0</v>
      </c>
      <c r="E82" s="19">
        <f>'[3]2SEPT'!E82+'[3]3OCT'!E82+'[3]4NOV'!E82+'[3]5DEC'!E82+'[3]6JAN'!E82+'[3]7FEB'!E82+'[3]8MAR'!E82+'[3]9APR'!E82+'[3]10MAY'!E82+'[3]11JUN'!E82+'[3]12JUL'!E82+'[3]13AUG'!E82</f>
        <v>0</v>
      </c>
      <c r="F82" s="19">
        <f>'[3]2SEPT'!F82+'[3]3OCT'!F82+'[3]4NOV'!F82+'[3]5DEC'!F82+'[3]6JAN'!F82+'[3]7FEB'!F82+'[3]8MAR'!F82+'[3]9APR'!F82+'[3]10MAY'!F82+'[3]11JUN'!F82+'[3]12JUL'!F82+'[3]13AUG'!F82</f>
        <v>0</v>
      </c>
      <c r="G82" s="19">
        <f>'[3]2SEPT'!G82+'[3]3OCT'!G82+'[3]4NOV'!G82+'[3]5DEC'!G82+'[3]6JAN'!G82+'[3]7FEB'!G82+'[3]8MAR'!G82+'[3]9APR'!G82+'[3]10MAY'!G82+'[3]11JUN'!G82+'[3]12JUL'!G82+'[3]13AUG'!G82</f>
        <v>645480</v>
      </c>
      <c r="H82" s="19">
        <f>'[3]2SEPT'!H82+'[3]3OCT'!H82+'[3]4NOV'!H82+'[3]5DEC'!H82+'[3]6JAN'!H82+'[3]7FEB'!H82+'[3]8MAR'!H82+'[3]9APR'!H82+'[3]10MAY'!H82+'[3]11JUN'!H82+'[3]12JUL'!H82+'[3]13AUG'!H82</f>
        <v>0</v>
      </c>
      <c r="I82" s="65">
        <f>'[3]2SEPT'!I82+'[3]3OCT'!I82+'[3]4NOV'!I82+'[3]5DEC'!I82+'[3]6JAN'!I82+'[3]7FEB'!I82+'[3]8MAR'!I82+'[3]9APR'!I82+'[3]10MAY'!I82+'[3]11JUN'!I82+'[3]12JUL'!I82+'[3]13AUG'!I82</f>
        <v>645480</v>
      </c>
      <c r="J82" s="19">
        <f>'[3]2SEPT'!J82+'[3]3OCT'!J82+'[3]4NOV'!J82+'[3]5DEC'!J82+'[3]6JAN'!J82+'[3]7FEB'!J82+'[3]8MAR'!J82+'[3]9APR'!J82+'[3]10MAY'!J82+'[3]11JUN'!J82+'[3]12JUL'!J82+'[3]13AUG'!J82</f>
        <v>3001.67</v>
      </c>
      <c r="K82" s="19">
        <f>'[3]2SEPT'!K82+'[3]3OCT'!K82+'[3]4NOV'!K82+'[3]5DEC'!K82+'[3]6JAN'!K82+'[3]7FEB'!K82+'[3]8MAR'!K82+'[3]9APR'!K82+'[3]10MAY'!K82+'[3]11JUN'!K82+'[3]12JUL'!K82+'[3]13AUG'!K82</f>
        <v>21033.3</v>
      </c>
      <c r="L82" s="19">
        <f>'[3]2SEPT'!L82+'[3]3OCT'!L82+'[3]4NOV'!L82+'[3]5DEC'!L82+'[3]6JAN'!L82+'[3]7FEB'!L82+'[3]8MAR'!L82+'[3]9APR'!L82+'[3]10MAY'!L82+'[3]11JUN'!L82+'[3]12JUL'!L82+'[3]13AUG'!L82</f>
        <v>0</v>
      </c>
      <c r="M82" s="19">
        <f>'[3]2SEPT'!M82+'[3]3OCT'!M82+'[3]4NOV'!M82+'[3]5DEC'!M82+'[3]6JAN'!M82+'[3]7FEB'!M82+'[3]8MAR'!M82+'[3]9APR'!M82+'[3]10MAY'!M82+'[3]11JUN'!M82+'[3]12JUL'!M82+'[3]13AUG'!M82</f>
        <v>0</v>
      </c>
      <c r="N82" s="19">
        <f>'[3]2SEPT'!N82+'[3]3OCT'!N82+'[3]4NOV'!N82+'[3]5DEC'!N82+'[3]6JAN'!N82+'[3]7FEB'!N82+'[3]8MAR'!N82+'[3]9APR'!N82+'[3]10MAY'!N82+'[3]11JUN'!N82+'[3]12JUL'!N82+'[3]13AUG'!N82</f>
        <v>0</v>
      </c>
      <c r="O82" s="19">
        <f>'[3]2SEPT'!O82+'[3]3OCT'!O82+'[3]4NOV'!O82+'[3]5DEC'!O82+'[3]6JAN'!O82+'[3]7FEB'!O82+'[3]8MAR'!O82+'[3]9APR'!O82+'[3]10MAY'!O82+'[3]11JUN'!O82+'[3]12JUL'!O82+'[3]13AUG'!O82</f>
        <v>0</v>
      </c>
      <c r="P82" s="19">
        <f>'[3]2SEPT'!P82+'[3]3OCT'!P82+'[3]4NOV'!P82+'[3]5DEC'!P82+'[3]6JAN'!P82+'[3]7FEB'!P82+'[3]8MAR'!P82+'[3]9APR'!P82+'[3]10MAY'!P82+'[3]11JUN'!P82+'[3]12JUL'!P82+'[3]13AUG'!P82</f>
        <v>0</v>
      </c>
      <c r="Q82" s="19">
        <f>'[3]2SEPT'!Q82+'[3]3OCT'!Q82+'[3]4NOV'!Q82+'[3]5DEC'!Q82+'[3]6JAN'!Q82+'[3]7FEB'!Q82+'[3]8MAR'!Q82+'[3]9APR'!Q82+'[3]10MAY'!Q82+'[3]11JUN'!Q82+'[3]12JUL'!Q82+'[3]13AUG'!Q82</f>
        <v>0</v>
      </c>
      <c r="R82" s="19">
        <f>'[3]2SEPT'!R82+'[3]3OCT'!R82+'[3]4NOV'!R82+'[3]5DEC'!R82+'[3]6JAN'!R82+'[3]7FEB'!R82+'[3]8MAR'!R82+'[3]9APR'!R82+'[3]10MAY'!R82+'[3]11JUN'!R82+'[3]12JUL'!R82+'[3]13AUG'!R82</f>
        <v>0</v>
      </c>
      <c r="S82" s="19">
        <f>'[3]2SEPT'!S82+'[3]3OCT'!S82+'[3]4NOV'!S82+'[3]5DEC'!S82+'[3]6JAN'!S82+'[3]7FEB'!S82+'[3]8MAR'!S82+'[3]9APR'!S82+'[3]10MAY'!S82+'[3]11JUN'!S82+'[3]12JUL'!S82+'[3]13AUG'!S82</f>
        <v>0</v>
      </c>
      <c r="T82" s="19">
        <f>'[3]2SEPT'!T82+'[3]3OCT'!T82+'[3]4NOV'!T82+'[3]5DEC'!T82+'[3]6JAN'!T82+'[3]7FEB'!T82+'[3]8MAR'!T82+'[3]9APR'!T82+'[3]10MAY'!T82+'[3]11JUN'!T82+'[3]12JUL'!T82+'[3]13AUG'!T82</f>
        <v>0</v>
      </c>
      <c r="U82" s="19">
        <f>'[3]2SEPT'!U82+'[3]3OCT'!U82+'[3]4NOV'!U82+'[3]5DEC'!U82+'[3]6JAN'!U82+'[3]7FEB'!U82+'[3]8MAR'!U82+'[3]9APR'!U82+'[3]10MAY'!U82+'[3]11JUN'!U82+'[3]12JUL'!U82+'[3]13AUG'!U82</f>
        <v>0</v>
      </c>
      <c r="V82" s="19">
        <f>'[3]2SEPT'!V82+'[3]3OCT'!V82+'[3]4NOV'!V82+'[3]5DEC'!V82+'[3]6JAN'!V82+'[3]7FEB'!V82+'[3]8MAR'!V82+'[3]9APR'!V82+'[3]10MAY'!V82+'[3]11JUN'!V82+'[3]12JUL'!V82+'[3]13AUG'!V82</f>
        <v>0</v>
      </c>
      <c r="W82" s="66">
        <f t="shared" si="1"/>
        <v>669514.97000000009</v>
      </c>
    </row>
    <row r="83" spans="1:23" x14ac:dyDescent="0.25">
      <c r="A83" s="62" t="s">
        <v>203</v>
      </c>
      <c r="B83" s="63" t="s">
        <v>204</v>
      </c>
      <c r="C83" s="73" t="s">
        <v>100</v>
      </c>
      <c r="D83" s="19">
        <f>'[3]2SEPT'!D83+'[3]3OCT'!D83+'[3]4NOV'!D83+'[3]5DEC'!D83+'[3]6JAN'!D83+'[3]7FEB'!D83+'[3]8MAR'!D83+'[3]9APR'!D83+'[3]10MAY'!D83+'[3]11JUN'!D83+'[3]12JUL'!D83+'[3]13AUG'!D83</f>
        <v>362262</v>
      </c>
      <c r="E83" s="19">
        <f>'[3]2SEPT'!E83+'[3]3OCT'!E83+'[3]4NOV'!E83+'[3]5DEC'!E83+'[3]6JAN'!E83+'[3]7FEB'!E83+'[3]8MAR'!E83+'[3]9APR'!E83+'[3]10MAY'!E83+'[3]11JUN'!E83+'[3]12JUL'!E83+'[3]13AUG'!E83</f>
        <v>309158</v>
      </c>
      <c r="F83" s="19">
        <f>'[3]2SEPT'!F83+'[3]3OCT'!F83+'[3]4NOV'!F83+'[3]5DEC'!F83+'[3]6JAN'!F83+'[3]7FEB'!F83+'[3]8MAR'!F83+'[3]9APR'!F83+'[3]10MAY'!F83+'[3]11JUN'!F83+'[3]12JUL'!F83+'[3]13AUG'!F83</f>
        <v>104738</v>
      </c>
      <c r="G83" s="19">
        <f>'[3]2SEPT'!G83+'[3]3OCT'!G83+'[3]4NOV'!G83+'[3]5DEC'!G83+'[3]6JAN'!G83+'[3]7FEB'!G83+'[3]8MAR'!G83+'[3]9APR'!G83+'[3]10MAY'!G83+'[3]11JUN'!G83+'[3]12JUL'!G83+'[3]13AUG'!G83</f>
        <v>40000</v>
      </c>
      <c r="H83" s="19">
        <f>'[3]2SEPT'!H83+'[3]3OCT'!H83+'[3]4NOV'!H83+'[3]5DEC'!H83+'[3]6JAN'!H83+'[3]7FEB'!H83+'[3]8MAR'!H83+'[3]9APR'!H83+'[3]10MAY'!H83+'[3]11JUN'!H83+'[3]12JUL'!H83+'[3]13AUG'!H83</f>
        <v>189517</v>
      </c>
      <c r="I83" s="65">
        <f>'[3]2SEPT'!I83+'[3]3OCT'!I83+'[3]4NOV'!I83+'[3]5DEC'!I83+'[3]6JAN'!I83+'[3]7FEB'!I83+'[3]8MAR'!I83+'[3]9APR'!I83+'[3]10MAY'!I83+'[3]11JUN'!I83+'[3]12JUL'!I83+'[3]13AUG'!I83</f>
        <v>1005675</v>
      </c>
      <c r="J83" s="19">
        <f>'[3]2SEPT'!J83+'[3]3OCT'!J83+'[3]4NOV'!J83+'[3]5DEC'!J83+'[3]6JAN'!J83+'[3]7FEB'!J83+'[3]8MAR'!J83+'[3]9APR'!J83+'[3]10MAY'!J83+'[3]11JUN'!J83+'[3]12JUL'!J83+'[3]13AUG'!J83</f>
        <v>10493.79</v>
      </c>
      <c r="K83" s="19">
        <f>'[3]2SEPT'!K83+'[3]3OCT'!K83+'[3]4NOV'!K83+'[3]5DEC'!K83+'[3]6JAN'!K83+'[3]7FEB'!K83+'[3]8MAR'!K83+'[3]9APR'!K83+'[3]10MAY'!K83+'[3]11JUN'!K83+'[3]12JUL'!K83+'[3]13AUG'!K83</f>
        <v>34849.1</v>
      </c>
      <c r="L83" s="19">
        <f>'[3]2SEPT'!L83+'[3]3OCT'!L83+'[3]4NOV'!L83+'[3]5DEC'!L83+'[3]6JAN'!L83+'[3]7FEB'!L83+'[3]8MAR'!L83+'[3]9APR'!L83+'[3]10MAY'!L83+'[3]11JUN'!L83+'[3]12JUL'!L83+'[3]13AUG'!L83</f>
        <v>0</v>
      </c>
      <c r="M83" s="19">
        <f>'[3]2SEPT'!M83+'[3]3OCT'!M83+'[3]4NOV'!M83+'[3]5DEC'!M83+'[3]6JAN'!M83+'[3]7FEB'!M83+'[3]8MAR'!M83+'[3]9APR'!M83+'[3]10MAY'!M83+'[3]11JUN'!M83+'[3]12JUL'!M83+'[3]13AUG'!M83</f>
        <v>0</v>
      </c>
      <c r="N83" s="19">
        <f>'[3]2SEPT'!N83+'[3]3OCT'!N83+'[3]4NOV'!N83+'[3]5DEC'!N83+'[3]6JAN'!N83+'[3]7FEB'!N83+'[3]8MAR'!N83+'[3]9APR'!N83+'[3]10MAY'!N83+'[3]11JUN'!N83+'[3]12JUL'!N83+'[3]13AUG'!N83</f>
        <v>0</v>
      </c>
      <c r="O83" s="19">
        <f>'[3]2SEPT'!O83+'[3]3OCT'!O83+'[3]4NOV'!O83+'[3]5DEC'!O83+'[3]6JAN'!O83+'[3]7FEB'!O83+'[3]8MAR'!O83+'[3]9APR'!O83+'[3]10MAY'!O83+'[3]11JUN'!O83+'[3]12JUL'!O83+'[3]13AUG'!O83</f>
        <v>0</v>
      </c>
      <c r="P83" s="19">
        <f>'[3]2SEPT'!P83+'[3]3OCT'!P83+'[3]4NOV'!P83+'[3]5DEC'!P83+'[3]6JAN'!P83+'[3]7FEB'!P83+'[3]8MAR'!P83+'[3]9APR'!P83+'[3]10MAY'!P83+'[3]11JUN'!P83+'[3]12JUL'!P83+'[3]13AUG'!P83</f>
        <v>0</v>
      </c>
      <c r="Q83" s="19">
        <f>'[3]2SEPT'!Q83+'[3]3OCT'!Q83+'[3]4NOV'!Q83+'[3]5DEC'!Q83+'[3]6JAN'!Q83+'[3]7FEB'!Q83+'[3]8MAR'!Q83+'[3]9APR'!Q83+'[3]10MAY'!Q83+'[3]11JUN'!Q83+'[3]12JUL'!Q83+'[3]13AUG'!Q83</f>
        <v>0</v>
      </c>
      <c r="R83" s="19">
        <f>'[3]2SEPT'!R83+'[3]3OCT'!R83+'[3]4NOV'!R83+'[3]5DEC'!R83+'[3]6JAN'!R83+'[3]7FEB'!R83+'[3]8MAR'!R83+'[3]9APR'!R83+'[3]10MAY'!R83+'[3]11JUN'!R83+'[3]12JUL'!R83+'[3]13AUG'!R83</f>
        <v>0</v>
      </c>
      <c r="S83" s="19">
        <f>'[3]2SEPT'!S83+'[3]3OCT'!S83+'[3]4NOV'!S83+'[3]5DEC'!S83+'[3]6JAN'!S83+'[3]7FEB'!S83+'[3]8MAR'!S83+'[3]9APR'!S83+'[3]10MAY'!S83+'[3]11JUN'!S83+'[3]12JUL'!S83+'[3]13AUG'!S83</f>
        <v>0</v>
      </c>
      <c r="T83" s="19">
        <f>'[3]2SEPT'!T83+'[3]3OCT'!T83+'[3]4NOV'!T83+'[3]5DEC'!T83+'[3]6JAN'!T83+'[3]7FEB'!T83+'[3]8MAR'!T83+'[3]9APR'!T83+'[3]10MAY'!T83+'[3]11JUN'!T83+'[3]12JUL'!T83+'[3]13AUG'!T83</f>
        <v>0</v>
      </c>
      <c r="U83" s="19">
        <f>'[3]2SEPT'!U83+'[3]3OCT'!U83+'[3]4NOV'!U83+'[3]5DEC'!U83+'[3]6JAN'!U83+'[3]7FEB'!U83+'[3]8MAR'!U83+'[3]9APR'!U83+'[3]10MAY'!U83+'[3]11JUN'!U83+'[3]12JUL'!U83+'[3]13AUG'!U83</f>
        <v>0</v>
      </c>
      <c r="V83" s="19">
        <f>'[3]2SEPT'!V83+'[3]3OCT'!V83+'[3]4NOV'!V83+'[3]5DEC'!V83+'[3]6JAN'!V83+'[3]7FEB'!V83+'[3]8MAR'!V83+'[3]9APR'!V83+'[3]10MAY'!V83+'[3]11JUN'!V83+'[3]12JUL'!V83+'[3]13AUG'!V83</f>
        <v>0</v>
      </c>
      <c r="W83" s="66">
        <f t="shared" si="1"/>
        <v>1051017.8900000001</v>
      </c>
    </row>
    <row r="84" spans="1:23" x14ac:dyDescent="0.25">
      <c r="A84" s="62" t="s">
        <v>205</v>
      </c>
      <c r="B84" s="63" t="s">
        <v>206</v>
      </c>
      <c r="C84" s="67" t="s">
        <v>39</v>
      </c>
      <c r="D84" s="19">
        <f>'[3]2SEPT'!D84+'[3]3OCT'!D84+'[3]4NOV'!D84+'[3]5DEC'!D84+'[3]6JAN'!D84+'[3]7FEB'!D84+'[3]8MAR'!D84+'[3]9APR'!D84+'[3]10MAY'!D84+'[3]11JUN'!D84+'[3]12JUL'!D84+'[3]13AUG'!D84</f>
        <v>176107</v>
      </c>
      <c r="E84" s="19">
        <f>'[3]2SEPT'!E84+'[3]3OCT'!E84+'[3]4NOV'!E84+'[3]5DEC'!E84+'[3]6JAN'!E84+'[3]7FEB'!E84+'[3]8MAR'!E84+'[3]9APR'!E84+'[3]10MAY'!E84+'[3]11JUN'!E84+'[3]12JUL'!E84+'[3]13AUG'!E84</f>
        <v>0</v>
      </c>
      <c r="F84" s="19">
        <f>'[3]2SEPT'!F84+'[3]3OCT'!F84+'[3]4NOV'!F84+'[3]5DEC'!F84+'[3]6JAN'!F84+'[3]7FEB'!F84+'[3]8MAR'!F84+'[3]9APR'!F84+'[3]10MAY'!F84+'[3]11JUN'!F84+'[3]12JUL'!F84+'[3]13AUG'!F84</f>
        <v>70127</v>
      </c>
      <c r="G84" s="19">
        <f>'[3]2SEPT'!G84+'[3]3OCT'!G84+'[3]4NOV'!G84+'[3]5DEC'!G84+'[3]6JAN'!G84+'[3]7FEB'!G84+'[3]8MAR'!G84+'[3]9APR'!G84+'[3]10MAY'!G84+'[3]11JUN'!G84+'[3]12JUL'!G84+'[3]13AUG'!G84</f>
        <v>0</v>
      </c>
      <c r="H84" s="19">
        <f>'[3]2SEPT'!H84+'[3]3OCT'!H84+'[3]4NOV'!H84+'[3]5DEC'!H84+'[3]6JAN'!H84+'[3]7FEB'!H84+'[3]8MAR'!H84+'[3]9APR'!H84+'[3]10MAY'!H84+'[3]11JUN'!H84+'[3]12JUL'!H84+'[3]13AUG'!H84</f>
        <v>5000</v>
      </c>
      <c r="I84" s="65">
        <f>'[3]2SEPT'!I84+'[3]3OCT'!I84+'[3]4NOV'!I84+'[3]5DEC'!I84+'[3]6JAN'!I84+'[3]7FEB'!I84+'[3]8MAR'!I84+'[3]9APR'!I84+'[3]10MAY'!I84+'[3]11JUN'!I84+'[3]12JUL'!I84+'[3]13AUG'!I84</f>
        <v>251234</v>
      </c>
      <c r="J84" s="19">
        <f>'[3]2SEPT'!J84+'[3]3OCT'!J84+'[3]4NOV'!J84+'[3]5DEC'!J84+'[3]6JAN'!J84+'[3]7FEB'!J84+'[3]8MAR'!J84+'[3]9APR'!J84+'[3]10MAY'!J84+'[3]11JUN'!J84+'[3]12JUL'!J84+'[3]13AUG'!J84</f>
        <v>940.36</v>
      </c>
      <c r="K84" s="19">
        <f>'[3]2SEPT'!K84+'[3]3OCT'!K84+'[3]4NOV'!K84+'[3]5DEC'!K84+'[3]6JAN'!K84+'[3]7FEB'!K84+'[3]8MAR'!K84+'[3]9APR'!K84+'[3]10MAY'!K84+'[3]11JUN'!K84+'[3]12JUL'!K84+'[3]13AUG'!K84</f>
        <v>6516.6</v>
      </c>
      <c r="L84" s="19">
        <f>'[3]2SEPT'!L84+'[3]3OCT'!L84+'[3]4NOV'!L84+'[3]5DEC'!L84+'[3]6JAN'!L84+'[3]7FEB'!L84+'[3]8MAR'!L84+'[3]9APR'!L84+'[3]10MAY'!L84+'[3]11JUN'!L84+'[3]12JUL'!L84+'[3]13AUG'!L84</f>
        <v>0</v>
      </c>
      <c r="M84" s="19">
        <f>'[3]2SEPT'!M84+'[3]3OCT'!M84+'[3]4NOV'!M84+'[3]5DEC'!M84+'[3]6JAN'!M84+'[3]7FEB'!M84+'[3]8MAR'!M84+'[3]9APR'!M84+'[3]10MAY'!M84+'[3]11JUN'!M84+'[3]12JUL'!M84+'[3]13AUG'!M84</f>
        <v>0</v>
      </c>
      <c r="N84" s="19">
        <f>'[3]2SEPT'!N84+'[3]3OCT'!N84+'[3]4NOV'!N84+'[3]5DEC'!N84+'[3]6JAN'!N84+'[3]7FEB'!N84+'[3]8MAR'!N84+'[3]9APR'!N84+'[3]10MAY'!N84+'[3]11JUN'!N84+'[3]12JUL'!N84+'[3]13AUG'!N84</f>
        <v>0</v>
      </c>
      <c r="O84" s="19">
        <f>'[3]2SEPT'!O84+'[3]3OCT'!O84+'[3]4NOV'!O84+'[3]5DEC'!O84+'[3]6JAN'!O84+'[3]7FEB'!O84+'[3]8MAR'!O84+'[3]9APR'!O84+'[3]10MAY'!O84+'[3]11JUN'!O84+'[3]12JUL'!O84+'[3]13AUG'!O84</f>
        <v>0</v>
      </c>
      <c r="P84" s="19">
        <f>'[3]2SEPT'!P84+'[3]3OCT'!P84+'[3]4NOV'!P84+'[3]5DEC'!P84+'[3]6JAN'!P84+'[3]7FEB'!P84+'[3]8MAR'!P84+'[3]9APR'!P84+'[3]10MAY'!P84+'[3]11JUN'!P84+'[3]12JUL'!P84+'[3]13AUG'!P84</f>
        <v>0</v>
      </c>
      <c r="Q84" s="19">
        <f>'[3]2SEPT'!Q84+'[3]3OCT'!Q84+'[3]4NOV'!Q84+'[3]5DEC'!Q84+'[3]6JAN'!Q84+'[3]7FEB'!Q84+'[3]8MAR'!Q84+'[3]9APR'!Q84+'[3]10MAY'!Q84+'[3]11JUN'!Q84+'[3]12JUL'!Q84+'[3]13AUG'!Q84</f>
        <v>0</v>
      </c>
      <c r="R84" s="19">
        <f>'[3]2SEPT'!R84+'[3]3OCT'!R84+'[3]4NOV'!R84+'[3]5DEC'!R84+'[3]6JAN'!R84+'[3]7FEB'!R84+'[3]8MAR'!R84+'[3]9APR'!R84+'[3]10MAY'!R84+'[3]11JUN'!R84+'[3]12JUL'!R84+'[3]13AUG'!R84</f>
        <v>0</v>
      </c>
      <c r="S84" s="19">
        <f>'[3]2SEPT'!S84+'[3]3OCT'!S84+'[3]4NOV'!S84+'[3]5DEC'!S84+'[3]6JAN'!S84+'[3]7FEB'!S84+'[3]8MAR'!S84+'[3]9APR'!S84+'[3]10MAY'!S84+'[3]11JUN'!S84+'[3]12JUL'!S84+'[3]13AUG'!S84</f>
        <v>0</v>
      </c>
      <c r="T84" s="19">
        <f>'[3]2SEPT'!T84+'[3]3OCT'!T84+'[3]4NOV'!T84+'[3]5DEC'!T84+'[3]6JAN'!T84+'[3]7FEB'!T84+'[3]8MAR'!T84+'[3]9APR'!T84+'[3]10MAY'!T84+'[3]11JUN'!T84+'[3]12JUL'!T84+'[3]13AUG'!T84</f>
        <v>0</v>
      </c>
      <c r="U84" s="19">
        <f>'[3]2SEPT'!U84+'[3]3OCT'!U84+'[3]4NOV'!U84+'[3]5DEC'!U84+'[3]6JAN'!U84+'[3]7FEB'!U84+'[3]8MAR'!U84+'[3]9APR'!U84+'[3]10MAY'!U84+'[3]11JUN'!U84+'[3]12JUL'!U84+'[3]13AUG'!U84</f>
        <v>0</v>
      </c>
      <c r="V84" s="19">
        <f>'[3]2SEPT'!V84+'[3]3OCT'!V84+'[3]4NOV'!V84+'[3]5DEC'!V84+'[3]6JAN'!V84+'[3]7FEB'!V84+'[3]8MAR'!V84+'[3]9APR'!V84+'[3]10MAY'!V84+'[3]11JUN'!V84+'[3]12JUL'!V84+'[3]13AUG'!V84</f>
        <v>0</v>
      </c>
      <c r="W84" s="66">
        <f t="shared" si="1"/>
        <v>258690.96</v>
      </c>
    </row>
    <row r="85" spans="1:23" x14ac:dyDescent="0.25">
      <c r="A85" s="62" t="s">
        <v>207</v>
      </c>
      <c r="B85" s="63" t="s">
        <v>208</v>
      </c>
      <c r="C85" s="70" t="s">
        <v>45</v>
      </c>
      <c r="D85" s="19">
        <f>'[3]2SEPT'!D85+'[3]3OCT'!D85+'[3]4NOV'!D85+'[3]5DEC'!D85+'[3]6JAN'!D85+'[3]7FEB'!D85+'[3]8MAR'!D85+'[3]9APR'!D85+'[3]10MAY'!D85+'[3]11JUN'!D85+'[3]12JUL'!D85+'[3]13AUG'!D85</f>
        <v>324012.81</v>
      </c>
      <c r="E85" s="19">
        <f>'[3]2SEPT'!E85+'[3]3OCT'!E85+'[3]4NOV'!E85+'[3]5DEC'!E85+'[3]6JAN'!E85+'[3]7FEB'!E85+'[3]8MAR'!E85+'[3]9APR'!E85+'[3]10MAY'!E85+'[3]11JUN'!E85+'[3]12JUL'!E85+'[3]13AUG'!E85</f>
        <v>206530.78</v>
      </c>
      <c r="F85" s="19">
        <f>'[3]2SEPT'!F85+'[3]3OCT'!F85+'[3]4NOV'!F85+'[3]5DEC'!F85+'[3]6JAN'!F85+'[3]7FEB'!F85+'[3]8MAR'!F85+'[3]9APR'!F85+'[3]10MAY'!F85+'[3]11JUN'!F85+'[3]12JUL'!F85+'[3]13AUG'!F85</f>
        <v>0</v>
      </c>
      <c r="G85" s="19">
        <f>'[3]2SEPT'!G85+'[3]3OCT'!G85+'[3]4NOV'!G85+'[3]5DEC'!G85+'[3]6JAN'!G85+'[3]7FEB'!G85+'[3]8MAR'!G85+'[3]9APR'!G85+'[3]10MAY'!G85+'[3]11JUN'!G85+'[3]12JUL'!G85+'[3]13AUG'!G85</f>
        <v>58227.41</v>
      </c>
      <c r="H85" s="19">
        <f>'[3]2SEPT'!H85+'[3]3OCT'!H85+'[3]4NOV'!H85+'[3]5DEC'!H85+'[3]6JAN'!H85+'[3]7FEB'!H85+'[3]8MAR'!H85+'[3]9APR'!H85+'[3]10MAY'!H85+'[3]11JUN'!H85+'[3]12JUL'!H85+'[3]13AUG'!H85</f>
        <v>10000</v>
      </c>
      <c r="I85" s="65">
        <f>'[3]2SEPT'!I85+'[3]3OCT'!I85+'[3]4NOV'!I85+'[3]5DEC'!I85+'[3]6JAN'!I85+'[3]7FEB'!I85+'[3]8MAR'!I85+'[3]9APR'!I85+'[3]10MAY'!I85+'[3]11JUN'!I85+'[3]12JUL'!I85+'[3]13AUG'!I85</f>
        <v>598771</v>
      </c>
      <c r="J85" s="19">
        <f>'[3]2SEPT'!J85+'[3]3OCT'!J85+'[3]4NOV'!J85+'[3]5DEC'!J85+'[3]6JAN'!J85+'[3]7FEB'!J85+'[3]8MAR'!J85+'[3]9APR'!J85+'[3]10MAY'!J85+'[3]11JUN'!J85+'[3]12JUL'!J85+'[3]13AUG'!J85</f>
        <v>4023.18</v>
      </c>
      <c r="K85" s="19">
        <f>'[3]2SEPT'!K85+'[3]3OCT'!K85+'[3]4NOV'!K85+'[3]5DEC'!K85+'[3]6JAN'!K85+'[3]7FEB'!K85+'[3]8MAR'!K85+'[3]9APR'!K85+'[3]10MAY'!K85+'[3]11JUN'!K85+'[3]12JUL'!K85+'[3]13AUG'!K85</f>
        <v>14284.74</v>
      </c>
      <c r="L85" s="19">
        <f>'[3]2SEPT'!L85+'[3]3OCT'!L85+'[3]4NOV'!L85+'[3]5DEC'!L85+'[3]6JAN'!L85+'[3]7FEB'!L85+'[3]8MAR'!L85+'[3]9APR'!L85+'[3]10MAY'!L85+'[3]11JUN'!L85+'[3]12JUL'!L85+'[3]13AUG'!L85</f>
        <v>0</v>
      </c>
      <c r="M85" s="19">
        <f>'[3]2SEPT'!M85+'[3]3OCT'!M85+'[3]4NOV'!M85+'[3]5DEC'!M85+'[3]6JAN'!M85+'[3]7FEB'!M85+'[3]8MAR'!M85+'[3]9APR'!M85+'[3]10MAY'!M85+'[3]11JUN'!M85+'[3]12JUL'!M85+'[3]13AUG'!M85</f>
        <v>0</v>
      </c>
      <c r="N85" s="19">
        <f>'[3]2SEPT'!N85+'[3]3OCT'!N85+'[3]4NOV'!N85+'[3]5DEC'!N85+'[3]6JAN'!N85+'[3]7FEB'!N85+'[3]8MAR'!N85+'[3]9APR'!N85+'[3]10MAY'!N85+'[3]11JUN'!N85+'[3]12JUL'!N85+'[3]13AUG'!N85</f>
        <v>0</v>
      </c>
      <c r="O85" s="19">
        <f>'[3]2SEPT'!O85+'[3]3OCT'!O85+'[3]4NOV'!O85+'[3]5DEC'!O85+'[3]6JAN'!O85+'[3]7FEB'!O85+'[3]8MAR'!O85+'[3]9APR'!O85+'[3]10MAY'!O85+'[3]11JUN'!O85+'[3]12JUL'!O85+'[3]13AUG'!O85</f>
        <v>0</v>
      </c>
      <c r="P85" s="19">
        <f>'[3]2SEPT'!P85+'[3]3OCT'!P85+'[3]4NOV'!P85+'[3]5DEC'!P85+'[3]6JAN'!P85+'[3]7FEB'!P85+'[3]8MAR'!P85+'[3]9APR'!P85+'[3]10MAY'!P85+'[3]11JUN'!P85+'[3]12JUL'!P85+'[3]13AUG'!P85</f>
        <v>0</v>
      </c>
      <c r="Q85" s="19">
        <f>'[3]2SEPT'!Q85+'[3]3OCT'!Q85+'[3]4NOV'!Q85+'[3]5DEC'!Q85+'[3]6JAN'!Q85+'[3]7FEB'!Q85+'[3]8MAR'!Q85+'[3]9APR'!Q85+'[3]10MAY'!Q85+'[3]11JUN'!Q85+'[3]12JUL'!Q85+'[3]13AUG'!Q85</f>
        <v>0</v>
      </c>
      <c r="R85" s="19">
        <f>'[3]2SEPT'!R85+'[3]3OCT'!R85+'[3]4NOV'!R85+'[3]5DEC'!R85+'[3]6JAN'!R85+'[3]7FEB'!R85+'[3]8MAR'!R85+'[3]9APR'!R85+'[3]10MAY'!R85+'[3]11JUN'!R85+'[3]12JUL'!R85+'[3]13AUG'!R85</f>
        <v>0</v>
      </c>
      <c r="S85" s="19">
        <f>'[3]2SEPT'!S85+'[3]3OCT'!S85+'[3]4NOV'!S85+'[3]5DEC'!S85+'[3]6JAN'!S85+'[3]7FEB'!S85+'[3]8MAR'!S85+'[3]9APR'!S85+'[3]10MAY'!S85+'[3]11JUN'!S85+'[3]12JUL'!S85+'[3]13AUG'!S85</f>
        <v>0</v>
      </c>
      <c r="T85" s="19">
        <f>'[3]2SEPT'!T85+'[3]3OCT'!T85+'[3]4NOV'!T85+'[3]5DEC'!T85+'[3]6JAN'!T85+'[3]7FEB'!T85+'[3]8MAR'!T85+'[3]9APR'!T85+'[3]10MAY'!T85+'[3]11JUN'!T85+'[3]12JUL'!T85+'[3]13AUG'!T85</f>
        <v>0</v>
      </c>
      <c r="U85" s="19">
        <f>'[3]2SEPT'!U85+'[3]3OCT'!U85+'[3]4NOV'!U85+'[3]5DEC'!U85+'[3]6JAN'!U85+'[3]7FEB'!U85+'[3]8MAR'!U85+'[3]9APR'!U85+'[3]10MAY'!U85+'[3]11JUN'!U85+'[3]12JUL'!U85+'[3]13AUG'!U85</f>
        <v>0</v>
      </c>
      <c r="V85" s="19">
        <f>'[3]2SEPT'!V85+'[3]3OCT'!V85+'[3]4NOV'!V85+'[3]5DEC'!V85+'[3]6JAN'!V85+'[3]7FEB'!V85+'[3]8MAR'!V85+'[3]9APR'!V85+'[3]10MAY'!V85+'[3]11JUN'!V85+'[3]12JUL'!V85+'[3]13AUG'!V85</f>
        <v>4348</v>
      </c>
      <c r="W85" s="66">
        <f t="shared" si="1"/>
        <v>621426.92000000004</v>
      </c>
    </row>
    <row r="86" spans="1:23" x14ac:dyDescent="0.25">
      <c r="A86" s="62" t="s">
        <v>209</v>
      </c>
      <c r="B86" s="63" t="s">
        <v>210</v>
      </c>
      <c r="C86" s="73" t="s">
        <v>100</v>
      </c>
      <c r="D86" s="19">
        <f>'[3]2SEPT'!D86+'[3]3OCT'!D86+'[3]4NOV'!D86+'[3]5DEC'!D86+'[3]6JAN'!D86+'[3]7FEB'!D86+'[3]8MAR'!D86+'[3]9APR'!D86+'[3]10MAY'!D86+'[3]11JUN'!D86+'[3]12JUL'!D86+'[3]13AUG'!D86</f>
        <v>342263</v>
      </c>
      <c r="E86" s="19">
        <f>'[3]2SEPT'!E86+'[3]3OCT'!E86+'[3]4NOV'!E86+'[3]5DEC'!E86+'[3]6JAN'!E86+'[3]7FEB'!E86+'[3]8MAR'!E86+'[3]9APR'!E86+'[3]10MAY'!E86+'[3]11JUN'!E86+'[3]12JUL'!E86+'[3]13AUG'!E86</f>
        <v>208891</v>
      </c>
      <c r="F86" s="19">
        <f>'[3]2SEPT'!F86+'[3]3OCT'!F86+'[3]4NOV'!F86+'[3]5DEC'!F86+'[3]6JAN'!F86+'[3]7FEB'!F86+'[3]8MAR'!F86+'[3]9APR'!F86+'[3]10MAY'!F86+'[3]11JUN'!F86+'[3]12JUL'!F86+'[3]13AUG'!F86</f>
        <v>0</v>
      </c>
      <c r="G86" s="19">
        <f>'[3]2SEPT'!G86+'[3]3OCT'!G86+'[3]4NOV'!G86+'[3]5DEC'!G86+'[3]6JAN'!G86+'[3]7FEB'!G86+'[3]8MAR'!G86+'[3]9APR'!G86+'[3]10MAY'!G86+'[3]11JUN'!G86+'[3]12JUL'!G86+'[3]13AUG'!G86</f>
        <v>165545</v>
      </c>
      <c r="H86" s="19">
        <f>'[3]2SEPT'!H86+'[3]3OCT'!H86+'[3]4NOV'!H86+'[3]5DEC'!H86+'[3]6JAN'!H86+'[3]7FEB'!H86+'[3]8MAR'!H86+'[3]9APR'!H86+'[3]10MAY'!H86+'[3]11JUN'!H86+'[3]12JUL'!H86+'[3]13AUG'!H86</f>
        <v>0</v>
      </c>
      <c r="I86" s="65">
        <f>'[3]2SEPT'!I86+'[3]3OCT'!I86+'[3]4NOV'!I86+'[3]5DEC'!I86+'[3]6JAN'!I86+'[3]7FEB'!I86+'[3]8MAR'!I86+'[3]9APR'!I86+'[3]10MAY'!I86+'[3]11JUN'!I86+'[3]12JUL'!I86+'[3]13AUG'!I86</f>
        <v>716699</v>
      </c>
      <c r="J86" s="19">
        <f>'[3]2SEPT'!J86+'[3]3OCT'!J86+'[3]4NOV'!J86+'[3]5DEC'!J86+'[3]6JAN'!J86+'[3]7FEB'!J86+'[3]8MAR'!J86+'[3]9APR'!J86+'[3]10MAY'!J86+'[3]11JUN'!J86+'[3]12JUL'!J86+'[3]13AUG'!J86</f>
        <v>5364.24</v>
      </c>
      <c r="K86" s="19">
        <f>'[3]2SEPT'!K86+'[3]3OCT'!K86+'[3]4NOV'!K86+'[3]5DEC'!K86+'[3]6JAN'!K86+'[3]7FEB'!K86+'[3]8MAR'!K86+'[3]9APR'!K86+'[3]10MAY'!K86+'[3]11JUN'!K86+'[3]12JUL'!K86+'[3]13AUG'!K86</f>
        <v>41826.47</v>
      </c>
      <c r="L86" s="19">
        <f>'[3]2SEPT'!L86+'[3]3OCT'!L86+'[3]4NOV'!L86+'[3]5DEC'!L86+'[3]6JAN'!L86+'[3]7FEB'!L86+'[3]8MAR'!L86+'[3]9APR'!L86+'[3]10MAY'!L86+'[3]11JUN'!L86+'[3]12JUL'!L86+'[3]13AUG'!L86</f>
        <v>0</v>
      </c>
      <c r="M86" s="19">
        <f>'[3]2SEPT'!M86+'[3]3OCT'!M86+'[3]4NOV'!M86+'[3]5DEC'!M86+'[3]6JAN'!M86+'[3]7FEB'!M86+'[3]8MAR'!M86+'[3]9APR'!M86+'[3]10MAY'!M86+'[3]11JUN'!M86+'[3]12JUL'!M86+'[3]13AUG'!M86</f>
        <v>0</v>
      </c>
      <c r="N86" s="19">
        <f>'[3]2SEPT'!N86+'[3]3OCT'!N86+'[3]4NOV'!N86+'[3]5DEC'!N86+'[3]6JAN'!N86+'[3]7FEB'!N86+'[3]8MAR'!N86+'[3]9APR'!N86+'[3]10MAY'!N86+'[3]11JUN'!N86+'[3]12JUL'!N86+'[3]13AUG'!N86</f>
        <v>0</v>
      </c>
      <c r="O86" s="19">
        <f>'[3]2SEPT'!O86+'[3]3OCT'!O86+'[3]4NOV'!O86+'[3]5DEC'!O86+'[3]6JAN'!O86+'[3]7FEB'!O86+'[3]8MAR'!O86+'[3]9APR'!O86+'[3]10MAY'!O86+'[3]11JUN'!O86+'[3]12JUL'!O86+'[3]13AUG'!O86</f>
        <v>0</v>
      </c>
      <c r="P86" s="19">
        <f>'[3]2SEPT'!P86+'[3]3OCT'!P86+'[3]4NOV'!P86+'[3]5DEC'!P86+'[3]6JAN'!P86+'[3]7FEB'!P86+'[3]8MAR'!P86+'[3]9APR'!P86+'[3]10MAY'!P86+'[3]11JUN'!P86+'[3]12JUL'!P86+'[3]13AUG'!P86</f>
        <v>0</v>
      </c>
      <c r="Q86" s="19">
        <f>'[3]2SEPT'!Q86+'[3]3OCT'!Q86+'[3]4NOV'!Q86+'[3]5DEC'!Q86+'[3]6JAN'!Q86+'[3]7FEB'!Q86+'[3]8MAR'!Q86+'[3]9APR'!Q86+'[3]10MAY'!Q86+'[3]11JUN'!Q86+'[3]12JUL'!Q86+'[3]13AUG'!Q86</f>
        <v>0</v>
      </c>
      <c r="R86" s="19">
        <f>'[3]2SEPT'!R86+'[3]3OCT'!R86+'[3]4NOV'!R86+'[3]5DEC'!R86+'[3]6JAN'!R86+'[3]7FEB'!R86+'[3]8MAR'!R86+'[3]9APR'!R86+'[3]10MAY'!R86+'[3]11JUN'!R86+'[3]12JUL'!R86+'[3]13AUG'!R86</f>
        <v>0</v>
      </c>
      <c r="S86" s="19">
        <f>'[3]2SEPT'!S86+'[3]3OCT'!S86+'[3]4NOV'!S86+'[3]5DEC'!S86+'[3]6JAN'!S86+'[3]7FEB'!S86+'[3]8MAR'!S86+'[3]9APR'!S86+'[3]10MAY'!S86+'[3]11JUN'!S86+'[3]12JUL'!S86+'[3]13AUG'!S86</f>
        <v>0</v>
      </c>
      <c r="T86" s="19">
        <f>'[3]2SEPT'!T86+'[3]3OCT'!T86+'[3]4NOV'!T86+'[3]5DEC'!T86+'[3]6JAN'!T86+'[3]7FEB'!T86+'[3]8MAR'!T86+'[3]9APR'!T86+'[3]10MAY'!T86+'[3]11JUN'!T86+'[3]12JUL'!T86+'[3]13AUG'!T86</f>
        <v>0</v>
      </c>
      <c r="U86" s="19">
        <f>'[3]2SEPT'!U86+'[3]3OCT'!U86+'[3]4NOV'!U86+'[3]5DEC'!U86+'[3]6JAN'!U86+'[3]7FEB'!U86+'[3]8MAR'!U86+'[3]9APR'!U86+'[3]10MAY'!U86+'[3]11JUN'!U86+'[3]12JUL'!U86+'[3]13AUG'!U86</f>
        <v>0</v>
      </c>
      <c r="V86" s="19">
        <f>'[3]2SEPT'!V86+'[3]3OCT'!V86+'[3]4NOV'!V86+'[3]5DEC'!V86+'[3]6JAN'!V86+'[3]7FEB'!V86+'[3]8MAR'!V86+'[3]9APR'!V86+'[3]10MAY'!V86+'[3]11JUN'!V86+'[3]12JUL'!V86+'[3]13AUG'!V86</f>
        <v>0</v>
      </c>
      <c r="W86" s="66">
        <f t="shared" si="1"/>
        <v>763889.71</v>
      </c>
    </row>
    <row r="87" spans="1:23" x14ac:dyDescent="0.25">
      <c r="A87" s="62" t="s">
        <v>211</v>
      </c>
      <c r="B87" s="63" t="s">
        <v>212</v>
      </c>
      <c r="C87" s="70" t="s">
        <v>45</v>
      </c>
      <c r="D87" s="19">
        <f>'[3]2SEPT'!D87+'[3]3OCT'!D87+'[3]4NOV'!D87+'[3]5DEC'!D87+'[3]6JAN'!D87+'[3]7FEB'!D87+'[3]8MAR'!D87+'[3]9APR'!D87+'[3]10MAY'!D87+'[3]11JUN'!D87+'[3]12JUL'!D87+'[3]13AUG'!D87</f>
        <v>239577</v>
      </c>
      <c r="E87" s="19">
        <f>'[3]2SEPT'!E87+'[3]3OCT'!E87+'[3]4NOV'!E87+'[3]5DEC'!E87+'[3]6JAN'!E87+'[3]7FEB'!E87+'[3]8MAR'!E87+'[3]9APR'!E87+'[3]10MAY'!E87+'[3]11JUN'!E87+'[3]12JUL'!E87+'[3]13AUG'!E87</f>
        <v>0</v>
      </c>
      <c r="F87" s="19">
        <f>'[3]2SEPT'!F87+'[3]3OCT'!F87+'[3]4NOV'!F87+'[3]5DEC'!F87+'[3]6JAN'!F87+'[3]7FEB'!F87+'[3]8MAR'!F87+'[3]9APR'!F87+'[3]10MAY'!F87+'[3]11JUN'!F87+'[3]12JUL'!F87+'[3]13AUG'!F87</f>
        <v>34818</v>
      </c>
      <c r="G87" s="19">
        <f>'[3]2SEPT'!G87+'[3]3OCT'!G87+'[3]4NOV'!G87+'[3]5DEC'!G87+'[3]6JAN'!G87+'[3]7FEB'!G87+'[3]8MAR'!G87+'[3]9APR'!G87+'[3]10MAY'!G87+'[3]11JUN'!G87+'[3]12JUL'!G87+'[3]13AUG'!G87</f>
        <v>11606</v>
      </c>
      <c r="H87" s="19">
        <f>'[3]2SEPT'!H87+'[3]3OCT'!H87+'[3]4NOV'!H87+'[3]5DEC'!H87+'[3]6JAN'!H87+'[3]7FEB'!H87+'[3]8MAR'!H87+'[3]9APR'!H87+'[3]10MAY'!H87+'[3]11JUN'!H87+'[3]12JUL'!H87+'[3]13AUG'!H87</f>
        <v>0</v>
      </c>
      <c r="I87" s="65">
        <f>'[3]2SEPT'!I87+'[3]3OCT'!I87+'[3]4NOV'!I87+'[3]5DEC'!I87+'[3]6JAN'!I87+'[3]7FEB'!I87+'[3]8MAR'!I87+'[3]9APR'!I87+'[3]10MAY'!I87+'[3]11JUN'!I87+'[3]12JUL'!I87+'[3]13AUG'!I87</f>
        <v>286001</v>
      </c>
      <c r="J87" s="19">
        <f>'[3]2SEPT'!J87+'[3]3OCT'!J87+'[3]4NOV'!J87+'[3]5DEC'!J87+'[3]6JAN'!J87+'[3]7FEB'!J87+'[3]8MAR'!J87+'[3]9APR'!J87+'[3]10MAY'!J87+'[3]11JUN'!J87+'[3]12JUL'!J87+'[3]13AUG'!J87</f>
        <v>2271.15</v>
      </c>
      <c r="K87" s="19">
        <f>'[3]2SEPT'!K87+'[3]3OCT'!K87+'[3]4NOV'!K87+'[3]5DEC'!K87+'[3]6JAN'!K87+'[3]7FEB'!K87+'[3]8MAR'!K87+'[3]9APR'!K87+'[3]10MAY'!K87+'[3]11JUN'!K87+'[3]12JUL'!K87+'[3]13AUG'!K87</f>
        <v>9280.35</v>
      </c>
      <c r="L87" s="19">
        <f>'[3]2SEPT'!L87+'[3]3OCT'!L87+'[3]4NOV'!L87+'[3]5DEC'!L87+'[3]6JAN'!L87+'[3]7FEB'!L87+'[3]8MAR'!L87+'[3]9APR'!L87+'[3]10MAY'!L87+'[3]11JUN'!L87+'[3]12JUL'!L87+'[3]13AUG'!L87</f>
        <v>0</v>
      </c>
      <c r="M87" s="19">
        <f>'[3]2SEPT'!M87+'[3]3OCT'!M87+'[3]4NOV'!M87+'[3]5DEC'!M87+'[3]6JAN'!M87+'[3]7FEB'!M87+'[3]8MAR'!M87+'[3]9APR'!M87+'[3]10MAY'!M87+'[3]11JUN'!M87+'[3]12JUL'!M87+'[3]13AUG'!M87</f>
        <v>0</v>
      </c>
      <c r="N87" s="19">
        <f>'[3]2SEPT'!N87+'[3]3OCT'!N87+'[3]4NOV'!N87+'[3]5DEC'!N87+'[3]6JAN'!N87+'[3]7FEB'!N87+'[3]8MAR'!N87+'[3]9APR'!N87+'[3]10MAY'!N87+'[3]11JUN'!N87+'[3]12JUL'!N87+'[3]13AUG'!N87</f>
        <v>0</v>
      </c>
      <c r="O87" s="19">
        <f>'[3]2SEPT'!O87+'[3]3OCT'!O87+'[3]4NOV'!O87+'[3]5DEC'!O87+'[3]6JAN'!O87+'[3]7FEB'!O87+'[3]8MAR'!O87+'[3]9APR'!O87+'[3]10MAY'!O87+'[3]11JUN'!O87+'[3]12JUL'!O87+'[3]13AUG'!O87</f>
        <v>0</v>
      </c>
      <c r="P87" s="19">
        <f>'[3]2SEPT'!P87+'[3]3OCT'!P87+'[3]4NOV'!P87+'[3]5DEC'!P87+'[3]6JAN'!P87+'[3]7FEB'!P87+'[3]8MAR'!P87+'[3]9APR'!P87+'[3]10MAY'!P87+'[3]11JUN'!P87+'[3]12JUL'!P87+'[3]13AUG'!P87</f>
        <v>0</v>
      </c>
      <c r="Q87" s="19">
        <f>'[3]2SEPT'!Q87+'[3]3OCT'!Q87+'[3]4NOV'!Q87+'[3]5DEC'!Q87+'[3]6JAN'!Q87+'[3]7FEB'!Q87+'[3]8MAR'!Q87+'[3]9APR'!Q87+'[3]10MAY'!Q87+'[3]11JUN'!Q87+'[3]12JUL'!Q87+'[3]13AUG'!Q87</f>
        <v>0</v>
      </c>
      <c r="R87" s="19">
        <f>'[3]2SEPT'!R87+'[3]3OCT'!R87+'[3]4NOV'!R87+'[3]5DEC'!R87+'[3]6JAN'!R87+'[3]7FEB'!R87+'[3]8MAR'!R87+'[3]9APR'!R87+'[3]10MAY'!R87+'[3]11JUN'!R87+'[3]12JUL'!R87+'[3]13AUG'!R87</f>
        <v>0</v>
      </c>
      <c r="S87" s="19">
        <f>'[3]2SEPT'!S87+'[3]3OCT'!S87+'[3]4NOV'!S87+'[3]5DEC'!S87+'[3]6JAN'!S87+'[3]7FEB'!S87+'[3]8MAR'!S87+'[3]9APR'!S87+'[3]10MAY'!S87+'[3]11JUN'!S87+'[3]12JUL'!S87+'[3]13AUG'!S87</f>
        <v>0</v>
      </c>
      <c r="T87" s="19">
        <f>'[3]2SEPT'!T87+'[3]3OCT'!T87+'[3]4NOV'!T87+'[3]5DEC'!T87+'[3]6JAN'!T87+'[3]7FEB'!T87+'[3]8MAR'!T87+'[3]9APR'!T87+'[3]10MAY'!T87+'[3]11JUN'!T87+'[3]12JUL'!T87+'[3]13AUG'!T87</f>
        <v>0</v>
      </c>
      <c r="U87" s="19">
        <f>'[3]2SEPT'!U87+'[3]3OCT'!U87+'[3]4NOV'!U87+'[3]5DEC'!U87+'[3]6JAN'!U87+'[3]7FEB'!U87+'[3]8MAR'!U87+'[3]9APR'!U87+'[3]10MAY'!U87+'[3]11JUN'!U87+'[3]12JUL'!U87+'[3]13AUG'!U87</f>
        <v>0</v>
      </c>
      <c r="V87" s="19">
        <f>'[3]2SEPT'!V87+'[3]3OCT'!V87+'[3]4NOV'!V87+'[3]5DEC'!V87+'[3]6JAN'!V87+'[3]7FEB'!V87+'[3]8MAR'!V87+'[3]9APR'!V87+'[3]10MAY'!V87+'[3]11JUN'!V87+'[3]12JUL'!V87+'[3]13AUG'!V87</f>
        <v>4348</v>
      </c>
      <c r="W87" s="66">
        <f t="shared" si="1"/>
        <v>301900.5</v>
      </c>
    </row>
    <row r="88" spans="1:23" x14ac:dyDescent="0.25">
      <c r="A88" s="62" t="s">
        <v>213</v>
      </c>
      <c r="B88" s="63" t="s">
        <v>214</v>
      </c>
      <c r="C88" s="70" t="s">
        <v>45</v>
      </c>
      <c r="D88" s="19">
        <f>'[3]2SEPT'!D88+'[3]3OCT'!D88+'[3]4NOV'!D88+'[3]5DEC'!D88+'[3]6JAN'!D88+'[3]7FEB'!D88+'[3]8MAR'!D88+'[3]9APR'!D88+'[3]10MAY'!D88+'[3]11JUN'!D88+'[3]12JUL'!D88+'[3]13AUG'!D88</f>
        <v>45000</v>
      </c>
      <c r="E88" s="19">
        <f>'[3]2SEPT'!E88+'[3]3OCT'!E88+'[3]4NOV'!E88+'[3]5DEC'!E88+'[3]6JAN'!E88+'[3]7FEB'!E88+'[3]8MAR'!E88+'[3]9APR'!E88+'[3]10MAY'!E88+'[3]11JUN'!E88+'[3]12JUL'!E88+'[3]13AUG'!E88</f>
        <v>81988</v>
      </c>
      <c r="F88" s="19">
        <f>'[3]2SEPT'!F88+'[3]3OCT'!F88+'[3]4NOV'!F88+'[3]5DEC'!F88+'[3]6JAN'!F88+'[3]7FEB'!F88+'[3]8MAR'!F88+'[3]9APR'!F88+'[3]10MAY'!F88+'[3]11JUN'!F88+'[3]12JUL'!F88+'[3]13AUG'!F88</f>
        <v>215000</v>
      </c>
      <c r="G88" s="19">
        <f>'[3]2SEPT'!G88+'[3]3OCT'!G88+'[3]4NOV'!G88+'[3]5DEC'!G88+'[3]6JAN'!G88+'[3]7FEB'!G88+'[3]8MAR'!G88+'[3]9APR'!G88+'[3]10MAY'!G88+'[3]11JUN'!G88+'[3]12JUL'!G88+'[3]13AUG'!G88</f>
        <v>125000</v>
      </c>
      <c r="H88" s="19">
        <f>'[3]2SEPT'!H88+'[3]3OCT'!H88+'[3]4NOV'!H88+'[3]5DEC'!H88+'[3]6JAN'!H88+'[3]7FEB'!H88+'[3]8MAR'!H88+'[3]9APR'!H88+'[3]10MAY'!H88+'[3]11JUN'!H88+'[3]12JUL'!H88+'[3]13AUG'!H88</f>
        <v>0</v>
      </c>
      <c r="I88" s="65">
        <f>'[3]2SEPT'!I88+'[3]3OCT'!I88+'[3]4NOV'!I88+'[3]5DEC'!I88+'[3]6JAN'!I88+'[3]7FEB'!I88+'[3]8MAR'!I88+'[3]9APR'!I88+'[3]10MAY'!I88+'[3]11JUN'!I88+'[3]12JUL'!I88+'[3]13AUG'!I88</f>
        <v>466988</v>
      </c>
      <c r="J88" s="19">
        <f>'[3]2SEPT'!J88+'[3]3OCT'!J88+'[3]4NOV'!J88+'[3]5DEC'!J88+'[3]6JAN'!J88+'[3]7FEB'!J88+'[3]8MAR'!J88+'[3]9APR'!J88+'[3]10MAY'!J88+'[3]11JUN'!J88+'[3]12JUL'!J88+'[3]13AUG'!J88</f>
        <v>3353</v>
      </c>
      <c r="K88" s="19">
        <f>'[3]2SEPT'!K88+'[3]3OCT'!K88+'[3]4NOV'!K88+'[3]5DEC'!K88+'[3]6JAN'!K88+'[3]7FEB'!K88+'[3]8MAR'!K88+'[3]9APR'!K88+'[3]10MAY'!K88+'[3]11JUN'!K88+'[3]12JUL'!K88+'[3]13AUG'!K88</f>
        <v>22702.43</v>
      </c>
      <c r="L88" s="19">
        <f>'[3]2SEPT'!L88+'[3]3OCT'!L88+'[3]4NOV'!L88+'[3]5DEC'!L88+'[3]6JAN'!L88+'[3]7FEB'!L88+'[3]8MAR'!L88+'[3]9APR'!L88+'[3]10MAY'!L88+'[3]11JUN'!L88+'[3]12JUL'!L88+'[3]13AUG'!L88</f>
        <v>0</v>
      </c>
      <c r="M88" s="19">
        <f>'[3]2SEPT'!M88+'[3]3OCT'!M88+'[3]4NOV'!M88+'[3]5DEC'!M88+'[3]6JAN'!M88+'[3]7FEB'!M88+'[3]8MAR'!M88+'[3]9APR'!M88+'[3]10MAY'!M88+'[3]11JUN'!M88+'[3]12JUL'!M88+'[3]13AUG'!M88</f>
        <v>0</v>
      </c>
      <c r="N88" s="19">
        <f>'[3]2SEPT'!N88+'[3]3OCT'!N88+'[3]4NOV'!N88+'[3]5DEC'!N88+'[3]6JAN'!N88+'[3]7FEB'!N88+'[3]8MAR'!N88+'[3]9APR'!N88+'[3]10MAY'!N88+'[3]11JUN'!N88+'[3]12JUL'!N88+'[3]13AUG'!N88</f>
        <v>0</v>
      </c>
      <c r="O88" s="19">
        <f>'[3]2SEPT'!O88+'[3]3OCT'!O88+'[3]4NOV'!O88+'[3]5DEC'!O88+'[3]6JAN'!O88+'[3]7FEB'!O88+'[3]8MAR'!O88+'[3]9APR'!O88+'[3]10MAY'!O88+'[3]11JUN'!O88+'[3]12JUL'!O88+'[3]13AUG'!O88</f>
        <v>0</v>
      </c>
      <c r="P88" s="19">
        <f>'[3]2SEPT'!P88+'[3]3OCT'!P88+'[3]4NOV'!P88+'[3]5DEC'!P88+'[3]6JAN'!P88+'[3]7FEB'!P88+'[3]8MAR'!P88+'[3]9APR'!P88+'[3]10MAY'!P88+'[3]11JUN'!P88+'[3]12JUL'!P88+'[3]13AUG'!P88</f>
        <v>0</v>
      </c>
      <c r="Q88" s="19">
        <f>'[3]2SEPT'!Q88+'[3]3OCT'!Q88+'[3]4NOV'!Q88+'[3]5DEC'!Q88+'[3]6JAN'!Q88+'[3]7FEB'!Q88+'[3]8MAR'!Q88+'[3]9APR'!Q88+'[3]10MAY'!Q88+'[3]11JUN'!Q88+'[3]12JUL'!Q88+'[3]13AUG'!Q88</f>
        <v>0</v>
      </c>
      <c r="R88" s="19">
        <f>'[3]2SEPT'!R88+'[3]3OCT'!R88+'[3]4NOV'!R88+'[3]5DEC'!R88+'[3]6JAN'!R88+'[3]7FEB'!R88+'[3]8MAR'!R88+'[3]9APR'!R88+'[3]10MAY'!R88+'[3]11JUN'!R88+'[3]12JUL'!R88+'[3]13AUG'!R88</f>
        <v>0</v>
      </c>
      <c r="S88" s="19">
        <f>'[3]2SEPT'!S88+'[3]3OCT'!S88+'[3]4NOV'!S88+'[3]5DEC'!S88+'[3]6JAN'!S88+'[3]7FEB'!S88+'[3]8MAR'!S88+'[3]9APR'!S88+'[3]10MAY'!S88+'[3]11JUN'!S88+'[3]12JUL'!S88+'[3]13AUG'!S88</f>
        <v>0</v>
      </c>
      <c r="T88" s="19">
        <f>'[3]2SEPT'!T88+'[3]3OCT'!T88+'[3]4NOV'!T88+'[3]5DEC'!T88+'[3]6JAN'!T88+'[3]7FEB'!T88+'[3]8MAR'!T88+'[3]9APR'!T88+'[3]10MAY'!T88+'[3]11JUN'!T88+'[3]12JUL'!T88+'[3]13AUG'!T88</f>
        <v>0</v>
      </c>
      <c r="U88" s="19">
        <f>'[3]2SEPT'!U88+'[3]3OCT'!U88+'[3]4NOV'!U88+'[3]5DEC'!U88+'[3]6JAN'!U88+'[3]7FEB'!U88+'[3]8MAR'!U88+'[3]9APR'!U88+'[3]10MAY'!U88+'[3]11JUN'!U88+'[3]12JUL'!U88+'[3]13AUG'!U88</f>
        <v>0</v>
      </c>
      <c r="V88" s="19">
        <f>'[3]2SEPT'!V88+'[3]3OCT'!V88+'[3]4NOV'!V88+'[3]5DEC'!V88+'[3]6JAN'!V88+'[3]7FEB'!V88+'[3]8MAR'!V88+'[3]9APR'!V88+'[3]10MAY'!V88+'[3]11JUN'!V88+'[3]12JUL'!V88+'[3]13AUG'!V88</f>
        <v>4348</v>
      </c>
      <c r="W88" s="66">
        <f t="shared" si="1"/>
        <v>497391.43</v>
      </c>
    </row>
    <row r="89" spans="1:23" x14ac:dyDescent="0.25">
      <c r="A89" s="62" t="s">
        <v>215</v>
      </c>
      <c r="B89" s="63" t="s">
        <v>216</v>
      </c>
      <c r="C89" s="72" t="s">
        <v>71</v>
      </c>
      <c r="D89" s="19">
        <f>'[3]2SEPT'!D89+'[3]3OCT'!D89+'[3]4NOV'!D89+'[3]5DEC'!D89+'[3]6JAN'!D89+'[3]7FEB'!D89+'[3]8MAR'!D89+'[3]9APR'!D89+'[3]10MAY'!D89+'[3]11JUN'!D89+'[3]12JUL'!D89+'[3]13AUG'!D89</f>
        <v>62200</v>
      </c>
      <c r="E89" s="19">
        <f>'[3]2SEPT'!E89+'[3]3OCT'!E89+'[3]4NOV'!E89+'[3]5DEC'!E89+'[3]6JAN'!E89+'[3]7FEB'!E89+'[3]8MAR'!E89+'[3]9APR'!E89+'[3]10MAY'!E89+'[3]11JUN'!E89+'[3]12JUL'!E89+'[3]13AUG'!E89</f>
        <v>132911.21</v>
      </c>
      <c r="F89" s="19">
        <f>'[3]2SEPT'!F89+'[3]3OCT'!F89+'[3]4NOV'!F89+'[3]5DEC'!F89+'[3]6JAN'!F89+'[3]7FEB'!F89+'[3]8MAR'!F89+'[3]9APR'!F89+'[3]10MAY'!F89+'[3]11JUN'!F89+'[3]12JUL'!F89+'[3]13AUG'!F89</f>
        <v>79171.790000000008</v>
      </c>
      <c r="G89" s="19">
        <f>'[3]2SEPT'!G89+'[3]3OCT'!G89+'[3]4NOV'!G89+'[3]5DEC'!G89+'[3]6JAN'!G89+'[3]7FEB'!G89+'[3]8MAR'!G89+'[3]9APR'!G89+'[3]10MAY'!G89+'[3]11JUN'!G89+'[3]12JUL'!G89+'[3]13AUG'!G89</f>
        <v>60528</v>
      </c>
      <c r="H89" s="19">
        <f>'[3]2SEPT'!H89+'[3]3OCT'!H89+'[3]4NOV'!H89+'[3]5DEC'!H89+'[3]6JAN'!H89+'[3]7FEB'!H89+'[3]8MAR'!H89+'[3]9APR'!H89+'[3]10MAY'!H89+'[3]11JUN'!H89+'[3]12JUL'!H89+'[3]13AUG'!H89</f>
        <v>1250</v>
      </c>
      <c r="I89" s="65">
        <f>'[3]2SEPT'!I89+'[3]3OCT'!I89+'[3]4NOV'!I89+'[3]5DEC'!I89+'[3]6JAN'!I89+'[3]7FEB'!I89+'[3]8MAR'!I89+'[3]9APR'!I89+'[3]10MAY'!I89+'[3]11JUN'!I89+'[3]12JUL'!I89+'[3]13AUG'!I89</f>
        <v>336061</v>
      </c>
      <c r="J89" s="19">
        <f>'[3]2SEPT'!J89+'[3]3OCT'!J89+'[3]4NOV'!J89+'[3]5DEC'!J89+'[3]6JAN'!J89+'[3]7FEB'!J89+'[3]8MAR'!J89+'[3]9APR'!J89+'[3]10MAY'!J89+'[3]11JUN'!J89+'[3]12JUL'!J89+'[3]13AUG'!J89</f>
        <v>1500.84</v>
      </c>
      <c r="K89" s="19">
        <f>'[3]2SEPT'!K89+'[3]3OCT'!K89+'[3]4NOV'!K89+'[3]5DEC'!K89+'[3]6JAN'!K89+'[3]7FEB'!K89+'[3]8MAR'!K89+'[3]9APR'!K89+'[3]10MAY'!K89+'[3]11JUN'!K89+'[3]12JUL'!K89+'[3]13AUG'!K89</f>
        <v>13304.73</v>
      </c>
      <c r="L89" s="19">
        <f>'[3]2SEPT'!L89+'[3]3OCT'!L89+'[3]4NOV'!L89+'[3]5DEC'!L89+'[3]6JAN'!L89+'[3]7FEB'!L89+'[3]8MAR'!L89+'[3]9APR'!L89+'[3]10MAY'!L89+'[3]11JUN'!L89+'[3]12JUL'!L89+'[3]13AUG'!L89</f>
        <v>0</v>
      </c>
      <c r="M89" s="19">
        <f>'[3]2SEPT'!M89+'[3]3OCT'!M89+'[3]4NOV'!M89+'[3]5DEC'!M89+'[3]6JAN'!M89+'[3]7FEB'!M89+'[3]8MAR'!M89+'[3]9APR'!M89+'[3]10MAY'!M89+'[3]11JUN'!M89+'[3]12JUL'!M89+'[3]13AUG'!M89</f>
        <v>0</v>
      </c>
      <c r="N89" s="19">
        <f>'[3]2SEPT'!N89+'[3]3OCT'!N89+'[3]4NOV'!N89+'[3]5DEC'!N89+'[3]6JAN'!N89+'[3]7FEB'!N89+'[3]8MAR'!N89+'[3]9APR'!N89+'[3]10MAY'!N89+'[3]11JUN'!N89+'[3]12JUL'!N89+'[3]13AUG'!N89</f>
        <v>0</v>
      </c>
      <c r="O89" s="19">
        <f>'[3]2SEPT'!O89+'[3]3OCT'!O89+'[3]4NOV'!O89+'[3]5DEC'!O89+'[3]6JAN'!O89+'[3]7FEB'!O89+'[3]8MAR'!O89+'[3]9APR'!O89+'[3]10MAY'!O89+'[3]11JUN'!O89+'[3]12JUL'!O89+'[3]13AUG'!O89</f>
        <v>0</v>
      </c>
      <c r="P89" s="19">
        <f>'[3]2SEPT'!P89+'[3]3OCT'!P89+'[3]4NOV'!P89+'[3]5DEC'!P89+'[3]6JAN'!P89+'[3]7FEB'!P89+'[3]8MAR'!P89+'[3]9APR'!P89+'[3]10MAY'!P89+'[3]11JUN'!P89+'[3]12JUL'!P89+'[3]13AUG'!P89</f>
        <v>0</v>
      </c>
      <c r="Q89" s="19">
        <f>'[3]2SEPT'!Q89+'[3]3OCT'!Q89+'[3]4NOV'!Q89+'[3]5DEC'!Q89+'[3]6JAN'!Q89+'[3]7FEB'!Q89+'[3]8MAR'!Q89+'[3]9APR'!Q89+'[3]10MAY'!Q89+'[3]11JUN'!Q89+'[3]12JUL'!Q89+'[3]13AUG'!Q89</f>
        <v>7200</v>
      </c>
      <c r="R89" s="19">
        <f>'[3]2SEPT'!R89+'[3]3OCT'!R89+'[3]4NOV'!R89+'[3]5DEC'!R89+'[3]6JAN'!R89+'[3]7FEB'!R89+'[3]8MAR'!R89+'[3]9APR'!R89+'[3]10MAY'!R89+'[3]11JUN'!R89+'[3]12JUL'!R89+'[3]13AUG'!R89</f>
        <v>0</v>
      </c>
      <c r="S89" s="19">
        <f>'[3]2SEPT'!S89+'[3]3OCT'!S89+'[3]4NOV'!S89+'[3]5DEC'!S89+'[3]6JAN'!S89+'[3]7FEB'!S89+'[3]8MAR'!S89+'[3]9APR'!S89+'[3]10MAY'!S89+'[3]11JUN'!S89+'[3]12JUL'!S89+'[3]13AUG'!S89</f>
        <v>0</v>
      </c>
      <c r="T89" s="19">
        <f>'[3]2SEPT'!T89+'[3]3OCT'!T89+'[3]4NOV'!T89+'[3]5DEC'!T89+'[3]6JAN'!T89+'[3]7FEB'!T89+'[3]8MAR'!T89+'[3]9APR'!T89+'[3]10MAY'!T89+'[3]11JUN'!T89+'[3]12JUL'!T89+'[3]13AUG'!T89</f>
        <v>0</v>
      </c>
      <c r="U89" s="19">
        <f>'[3]2SEPT'!U89+'[3]3OCT'!U89+'[3]4NOV'!U89+'[3]5DEC'!U89+'[3]6JAN'!U89+'[3]7FEB'!U89+'[3]8MAR'!U89+'[3]9APR'!U89+'[3]10MAY'!U89+'[3]11JUN'!U89+'[3]12JUL'!U89+'[3]13AUG'!U89</f>
        <v>0</v>
      </c>
      <c r="V89" s="19">
        <f>'[3]2SEPT'!V89+'[3]3OCT'!V89+'[3]4NOV'!V89+'[3]5DEC'!V89+'[3]6JAN'!V89+'[3]7FEB'!V89+'[3]8MAR'!V89+'[3]9APR'!V89+'[3]10MAY'!V89+'[3]11JUN'!V89+'[3]12JUL'!V89+'[3]13AUG'!V89</f>
        <v>0</v>
      </c>
      <c r="W89" s="66">
        <f t="shared" si="1"/>
        <v>358066.57</v>
      </c>
    </row>
    <row r="90" spans="1:23" x14ac:dyDescent="0.25">
      <c r="A90" s="62" t="s">
        <v>217</v>
      </c>
      <c r="B90" s="63" t="s">
        <v>218</v>
      </c>
      <c r="C90" s="64" t="s">
        <v>36</v>
      </c>
      <c r="D90" s="19">
        <f>'[3]2SEPT'!D90+'[3]3OCT'!D90+'[3]4NOV'!D90+'[3]5DEC'!D90+'[3]6JAN'!D90+'[3]7FEB'!D90+'[3]8MAR'!D90+'[3]9APR'!D90+'[3]10MAY'!D90+'[3]11JUN'!D90+'[3]12JUL'!D90+'[3]13AUG'!D90</f>
        <v>224729</v>
      </c>
      <c r="E90" s="19">
        <f>'[3]2SEPT'!E90+'[3]3OCT'!E90+'[3]4NOV'!E90+'[3]5DEC'!E90+'[3]6JAN'!E90+'[3]7FEB'!E90+'[3]8MAR'!E90+'[3]9APR'!E90+'[3]10MAY'!E90+'[3]11JUN'!E90+'[3]12JUL'!E90+'[3]13AUG'!E90</f>
        <v>64557</v>
      </c>
      <c r="F90" s="19">
        <f>'[3]2SEPT'!F90+'[3]3OCT'!F90+'[3]4NOV'!F90+'[3]5DEC'!F90+'[3]6JAN'!F90+'[3]7FEB'!F90+'[3]8MAR'!F90+'[3]9APR'!F90+'[3]10MAY'!F90+'[3]11JUN'!F90+'[3]12JUL'!F90+'[3]13AUG'!F90</f>
        <v>0</v>
      </c>
      <c r="G90" s="19">
        <f>'[3]2SEPT'!G90+'[3]3OCT'!G90+'[3]4NOV'!G90+'[3]5DEC'!G90+'[3]6JAN'!G90+'[3]7FEB'!G90+'[3]8MAR'!G90+'[3]9APR'!G90+'[3]10MAY'!G90+'[3]11JUN'!G90+'[3]12JUL'!G90+'[3]13AUG'!G90</f>
        <v>105839</v>
      </c>
      <c r="H90" s="19">
        <f>'[3]2SEPT'!H90+'[3]3OCT'!H90+'[3]4NOV'!H90+'[3]5DEC'!H90+'[3]6JAN'!H90+'[3]7FEB'!H90+'[3]8MAR'!H90+'[3]9APR'!H90+'[3]10MAY'!H90+'[3]11JUN'!H90+'[3]12JUL'!H90+'[3]13AUG'!H90</f>
        <v>0</v>
      </c>
      <c r="I90" s="65">
        <f>'[3]2SEPT'!I90+'[3]3OCT'!I90+'[3]4NOV'!I90+'[3]5DEC'!I90+'[3]6JAN'!I90+'[3]7FEB'!I90+'[3]8MAR'!I90+'[3]9APR'!I90+'[3]10MAY'!I90+'[3]11JUN'!I90+'[3]12JUL'!I90+'[3]13AUG'!I90</f>
        <v>395125</v>
      </c>
      <c r="J90" s="19">
        <f>'[3]2SEPT'!J90+'[3]3OCT'!J90+'[3]4NOV'!J90+'[3]5DEC'!J90+'[3]6JAN'!J90+'[3]7FEB'!J90+'[3]8MAR'!J90+'[3]9APR'!J90+'[3]10MAY'!J90+'[3]11JUN'!J90+'[3]12JUL'!J90+'[3]13AUG'!J90</f>
        <v>1408.11</v>
      </c>
      <c r="K90" s="19">
        <f>'[3]2SEPT'!K90+'[3]3OCT'!K90+'[3]4NOV'!K90+'[3]5DEC'!K90+'[3]6JAN'!K90+'[3]7FEB'!K90+'[3]8MAR'!K90+'[3]9APR'!K90+'[3]10MAY'!K90+'[3]11JUN'!K90+'[3]12JUL'!K90+'[3]13AUG'!K90</f>
        <v>10819.89</v>
      </c>
      <c r="L90" s="19">
        <f>'[3]2SEPT'!L90+'[3]3OCT'!L90+'[3]4NOV'!L90+'[3]5DEC'!L90+'[3]6JAN'!L90+'[3]7FEB'!L90+'[3]8MAR'!L90+'[3]9APR'!L90+'[3]10MAY'!L90+'[3]11JUN'!L90+'[3]12JUL'!L90+'[3]13AUG'!L90</f>
        <v>0</v>
      </c>
      <c r="M90" s="19">
        <f>'[3]2SEPT'!M90+'[3]3OCT'!M90+'[3]4NOV'!M90+'[3]5DEC'!M90+'[3]6JAN'!M90+'[3]7FEB'!M90+'[3]8MAR'!M90+'[3]9APR'!M90+'[3]10MAY'!M90+'[3]11JUN'!M90+'[3]12JUL'!M90+'[3]13AUG'!M90</f>
        <v>0</v>
      </c>
      <c r="N90" s="19">
        <f>'[3]2SEPT'!N90+'[3]3OCT'!N90+'[3]4NOV'!N90+'[3]5DEC'!N90+'[3]6JAN'!N90+'[3]7FEB'!N90+'[3]8MAR'!N90+'[3]9APR'!N90+'[3]10MAY'!N90+'[3]11JUN'!N90+'[3]12JUL'!N90+'[3]13AUG'!N90</f>
        <v>0</v>
      </c>
      <c r="O90" s="19">
        <f>'[3]2SEPT'!O90+'[3]3OCT'!O90+'[3]4NOV'!O90+'[3]5DEC'!O90+'[3]6JAN'!O90+'[3]7FEB'!O90+'[3]8MAR'!O90+'[3]9APR'!O90+'[3]10MAY'!O90+'[3]11JUN'!O90+'[3]12JUL'!O90+'[3]13AUG'!O90</f>
        <v>0</v>
      </c>
      <c r="P90" s="19">
        <f>'[3]2SEPT'!P90+'[3]3OCT'!P90+'[3]4NOV'!P90+'[3]5DEC'!P90+'[3]6JAN'!P90+'[3]7FEB'!P90+'[3]8MAR'!P90+'[3]9APR'!P90+'[3]10MAY'!P90+'[3]11JUN'!P90+'[3]12JUL'!P90+'[3]13AUG'!P90</f>
        <v>0</v>
      </c>
      <c r="Q90" s="19">
        <f>'[3]2SEPT'!Q90+'[3]3OCT'!Q90+'[3]4NOV'!Q90+'[3]5DEC'!Q90+'[3]6JAN'!Q90+'[3]7FEB'!Q90+'[3]8MAR'!Q90+'[3]9APR'!Q90+'[3]10MAY'!Q90+'[3]11JUN'!Q90+'[3]12JUL'!Q90+'[3]13AUG'!Q90</f>
        <v>0</v>
      </c>
      <c r="R90" s="19">
        <f>'[3]2SEPT'!R90+'[3]3OCT'!R90+'[3]4NOV'!R90+'[3]5DEC'!R90+'[3]6JAN'!R90+'[3]7FEB'!R90+'[3]8MAR'!R90+'[3]9APR'!R90+'[3]10MAY'!R90+'[3]11JUN'!R90+'[3]12JUL'!R90+'[3]13AUG'!R90</f>
        <v>0</v>
      </c>
      <c r="S90" s="19">
        <f>'[3]2SEPT'!S90+'[3]3OCT'!S90+'[3]4NOV'!S90+'[3]5DEC'!S90+'[3]6JAN'!S90+'[3]7FEB'!S90+'[3]8MAR'!S90+'[3]9APR'!S90+'[3]10MAY'!S90+'[3]11JUN'!S90+'[3]12JUL'!S90+'[3]13AUG'!S90</f>
        <v>0</v>
      </c>
      <c r="T90" s="19">
        <f>'[3]2SEPT'!T90+'[3]3OCT'!T90+'[3]4NOV'!T90+'[3]5DEC'!T90+'[3]6JAN'!T90+'[3]7FEB'!T90+'[3]8MAR'!T90+'[3]9APR'!T90+'[3]10MAY'!T90+'[3]11JUN'!T90+'[3]12JUL'!T90+'[3]13AUG'!T90</f>
        <v>0</v>
      </c>
      <c r="U90" s="19">
        <f>'[3]2SEPT'!U90+'[3]3OCT'!U90+'[3]4NOV'!U90+'[3]5DEC'!U90+'[3]6JAN'!U90+'[3]7FEB'!U90+'[3]8MAR'!U90+'[3]9APR'!U90+'[3]10MAY'!U90+'[3]11JUN'!U90+'[3]12JUL'!U90+'[3]13AUG'!U90</f>
        <v>0</v>
      </c>
      <c r="V90" s="19">
        <f>'[3]2SEPT'!V90+'[3]3OCT'!V90+'[3]4NOV'!V90+'[3]5DEC'!V90+'[3]6JAN'!V90+'[3]7FEB'!V90+'[3]8MAR'!V90+'[3]9APR'!V90+'[3]10MAY'!V90+'[3]11JUN'!V90+'[3]12JUL'!V90+'[3]13AUG'!V90</f>
        <v>0</v>
      </c>
      <c r="W90" s="66">
        <f t="shared" si="1"/>
        <v>407353</v>
      </c>
    </row>
    <row r="91" spans="1:23" x14ac:dyDescent="0.25">
      <c r="A91" s="62" t="s">
        <v>219</v>
      </c>
      <c r="B91" s="63" t="s">
        <v>220</v>
      </c>
      <c r="C91" s="71" t="s">
        <v>50</v>
      </c>
      <c r="D91" s="19">
        <f>'[3]2SEPT'!D91+'[3]3OCT'!D91+'[3]4NOV'!D91+'[3]5DEC'!D91+'[3]6JAN'!D91+'[3]7FEB'!D91+'[3]8MAR'!D91+'[3]9APR'!D91+'[3]10MAY'!D91+'[3]11JUN'!D91+'[3]12JUL'!D91+'[3]13AUG'!D91</f>
        <v>68332</v>
      </c>
      <c r="E91" s="19">
        <f>'[3]2SEPT'!E91+'[3]3OCT'!E91+'[3]4NOV'!E91+'[3]5DEC'!E91+'[3]6JAN'!E91+'[3]7FEB'!E91+'[3]8MAR'!E91+'[3]9APR'!E91+'[3]10MAY'!E91+'[3]11JUN'!E91+'[3]12JUL'!E91+'[3]13AUG'!E91</f>
        <v>69568</v>
      </c>
      <c r="F91" s="19">
        <f>'[3]2SEPT'!F91+'[3]3OCT'!F91+'[3]4NOV'!F91+'[3]5DEC'!F91+'[3]6JAN'!F91+'[3]7FEB'!F91+'[3]8MAR'!F91+'[3]9APR'!F91+'[3]10MAY'!F91+'[3]11JUN'!F91+'[3]12JUL'!F91+'[3]13AUG'!F91</f>
        <v>13061</v>
      </c>
      <c r="G91" s="19">
        <f>'[3]2SEPT'!G91+'[3]3OCT'!G91+'[3]4NOV'!G91+'[3]5DEC'!G91+'[3]6JAN'!G91+'[3]7FEB'!G91+'[3]8MAR'!G91+'[3]9APR'!G91+'[3]10MAY'!G91+'[3]11JUN'!G91+'[3]12JUL'!G91+'[3]13AUG'!G91</f>
        <v>29930</v>
      </c>
      <c r="H91" s="19">
        <f>'[3]2SEPT'!H91+'[3]3OCT'!H91+'[3]4NOV'!H91+'[3]5DEC'!H91+'[3]6JAN'!H91+'[3]7FEB'!H91+'[3]8MAR'!H91+'[3]9APR'!H91+'[3]10MAY'!H91+'[3]11JUN'!H91+'[3]12JUL'!H91+'[3]13AUG'!H91</f>
        <v>0</v>
      </c>
      <c r="I91" s="65">
        <f>'[3]2SEPT'!I91+'[3]3OCT'!I91+'[3]4NOV'!I91+'[3]5DEC'!I91+'[3]6JAN'!I91+'[3]7FEB'!I91+'[3]8MAR'!I91+'[3]9APR'!I91+'[3]10MAY'!I91+'[3]11JUN'!I91+'[3]12JUL'!I91+'[3]13AUG'!I91</f>
        <v>180891</v>
      </c>
      <c r="J91" s="19">
        <f>'[3]2SEPT'!J91+'[3]3OCT'!J91+'[3]4NOV'!J91+'[3]5DEC'!J91+'[3]6JAN'!J91+'[3]7FEB'!J91+'[3]8MAR'!J91+'[3]9APR'!J91+'[3]10MAY'!J91+'[3]11JUN'!J91+'[3]12JUL'!J91+'[3]13AUG'!J91</f>
        <v>1410.53</v>
      </c>
      <c r="K91" s="19">
        <f>'[3]2SEPT'!K91+'[3]3OCT'!K91+'[3]4NOV'!K91+'[3]5DEC'!K91+'[3]6JAN'!K91+'[3]7FEB'!K91+'[3]8MAR'!K91+'[3]9APR'!K91+'[3]10MAY'!K91+'[3]11JUN'!K91+'[3]12JUL'!K91+'[3]13AUG'!K91</f>
        <v>8906.7800000000007</v>
      </c>
      <c r="L91" s="19">
        <f>'[3]2SEPT'!L91+'[3]3OCT'!L91+'[3]4NOV'!L91+'[3]5DEC'!L91+'[3]6JAN'!L91+'[3]7FEB'!L91+'[3]8MAR'!L91+'[3]9APR'!L91+'[3]10MAY'!L91+'[3]11JUN'!L91+'[3]12JUL'!L91+'[3]13AUG'!L91</f>
        <v>0</v>
      </c>
      <c r="M91" s="19">
        <f>'[3]2SEPT'!M91+'[3]3OCT'!M91+'[3]4NOV'!M91+'[3]5DEC'!M91+'[3]6JAN'!M91+'[3]7FEB'!M91+'[3]8MAR'!M91+'[3]9APR'!M91+'[3]10MAY'!M91+'[3]11JUN'!M91+'[3]12JUL'!M91+'[3]13AUG'!M91</f>
        <v>0</v>
      </c>
      <c r="N91" s="19">
        <f>'[3]2SEPT'!N91+'[3]3OCT'!N91+'[3]4NOV'!N91+'[3]5DEC'!N91+'[3]6JAN'!N91+'[3]7FEB'!N91+'[3]8MAR'!N91+'[3]9APR'!N91+'[3]10MAY'!N91+'[3]11JUN'!N91+'[3]12JUL'!N91+'[3]13AUG'!N91</f>
        <v>0</v>
      </c>
      <c r="O91" s="19">
        <f>'[3]2SEPT'!O91+'[3]3OCT'!O91+'[3]4NOV'!O91+'[3]5DEC'!O91+'[3]6JAN'!O91+'[3]7FEB'!O91+'[3]8MAR'!O91+'[3]9APR'!O91+'[3]10MAY'!O91+'[3]11JUN'!O91+'[3]12JUL'!O91+'[3]13AUG'!O91</f>
        <v>0</v>
      </c>
      <c r="P91" s="19">
        <f>'[3]2SEPT'!P91+'[3]3OCT'!P91+'[3]4NOV'!P91+'[3]5DEC'!P91+'[3]6JAN'!P91+'[3]7FEB'!P91+'[3]8MAR'!P91+'[3]9APR'!P91+'[3]10MAY'!P91+'[3]11JUN'!P91+'[3]12JUL'!P91+'[3]13AUG'!P91</f>
        <v>0</v>
      </c>
      <c r="Q91" s="19">
        <f>'[3]2SEPT'!Q91+'[3]3OCT'!Q91+'[3]4NOV'!Q91+'[3]5DEC'!Q91+'[3]6JAN'!Q91+'[3]7FEB'!Q91+'[3]8MAR'!Q91+'[3]9APR'!Q91+'[3]10MAY'!Q91+'[3]11JUN'!Q91+'[3]12JUL'!Q91+'[3]13AUG'!Q91</f>
        <v>0</v>
      </c>
      <c r="R91" s="19">
        <f>'[3]2SEPT'!R91+'[3]3OCT'!R91+'[3]4NOV'!R91+'[3]5DEC'!R91+'[3]6JAN'!R91+'[3]7FEB'!R91+'[3]8MAR'!R91+'[3]9APR'!R91+'[3]10MAY'!R91+'[3]11JUN'!R91+'[3]12JUL'!R91+'[3]13AUG'!R91</f>
        <v>0</v>
      </c>
      <c r="S91" s="19">
        <f>'[3]2SEPT'!S91+'[3]3OCT'!S91+'[3]4NOV'!S91+'[3]5DEC'!S91+'[3]6JAN'!S91+'[3]7FEB'!S91+'[3]8MAR'!S91+'[3]9APR'!S91+'[3]10MAY'!S91+'[3]11JUN'!S91+'[3]12JUL'!S91+'[3]13AUG'!S91</f>
        <v>0</v>
      </c>
      <c r="T91" s="19">
        <f>'[3]2SEPT'!T91+'[3]3OCT'!T91+'[3]4NOV'!T91+'[3]5DEC'!T91+'[3]6JAN'!T91+'[3]7FEB'!T91+'[3]8MAR'!T91+'[3]9APR'!T91+'[3]10MAY'!T91+'[3]11JUN'!T91+'[3]12JUL'!T91+'[3]13AUG'!T91</f>
        <v>0</v>
      </c>
      <c r="U91" s="19">
        <f>'[3]2SEPT'!U91+'[3]3OCT'!U91+'[3]4NOV'!U91+'[3]5DEC'!U91+'[3]6JAN'!U91+'[3]7FEB'!U91+'[3]8MAR'!U91+'[3]9APR'!U91+'[3]10MAY'!U91+'[3]11JUN'!U91+'[3]12JUL'!U91+'[3]13AUG'!U91</f>
        <v>0</v>
      </c>
      <c r="V91" s="19">
        <f>'[3]2SEPT'!V91+'[3]3OCT'!V91+'[3]4NOV'!V91+'[3]5DEC'!V91+'[3]6JAN'!V91+'[3]7FEB'!V91+'[3]8MAR'!V91+'[3]9APR'!V91+'[3]10MAY'!V91+'[3]11JUN'!V91+'[3]12JUL'!V91+'[3]13AUG'!V91</f>
        <v>0</v>
      </c>
      <c r="W91" s="66">
        <f t="shared" si="1"/>
        <v>191208.31</v>
      </c>
    </row>
    <row r="92" spans="1:23" x14ac:dyDescent="0.25">
      <c r="A92" s="62" t="s">
        <v>221</v>
      </c>
      <c r="B92" s="63" t="s">
        <v>222</v>
      </c>
      <c r="C92" s="70" t="s">
        <v>45</v>
      </c>
      <c r="D92" s="19">
        <f>'[3]2SEPT'!D92+'[3]3OCT'!D92+'[3]4NOV'!D92+'[3]5DEC'!D92+'[3]6JAN'!D92+'[3]7FEB'!D92+'[3]8MAR'!D92+'[3]9APR'!D92+'[3]10MAY'!D92+'[3]11JUN'!D92+'[3]12JUL'!D92+'[3]13AUG'!D92</f>
        <v>82664</v>
      </c>
      <c r="E92" s="19">
        <f>'[3]2SEPT'!E92+'[3]3OCT'!E92+'[3]4NOV'!E92+'[3]5DEC'!E92+'[3]6JAN'!E92+'[3]7FEB'!E92+'[3]8MAR'!E92+'[3]9APR'!E92+'[3]10MAY'!E92+'[3]11JUN'!E92+'[3]12JUL'!E92+'[3]13AUG'!E92</f>
        <v>24000</v>
      </c>
      <c r="F92" s="19">
        <f>'[3]2SEPT'!F92+'[3]3OCT'!F92+'[3]4NOV'!F92+'[3]5DEC'!F92+'[3]6JAN'!F92+'[3]7FEB'!F92+'[3]8MAR'!F92+'[3]9APR'!F92+'[3]10MAY'!F92+'[3]11JUN'!F92+'[3]12JUL'!F92+'[3]13AUG'!F92</f>
        <v>55264</v>
      </c>
      <c r="G92" s="19">
        <f>'[3]2SEPT'!G92+'[3]3OCT'!G92+'[3]4NOV'!G92+'[3]5DEC'!G92+'[3]6JAN'!G92+'[3]7FEB'!G92+'[3]8MAR'!G92+'[3]9APR'!G92+'[3]10MAY'!G92+'[3]11JUN'!G92+'[3]12JUL'!G92+'[3]13AUG'!G92</f>
        <v>50000</v>
      </c>
      <c r="H92" s="19">
        <f>'[3]2SEPT'!H92+'[3]3OCT'!H92+'[3]4NOV'!H92+'[3]5DEC'!H92+'[3]6JAN'!H92+'[3]7FEB'!H92+'[3]8MAR'!H92+'[3]9APR'!H92+'[3]10MAY'!H92+'[3]11JUN'!H92+'[3]12JUL'!H92+'[3]13AUG'!H92</f>
        <v>0</v>
      </c>
      <c r="I92" s="65">
        <f>'[3]2SEPT'!I92+'[3]3OCT'!I92+'[3]4NOV'!I92+'[3]5DEC'!I92+'[3]6JAN'!I92+'[3]7FEB'!I92+'[3]8MAR'!I92+'[3]9APR'!I92+'[3]10MAY'!I92+'[3]11JUN'!I92+'[3]12JUL'!I92+'[3]13AUG'!I92</f>
        <v>211928</v>
      </c>
      <c r="J92" s="19">
        <f>'[3]2SEPT'!J92+'[3]3OCT'!J92+'[3]4NOV'!J92+'[3]5DEC'!J92+'[3]6JAN'!J92+'[3]7FEB'!J92+'[3]8MAR'!J92+'[3]9APR'!J92+'[3]10MAY'!J92+'[3]11JUN'!J92+'[3]12JUL'!J92+'[3]13AUG'!J92</f>
        <v>2682.12</v>
      </c>
      <c r="K92" s="19">
        <f>'[3]2SEPT'!K92+'[3]3OCT'!K92+'[3]4NOV'!K92+'[3]5DEC'!K92+'[3]6JAN'!K92+'[3]7FEB'!K92+'[3]8MAR'!K92+'[3]9APR'!K92+'[3]10MAY'!K92+'[3]11JUN'!K92+'[3]12JUL'!K92+'[3]13AUG'!K92</f>
        <v>10662.62</v>
      </c>
      <c r="L92" s="19">
        <f>'[3]2SEPT'!L92+'[3]3OCT'!L92+'[3]4NOV'!L92+'[3]5DEC'!L92+'[3]6JAN'!L92+'[3]7FEB'!L92+'[3]8MAR'!L92+'[3]9APR'!L92+'[3]10MAY'!L92+'[3]11JUN'!L92+'[3]12JUL'!L92+'[3]13AUG'!L92</f>
        <v>0</v>
      </c>
      <c r="M92" s="19">
        <f>'[3]2SEPT'!M92+'[3]3OCT'!M92+'[3]4NOV'!M92+'[3]5DEC'!M92+'[3]6JAN'!M92+'[3]7FEB'!M92+'[3]8MAR'!M92+'[3]9APR'!M92+'[3]10MAY'!M92+'[3]11JUN'!M92+'[3]12JUL'!M92+'[3]13AUG'!M92</f>
        <v>0</v>
      </c>
      <c r="N92" s="19">
        <f>'[3]2SEPT'!N92+'[3]3OCT'!N92+'[3]4NOV'!N92+'[3]5DEC'!N92+'[3]6JAN'!N92+'[3]7FEB'!N92+'[3]8MAR'!N92+'[3]9APR'!N92+'[3]10MAY'!N92+'[3]11JUN'!N92+'[3]12JUL'!N92+'[3]13AUG'!N92</f>
        <v>0</v>
      </c>
      <c r="O92" s="19">
        <f>'[3]2SEPT'!O92+'[3]3OCT'!O92+'[3]4NOV'!O92+'[3]5DEC'!O92+'[3]6JAN'!O92+'[3]7FEB'!O92+'[3]8MAR'!O92+'[3]9APR'!O92+'[3]10MAY'!O92+'[3]11JUN'!O92+'[3]12JUL'!O92+'[3]13AUG'!O92</f>
        <v>0</v>
      </c>
      <c r="P92" s="19">
        <f>'[3]2SEPT'!P92+'[3]3OCT'!P92+'[3]4NOV'!P92+'[3]5DEC'!P92+'[3]6JAN'!P92+'[3]7FEB'!P92+'[3]8MAR'!P92+'[3]9APR'!P92+'[3]10MAY'!P92+'[3]11JUN'!P92+'[3]12JUL'!P92+'[3]13AUG'!P92</f>
        <v>0</v>
      </c>
      <c r="Q92" s="19">
        <f>'[3]2SEPT'!Q92+'[3]3OCT'!Q92+'[3]4NOV'!Q92+'[3]5DEC'!Q92+'[3]6JAN'!Q92+'[3]7FEB'!Q92+'[3]8MAR'!Q92+'[3]9APR'!Q92+'[3]10MAY'!Q92+'[3]11JUN'!Q92+'[3]12JUL'!Q92+'[3]13AUG'!Q92</f>
        <v>0</v>
      </c>
      <c r="R92" s="19">
        <f>'[3]2SEPT'!R92+'[3]3OCT'!R92+'[3]4NOV'!R92+'[3]5DEC'!R92+'[3]6JAN'!R92+'[3]7FEB'!R92+'[3]8MAR'!R92+'[3]9APR'!R92+'[3]10MAY'!R92+'[3]11JUN'!R92+'[3]12JUL'!R92+'[3]13AUG'!R92</f>
        <v>0</v>
      </c>
      <c r="S92" s="19">
        <f>'[3]2SEPT'!S92+'[3]3OCT'!S92+'[3]4NOV'!S92+'[3]5DEC'!S92+'[3]6JAN'!S92+'[3]7FEB'!S92+'[3]8MAR'!S92+'[3]9APR'!S92+'[3]10MAY'!S92+'[3]11JUN'!S92+'[3]12JUL'!S92+'[3]13AUG'!S92</f>
        <v>0</v>
      </c>
      <c r="T92" s="19">
        <f>'[3]2SEPT'!T92+'[3]3OCT'!T92+'[3]4NOV'!T92+'[3]5DEC'!T92+'[3]6JAN'!T92+'[3]7FEB'!T92+'[3]8MAR'!T92+'[3]9APR'!T92+'[3]10MAY'!T92+'[3]11JUN'!T92+'[3]12JUL'!T92+'[3]13AUG'!T92</f>
        <v>0</v>
      </c>
      <c r="U92" s="19">
        <f>'[3]2SEPT'!U92+'[3]3OCT'!U92+'[3]4NOV'!U92+'[3]5DEC'!U92+'[3]6JAN'!U92+'[3]7FEB'!U92+'[3]8MAR'!U92+'[3]9APR'!U92+'[3]10MAY'!U92+'[3]11JUN'!U92+'[3]12JUL'!U92+'[3]13AUG'!U92</f>
        <v>0</v>
      </c>
      <c r="V92" s="19">
        <f>'[3]2SEPT'!V92+'[3]3OCT'!V92+'[3]4NOV'!V92+'[3]5DEC'!V92+'[3]6JAN'!V92+'[3]7FEB'!V92+'[3]8MAR'!V92+'[3]9APR'!V92+'[3]10MAY'!V92+'[3]11JUN'!V92+'[3]12JUL'!V92+'[3]13AUG'!V92</f>
        <v>4348</v>
      </c>
      <c r="W92" s="66">
        <f t="shared" si="1"/>
        <v>229620.74</v>
      </c>
    </row>
    <row r="93" spans="1:23" s="32" customFormat="1" ht="15.75" x14ac:dyDescent="0.25">
      <c r="A93" s="62" t="s">
        <v>223</v>
      </c>
      <c r="B93" s="63" t="s">
        <v>224</v>
      </c>
      <c r="C93" s="70" t="s">
        <v>45</v>
      </c>
      <c r="D93" s="19">
        <f>'[3]2SEPT'!D93+'[3]3OCT'!D93+'[3]4NOV'!D93+'[3]5DEC'!D93+'[3]6JAN'!D93+'[3]7FEB'!D93+'[3]8MAR'!D93+'[3]9APR'!D93+'[3]10MAY'!D93+'[3]11JUN'!D93+'[3]12JUL'!D93+'[3]13AUG'!D93</f>
        <v>87199</v>
      </c>
      <c r="E93" s="19">
        <f>'[3]2SEPT'!E93+'[3]3OCT'!E93+'[3]4NOV'!E93+'[3]5DEC'!E93+'[3]6JAN'!E93+'[3]7FEB'!E93+'[3]8MAR'!E93+'[3]9APR'!E93+'[3]10MAY'!E93+'[3]11JUN'!E93+'[3]12JUL'!E93+'[3]13AUG'!E93</f>
        <v>29818</v>
      </c>
      <c r="F93" s="19">
        <f>'[3]2SEPT'!F93+'[3]3OCT'!F93+'[3]4NOV'!F93+'[3]5DEC'!F93+'[3]6JAN'!F93+'[3]7FEB'!F93+'[3]8MAR'!F93+'[3]9APR'!F93+'[3]10MAY'!F93+'[3]11JUN'!F93+'[3]12JUL'!F93+'[3]13AUG'!F93</f>
        <v>0</v>
      </c>
      <c r="G93" s="19">
        <f>'[3]2SEPT'!G93+'[3]3OCT'!G93+'[3]4NOV'!G93+'[3]5DEC'!G93+'[3]6JAN'!G93+'[3]7FEB'!G93+'[3]8MAR'!G93+'[3]9APR'!G93+'[3]10MAY'!G93+'[3]11JUN'!G93+'[3]12JUL'!G93+'[3]13AUG'!G93</f>
        <v>0</v>
      </c>
      <c r="H93" s="19">
        <f>'[3]2SEPT'!H93+'[3]3OCT'!H93+'[3]4NOV'!H93+'[3]5DEC'!H93+'[3]6JAN'!H93+'[3]7FEB'!H93+'[3]8MAR'!H93+'[3]9APR'!H93+'[3]10MAY'!H93+'[3]11JUN'!H93+'[3]12JUL'!H93+'[3]13AUG'!H93</f>
        <v>0</v>
      </c>
      <c r="I93" s="65">
        <f>'[3]2SEPT'!I93+'[3]3OCT'!I93+'[3]4NOV'!I93+'[3]5DEC'!I93+'[3]6JAN'!I93+'[3]7FEB'!I93+'[3]8MAR'!I93+'[3]9APR'!I93+'[3]10MAY'!I93+'[3]11JUN'!I93+'[3]12JUL'!I93+'[3]13AUG'!I93</f>
        <v>117017</v>
      </c>
      <c r="J93" s="19">
        <f>'[3]2SEPT'!J93+'[3]3OCT'!J93+'[3]4NOV'!J93+'[3]5DEC'!J93+'[3]6JAN'!J93+'[3]7FEB'!J93+'[3]8MAR'!J93+'[3]9APR'!J93+'[3]10MAY'!J93+'[3]11JUN'!J93+'[3]12JUL'!J93+'[3]13AUG'!J93</f>
        <v>0</v>
      </c>
      <c r="K93" s="19">
        <f>'[3]2SEPT'!K93+'[3]3OCT'!K93+'[3]4NOV'!K93+'[3]5DEC'!K93+'[3]6JAN'!K93+'[3]7FEB'!K93+'[3]8MAR'!K93+'[3]9APR'!K93+'[3]10MAY'!K93+'[3]11JUN'!K93+'[3]12JUL'!K93+'[3]13AUG'!K93</f>
        <v>6516.6</v>
      </c>
      <c r="L93" s="19">
        <f>'[3]2SEPT'!L93+'[3]3OCT'!L93+'[3]4NOV'!L93+'[3]5DEC'!L93+'[3]6JAN'!L93+'[3]7FEB'!L93+'[3]8MAR'!L93+'[3]9APR'!L93+'[3]10MAY'!L93+'[3]11JUN'!L93+'[3]12JUL'!L93+'[3]13AUG'!L93</f>
        <v>0</v>
      </c>
      <c r="M93" s="19">
        <f>'[3]2SEPT'!M93+'[3]3OCT'!M93+'[3]4NOV'!M93+'[3]5DEC'!M93+'[3]6JAN'!M93+'[3]7FEB'!M93+'[3]8MAR'!M93+'[3]9APR'!M93+'[3]10MAY'!M93+'[3]11JUN'!M93+'[3]12JUL'!M93+'[3]13AUG'!M93</f>
        <v>0</v>
      </c>
      <c r="N93" s="19">
        <f>'[3]2SEPT'!N93+'[3]3OCT'!N93+'[3]4NOV'!N93+'[3]5DEC'!N93+'[3]6JAN'!N93+'[3]7FEB'!N93+'[3]8MAR'!N93+'[3]9APR'!N93+'[3]10MAY'!N93+'[3]11JUN'!N93+'[3]12JUL'!N93+'[3]13AUG'!N93</f>
        <v>0</v>
      </c>
      <c r="O93" s="19">
        <f>'[3]2SEPT'!O93+'[3]3OCT'!O93+'[3]4NOV'!O93+'[3]5DEC'!O93+'[3]6JAN'!O93+'[3]7FEB'!O93+'[3]8MAR'!O93+'[3]9APR'!O93+'[3]10MAY'!O93+'[3]11JUN'!O93+'[3]12JUL'!O93+'[3]13AUG'!O93</f>
        <v>0</v>
      </c>
      <c r="P93" s="19">
        <f>'[3]2SEPT'!P93+'[3]3OCT'!P93+'[3]4NOV'!P93+'[3]5DEC'!P93+'[3]6JAN'!P93+'[3]7FEB'!P93+'[3]8MAR'!P93+'[3]9APR'!P93+'[3]10MAY'!P93+'[3]11JUN'!P93+'[3]12JUL'!P93+'[3]13AUG'!P93</f>
        <v>0</v>
      </c>
      <c r="Q93" s="19">
        <f>'[3]2SEPT'!Q93+'[3]3OCT'!Q93+'[3]4NOV'!Q93+'[3]5DEC'!Q93+'[3]6JAN'!Q93+'[3]7FEB'!Q93+'[3]8MAR'!Q93+'[3]9APR'!Q93+'[3]10MAY'!Q93+'[3]11JUN'!Q93+'[3]12JUL'!Q93+'[3]13AUG'!Q93</f>
        <v>0</v>
      </c>
      <c r="R93" s="19">
        <f>'[3]2SEPT'!R93+'[3]3OCT'!R93+'[3]4NOV'!R93+'[3]5DEC'!R93+'[3]6JAN'!R93+'[3]7FEB'!R93+'[3]8MAR'!R93+'[3]9APR'!R93+'[3]10MAY'!R93+'[3]11JUN'!R93+'[3]12JUL'!R93+'[3]13AUG'!R93</f>
        <v>0</v>
      </c>
      <c r="S93" s="19">
        <f>'[3]2SEPT'!S93+'[3]3OCT'!S93+'[3]4NOV'!S93+'[3]5DEC'!S93+'[3]6JAN'!S93+'[3]7FEB'!S93+'[3]8MAR'!S93+'[3]9APR'!S93+'[3]10MAY'!S93+'[3]11JUN'!S93+'[3]12JUL'!S93+'[3]13AUG'!S93</f>
        <v>0</v>
      </c>
      <c r="T93" s="19">
        <f>'[3]2SEPT'!T93+'[3]3OCT'!T93+'[3]4NOV'!T93+'[3]5DEC'!T93+'[3]6JAN'!T93+'[3]7FEB'!T93+'[3]8MAR'!T93+'[3]9APR'!T93+'[3]10MAY'!T93+'[3]11JUN'!T93+'[3]12JUL'!T93+'[3]13AUG'!T93</f>
        <v>0</v>
      </c>
      <c r="U93" s="19">
        <f>'[3]2SEPT'!U93+'[3]3OCT'!U93+'[3]4NOV'!U93+'[3]5DEC'!U93+'[3]6JAN'!U93+'[3]7FEB'!U93+'[3]8MAR'!U93+'[3]9APR'!U93+'[3]10MAY'!U93+'[3]11JUN'!U93+'[3]12JUL'!U93+'[3]13AUG'!U93</f>
        <v>0</v>
      </c>
      <c r="V93" s="19">
        <f>'[3]2SEPT'!V93+'[3]3OCT'!V93+'[3]4NOV'!V93+'[3]5DEC'!V93+'[3]6JAN'!V93+'[3]7FEB'!V93+'[3]8MAR'!V93+'[3]9APR'!V93+'[3]10MAY'!V93+'[3]11JUN'!V93+'[3]12JUL'!V93+'[3]13AUG'!V93</f>
        <v>4348</v>
      </c>
      <c r="W93" s="66">
        <f t="shared" si="1"/>
        <v>127881.60000000001</v>
      </c>
    </row>
    <row r="94" spans="1:23" x14ac:dyDescent="0.25">
      <c r="A94" s="62" t="s">
        <v>225</v>
      </c>
      <c r="B94" s="63" t="s">
        <v>226</v>
      </c>
      <c r="C94" s="70" t="s">
        <v>45</v>
      </c>
      <c r="D94" s="19">
        <f>'[3]2SEPT'!D94+'[3]3OCT'!D94+'[3]4NOV'!D94+'[3]5DEC'!D94+'[3]6JAN'!D94+'[3]7FEB'!D94+'[3]8MAR'!D94+'[3]9APR'!D94+'[3]10MAY'!D94+'[3]11JUN'!D94+'[3]12JUL'!D94+'[3]13AUG'!D94</f>
        <v>150189.97</v>
      </c>
      <c r="E94" s="19">
        <f>'[3]2SEPT'!E94+'[3]3OCT'!E94+'[3]4NOV'!E94+'[3]5DEC'!E94+'[3]6JAN'!E94+'[3]7FEB'!E94+'[3]8MAR'!E94+'[3]9APR'!E94+'[3]10MAY'!E94+'[3]11JUN'!E94+'[3]12JUL'!E94+'[3]13AUG'!E94</f>
        <v>342503.44999999995</v>
      </c>
      <c r="F94" s="19">
        <f>'[3]2SEPT'!F94+'[3]3OCT'!F94+'[3]4NOV'!F94+'[3]5DEC'!F94+'[3]6JAN'!F94+'[3]7FEB'!F94+'[3]8MAR'!F94+'[3]9APR'!F94+'[3]10MAY'!F94+'[3]11JUN'!F94+'[3]12JUL'!F94+'[3]13AUG'!F94</f>
        <v>56100</v>
      </c>
      <c r="G94" s="19">
        <f>'[3]2SEPT'!G94+'[3]3OCT'!G94+'[3]4NOV'!G94+'[3]5DEC'!G94+'[3]6JAN'!G94+'[3]7FEB'!G94+'[3]8MAR'!G94+'[3]9APR'!G94+'[3]10MAY'!G94+'[3]11JUN'!G94+'[3]12JUL'!G94+'[3]13AUG'!G94</f>
        <v>10596.58</v>
      </c>
      <c r="H94" s="19">
        <f>'[3]2SEPT'!H94+'[3]3OCT'!H94+'[3]4NOV'!H94+'[3]5DEC'!H94+'[3]6JAN'!H94+'[3]7FEB'!H94+'[3]8MAR'!H94+'[3]9APR'!H94+'[3]10MAY'!H94+'[3]11JUN'!H94+'[3]12JUL'!H94+'[3]13AUG'!H94</f>
        <v>0</v>
      </c>
      <c r="I94" s="65">
        <f>'[3]2SEPT'!I94+'[3]3OCT'!I94+'[3]4NOV'!I94+'[3]5DEC'!I94+'[3]6JAN'!I94+'[3]7FEB'!I94+'[3]8MAR'!I94+'[3]9APR'!I94+'[3]10MAY'!I94+'[3]11JUN'!I94+'[3]12JUL'!I94+'[3]13AUG'!I94</f>
        <v>559390</v>
      </c>
      <c r="J94" s="19">
        <f>'[3]2SEPT'!J94+'[3]3OCT'!J94+'[3]4NOV'!J94+'[3]5DEC'!J94+'[3]6JAN'!J94+'[3]7FEB'!J94+'[3]8MAR'!J94+'[3]9APR'!J94+'[3]10MAY'!J94+'[3]11JUN'!J94+'[3]12JUL'!J94+'[3]13AUG'!J94</f>
        <v>4224.34</v>
      </c>
      <c r="K94" s="19">
        <f>'[3]2SEPT'!K94+'[3]3OCT'!K94+'[3]4NOV'!K94+'[3]5DEC'!K94+'[3]6JAN'!K94+'[3]7FEB'!K94+'[3]8MAR'!K94+'[3]9APR'!K94+'[3]10MAY'!K94+'[3]11JUN'!K94+'[3]12JUL'!K94+'[3]13AUG'!K94</f>
        <v>20131.95</v>
      </c>
      <c r="L94" s="19">
        <f>'[3]2SEPT'!L94+'[3]3OCT'!L94+'[3]4NOV'!L94+'[3]5DEC'!L94+'[3]6JAN'!L94+'[3]7FEB'!L94+'[3]8MAR'!L94+'[3]9APR'!L94+'[3]10MAY'!L94+'[3]11JUN'!L94+'[3]12JUL'!L94+'[3]13AUG'!L94</f>
        <v>0</v>
      </c>
      <c r="M94" s="19">
        <f>'[3]2SEPT'!M94+'[3]3OCT'!M94+'[3]4NOV'!M94+'[3]5DEC'!M94+'[3]6JAN'!M94+'[3]7FEB'!M94+'[3]8MAR'!M94+'[3]9APR'!M94+'[3]10MAY'!M94+'[3]11JUN'!M94+'[3]12JUL'!M94+'[3]13AUG'!M94</f>
        <v>0</v>
      </c>
      <c r="N94" s="19">
        <f>'[3]2SEPT'!N94+'[3]3OCT'!N94+'[3]4NOV'!N94+'[3]5DEC'!N94+'[3]6JAN'!N94+'[3]7FEB'!N94+'[3]8MAR'!N94+'[3]9APR'!N94+'[3]10MAY'!N94+'[3]11JUN'!N94+'[3]12JUL'!N94+'[3]13AUG'!N94</f>
        <v>0</v>
      </c>
      <c r="O94" s="19">
        <f>'[3]2SEPT'!O94+'[3]3OCT'!O94+'[3]4NOV'!O94+'[3]5DEC'!O94+'[3]6JAN'!O94+'[3]7FEB'!O94+'[3]8MAR'!O94+'[3]9APR'!O94+'[3]10MAY'!O94+'[3]11JUN'!O94+'[3]12JUL'!O94+'[3]13AUG'!O94</f>
        <v>0</v>
      </c>
      <c r="P94" s="19">
        <f>'[3]2SEPT'!P94+'[3]3OCT'!P94+'[3]4NOV'!P94+'[3]5DEC'!P94+'[3]6JAN'!P94+'[3]7FEB'!P94+'[3]8MAR'!P94+'[3]9APR'!P94+'[3]10MAY'!P94+'[3]11JUN'!P94+'[3]12JUL'!P94+'[3]13AUG'!P94</f>
        <v>0</v>
      </c>
      <c r="Q94" s="19">
        <f>'[3]2SEPT'!Q94+'[3]3OCT'!Q94+'[3]4NOV'!Q94+'[3]5DEC'!Q94+'[3]6JAN'!Q94+'[3]7FEB'!Q94+'[3]8MAR'!Q94+'[3]9APR'!Q94+'[3]10MAY'!Q94+'[3]11JUN'!Q94+'[3]12JUL'!Q94+'[3]13AUG'!Q94</f>
        <v>0</v>
      </c>
      <c r="R94" s="19">
        <f>'[3]2SEPT'!R94+'[3]3OCT'!R94+'[3]4NOV'!R94+'[3]5DEC'!R94+'[3]6JAN'!R94+'[3]7FEB'!R94+'[3]8MAR'!R94+'[3]9APR'!R94+'[3]10MAY'!R94+'[3]11JUN'!R94+'[3]12JUL'!R94+'[3]13AUG'!R94</f>
        <v>0</v>
      </c>
      <c r="S94" s="19">
        <f>'[3]2SEPT'!S94+'[3]3OCT'!S94+'[3]4NOV'!S94+'[3]5DEC'!S94+'[3]6JAN'!S94+'[3]7FEB'!S94+'[3]8MAR'!S94+'[3]9APR'!S94+'[3]10MAY'!S94+'[3]11JUN'!S94+'[3]12JUL'!S94+'[3]13AUG'!S94</f>
        <v>0</v>
      </c>
      <c r="T94" s="19">
        <f>'[3]2SEPT'!T94+'[3]3OCT'!T94+'[3]4NOV'!T94+'[3]5DEC'!T94+'[3]6JAN'!T94+'[3]7FEB'!T94+'[3]8MAR'!T94+'[3]9APR'!T94+'[3]10MAY'!T94+'[3]11JUN'!T94+'[3]12JUL'!T94+'[3]13AUG'!T94</f>
        <v>0</v>
      </c>
      <c r="U94" s="19">
        <f>'[3]2SEPT'!U94+'[3]3OCT'!U94+'[3]4NOV'!U94+'[3]5DEC'!U94+'[3]6JAN'!U94+'[3]7FEB'!U94+'[3]8MAR'!U94+'[3]9APR'!U94+'[3]10MAY'!U94+'[3]11JUN'!U94+'[3]12JUL'!U94+'[3]13AUG'!U94</f>
        <v>0</v>
      </c>
      <c r="V94" s="19">
        <f>'[3]2SEPT'!V94+'[3]3OCT'!V94+'[3]4NOV'!V94+'[3]5DEC'!V94+'[3]6JAN'!V94+'[3]7FEB'!V94+'[3]8MAR'!V94+'[3]9APR'!V94+'[3]10MAY'!V94+'[3]11JUN'!V94+'[3]12JUL'!V94+'[3]13AUG'!V94</f>
        <v>4348</v>
      </c>
      <c r="W94" s="66">
        <f t="shared" si="1"/>
        <v>588094.28999999992</v>
      </c>
    </row>
    <row r="95" spans="1:23" x14ac:dyDescent="0.25">
      <c r="A95" s="62" t="s">
        <v>227</v>
      </c>
      <c r="B95" s="63" t="s">
        <v>228</v>
      </c>
      <c r="C95" s="68" t="s">
        <v>42</v>
      </c>
      <c r="D95" s="19">
        <f>'[3]2SEPT'!D95+'[3]3OCT'!D95+'[3]4NOV'!D95+'[3]5DEC'!D95+'[3]6JAN'!D95+'[3]7FEB'!D95+'[3]8MAR'!D95+'[3]9APR'!D95+'[3]10MAY'!D95+'[3]11JUN'!D95+'[3]12JUL'!D95+'[3]13AUG'!D95</f>
        <v>80986</v>
      </c>
      <c r="E95" s="19">
        <f>'[3]2SEPT'!E95+'[3]3OCT'!E95+'[3]4NOV'!E95+'[3]5DEC'!E95+'[3]6JAN'!E95+'[3]7FEB'!E95+'[3]8MAR'!E95+'[3]9APR'!E95+'[3]10MAY'!E95+'[3]11JUN'!E95+'[3]12JUL'!E95+'[3]13AUG'!E95</f>
        <v>22000</v>
      </c>
      <c r="F95" s="19">
        <f>'[3]2SEPT'!F95+'[3]3OCT'!F95+'[3]4NOV'!F95+'[3]5DEC'!F95+'[3]6JAN'!F95+'[3]7FEB'!F95+'[3]8MAR'!F95+'[3]9APR'!F95+'[3]10MAY'!F95+'[3]11JUN'!F95+'[3]12JUL'!F95+'[3]13AUG'!F95</f>
        <v>20000</v>
      </c>
      <c r="G95" s="19">
        <f>'[3]2SEPT'!G95+'[3]3OCT'!G95+'[3]4NOV'!G95+'[3]5DEC'!G95+'[3]6JAN'!G95+'[3]7FEB'!G95+'[3]8MAR'!G95+'[3]9APR'!G95+'[3]10MAY'!G95+'[3]11JUN'!G95+'[3]12JUL'!G95+'[3]13AUG'!G95</f>
        <v>0</v>
      </c>
      <c r="H95" s="19">
        <f>'[3]2SEPT'!H95+'[3]3OCT'!H95+'[3]4NOV'!H95+'[3]5DEC'!H95+'[3]6JAN'!H95+'[3]7FEB'!H95+'[3]8MAR'!H95+'[3]9APR'!H95+'[3]10MAY'!H95+'[3]11JUN'!H95+'[3]12JUL'!H95+'[3]13AUG'!H95</f>
        <v>0</v>
      </c>
      <c r="I95" s="65">
        <f>'[3]2SEPT'!I95+'[3]3OCT'!I95+'[3]4NOV'!I95+'[3]5DEC'!I95+'[3]6JAN'!I95+'[3]7FEB'!I95+'[3]8MAR'!I95+'[3]9APR'!I95+'[3]10MAY'!I95+'[3]11JUN'!I95+'[3]12JUL'!I95+'[3]13AUG'!I95</f>
        <v>122986</v>
      </c>
      <c r="J95" s="19">
        <f>'[3]2SEPT'!J95+'[3]3OCT'!J95+'[3]4NOV'!J95+'[3]5DEC'!J95+'[3]6JAN'!J95+'[3]7FEB'!J95+'[3]8MAR'!J95+'[3]9APR'!J95+'[3]10MAY'!J95+'[3]11JUN'!J95+'[3]12JUL'!J95+'[3]13AUG'!J95</f>
        <v>0</v>
      </c>
      <c r="K95" s="19">
        <f>'[3]2SEPT'!K95+'[3]3OCT'!K95+'[3]4NOV'!K95+'[3]5DEC'!K95+'[3]6JAN'!K95+'[3]7FEB'!K95+'[3]8MAR'!K95+'[3]9APR'!K95+'[3]10MAY'!K95+'[3]11JUN'!K95+'[3]12JUL'!K95+'[3]13AUG'!K95</f>
        <v>3258.3</v>
      </c>
      <c r="L95" s="19">
        <f>'[3]2SEPT'!L95+'[3]3OCT'!L95+'[3]4NOV'!L95+'[3]5DEC'!L95+'[3]6JAN'!L95+'[3]7FEB'!L95+'[3]8MAR'!L95+'[3]9APR'!L95+'[3]10MAY'!L95+'[3]11JUN'!L95+'[3]12JUL'!L95+'[3]13AUG'!L95</f>
        <v>0</v>
      </c>
      <c r="M95" s="19">
        <f>'[3]2SEPT'!M95+'[3]3OCT'!M95+'[3]4NOV'!M95+'[3]5DEC'!M95+'[3]6JAN'!M95+'[3]7FEB'!M95+'[3]8MAR'!M95+'[3]9APR'!M95+'[3]10MAY'!M95+'[3]11JUN'!M95+'[3]12JUL'!M95+'[3]13AUG'!M95</f>
        <v>0</v>
      </c>
      <c r="N95" s="19">
        <f>'[3]2SEPT'!N95+'[3]3OCT'!N95+'[3]4NOV'!N95+'[3]5DEC'!N95+'[3]6JAN'!N95+'[3]7FEB'!N95+'[3]8MAR'!N95+'[3]9APR'!N95+'[3]10MAY'!N95+'[3]11JUN'!N95+'[3]12JUL'!N95+'[3]13AUG'!N95</f>
        <v>0</v>
      </c>
      <c r="O95" s="19">
        <f>'[3]2SEPT'!O95+'[3]3OCT'!O95+'[3]4NOV'!O95+'[3]5DEC'!O95+'[3]6JAN'!O95+'[3]7FEB'!O95+'[3]8MAR'!O95+'[3]9APR'!O95+'[3]10MAY'!O95+'[3]11JUN'!O95+'[3]12JUL'!O95+'[3]13AUG'!O95</f>
        <v>0</v>
      </c>
      <c r="P95" s="19">
        <f>'[3]2SEPT'!P95+'[3]3OCT'!P95+'[3]4NOV'!P95+'[3]5DEC'!P95+'[3]6JAN'!P95+'[3]7FEB'!P95+'[3]8MAR'!P95+'[3]9APR'!P95+'[3]10MAY'!P95+'[3]11JUN'!P95+'[3]12JUL'!P95+'[3]13AUG'!P95</f>
        <v>0</v>
      </c>
      <c r="Q95" s="19">
        <f>'[3]2SEPT'!Q95+'[3]3OCT'!Q95+'[3]4NOV'!Q95+'[3]5DEC'!Q95+'[3]6JAN'!Q95+'[3]7FEB'!Q95+'[3]8MAR'!Q95+'[3]9APR'!Q95+'[3]10MAY'!Q95+'[3]11JUN'!Q95+'[3]12JUL'!Q95+'[3]13AUG'!Q95</f>
        <v>0</v>
      </c>
      <c r="R95" s="19">
        <f>'[3]2SEPT'!R95+'[3]3OCT'!R95+'[3]4NOV'!R95+'[3]5DEC'!R95+'[3]6JAN'!R95+'[3]7FEB'!R95+'[3]8MAR'!R95+'[3]9APR'!R95+'[3]10MAY'!R95+'[3]11JUN'!R95+'[3]12JUL'!R95+'[3]13AUG'!R95</f>
        <v>0</v>
      </c>
      <c r="S95" s="19">
        <f>'[3]2SEPT'!S95+'[3]3OCT'!S95+'[3]4NOV'!S95+'[3]5DEC'!S95+'[3]6JAN'!S95+'[3]7FEB'!S95+'[3]8MAR'!S95+'[3]9APR'!S95+'[3]10MAY'!S95+'[3]11JUN'!S95+'[3]12JUL'!S95+'[3]13AUG'!S95</f>
        <v>0</v>
      </c>
      <c r="T95" s="19">
        <f>'[3]2SEPT'!T95+'[3]3OCT'!T95+'[3]4NOV'!T95+'[3]5DEC'!T95+'[3]6JAN'!T95+'[3]7FEB'!T95+'[3]8MAR'!T95+'[3]9APR'!T95+'[3]10MAY'!T95+'[3]11JUN'!T95+'[3]12JUL'!T95+'[3]13AUG'!T95</f>
        <v>0</v>
      </c>
      <c r="U95" s="19">
        <f>'[3]2SEPT'!U95+'[3]3OCT'!U95+'[3]4NOV'!U95+'[3]5DEC'!U95+'[3]6JAN'!U95+'[3]7FEB'!U95+'[3]8MAR'!U95+'[3]9APR'!U95+'[3]10MAY'!U95+'[3]11JUN'!U95+'[3]12JUL'!U95+'[3]13AUG'!U95</f>
        <v>0</v>
      </c>
      <c r="V95" s="19">
        <f>'[3]2SEPT'!V95+'[3]3OCT'!V95+'[3]4NOV'!V95+'[3]5DEC'!V95+'[3]6JAN'!V95+'[3]7FEB'!V95+'[3]8MAR'!V95+'[3]9APR'!V95+'[3]10MAY'!V95+'[3]11JUN'!V95+'[3]12JUL'!V95+'[3]13AUG'!V95</f>
        <v>2257.56</v>
      </c>
      <c r="W95" s="66">
        <f t="shared" si="1"/>
        <v>128501.86</v>
      </c>
    </row>
    <row r="96" spans="1:23" x14ac:dyDescent="0.25">
      <c r="A96" s="62" t="s">
        <v>229</v>
      </c>
      <c r="B96" s="63" t="s">
        <v>230</v>
      </c>
      <c r="C96" s="68" t="s">
        <v>42</v>
      </c>
      <c r="D96" s="19">
        <f>'[3]2SEPT'!D96+'[3]3OCT'!D96+'[3]4NOV'!D96+'[3]5DEC'!D96+'[3]6JAN'!D96+'[3]7FEB'!D96+'[3]8MAR'!D96+'[3]9APR'!D96+'[3]10MAY'!D96+'[3]11JUN'!D96+'[3]12JUL'!D96+'[3]13AUG'!D96</f>
        <v>242081.5</v>
      </c>
      <c r="E96" s="19">
        <f>'[3]2SEPT'!E96+'[3]3OCT'!E96+'[3]4NOV'!E96+'[3]5DEC'!E96+'[3]6JAN'!E96+'[3]7FEB'!E96+'[3]8MAR'!E96+'[3]9APR'!E96+'[3]10MAY'!E96+'[3]11JUN'!E96+'[3]12JUL'!E96+'[3]13AUG'!E96</f>
        <v>150576.5</v>
      </c>
      <c r="F96" s="19">
        <f>'[3]2SEPT'!F96+'[3]3OCT'!F96+'[3]4NOV'!F96+'[3]5DEC'!F96+'[3]6JAN'!F96+'[3]7FEB'!F96+'[3]8MAR'!F96+'[3]9APR'!F96+'[3]10MAY'!F96+'[3]11JUN'!F96+'[3]12JUL'!F96+'[3]13AUG'!F96</f>
        <v>65000</v>
      </c>
      <c r="G96" s="19">
        <f>'[3]2SEPT'!G96+'[3]3OCT'!G96+'[3]4NOV'!G96+'[3]5DEC'!G96+'[3]6JAN'!G96+'[3]7FEB'!G96+'[3]8MAR'!G96+'[3]9APR'!G96+'[3]10MAY'!G96+'[3]11JUN'!G96+'[3]12JUL'!G96+'[3]13AUG'!G96</f>
        <v>19000</v>
      </c>
      <c r="H96" s="19">
        <f>'[3]2SEPT'!H96+'[3]3OCT'!H96+'[3]4NOV'!H96+'[3]5DEC'!H96+'[3]6JAN'!H96+'[3]7FEB'!H96+'[3]8MAR'!H96+'[3]9APR'!H96+'[3]10MAY'!H96+'[3]11JUN'!H96+'[3]12JUL'!H96+'[3]13AUG'!H96</f>
        <v>0</v>
      </c>
      <c r="I96" s="65">
        <f>'[3]2SEPT'!I96+'[3]3OCT'!I96+'[3]4NOV'!I96+'[3]5DEC'!I96+'[3]6JAN'!I96+'[3]7FEB'!I96+'[3]8MAR'!I96+'[3]9APR'!I96+'[3]10MAY'!I96+'[3]11JUN'!I96+'[3]12JUL'!I96+'[3]13AUG'!I96</f>
        <v>476658</v>
      </c>
      <c r="J96" s="19">
        <f>'[3]2SEPT'!J96+'[3]3OCT'!J96+'[3]4NOV'!J96+'[3]5DEC'!J96+'[3]6JAN'!J96+'[3]7FEB'!J96+'[3]8MAR'!J96+'[3]9APR'!J96+'[3]10MAY'!J96+'[3]11JUN'!J96+'[3]12JUL'!J96+'[3]13AUG'!J96</f>
        <v>0</v>
      </c>
      <c r="K96" s="19">
        <f>'[3]2SEPT'!K96+'[3]3OCT'!K96+'[3]4NOV'!K96+'[3]5DEC'!K96+'[3]6JAN'!K96+'[3]7FEB'!K96+'[3]8MAR'!K96+'[3]9APR'!K96+'[3]10MAY'!K96+'[3]11JUN'!K96+'[3]12JUL'!K96+'[3]13AUG'!K96</f>
        <v>17377.599999999999</v>
      </c>
      <c r="L96" s="19">
        <f>'[3]2SEPT'!L96+'[3]3OCT'!L96+'[3]4NOV'!L96+'[3]5DEC'!L96+'[3]6JAN'!L96+'[3]7FEB'!L96+'[3]8MAR'!L96+'[3]9APR'!L96+'[3]10MAY'!L96+'[3]11JUN'!L96+'[3]12JUL'!L96+'[3]13AUG'!L96</f>
        <v>0</v>
      </c>
      <c r="M96" s="19">
        <f>'[3]2SEPT'!M96+'[3]3OCT'!M96+'[3]4NOV'!M96+'[3]5DEC'!M96+'[3]6JAN'!M96+'[3]7FEB'!M96+'[3]8MAR'!M96+'[3]9APR'!M96+'[3]10MAY'!M96+'[3]11JUN'!M96+'[3]12JUL'!M96+'[3]13AUG'!M96</f>
        <v>0</v>
      </c>
      <c r="N96" s="19">
        <f>'[3]2SEPT'!N96+'[3]3OCT'!N96+'[3]4NOV'!N96+'[3]5DEC'!N96+'[3]6JAN'!N96+'[3]7FEB'!N96+'[3]8MAR'!N96+'[3]9APR'!N96+'[3]10MAY'!N96+'[3]11JUN'!N96+'[3]12JUL'!N96+'[3]13AUG'!N96</f>
        <v>0</v>
      </c>
      <c r="O96" s="19">
        <f>'[3]2SEPT'!O96+'[3]3OCT'!O96+'[3]4NOV'!O96+'[3]5DEC'!O96+'[3]6JAN'!O96+'[3]7FEB'!O96+'[3]8MAR'!O96+'[3]9APR'!O96+'[3]10MAY'!O96+'[3]11JUN'!O96+'[3]12JUL'!O96+'[3]13AUG'!O96</f>
        <v>0</v>
      </c>
      <c r="P96" s="19">
        <f>'[3]2SEPT'!P96+'[3]3OCT'!P96+'[3]4NOV'!P96+'[3]5DEC'!P96+'[3]6JAN'!P96+'[3]7FEB'!P96+'[3]8MAR'!P96+'[3]9APR'!P96+'[3]10MAY'!P96+'[3]11JUN'!P96+'[3]12JUL'!P96+'[3]13AUG'!P96</f>
        <v>0</v>
      </c>
      <c r="Q96" s="19">
        <f>'[3]2SEPT'!Q96+'[3]3OCT'!Q96+'[3]4NOV'!Q96+'[3]5DEC'!Q96+'[3]6JAN'!Q96+'[3]7FEB'!Q96+'[3]8MAR'!Q96+'[3]9APR'!Q96+'[3]10MAY'!Q96+'[3]11JUN'!Q96+'[3]12JUL'!Q96+'[3]13AUG'!Q96</f>
        <v>0</v>
      </c>
      <c r="R96" s="19">
        <f>'[3]2SEPT'!R96+'[3]3OCT'!R96+'[3]4NOV'!R96+'[3]5DEC'!R96+'[3]6JAN'!R96+'[3]7FEB'!R96+'[3]8MAR'!R96+'[3]9APR'!R96+'[3]10MAY'!R96+'[3]11JUN'!R96+'[3]12JUL'!R96+'[3]13AUG'!R96</f>
        <v>0</v>
      </c>
      <c r="S96" s="19">
        <f>'[3]2SEPT'!S96+'[3]3OCT'!S96+'[3]4NOV'!S96+'[3]5DEC'!S96+'[3]6JAN'!S96+'[3]7FEB'!S96+'[3]8MAR'!S96+'[3]9APR'!S96+'[3]10MAY'!S96+'[3]11JUN'!S96+'[3]12JUL'!S96+'[3]13AUG'!S96</f>
        <v>0</v>
      </c>
      <c r="T96" s="19">
        <f>'[3]2SEPT'!T96+'[3]3OCT'!T96+'[3]4NOV'!T96+'[3]5DEC'!T96+'[3]6JAN'!T96+'[3]7FEB'!T96+'[3]8MAR'!T96+'[3]9APR'!T96+'[3]10MAY'!T96+'[3]11JUN'!T96+'[3]12JUL'!T96+'[3]13AUG'!T96</f>
        <v>0</v>
      </c>
      <c r="U96" s="19">
        <f>'[3]2SEPT'!U96+'[3]3OCT'!U96+'[3]4NOV'!U96+'[3]5DEC'!U96+'[3]6JAN'!U96+'[3]7FEB'!U96+'[3]8MAR'!U96+'[3]9APR'!U96+'[3]10MAY'!U96+'[3]11JUN'!U96+'[3]12JUL'!U96+'[3]13AUG'!U96</f>
        <v>0</v>
      </c>
      <c r="V96" s="19">
        <f>'[3]2SEPT'!V96+'[3]3OCT'!V96+'[3]4NOV'!V96+'[3]5DEC'!V96+'[3]6JAN'!V96+'[3]7FEB'!V96+'[3]8MAR'!V96+'[3]9APR'!V96+'[3]10MAY'!V96+'[3]11JUN'!V96+'[3]12JUL'!V96+'[3]13AUG'!V96</f>
        <v>0</v>
      </c>
      <c r="W96" s="66">
        <f t="shared" si="1"/>
        <v>494035.6</v>
      </c>
    </row>
    <row r="97" spans="1:23" x14ac:dyDescent="0.25">
      <c r="A97" s="62" t="s">
        <v>231</v>
      </c>
      <c r="B97" s="63" t="s">
        <v>232</v>
      </c>
      <c r="C97" s="64" t="s">
        <v>36</v>
      </c>
      <c r="D97" s="19">
        <f>'[3]2SEPT'!D97+'[3]3OCT'!D97+'[3]4NOV'!D97+'[3]5DEC'!D97+'[3]6JAN'!D97+'[3]7FEB'!D97+'[3]8MAR'!D97+'[3]9APR'!D97+'[3]10MAY'!D97+'[3]11JUN'!D97+'[3]12JUL'!D97+'[3]13AUG'!D97</f>
        <v>199920</v>
      </c>
      <c r="E97" s="19">
        <f>'[3]2SEPT'!E97+'[3]3OCT'!E97+'[3]4NOV'!E97+'[3]5DEC'!E97+'[3]6JAN'!E97+'[3]7FEB'!E97+'[3]8MAR'!E97+'[3]9APR'!E97+'[3]10MAY'!E97+'[3]11JUN'!E97+'[3]12JUL'!E97+'[3]13AUG'!E97</f>
        <v>57690</v>
      </c>
      <c r="F97" s="19">
        <f>'[3]2SEPT'!F97+'[3]3OCT'!F97+'[3]4NOV'!F97+'[3]5DEC'!F97+'[3]6JAN'!F97+'[3]7FEB'!F97+'[3]8MAR'!F97+'[3]9APR'!F97+'[3]10MAY'!F97+'[3]11JUN'!F97+'[3]12JUL'!F97+'[3]13AUG'!F97</f>
        <v>94320</v>
      </c>
      <c r="G97" s="19">
        <f>'[3]2SEPT'!G97+'[3]3OCT'!G97+'[3]4NOV'!G97+'[3]5DEC'!G97+'[3]6JAN'!G97+'[3]7FEB'!G97+'[3]8MAR'!G97+'[3]9APR'!G97+'[3]10MAY'!G97+'[3]11JUN'!G97+'[3]12JUL'!G97+'[3]13AUG'!G97</f>
        <v>100000</v>
      </c>
      <c r="H97" s="19">
        <f>'[3]2SEPT'!H97+'[3]3OCT'!H97+'[3]4NOV'!H97+'[3]5DEC'!H97+'[3]6JAN'!H97+'[3]7FEB'!H97+'[3]8MAR'!H97+'[3]9APR'!H97+'[3]10MAY'!H97+'[3]11JUN'!H97+'[3]12JUL'!H97+'[3]13AUG'!H97</f>
        <v>0</v>
      </c>
      <c r="I97" s="65">
        <f>'[3]2SEPT'!I97+'[3]3OCT'!I97+'[3]4NOV'!I97+'[3]5DEC'!I97+'[3]6JAN'!I97+'[3]7FEB'!I97+'[3]8MAR'!I97+'[3]9APR'!I97+'[3]10MAY'!I97+'[3]11JUN'!I97+'[3]12JUL'!I97+'[3]13AUG'!I97</f>
        <v>451930</v>
      </c>
      <c r="J97" s="19">
        <f>'[3]2SEPT'!J97+'[3]3OCT'!J97+'[3]4NOV'!J97+'[3]5DEC'!J97+'[3]6JAN'!J97+'[3]7FEB'!J97+'[3]8MAR'!J97+'[3]9APR'!J97+'[3]10MAY'!J97+'[3]11JUN'!J97+'[3]12JUL'!J97+'[3]13AUG'!J97</f>
        <v>4023.18</v>
      </c>
      <c r="K97" s="19">
        <f>'[3]2SEPT'!K97+'[3]3OCT'!K97+'[3]4NOV'!K97+'[3]5DEC'!K97+'[3]6JAN'!K97+'[3]7FEB'!K97+'[3]8MAR'!K97+'[3]9APR'!K97+'[3]10MAY'!K97+'[3]11JUN'!K97+'[3]12JUL'!K97+'[3]13AUG'!K97</f>
        <v>18344.939999999999</v>
      </c>
      <c r="L97" s="19">
        <f>'[3]2SEPT'!L97+'[3]3OCT'!L97+'[3]4NOV'!L97+'[3]5DEC'!L97+'[3]6JAN'!L97+'[3]7FEB'!L97+'[3]8MAR'!L97+'[3]9APR'!L97+'[3]10MAY'!L97+'[3]11JUN'!L97+'[3]12JUL'!L97+'[3]13AUG'!L97</f>
        <v>0</v>
      </c>
      <c r="M97" s="19">
        <f>'[3]2SEPT'!M97+'[3]3OCT'!M97+'[3]4NOV'!M97+'[3]5DEC'!M97+'[3]6JAN'!M97+'[3]7FEB'!M97+'[3]8MAR'!M97+'[3]9APR'!M97+'[3]10MAY'!M97+'[3]11JUN'!M97+'[3]12JUL'!M97+'[3]13AUG'!M97</f>
        <v>0</v>
      </c>
      <c r="N97" s="19">
        <f>'[3]2SEPT'!N97+'[3]3OCT'!N97+'[3]4NOV'!N97+'[3]5DEC'!N97+'[3]6JAN'!N97+'[3]7FEB'!N97+'[3]8MAR'!N97+'[3]9APR'!N97+'[3]10MAY'!N97+'[3]11JUN'!N97+'[3]12JUL'!N97+'[3]13AUG'!N97</f>
        <v>0</v>
      </c>
      <c r="O97" s="19">
        <f>'[3]2SEPT'!O97+'[3]3OCT'!O97+'[3]4NOV'!O97+'[3]5DEC'!O97+'[3]6JAN'!O97+'[3]7FEB'!O97+'[3]8MAR'!O97+'[3]9APR'!O97+'[3]10MAY'!O97+'[3]11JUN'!O97+'[3]12JUL'!O97+'[3]13AUG'!O97</f>
        <v>0</v>
      </c>
      <c r="P97" s="19">
        <f>'[3]2SEPT'!P97+'[3]3OCT'!P97+'[3]4NOV'!P97+'[3]5DEC'!P97+'[3]6JAN'!P97+'[3]7FEB'!P97+'[3]8MAR'!P97+'[3]9APR'!P97+'[3]10MAY'!P97+'[3]11JUN'!P97+'[3]12JUL'!P97+'[3]13AUG'!P97</f>
        <v>0</v>
      </c>
      <c r="Q97" s="19">
        <f>'[3]2SEPT'!Q97+'[3]3OCT'!Q97+'[3]4NOV'!Q97+'[3]5DEC'!Q97+'[3]6JAN'!Q97+'[3]7FEB'!Q97+'[3]8MAR'!Q97+'[3]9APR'!Q97+'[3]10MAY'!Q97+'[3]11JUN'!Q97+'[3]12JUL'!Q97+'[3]13AUG'!Q97</f>
        <v>0</v>
      </c>
      <c r="R97" s="19">
        <f>'[3]2SEPT'!R97+'[3]3OCT'!R97+'[3]4NOV'!R97+'[3]5DEC'!R97+'[3]6JAN'!R97+'[3]7FEB'!R97+'[3]8MAR'!R97+'[3]9APR'!R97+'[3]10MAY'!R97+'[3]11JUN'!R97+'[3]12JUL'!R97+'[3]13AUG'!R97</f>
        <v>0</v>
      </c>
      <c r="S97" s="19">
        <f>'[3]2SEPT'!S97+'[3]3OCT'!S97+'[3]4NOV'!S97+'[3]5DEC'!S97+'[3]6JAN'!S97+'[3]7FEB'!S97+'[3]8MAR'!S97+'[3]9APR'!S97+'[3]10MAY'!S97+'[3]11JUN'!S97+'[3]12JUL'!S97+'[3]13AUG'!S97</f>
        <v>0</v>
      </c>
      <c r="T97" s="19">
        <f>'[3]2SEPT'!T97+'[3]3OCT'!T97+'[3]4NOV'!T97+'[3]5DEC'!T97+'[3]6JAN'!T97+'[3]7FEB'!T97+'[3]8MAR'!T97+'[3]9APR'!T97+'[3]10MAY'!T97+'[3]11JUN'!T97+'[3]12JUL'!T97+'[3]13AUG'!T97</f>
        <v>0</v>
      </c>
      <c r="U97" s="19">
        <f>'[3]2SEPT'!U97+'[3]3OCT'!U97+'[3]4NOV'!U97+'[3]5DEC'!U97+'[3]6JAN'!U97+'[3]7FEB'!U97+'[3]8MAR'!U97+'[3]9APR'!U97+'[3]10MAY'!U97+'[3]11JUN'!U97+'[3]12JUL'!U97+'[3]13AUG'!U97</f>
        <v>0</v>
      </c>
      <c r="V97" s="19">
        <f>'[3]2SEPT'!V97+'[3]3OCT'!V97+'[3]4NOV'!V97+'[3]5DEC'!V97+'[3]6JAN'!V97+'[3]7FEB'!V97+'[3]8MAR'!V97+'[3]9APR'!V97+'[3]10MAY'!V97+'[3]11JUN'!V97+'[3]12JUL'!V97+'[3]13AUG'!V97</f>
        <v>0</v>
      </c>
      <c r="W97" s="66">
        <f t="shared" si="1"/>
        <v>474298.12</v>
      </c>
    </row>
    <row r="98" spans="1:23" x14ac:dyDescent="0.25">
      <c r="A98" s="62" t="s">
        <v>233</v>
      </c>
      <c r="B98" s="63" t="s">
        <v>234</v>
      </c>
      <c r="C98" s="71" t="s">
        <v>50</v>
      </c>
      <c r="D98" s="19">
        <f>'[3]2SEPT'!D98+'[3]3OCT'!D98+'[3]4NOV'!D98+'[3]5DEC'!D98+'[3]6JAN'!D98+'[3]7FEB'!D98+'[3]8MAR'!D98+'[3]9APR'!D98+'[3]10MAY'!D98+'[3]11JUN'!D98+'[3]12JUL'!D98+'[3]13AUG'!D98</f>
        <v>264922.15999999997</v>
      </c>
      <c r="E98" s="19">
        <f>'[3]2SEPT'!E98+'[3]3OCT'!E98+'[3]4NOV'!E98+'[3]5DEC'!E98+'[3]6JAN'!E98+'[3]7FEB'!E98+'[3]8MAR'!E98+'[3]9APR'!E98+'[3]10MAY'!E98+'[3]11JUN'!E98+'[3]12JUL'!E98+'[3]13AUG'!E98</f>
        <v>76500</v>
      </c>
      <c r="F98" s="19">
        <f>'[3]2SEPT'!F98+'[3]3OCT'!F98+'[3]4NOV'!F98+'[3]5DEC'!F98+'[3]6JAN'!F98+'[3]7FEB'!F98+'[3]8MAR'!F98+'[3]9APR'!F98+'[3]10MAY'!F98+'[3]11JUN'!F98+'[3]12JUL'!F98+'[3]13AUG'!F98</f>
        <v>1311435.96</v>
      </c>
      <c r="G98" s="19">
        <f>'[3]2SEPT'!G98+'[3]3OCT'!G98+'[3]4NOV'!G98+'[3]5DEC'!G98+'[3]6JAN'!G98+'[3]7FEB'!G98+'[3]8MAR'!G98+'[3]9APR'!G98+'[3]10MAY'!G98+'[3]11JUN'!G98+'[3]12JUL'!G98+'[3]13AUG'!G98</f>
        <v>435550.88</v>
      </c>
      <c r="H98" s="19">
        <f>'[3]2SEPT'!H98+'[3]3OCT'!H98+'[3]4NOV'!H98+'[3]5DEC'!H98+'[3]6JAN'!H98+'[3]7FEB'!H98+'[3]8MAR'!H98+'[3]9APR'!H98+'[3]10MAY'!H98+'[3]11JUN'!H98+'[3]12JUL'!H98+'[3]13AUG'!H98</f>
        <v>102750</v>
      </c>
      <c r="I98" s="65">
        <f>'[3]2SEPT'!I98+'[3]3OCT'!I98+'[3]4NOV'!I98+'[3]5DEC'!I98+'[3]6JAN'!I98+'[3]7FEB'!I98+'[3]8MAR'!I98+'[3]9APR'!I98+'[3]10MAY'!I98+'[3]11JUN'!I98+'[3]12JUL'!I98+'[3]13AUG'!I98</f>
        <v>2191159</v>
      </c>
      <c r="J98" s="19">
        <f>'[3]2SEPT'!J98+'[3]3OCT'!J98+'[3]4NOV'!J98+'[3]5DEC'!J98+'[3]6JAN'!J98+'[3]7FEB'!J98+'[3]8MAR'!J98+'[3]9APR'!J98+'[3]10MAY'!J98+'[3]11JUN'!J98+'[3]12JUL'!J98+'[3]13AUG'!J98</f>
        <v>14105.36</v>
      </c>
      <c r="K98" s="19">
        <f>'[3]2SEPT'!K98+'[3]3OCT'!K98+'[3]4NOV'!K98+'[3]5DEC'!K98+'[3]6JAN'!K98+'[3]7FEB'!K98+'[3]8MAR'!K98+'[3]9APR'!K98+'[3]10MAY'!K98+'[3]11JUN'!K98+'[3]12JUL'!K98+'[3]13AUG'!K98</f>
        <v>363189.99</v>
      </c>
      <c r="L98" s="19">
        <f>'[3]2SEPT'!L98+'[3]3OCT'!L98+'[3]4NOV'!L98+'[3]5DEC'!L98+'[3]6JAN'!L98+'[3]7FEB'!L98+'[3]8MAR'!L98+'[3]9APR'!L98+'[3]10MAY'!L98+'[3]11JUN'!L98+'[3]12JUL'!L98+'[3]13AUG'!L98</f>
        <v>0</v>
      </c>
      <c r="M98" s="19">
        <f>'[3]2SEPT'!M98+'[3]3OCT'!M98+'[3]4NOV'!M98+'[3]5DEC'!M98+'[3]6JAN'!M98+'[3]7FEB'!M98+'[3]8MAR'!M98+'[3]9APR'!M98+'[3]10MAY'!M98+'[3]11JUN'!M98+'[3]12JUL'!M98+'[3]13AUG'!M98</f>
        <v>0</v>
      </c>
      <c r="N98" s="19">
        <f>'[3]2SEPT'!N98+'[3]3OCT'!N98+'[3]4NOV'!N98+'[3]5DEC'!N98+'[3]6JAN'!N98+'[3]7FEB'!N98+'[3]8MAR'!N98+'[3]9APR'!N98+'[3]10MAY'!N98+'[3]11JUN'!N98+'[3]12JUL'!N98+'[3]13AUG'!N98</f>
        <v>0</v>
      </c>
      <c r="O98" s="19">
        <f>'[3]2SEPT'!O98+'[3]3OCT'!O98+'[3]4NOV'!O98+'[3]5DEC'!O98+'[3]6JAN'!O98+'[3]7FEB'!O98+'[3]8MAR'!O98+'[3]9APR'!O98+'[3]10MAY'!O98+'[3]11JUN'!O98+'[3]12JUL'!O98+'[3]13AUG'!O98</f>
        <v>0</v>
      </c>
      <c r="P98" s="19">
        <f>'[3]2SEPT'!P98+'[3]3OCT'!P98+'[3]4NOV'!P98+'[3]5DEC'!P98+'[3]6JAN'!P98+'[3]7FEB'!P98+'[3]8MAR'!P98+'[3]9APR'!P98+'[3]10MAY'!P98+'[3]11JUN'!P98+'[3]12JUL'!P98+'[3]13AUG'!P98</f>
        <v>0</v>
      </c>
      <c r="Q98" s="19">
        <f>'[3]2SEPT'!Q98+'[3]3OCT'!Q98+'[3]4NOV'!Q98+'[3]5DEC'!Q98+'[3]6JAN'!Q98+'[3]7FEB'!Q98+'[3]8MAR'!Q98+'[3]9APR'!Q98+'[3]10MAY'!Q98+'[3]11JUN'!Q98+'[3]12JUL'!Q98+'[3]13AUG'!Q98</f>
        <v>16500</v>
      </c>
      <c r="R98" s="19">
        <f>'[3]2SEPT'!R98+'[3]3OCT'!R98+'[3]4NOV'!R98+'[3]5DEC'!R98+'[3]6JAN'!R98+'[3]7FEB'!R98+'[3]8MAR'!R98+'[3]9APR'!R98+'[3]10MAY'!R98+'[3]11JUN'!R98+'[3]12JUL'!R98+'[3]13AUG'!R98</f>
        <v>0</v>
      </c>
      <c r="S98" s="19">
        <f>'[3]2SEPT'!S98+'[3]3OCT'!S98+'[3]4NOV'!S98+'[3]5DEC'!S98+'[3]6JAN'!S98+'[3]7FEB'!S98+'[3]8MAR'!S98+'[3]9APR'!S98+'[3]10MAY'!S98+'[3]11JUN'!S98+'[3]12JUL'!S98+'[3]13AUG'!S98</f>
        <v>0</v>
      </c>
      <c r="T98" s="19">
        <f>'[3]2SEPT'!T98+'[3]3OCT'!T98+'[3]4NOV'!T98+'[3]5DEC'!T98+'[3]6JAN'!T98+'[3]7FEB'!T98+'[3]8MAR'!T98+'[3]9APR'!T98+'[3]10MAY'!T98+'[3]11JUN'!T98+'[3]12JUL'!T98+'[3]13AUG'!T98</f>
        <v>0</v>
      </c>
      <c r="U98" s="19">
        <f>'[3]2SEPT'!U98+'[3]3OCT'!U98+'[3]4NOV'!U98+'[3]5DEC'!U98+'[3]6JAN'!U98+'[3]7FEB'!U98+'[3]8MAR'!U98+'[3]9APR'!U98+'[3]10MAY'!U98+'[3]11JUN'!U98+'[3]12JUL'!U98+'[3]13AUG'!U98</f>
        <v>0</v>
      </c>
      <c r="V98" s="19">
        <f>'[3]2SEPT'!V98+'[3]3OCT'!V98+'[3]4NOV'!V98+'[3]5DEC'!V98+'[3]6JAN'!V98+'[3]7FEB'!V98+'[3]8MAR'!V98+'[3]9APR'!V98+'[3]10MAY'!V98+'[3]11JUN'!V98+'[3]12JUL'!V98+'[3]13AUG'!V98</f>
        <v>154704.79999999999</v>
      </c>
      <c r="W98" s="66">
        <f t="shared" si="1"/>
        <v>2739659.1499999994</v>
      </c>
    </row>
    <row r="99" spans="1:23" x14ac:dyDescent="0.25">
      <c r="A99" s="62" t="s">
        <v>235</v>
      </c>
      <c r="B99" s="63" t="s">
        <v>236</v>
      </c>
      <c r="C99" s="71" t="s">
        <v>50</v>
      </c>
      <c r="D99" s="19">
        <f>'[3]2SEPT'!D99+'[3]3OCT'!D99+'[3]4NOV'!D99+'[3]5DEC'!D99+'[3]6JAN'!D99+'[3]7FEB'!D99+'[3]8MAR'!D99+'[3]9APR'!D99+'[3]10MAY'!D99+'[3]11JUN'!D99+'[3]12JUL'!D99+'[3]13AUG'!D99</f>
        <v>59025</v>
      </c>
      <c r="E99" s="19">
        <f>'[3]2SEPT'!E99+'[3]3OCT'!E99+'[3]4NOV'!E99+'[3]5DEC'!E99+'[3]6JAN'!E99+'[3]7FEB'!E99+'[3]8MAR'!E99+'[3]9APR'!E99+'[3]10MAY'!E99+'[3]11JUN'!E99+'[3]12JUL'!E99+'[3]13AUG'!E99</f>
        <v>20408</v>
      </c>
      <c r="F99" s="19">
        <f>'[3]2SEPT'!F99+'[3]3OCT'!F99+'[3]4NOV'!F99+'[3]5DEC'!F99+'[3]6JAN'!F99+'[3]7FEB'!F99+'[3]8MAR'!F99+'[3]9APR'!F99+'[3]10MAY'!F99+'[3]11JUN'!F99+'[3]12JUL'!F99+'[3]13AUG'!F99</f>
        <v>14797</v>
      </c>
      <c r="G99" s="19">
        <f>'[3]2SEPT'!G99+'[3]3OCT'!G99+'[3]4NOV'!G99+'[3]5DEC'!G99+'[3]6JAN'!G99+'[3]7FEB'!G99+'[3]8MAR'!G99+'[3]9APR'!G99+'[3]10MAY'!G99+'[3]11JUN'!G99+'[3]12JUL'!G99+'[3]13AUG'!G99</f>
        <v>6162</v>
      </c>
      <c r="H99" s="19">
        <f>'[3]2SEPT'!H99+'[3]3OCT'!H99+'[3]4NOV'!H99+'[3]5DEC'!H99+'[3]6JAN'!H99+'[3]7FEB'!H99+'[3]8MAR'!H99+'[3]9APR'!H99+'[3]10MAY'!H99+'[3]11JUN'!H99+'[3]12JUL'!H99+'[3]13AUG'!H99</f>
        <v>2232</v>
      </c>
      <c r="I99" s="65">
        <f>'[3]2SEPT'!I99+'[3]3OCT'!I99+'[3]4NOV'!I99+'[3]5DEC'!I99+'[3]6JAN'!I99+'[3]7FEB'!I99+'[3]8MAR'!I99+'[3]9APR'!I99+'[3]10MAY'!I99+'[3]11JUN'!I99+'[3]12JUL'!I99+'[3]13AUG'!I99</f>
        <v>102624</v>
      </c>
      <c r="J99" s="19">
        <f>'[3]2SEPT'!J99+'[3]3OCT'!J99+'[3]4NOV'!J99+'[3]5DEC'!J99+'[3]6JAN'!J99+'[3]7FEB'!J99+'[3]8MAR'!J99+'[3]9APR'!J99+'[3]10MAY'!J99+'[3]11JUN'!J99+'[3]12JUL'!J99+'[3]13AUG'!J99</f>
        <v>940.36</v>
      </c>
      <c r="K99" s="19">
        <f>'[3]2SEPT'!K99+'[3]3OCT'!K99+'[3]4NOV'!K99+'[3]5DEC'!K99+'[3]6JAN'!K99+'[3]7FEB'!K99+'[3]8MAR'!K99+'[3]9APR'!K99+'[3]10MAY'!K99+'[3]11JUN'!K99+'[3]12JUL'!K99+'[3]13AUG'!K99</f>
        <v>4282.38</v>
      </c>
      <c r="L99" s="19">
        <f>'[3]2SEPT'!L99+'[3]3OCT'!L99+'[3]4NOV'!L99+'[3]5DEC'!L99+'[3]6JAN'!L99+'[3]7FEB'!L99+'[3]8MAR'!L99+'[3]9APR'!L99+'[3]10MAY'!L99+'[3]11JUN'!L99+'[3]12JUL'!L99+'[3]13AUG'!L99</f>
        <v>0</v>
      </c>
      <c r="M99" s="19">
        <f>'[3]2SEPT'!M99+'[3]3OCT'!M99+'[3]4NOV'!M99+'[3]5DEC'!M99+'[3]6JAN'!M99+'[3]7FEB'!M99+'[3]8MAR'!M99+'[3]9APR'!M99+'[3]10MAY'!M99+'[3]11JUN'!M99+'[3]12JUL'!M99+'[3]13AUG'!M99</f>
        <v>0</v>
      </c>
      <c r="N99" s="19">
        <f>'[3]2SEPT'!N99+'[3]3OCT'!N99+'[3]4NOV'!N99+'[3]5DEC'!N99+'[3]6JAN'!N99+'[3]7FEB'!N99+'[3]8MAR'!N99+'[3]9APR'!N99+'[3]10MAY'!N99+'[3]11JUN'!N99+'[3]12JUL'!N99+'[3]13AUG'!N99</f>
        <v>0</v>
      </c>
      <c r="O99" s="19">
        <f>'[3]2SEPT'!O99+'[3]3OCT'!O99+'[3]4NOV'!O99+'[3]5DEC'!O99+'[3]6JAN'!O99+'[3]7FEB'!O99+'[3]8MAR'!O99+'[3]9APR'!O99+'[3]10MAY'!O99+'[3]11JUN'!O99+'[3]12JUL'!O99+'[3]13AUG'!O99</f>
        <v>0</v>
      </c>
      <c r="P99" s="19">
        <f>'[3]2SEPT'!P99+'[3]3OCT'!P99+'[3]4NOV'!P99+'[3]5DEC'!P99+'[3]6JAN'!P99+'[3]7FEB'!P99+'[3]8MAR'!P99+'[3]9APR'!P99+'[3]10MAY'!P99+'[3]11JUN'!P99+'[3]12JUL'!P99+'[3]13AUG'!P99</f>
        <v>0</v>
      </c>
      <c r="Q99" s="19">
        <f>'[3]2SEPT'!Q99+'[3]3OCT'!Q99+'[3]4NOV'!Q99+'[3]5DEC'!Q99+'[3]6JAN'!Q99+'[3]7FEB'!Q99+'[3]8MAR'!Q99+'[3]9APR'!Q99+'[3]10MAY'!Q99+'[3]11JUN'!Q99+'[3]12JUL'!Q99+'[3]13AUG'!Q99</f>
        <v>0</v>
      </c>
      <c r="R99" s="19">
        <f>'[3]2SEPT'!R99+'[3]3OCT'!R99+'[3]4NOV'!R99+'[3]5DEC'!R99+'[3]6JAN'!R99+'[3]7FEB'!R99+'[3]8MAR'!R99+'[3]9APR'!R99+'[3]10MAY'!R99+'[3]11JUN'!R99+'[3]12JUL'!R99+'[3]13AUG'!R99</f>
        <v>0</v>
      </c>
      <c r="S99" s="19">
        <f>'[3]2SEPT'!S99+'[3]3OCT'!S99+'[3]4NOV'!S99+'[3]5DEC'!S99+'[3]6JAN'!S99+'[3]7FEB'!S99+'[3]8MAR'!S99+'[3]9APR'!S99+'[3]10MAY'!S99+'[3]11JUN'!S99+'[3]12JUL'!S99+'[3]13AUG'!S99</f>
        <v>0</v>
      </c>
      <c r="T99" s="19">
        <f>'[3]2SEPT'!T99+'[3]3OCT'!T99+'[3]4NOV'!T99+'[3]5DEC'!T99+'[3]6JAN'!T99+'[3]7FEB'!T99+'[3]8MAR'!T99+'[3]9APR'!T99+'[3]10MAY'!T99+'[3]11JUN'!T99+'[3]12JUL'!T99+'[3]13AUG'!T99</f>
        <v>0</v>
      </c>
      <c r="U99" s="19">
        <f>'[3]2SEPT'!U99+'[3]3OCT'!U99+'[3]4NOV'!U99+'[3]5DEC'!U99+'[3]6JAN'!U99+'[3]7FEB'!U99+'[3]8MAR'!U99+'[3]9APR'!U99+'[3]10MAY'!U99+'[3]11JUN'!U99+'[3]12JUL'!U99+'[3]13AUG'!U99</f>
        <v>0</v>
      </c>
      <c r="V99" s="19">
        <f>'[3]2SEPT'!V99+'[3]3OCT'!V99+'[3]4NOV'!V99+'[3]5DEC'!V99+'[3]6JAN'!V99+'[3]7FEB'!V99+'[3]8MAR'!V99+'[3]9APR'!V99+'[3]10MAY'!V99+'[3]11JUN'!V99+'[3]12JUL'!V99+'[3]13AUG'!V99</f>
        <v>1545</v>
      </c>
      <c r="W99" s="66">
        <f t="shared" si="1"/>
        <v>109391.74</v>
      </c>
    </row>
    <row r="100" spans="1:23" x14ac:dyDescent="0.25">
      <c r="A100" s="62" t="s">
        <v>237</v>
      </c>
      <c r="B100" s="63" t="s">
        <v>238</v>
      </c>
      <c r="C100" s="67" t="s">
        <v>39</v>
      </c>
      <c r="D100" s="19">
        <f>'[3]2SEPT'!D100+'[3]3OCT'!D100+'[3]4NOV'!D100+'[3]5DEC'!D100+'[3]6JAN'!D100+'[3]7FEB'!D100+'[3]8MAR'!D100+'[3]9APR'!D100+'[3]10MAY'!D100+'[3]11JUN'!D100+'[3]12JUL'!D100+'[3]13AUG'!D100</f>
        <v>118164.43</v>
      </c>
      <c r="E100" s="19">
        <f>'[3]2SEPT'!E100+'[3]3OCT'!E100+'[3]4NOV'!E100+'[3]5DEC'!E100+'[3]6JAN'!E100+'[3]7FEB'!E100+'[3]8MAR'!E100+'[3]9APR'!E100+'[3]10MAY'!E100+'[3]11JUN'!E100+'[3]12JUL'!E100+'[3]13AUG'!E100</f>
        <v>15000</v>
      </c>
      <c r="F100" s="19">
        <f>'[3]2SEPT'!F100+'[3]3OCT'!F100+'[3]4NOV'!F100+'[3]5DEC'!F100+'[3]6JAN'!F100+'[3]7FEB'!F100+'[3]8MAR'!F100+'[3]9APR'!F100+'[3]10MAY'!F100+'[3]11JUN'!F100+'[3]12JUL'!F100+'[3]13AUG'!F100</f>
        <v>55000</v>
      </c>
      <c r="G100" s="19">
        <f>'[3]2SEPT'!G100+'[3]3OCT'!G100+'[3]4NOV'!G100+'[3]5DEC'!G100+'[3]6JAN'!G100+'[3]7FEB'!G100+'[3]8MAR'!G100+'[3]9APR'!G100+'[3]10MAY'!G100+'[3]11JUN'!G100+'[3]12JUL'!G100+'[3]13AUG'!G100</f>
        <v>59278.57</v>
      </c>
      <c r="H100" s="19">
        <f>'[3]2SEPT'!H100+'[3]3OCT'!H100+'[3]4NOV'!H100+'[3]5DEC'!H100+'[3]6JAN'!H100+'[3]7FEB'!H100+'[3]8MAR'!H100+'[3]9APR'!H100+'[3]10MAY'!H100+'[3]11JUN'!H100+'[3]12JUL'!H100+'[3]13AUG'!H100</f>
        <v>5000</v>
      </c>
      <c r="I100" s="65">
        <f>'[3]2SEPT'!I100+'[3]3OCT'!I100+'[3]4NOV'!I100+'[3]5DEC'!I100+'[3]6JAN'!I100+'[3]7FEB'!I100+'[3]8MAR'!I100+'[3]9APR'!I100+'[3]10MAY'!I100+'[3]11JUN'!I100+'[3]12JUL'!I100+'[3]13AUG'!I100</f>
        <v>252443</v>
      </c>
      <c r="J100" s="19">
        <f>'[3]2SEPT'!J100+'[3]3OCT'!J100+'[3]4NOV'!J100+'[3]5DEC'!J100+'[3]6JAN'!J100+'[3]7FEB'!J100+'[3]8MAR'!J100+'[3]9APR'!J100+'[3]10MAY'!J100+'[3]11JUN'!J100+'[3]12JUL'!J100+'[3]13AUG'!J100</f>
        <v>941.46</v>
      </c>
      <c r="K100" s="19">
        <f>'[3]2SEPT'!K100+'[3]3OCT'!K100+'[3]4NOV'!K100+'[3]5DEC'!K100+'[3]6JAN'!K100+'[3]7FEB'!K100+'[3]8MAR'!K100+'[3]9APR'!K100+'[3]10MAY'!K100+'[3]11JUN'!K100+'[3]12JUL'!K100+'[3]13AUG'!K100</f>
        <v>7222.57</v>
      </c>
      <c r="L100" s="19">
        <f>'[3]2SEPT'!L100+'[3]3OCT'!L100+'[3]4NOV'!L100+'[3]5DEC'!L100+'[3]6JAN'!L100+'[3]7FEB'!L100+'[3]8MAR'!L100+'[3]9APR'!L100+'[3]10MAY'!L100+'[3]11JUN'!L100+'[3]12JUL'!L100+'[3]13AUG'!L100</f>
        <v>0</v>
      </c>
      <c r="M100" s="19">
        <f>'[3]2SEPT'!M100+'[3]3OCT'!M100+'[3]4NOV'!M100+'[3]5DEC'!M100+'[3]6JAN'!M100+'[3]7FEB'!M100+'[3]8MAR'!M100+'[3]9APR'!M100+'[3]10MAY'!M100+'[3]11JUN'!M100+'[3]12JUL'!M100+'[3]13AUG'!M100</f>
        <v>0</v>
      </c>
      <c r="N100" s="19">
        <f>'[3]2SEPT'!N100+'[3]3OCT'!N100+'[3]4NOV'!N100+'[3]5DEC'!N100+'[3]6JAN'!N100+'[3]7FEB'!N100+'[3]8MAR'!N100+'[3]9APR'!N100+'[3]10MAY'!N100+'[3]11JUN'!N100+'[3]12JUL'!N100+'[3]13AUG'!N100</f>
        <v>0</v>
      </c>
      <c r="O100" s="19">
        <f>'[3]2SEPT'!O100+'[3]3OCT'!O100+'[3]4NOV'!O100+'[3]5DEC'!O100+'[3]6JAN'!O100+'[3]7FEB'!O100+'[3]8MAR'!O100+'[3]9APR'!O100+'[3]10MAY'!O100+'[3]11JUN'!O100+'[3]12JUL'!O100+'[3]13AUG'!O100</f>
        <v>0</v>
      </c>
      <c r="P100" s="19">
        <f>'[3]2SEPT'!P100+'[3]3OCT'!P100+'[3]4NOV'!P100+'[3]5DEC'!P100+'[3]6JAN'!P100+'[3]7FEB'!P100+'[3]8MAR'!P100+'[3]9APR'!P100+'[3]10MAY'!P100+'[3]11JUN'!P100+'[3]12JUL'!P100+'[3]13AUG'!P100</f>
        <v>0</v>
      </c>
      <c r="Q100" s="19">
        <f>'[3]2SEPT'!Q100+'[3]3OCT'!Q100+'[3]4NOV'!Q100+'[3]5DEC'!Q100+'[3]6JAN'!Q100+'[3]7FEB'!Q100+'[3]8MAR'!Q100+'[3]9APR'!Q100+'[3]10MAY'!Q100+'[3]11JUN'!Q100+'[3]12JUL'!Q100+'[3]13AUG'!Q100</f>
        <v>0</v>
      </c>
      <c r="R100" s="19">
        <f>'[3]2SEPT'!R100+'[3]3OCT'!R100+'[3]4NOV'!R100+'[3]5DEC'!R100+'[3]6JAN'!R100+'[3]7FEB'!R100+'[3]8MAR'!R100+'[3]9APR'!R100+'[3]10MAY'!R100+'[3]11JUN'!R100+'[3]12JUL'!R100+'[3]13AUG'!R100</f>
        <v>0</v>
      </c>
      <c r="S100" s="19">
        <f>'[3]2SEPT'!S100+'[3]3OCT'!S100+'[3]4NOV'!S100+'[3]5DEC'!S100+'[3]6JAN'!S100+'[3]7FEB'!S100+'[3]8MAR'!S100+'[3]9APR'!S100+'[3]10MAY'!S100+'[3]11JUN'!S100+'[3]12JUL'!S100+'[3]13AUG'!S100</f>
        <v>0</v>
      </c>
      <c r="T100" s="19">
        <f>'[3]2SEPT'!T100+'[3]3OCT'!T100+'[3]4NOV'!T100+'[3]5DEC'!T100+'[3]6JAN'!T100+'[3]7FEB'!T100+'[3]8MAR'!T100+'[3]9APR'!T100+'[3]10MAY'!T100+'[3]11JUN'!T100+'[3]12JUL'!T100+'[3]13AUG'!T100</f>
        <v>0</v>
      </c>
      <c r="U100" s="19">
        <f>'[3]2SEPT'!U100+'[3]3OCT'!U100+'[3]4NOV'!U100+'[3]5DEC'!U100+'[3]6JAN'!U100+'[3]7FEB'!U100+'[3]8MAR'!U100+'[3]9APR'!U100+'[3]10MAY'!U100+'[3]11JUN'!U100+'[3]12JUL'!U100+'[3]13AUG'!U100</f>
        <v>0</v>
      </c>
      <c r="V100" s="19">
        <f>'[3]2SEPT'!V100+'[3]3OCT'!V100+'[3]4NOV'!V100+'[3]5DEC'!V100+'[3]6JAN'!V100+'[3]7FEB'!V100+'[3]8MAR'!V100+'[3]9APR'!V100+'[3]10MAY'!V100+'[3]11JUN'!V100+'[3]12JUL'!V100+'[3]13AUG'!V100</f>
        <v>0</v>
      </c>
      <c r="W100" s="66">
        <f t="shared" si="1"/>
        <v>260607.03</v>
      </c>
    </row>
    <row r="101" spans="1:23" x14ac:dyDescent="0.25">
      <c r="A101" s="62" t="s">
        <v>239</v>
      </c>
      <c r="B101" s="63" t="s">
        <v>240</v>
      </c>
      <c r="C101" s="70" t="s">
        <v>45</v>
      </c>
      <c r="D101" s="19">
        <f>'[3]2SEPT'!D101+'[3]3OCT'!D101+'[3]4NOV'!D101+'[3]5DEC'!D101+'[3]6JAN'!D101+'[3]7FEB'!D101+'[3]8MAR'!D101+'[3]9APR'!D101+'[3]10MAY'!D101+'[3]11JUN'!D101+'[3]12JUL'!D101+'[3]13AUG'!D101</f>
        <v>436883</v>
      </c>
      <c r="E101" s="19">
        <f>'[3]2SEPT'!E101+'[3]3OCT'!E101+'[3]4NOV'!E101+'[3]5DEC'!E101+'[3]6JAN'!E101+'[3]7FEB'!E101+'[3]8MAR'!E101+'[3]9APR'!E101+'[3]10MAY'!E101+'[3]11JUN'!E101+'[3]12JUL'!E101+'[3]13AUG'!E101</f>
        <v>147050</v>
      </c>
      <c r="F101" s="19">
        <f>'[3]2SEPT'!F101+'[3]3OCT'!F101+'[3]4NOV'!F101+'[3]5DEC'!F101+'[3]6JAN'!F101+'[3]7FEB'!F101+'[3]8MAR'!F101+'[3]9APR'!F101+'[3]10MAY'!F101+'[3]11JUN'!F101+'[3]12JUL'!F101+'[3]13AUG'!F101</f>
        <v>384704</v>
      </c>
      <c r="G101" s="19">
        <f>'[3]2SEPT'!G101+'[3]3OCT'!G101+'[3]4NOV'!G101+'[3]5DEC'!G101+'[3]6JAN'!G101+'[3]7FEB'!G101+'[3]8MAR'!G101+'[3]9APR'!G101+'[3]10MAY'!G101+'[3]11JUN'!G101+'[3]12JUL'!G101+'[3]13AUG'!G101</f>
        <v>585982</v>
      </c>
      <c r="H101" s="19">
        <f>'[3]2SEPT'!H101+'[3]3OCT'!H101+'[3]4NOV'!H101+'[3]5DEC'!H101+'[3]6JAN'!H101+'[3]7FEB'!H101+'[3]8MAR'!H101+'[3]9APR'!H101+'[3]10MAY'!H101+'[3]11JUN'!H101+'[3]12JUL'!H101+'[3]13AUG'!H101</f>
        <v>158600</v>
      </c>
      <c r="I101" s="65">
        <f>'[3]2SEPT'!I101+'[3]3OCT'!I101+'[3]4NOV'!I101+'[3]5DEC'!I101+'[3]6JAN'!I101+'[3]7FEB'!I101+'[3]8MAR'!I101+'[3]9APR'!I101+'[3]10MAY'!I101+'[3]11JUN'!I101+'[3]12JUL'!I101+'[3]13AUG'!I101</f>
        <v>1713219</v>
      </c>
      <c r="J101" s="19">
        <f>'[3]2SEPT'!J101+'[3]3OCT'!J101+'[3]4NOV'!J101+'[3]5DEC'!J101+'[3]6JAN'!J101+'[3]7FEB'!J101+'[3]8MAR'!J101+'[3]9APR'!J101+'[3]10MAY'!J101+'[3]11JUN'!J101+'[3]12JUL'!J101+'[3]13AUG'!J101</f>
        <v>19211</v>
      </c>
      <c r="K101" s="19">
        <f>'[3]2SEPT'!K101+'[3]3OCT'!K101+'[3]4NOV'!K101+'[3]5DEC'!K101+'[3]6JAN'!K101+'[3]7FEB'!K101+'[3]8MAR'!K101+'[3]9APR'!K101+'[3]10MAY'!K101+'[3]11JUN'!K101+'[3]12JUL'!K101+'[3]13AUG'!K101</f>
        <v>283385.33</v>
      </c>
      <c r="L101" s="19">
        <f>'[3]2SEPT'!L101+'[3]3OCT'!L101+'[3]4NOV'!L101+'[3]5DEC'!L101+'[3]6JAN'!L101+'[3]7FEB'!L101+'[3]8MAR'!L101+'[3]9APR'!L101+'[3]10MAY'!L101+'[3]11JUN'!L101+'[3]12JUL'!L101+'[3]13AUG'!L101</f>
        <v>0</v>
      </c>
      <c r="M101" s="19">
        <f>'[3]2SEPT'!M101+'[3]3OCT'!M101+'[3]4NOV'!M101+'[3]5DEC'!M101+'[3]6JAN'!M101+'[3]7FEB'!M101+'[3]8MAR'!M101+'[3]9APR'!M101+'[3]10MAY'!M101+'[3]11JUN'!M101+'[3]12JUL'!M101+'[3]13AUG'!M101</f>
        <v>0</v>
      </c>
      <c r="N101" s="19">
        <f>'[3]2SEPT'!N101+'[3]3OCT'!N101+'[3]4NOV'!N101+'[3]5DEC'!N101+'[3]6JAN'!N101+'[3]7FEB'!N101+'[3]8MAR'!N101+'[3]9APR'!N101+'[3]10MAY'!N101+'[3]11JUN'!N101+'[3]12JUL'!N101+'[3]13AUG'!N101</f>
        <v>0</v>
      </c>
      <c r="O101" s="19">
        <f>'[3]2SEPT'!O101+'[3]3OCT'!O101+'[3]4NOV'!O101+'[3]5DEC'!O101+'[3]6JAN'!O101+'[3]7FEB'!O101+'[3]8MAR'!O101+'[3]9APR'!O101+'[3]10MAY'!O101+'[3]11JUN'!O101+'[3]12JUL'!O101+'[3]13AUG'!O101</f>
        <v>0</v>
      </c>
      <c r="P101" s="19">
        <f>'[3]2SEPT'!P101+'[3]3OCT'!P101+'[3]4NOV'!P101+'[3]5DEC'!P101+'[3]6JAN'!P101+'[3]7FEB'!P101+'[3]8MAR'!P101+'[3]9APR'!P101+'[3]10MAY'!P101+'[3]11JUN'!P101+'[3]12JUL'!P101+'[3]13AUG'!P101</f>
        <v>46008</v>
      </c>
      <c r="Q101" s="19">
        <f>'[3]2SEPT'!Q101+'[3]3OCT'!Q101+'[3]4NOV'!Q101+'[3]5DEC'!Q101+'[3]6JAN'!Q101+'[3]7FEB'!Q101+'[3]8MAR'!Q101+'[3]9APR'!Q101+'[3]10MAY'!Q101+'[3]11JUN'!Q101+'[3]12JUL'!Q101+'[3]13AUG'!Q101</f>
        <v>0</v>
      </c>
      <c r="R101" s="19">
        <f>'[3]2SEPT'!R101+'[3]3OCT'!R101+'[3]4NOV'!R101+'[3]5DEC'!R101+'[3]6JAN'!R101+'[3]7FEB'!R101+'[3]8MAR'!R101+'[3]9APR'!R101+'[3]10MAY'!R101+'[3]11JUN'!R101+'[3]12JUL'!R101+'[3]13AUG'!R101</f>
        <v>0</v>
      </c>
      <c r="S101" s="19">
        <f>'[3]2SEPT'!S101+'[3]3OCT'!S101+'[3]4NOV'!S101+'[3]5DEC'!S101+'[3]6JAN'!S101+'[3]7FEB'!S101+'[3]8MAR'!S101+'[3]9APR'!S101+'[3]10MAY'!S101+'[3]11JUN'!S101+'[3]12JUL'!S101+'[3]13AUG'!S101</f>
        <v>0</v>
      </c>
      <c r="T101" s="19">
        <f>'[3]2SEPT'!T101+'[3]3OCT'!T101+'[3]4NOV'!T101+'[3]5DEC'!T101+'[3]6JAN'!T101+'[3]7FEB'!T101+'[3]8MAR'!T101+'[3]9APR'!T101+'[3]10MAY'!T101+'[3]11JUN'!T101+'[3]12JUL'!T101+'[3]13AUG'!T101</f>
        <v>0</v>
      </c>
      <c r="U101" s="19">
        <f>'[3]2SEPT'!U101+'[3]3OCT'!U101+'[3]4NOV'!U101+'[3]5DEC'!U101+'[3]6JAN'!U101+'[3]7FEB'!U101+'[3]8MAR'!U101+'[3]9APR'!U101+'[3]10MAY'!U101+'[3]11JUN'!U101+'[3]12JUL'!U101+'[3]13AUG'!U101</f>
        <v>0</v>
      </c>
      <c r="V101" s="19">
        <f>'[3]2SEPT'!V101+'[3]3OCT'!V101+'[3]4NOV'!V101+'[3]5DEC'!V101+'[3]6JAN'!V101+'[3]7FEB'!V101+'[3]8MAR'!V101+'[3]9APR'!V101+'[3]10MAY'!V101+'[3]11JUN'!V101+'[3]12JUL'!V101+'[3]13AUG'!V101</f>
        <v>4348</v>
      </c>
      <c r="W101" s="66">
        <f t="shared" si="1"/>
        <v>2066171.33</v>
      </c>
    </row>
    <row r="102" spans="1:23" x14ac:dyDescent="0.25">
      <c r="A102" s="62" t="s">
        <v>241</v>
      </c>
      <c r="B102" s="63" t="s">
        <v>242</v>
      </c>
      <c r="C102" s="68" t="s">
        <v>42</v>
      </c>
      <c r="D102" s="19">
        <f>'[3]2SEPT'!D102+'[3]3OCT'!D102+'[3]4NOV'!D102+'[3]5DEC'!D102+'[3]6JAN'!D102+'[3]7FEB'!D102+'[3]8MAR'!D102+'[3]9APR'!D102+'[3]10MAY'!D102+'[3]11JUN'!D102+'[3]12JUL'!D102+'[3]13AUG'!D102</f>
        <v>78898.7</v>
      </c>
      <c r="E102" s="19">
        <f>'[3]2SEPT'!E102+'[3]3OCT'!E102+'[3]4NOV'!E102+'[3]5DEC'!E102+'[3]6JAN'!E102+'[3]7FEB'!E102+'[3]8MAR'!E102+'[3]9APR'!E102+'[3]10MAY'!E102+'[3]11JUN'!E102+'[3]12JUL'!E102+'[3]13AUG'!E102</f>
        <v>0</v>
      </c>
      <c r="F102" s="19">
        <f>'[3]2SEPT'!F102+'[3]3OCT'!F102+'[3]4NOV'!F102+'[3]5DEC'!F102+'[3]6JAN'!F102+'[3]7FEB'!F102+'[3]8MAR'!F102+'[3]9APR'!F102+'[3]10MAY'!F102+'[3]11JUN'!F102+'[3]12JUL'!F102+'[3]13AUG'!F102</f>
        <v>1296.3</v>
      </c>
      <c r="G102" s="19">
        <f>'[3]2SEPT'!G102+'[3]3OCT'!G102+'[3]4NOV'!G102+'[3]5DEC'!G102+'[3]6JAN'!G102+'[3]7FEB'!G102+'[3]8MAR'!G102+'[3]9APR'!G102+'[3]10MAY'!G102+'[3]11JUN'!G102+'[3]12JUL'!G102+'[3]13AUG'!G102</f>
        <v>0</v>
      </c>
      <c r="H102" s="19">
        <f>'[3]2SEPT'!H102+'[3]3OCT'!H102+'[3]4NOV'!H102+'[3]5DEC'!H102+'[3]6JAN'!H102+'[3]7FEB'!H102+'[3]8MAR'!H102+'[3]9APR'!H102+'[3]10MAY'!H102+'[3]11JUN'!H102+'[3]12JUL'!H102+'[3]13AUG'!H102</f>
        <v>0</v>
      </c>
      <c r="I102" s="65">
        <f>'[3]2SEPT'!I102+'[3]3OCT'!I102+'[3]4NOV'!I102+'[3]5DEC'!I102+'[3]6JAN'!I102+'[3]7FEB'!I102+'[3]8MAR'!I102+'[3]9APR'!I102+'[3]10MAY'!I102+'[3]11JUN'!I102+'[3]12JUL'!I102+'[3]13AUG'!I102</f>
        <v>80195</v>
      </c>
      <c r="J102" s="19">
        <f>'[3]2SEPT'!J102+'[3]3OCT'!J102+'[3]4NOV'!J102+'[3]5DEC'!J102+'[3]6JAN'!J102+'[3]7FEB'!J102+'[3]8MAR'!J102+'[3]9APR'!J102+'[3]10MAY'!J102+'[3]11JUN'!J102+'[3]12JUL'!J102+'[3]13AUG'!J102</f>
        <v>0</v>
      </c>
      <c r="K102" s="19">
        <f>'[3]2SEPT'!K102+'[3]3OCT'!K102+'[3]4NOV'!K102+'[3]5DEC'!K102+'[3]6JAN'!K102+'[3]7FEB'!K102+'[3]8MAR'!K102+'[3]9APR'!K102+'[3]10MAY'!K102+'[3]11JUN'!K102+'[3]12JUL'!K102+'[3]13AUG'!K102</f>
        <v>3258.3</v>
      </c>
      <c r="L102" s="19">
        <f>'[3]2SEPT'!L102+'[3]3OCT'!L102+'[3]4NOV'!L102+'[3]5DEC'!L102+'[3]6JAN'!L102+'[3]7FEB'!L102+'[3]8MAR'!L102+'[3]9APR'!L102+'[3]10MAY'!L102+'[3]11JUN'!L102+'[3]12JUL'!L102+'[3]13AUG'!L102</f>
        <v>0</v>
      </c>
      <c r="M102" s="19">
        <f>'[3]2SEPT'!M102+'[3]3OCT'!M102+'[3]4NOV'!M102+'[3]5DEC'!M102+'[3]6JAN'!M102+'[3]7FEB'!M102+'[3]8MAR'!M102+'[3]9APR'!M102+'[3]10MAY'!M102+'[3]11JUN'!M102+'[3]12JUL'!M102+'[3]13AUG'!M102</f>
        <v>0</v>
      </c>
      <c r="N102" s="19">
        <f>'[3]2SEPT'!N102+'[3]3OCT'!N102+'[3]4NOV'!N102+'[3]5DEC'!N102+'[3]6JAN'!N102+'[3]7FEB'!N102+'[3]8MAR'!N102+'[3]9APR'!N102+'[3]10MAY'!N102+'[3]11JUN'!N102+'[3]12JUL'!N102+'[3]13AUG'!N102</f>
        <v>0</v>
      </c>
      <c r="O102" s="19">
        <f>'[3]2SEPT'!O102+'[3]3OCT'!O102+'[3]4NOV'!O102+'[3]5DEC'!O102+'[3]6JAN'!O102+'[3]7FEB'!O102+'[3]8MAR'!O102+'[3]9APR'!O102+'[3]10MAY'!O102+'[3]11JUN'!O102+'[3]12JUL'!O102+'[3]13AUG'!O102</f>
        <v>0</v>
      </c>
      <c r="P102" s="19">
        <f>'[3]2SEPT'!P102+'[3]3OCT'!P102+'[3]4NOV'!P102+'[3]5DEC'!P102+'[3]6JAN'!P102+'[3]7FEB'!P102+'[3]8MAR'!P102+'[3]9APR'!P102+'[3]10MAY'!P102+'[3]11JUN'!P102+'[3]12JUL'!P102+'[3]13AUG'!P102</f>
        <v>0</v>
      </c>
      <c r="Q102" s="19">
        <f>'[3]2SEPT'!Q102+'[3]3OCT'!Q102+'[3]4NOV'!Q102+'[3]5DEC'!Q102+'[3]6JAN'!Q102+'[3]7FEB'!Q102+'[3]8MAR'!Q102+'[3]9APR'!Q102+'[3]10MAY'!Q102+'[3]11JUN'!Q102+'[3]12JUL'!Q102+'[3]13AUG'!Q102</f>
        <v>0</v>
      </c>
      <c r="R102" s="19">
        <f>'[3]2SEPT'!R102+'[3]3OCT'!R102+'[3]4NOV'!R102+'[3]5DEC'!R102+'[3]6JAN'!R102+'[3]7FEB'!R102+'[3]8MAR'!R102+'[3]9APR'!R102+'[3]10MAY'!R102+'[3]11JUN'!R102+'[3]12JUL'!R102+'[3]13AUG'!R102</f>
        <v>0</v>
      </c>
      <c r="S102" s="19">
        <f>'[3]2SEPT'!S102+'[3]3OCT'!S102+'[3]4NOV'!S102+'[3]5DEC'!S102+'[3]6JAN'!S102+'[3]7FEB'!S102+'[3]8MAR'!S102+'[3]9APR'!S102+'[3]10MAY'!S102+'[3]11JUN'!S102+'[3]12JUL'!S102+'[3]13AUG'!S102</f>
        <v>0</v>
      </c>
      <c r="T102" s="19">
        <f>'[3]2SEPT'!T102+'[3]3OCT'!T102+'[3]4NOV'!T102+'[3]5DEC'!T102+'[3]6JAN'!T102+'[3]7FEB'!T102+'[3]8MAR'!T102+'[3]9APR'!T102+'[3]10MAY'!T102+'[3]11JUN'!T102+'[3]12JUL'!T102+'[3]13AUG'!T102</f>
        <v>0</v>
      </c>
      <c r="U102" s="19">
        <f>'[3]2SEPT'!U102+'[3]3OCT'!U102+'[3]4NOV'!U102+'[3]5DEC'!U102+'[3]6JAN'!U102+'[3]7FEB'!U102+'[3]8MAR'!U102+'[3]9APR'!U102+'[3]10MAY'!U102+'[3]11JUN'!U102+'[3]12JUL'!U102+'[3]13AUG'!U102</f>
        <v>0</v>
      </c>
      <c r="V102" s="19">
        <f>'[3]2SEPT'!V102+'[3]3OCT'!V102+'[3]4NOV'!V102+'[3]5DEC'!V102+'[3]6JAN'!V102+'[3]7FEB'!V102+'[3]8MAR'!V102+'[3]9APR'!V102+'[3]10MAY'!V102+'[3]11JUN'!V102+'[3]12JUL'!V102+'[3]13AUG'!V102</f>
        <v>0</v>
      </c>
      <c r="W102" s="66">
        <f t="shared" si="1"/>
        <v>83453.3</v>
      </c>
    </row>
    <row r="103" spans="1:23" x14ac:dyDescent="0.25">
      <c r="A103" s="62" t="s">
        <v>243</v>
      </c>
      <c r="B103" s="63" t="s">
        <v>244</v>
      </c>
      <c r="C103" s="68" t="s">
        <v>42</v>
      </c>
      <c r="D103" s="19">
        <f>'[3]2SEPT'!D103+'[3]3OCT'!D103+'[3]4NOV'!D103+'[3]5DEC'!D103+'[3]6JAN'!D103+'[3]7FEB'!D103+'[3]8MAR'!D103+'[3]9APR'!D103+'[3]10MAY'!D103+'[3]11JUN'!D103+'[3]12JUL'!D103+'[3]13AUG'!D103</f>
        <v>357650</v>
      </c>
      <c r="E103" s="19">
        <f>'[3]2SEPT'!E103+'[3]3OCT'!E103+'[3]4NOV'!E103+'[3]5DEC'!E103+'[3]6JAN'!E103+'[3]7FEB'!E103+'[3]8MAR'!E103+'[3]9APR'!E103+'[3]10MAY'!E103+'[3]11JUN'!E103+'[3]12JUL'!E103+'[3]13AUG'!E103</f>
        <v>0</v>
      </c>
      <c r="F103" s="19">
        <f>'[3]2SEPT'!F103+'[3]3OCT'!F103+'[3]4NOV'!F103+'[3]5DEC'!F103+'[3]6JAN'!F103+'[3]7FEB'!F103+'[3]8MAR'!F103+'[3]9APR'!F103+'[3]10MAY'!F103+'[3]11JUN'!F103+'[3]12JUL'!F103+'[3]13AUG'!F103</f>
        <v>64500</v>
      </c>
      <c r="G103" s="19">
        <f>'[3]2SEPT'!G103+'[3]3OCT'!G103+'[3]4NOV'!G103+'[3]5DEC'!G103+'[3]6JAN'!G103+'[3]7FEB'!G103+'[3]8MAR'!G103+'[3]9APR'!G103+'[3]10MAY'!G103+'[3]11JUN'!G103+'[3]12JUL'!G103+'[3]13AUG'!G103</f>
        <v>62000</v>
      </c>
      <c r="H103" s="19">
        <f>'[3]2SEPT'!H103+'[3]3OCT'!H103+'[3]4NOV'!H103+'[3]5DEC'!H103+'[3]6JAN'!H103+'[3]7FEB'!H103+'[3]8MAR'!H103+'[3]9APR'!H103+'[3]10MAY'!H103+'[3]11JUN'!H103+'[3]12JUL'!H103+'[3]13AUG'!H103</f>
        <v>0</v>
      </c>
      <c r="I103" s="65">
        <f>'[3]2SEPT'!I103+'[3]3OCT'!I103+'[3]4NOV'!I103+'[3]5DEC'!I103+'[3]6JAN'!I103+'[3]7FEB'!I103+'[3]8MAR'!I103+'[3]9APR'!I103+'[3]10MAY'!I103+'[3]11JUN'!I103+'[3]12JUL'!I103+'[3]13AUG'!I103</f>
        <v>484150</v>
      </c>
      <c r="J103" s="19">
        <f>'[3]2SEPT'!J103+'[3]3OCT'!J103+'[3]4NOV'!J103+'[3]5DEC'!J103+'[3]6JAN'!J103+'[3]7FEB'!J103+'[3]8MAR'!J103+'[3]9APR'!J103+'[3]10MAY'!J103+'[3]11JUN'!J103+'[3]12JUL'!J103+'[3]13AUG'!J103</f>
        <v>0</v>
      </c>
      <c r="K103" s="19">
        <f>'[3]2SEPT'!K103+'[3]3OCT'!K103+'[3]4NOV'!K103+'[3]5DEC'!K103+'[3]6JAN'!K103+'[3]7FEB'!K103+'[3]8MAR'!K103+'[3]9APR'!K103+'[3]10MAY'!K103+'[3]11JUN'!K103+'[3]12JUL'!K103+'[3]13AUG'!K103</f>
        <v>14530.36</v>
      </c>
      <c r="L103" s="19">
        <f>'[3]2SEPT'!L103+'[3]3OCT'!L103+'[3]4NOV'!L103+'[3]5DEC'!L103+'[3]6JAN'!L103+'[3]7FEB'!L103+'[3]8MAR'!L103+'[3]9APR'!L103+'[3]10MAY'!L103+'[3]11JUN'!L103+'[3]12JUL'!L103+'[3]13AUG'!L103</f>
        <v>0</v>
      </c>
      <c r="M103" s="19">
        <f>'[3]2SEPT'!M103+'[3]3OCT'!M103+'[3]4NOV'!M103+'[3]5DEC'!M103+'[3]6JAN'!M103+'[3]7FEB'!M103+'[3]8MAR'!M103+'[3]9APR'!M103+'[3]10MAY'!M103+'[3]11JUN'!M103+'[3]12JUL'!M103+'[3]13AUG'!M103</f>
        <v>0</v>
      </c>
      <c r="N103" s="19">
        <f>'[3]2SEPT'!N103+'[3]3OCT'!N103+'[3]4NOV'!N103+'[3]5DEC'!N103+'[3]6JAN'!N103+'[3]7FEB'!N103+'[3]8MAR'!N103+'[3]9APR'!N103+'[3]10MAY'!N103+'[3]11JUN'!N103+'[3]12JUL'!N103+'[3]13AUG'!N103</f>
        <v>0</v>
      </c>
      <c r="O103" s="19">
        <f>'[3]2SEPT'!O103+'[3]3OCT'!O103+'[3]4NOV'!O103+'[3]5DEC'!O103+'[3]6JAN'!O103+'[3]7FEB'!O103+'[3]8MAR'!O103+'[3]9APR'!O103+'[3]10MAY'!O103+'[3]11JUN'!O103+'[3]12JUL'!O103+'[3]13AUG'!O103</f>
        <v>0</v>
      </c>
      <c r="P103" s="19">
        <f>'[3]2SEPT'!P103+'[3]3OCT'!P103+'[3]4NOV'!P103+'[3]5DEC'!P103+'[3]6JAN'!P103+'[3]7FEB'!P103+'[3]8MAR'!P103+'[3]9APR'!P103+'[3]10MAY'!P103+'[3]11JUN'!P103+'[3]12JUL'!P103+'[3]13AUG'!P103</f>
        <v>0</v>
      </c>
      <c r="Q103" s="19">
        <f>'[3]2SEPT'!Q103+'[3]3OCT'!Q103+'[3]4NOV'!Q103+'[3]5DEC'!Q103+'[3]6JAN'!Q103+'[3]7FEB'!Q103+'[3]8MAR'!Q103+'[3]9APR'!Q103+'[3]10MAY'!Q103+'[3]11JUN'!Q103+'[3]12JUL'!Q103+'[3]13AUG'!Q103</f>
        <v>0</v>
      </c>
      <c r="R103" s="19">
        <f>'[3]2SEPT'!R103+'[3]3OCT'!R103+'[3]4NOV'!R103+'[3]5DEC'!R103+'[3]6JAN'!R103+'[3]7FEB'!R103+'[3]8MAR'!R103+'[3]9APR'!R103+'[3]10MAY'!R103+'[3]11JUN'!R103+'[3]12JUL'!R103+'[3]13AUG'!R103</f>
        <v>0</v>
      </c>
      <c r="S103" s="19">
        <f>'[3]2SEPT'!S103+'[3]3OCT'!S103+'[3]4NOV'!S103+'[3]5DEC'!S103+'[3]6JAN'!S103+'[3]7FEB'!S103+'[3]8MAR'!S103+'[3]9APR'!S103+'[3]10MAY'!S103+'[3]11JUN'!S103+'[3]12JUL'!S103+'[3]13AUG'!S103</f>
        <v>0</v>
      </c>
      <c r="T103" s="19">
        <f>'[3]2SEPT'!T103+'[3]3OCT'!T103+'[3]4NOV'!T103+'[3]5DEC'!T103+'[3]6JAN'!T103+'[3]7FEB'!T103+'[3]8MAR'!T103+'[3]9APR'!T103+'[3]10MAY'!T103+'[3]11JUN'!T103+'[3]12JUL'!T103+'[3]13AUG'!T103</f>
        <v>0</v>
      </c>
      <c r="U103" s="19">
        <f>'[3]2SEPT'!U103+'[3]3OCT'!U103+'[3]4NOV'!U103+'[3]5DEC'!U103+'[3]6JAN'!U103+'[3]7FEB'!U103+'[3]8MAR'!U103+'[3]9APR'!U103+'[3]10MAY'!U103+'[3]11JUN'!U103+'[3]12JUL'!U103+'[3]13AUG'!U103</f>
        <v>0</v>
      </c>
      <c r="V103" s="19">
        <f>'[3]2SEPT'!V103+'[3]3OCT'!V103+'[3]4NOV'!V103+'[3]5DEC'!V103+'[3]6JAN'!V103+'[3]7FEB'!V103+'[3]8MAR'!V103+'[3]9APR'!V103+'[3]10MAY'!V103+'[3]11JUN'!V103+'[3]12JUL'!V103+'[3]13AUG'!V103</f>
        <v>0</v>
      </c>
      <c r="W103" s="66">
        <f t="shared" si="1"/>
        <v>498680.36</v>
      </c>
    </row>
    <row r="104" spans="1:23" x14ac:dyDescent="0.25">
      <c r="A104" s="62" t="s">
        <v>245</v>
      </c>
      <c r="B104" s="63" t="s">
        <v>246</v>
      </c>
      <c r="C104" s="72" t="s">
        <v>71</v>
      </c>
      <c r="D104" s="19">
        <f>'[3]2SEPT'!D104+'[3]3OCT'!D104+'[3]4NOV'!D104+'[3]5DEC'!D104+'[3]6JAN'!D104+'[3]7FEB'!D104+'[3]8MAR'!D104+'[3]9APR'!D104+'[3]10MAY'!D104+'[3]11JUN'!D104+'[3]12JUL'!D104+'[3]13AUG'!D104</f>
        <v>679637.16</v>
      </c>
      <c r="E104" s="19">
        <f>'[3]2SEPT'!E104+'[3]3OCT'!E104+'[3]4NOV'!E104+'[3]5DEC'!E104+'[3]6JAN'!E104+'[3]7FEB'!E104+'[3]8MAR'!E104+'[3]9APR'!E104+'[3]10MAY'!E104+'[3]11JUN'!E104+'[3]12JUL'!E104+'[3]13AUG'!E104</f>
        <v>140796.84</v>
      </c>
      <c r="F104" s="19">
        <f>'[3]2SEPT'!F104+'[3]3OCT'!F104+'[3]4NOV'!F104+'[3]5DEC'!F104+'[3]6JAN'!F104+'[3]7FEB'!F104+'[3]8MAR'!F104+'[3]9APR'!F104+'[3]10MAY'!F104+'[3]11JUN'!F104+'[3]12JUL'!F104+'[3]13AUG'!F104</f>
        <v>125167</v>
      </c>
      <c r="G104" s="19">
        <f>'[3]2SEPT'!G104+'[3]3OCT'!G104+'[3]4NOV'!G104+'[3]5DEC'!G104+'[3]6JAN'!G104+'[3]7FEB'!G104+'[3]8MAR'!G104+'[3]9APR'!G104+'[3]10MAY'!G104+'[3]11JUN'!G104+'[3]12JUL'!G104+'[3]13AUG'!G104</f>
        <v>70833</v>
      </c>
      <c r="H104" s="19">
        <f>'[3]2SEPT'!H104+'[3]3OCT'!H104+'[3]4NOV'!H104+'[3]5DEC'!H104+'[3]6JAN'!H104+'[3]7FEB'!H104+'[3]8MAR'!H104+'[3]9APR'!H104+'[3]10MAY'!H104+'[3]11JUN'!H104+'[3]12JUL'!H104+'[3]13AUG'!H104</f>
        <v>5000</v>
      </c>
      <c r="I104" s="65">
        <f>'[3]2SEPT'!I104+'[3]3OCT'!I104+'[3]4NOV'!I104+'[3]5DEC'!I104+'[3]6JAN'!I104+'[3]7FEB'!I104+'[3]8MAR'!I104+'[3]9APR'!I104+'[3]10MAY'!I104+'[3]11JUN'!I104+'[3]12JUL'!I104+'[3]13AUG'!I104</f>
        <v>1021434</v>
      </c>
      <c r="J104" s="19">
        <f>'[3]2SEPT'!J104+'[3]3OCT'!J104+'[3]4NOV'!J104+'[3]5DEC'!J104+'[3]6JAN'!J104+'[3]7FEB'!J104+'[3]8MAR'!J104+'[3]9APR'!J104+'[3]10MAY'!J104+'[3]11JUN'!J104+'[3]12JUL'!J104+'[3]13AUG'!J104</f>
        <v>5002.76</v>
      </c>
      <c r="K104" s="19">
        <f>'[3]2SEPT'!K104+'[3]3OCT'!K104+'[3]4NOV'!K104+'[3]5DEC'!K104+'[3]6JAN'!K104+'[3]7FEB'!K104+'[3]8MAR'!K104+'[3]9APR'!K104+'[3]10MAY'!K104+'[3]11JUN'!K104+'[3]12JUL'!K104+'[3]13AUG'!K104</f>
        <v>43089.23</v>
      </c>
      <c r="L104" s="19">
        <f>'[3]2SEPT'!L104+'[3]3OCT'!L104+'[3]4NOV'!L104+'[3]5DEC'!L104+'[3]6JAN'!L104+'[3]7FEB'!L104+'[3]8MAR'!L104+'[3]9APR'!L104+'[3]10MAY'!L104+'[3]11JUN'!L104+'[3]12JUL'!L104+'[3]13AUG'!L104</f>
        <v>0</v>
      </c>
      <c r="M104" s="19">
        <f>'[3]2SEPT'!M104+'[3]3OCT'!M104+'[3]4NOV'!M104+'[3]5DEC'!M104+'[3]6JAN'!M104+'[3]7FEB'!M104+'[3]8MAR'!M104+'[3]9APR'!M104+'[3]10MAY'!M104+'[3]11JUN'!M104+'[3]12JUL'!M104+'[3]13AUG'!M104</f>
        <v>0</v>
      </c>
      <c r="N104" s="19">
        <f>'[3]2SEPT'!N104+'[3]3OCT'!N104+'[3]4NOV'!N104+'[3]5DEC'!N104+'[3]6JAN'!N104+'[3]7FEB'!N104+'[3]8MAR'!N104+'[3]9APR'!N104+'[3]10MAY'!N104+'[3]11JUN'!N104+'[3]12JUL'!N104+'[3]13AUG'!N104</f>
        <v>0</v>
      </c>
      <c r="O104" s="19">
        <f>'[3]2SEPT'!O104+'[3]3OCT'!O104+'[3]4NOV'!O104+'[3]5DEC'!O104+'[3]6JAN'!O104+'[3]7FEB'!O104+'[3]8MAR'!O104+'[3]9APR'!O104+'[3]10MAY'!O104+'[3]11JUN'!O104+'[3]12JUL'!O104+'[3]13AUG'!O104</f>
        <v>0</v>
      </c>
      <c r="P104" s="19">
        <f>'[3]2SEPT'!P104+'[3]3OCT'!P104+'[3]4NOV'!P104+'[3]5DEC'!P104+'[3]6JAN'!P104+'[3]7FEB'!P104+'[3]8MAR'!P104+'[3]9APR'!P104+'[3]10MAY'!P104+'[3]11JUN'!P104+'[3]12JUL'!P104+'[3]13AUG'!P104</f>
        <v>0</v>
      </c>
      <c r="Q104" s="19">
        <f>'[3]2SEPT'!Q104+'[3]3OCT'!Q104+'[3]4NOV'!Q104+'[3]5DEC'!Q104+'[3]6JAN'!Q104+'[3]7FEB'!Q104+'[3]8MAR'!Q104+'[3]9APR'!Q104+'[3]10MAY'!Q104+'[3]11JUN'!Q104+'[3]12JUL'!Q104+'[3]13AUG'!Q104</f>
        <v>0</v>
      </c>
      <c r="R104" s="19">
        <f>'[3]2SEPT'!R104+'[3]3OCT'!R104+'[3]4NOV'!R104+'[3]5DEC'!R104+'[3]6JAN'!R104+'[3]7FEB'!R104+'[3]8MAR'!R104+'[3]9APR'!R104+'[3]10MAY'!R104+'[3]11JUN'!R104+'[3]12JUL'!R104+'[3]13AUG'!R104</f>
        <v>0</v>
      </c>
      <c r="S104" s="19">
        <f>'[3]2SEPT'!S104+'[3]3OCT'!S104+'[3]4NOV'!S104+'[3]5DEC'!S104+'[3]6JAN'!S104+'[3]7FEB'!S104+'[3]8MAR'!S104+'[3]9APR'!S104+'[3]10MAY'!S104+'[3]11JUN'!S104+'[3]12JUL'!S104+'[3]13AUG'!S104</f>
        <v>0</v>
      </c>
      <c r="T104" s="19">
        <f>'[3]2SEPT'!T104+'[3]3OCT'!T104+'[3]4NOV'!T104+'[3]5DEC'!T104+'[3]6JAN'!T104+'[3]7FEB'!T104+'[3]8MAR'!T104+'[3]9APR'!T104+'[3]10MAY'!T104+'[3]11JUN'!T104+'[3]12JUL'!T104+'[3]13AUG'!T104</f>
        <v>0</v>
      </c>
      <c r="U104" s="19">
        <f>'[3]2SEPT'!U104+'[3]3OCT'!U104+'[3]4NOV'!U104+'[3]5DEC'!U104+'[3]6JAN'!U104+'[3]7FEB'!U104+'[3]8MAR'!U104+'[3]9APR'!U104+'[3]10MAY'!U104+'[3]11JUN'!U104+'[3]12JUL'!U104+'[3]13AUG'!U104</f>
        <v>0</v>
      </c>
      <c r="V104" s="19">
        <f>'[3]2SEPT'!V104+'[3]3OCT'!V104+'[3]4NOV'!V104+'[3]5DEC'!V104+'[3]6JAN'!V104+'[3]7FEB'!V104+'[3]8MAR'!V104+'[3]9APR'!V104+'[3]10MAY'!V104+'[3]11JUN'!V104+'[3]12JUL'!V104+'[3]13AUG'!V104</f>
        <v>0</v>
      </c>
      <c r="W104" s="66">
        <f t="shared" si="1"/>
        <v>1069525.99</v>
      </c>
    </row>
    <row r="105" spans="1:23" x14ac:dyDescent="0.25">
      <c r="A105" s="62" t="s">
        <v>247</v>
      </c>
      <c r="B105" s="63" t="s">
        <v>248</v>
      </c>
      <c r="C105" s="70" t="s">
        <v>45</v>
      </c>
      <c r="D105" s="19">
        <f>'[3]2SEPT'!D105+'[3]3OCT'!D105+'[3]4NOV'!D105+'[3]5DEC'!D105+'[3]6JAN'!D105+'[3]7FEB'!D105+'[3]8MAR'!D105+'[3]9APR'!D105+'[3]10MAY'!D105+'[3]11JUN'!D105+'[3]12JUL'!D105+'[3]13AUG'!D105</f>
        <v>308679</v>
      </c>
      <c r="E105" s="19">
        <f>'[3]2SEPT'!E105+'[3]3OCT'!E105+'[3]4NOV'!E105+'[3]5DEC'!E105+'[3]6JAN'!E105+'[3]7FEB'!E105+'[3]8MAR'!E105+'[3]9APR'!E105+'[3]10MAY'!E105+'[3]11JUN'!E105+'[3]12JUL'!E105+'[3]13AUG'!E105</f>
        <v>12295</v>
      </c>
      <c r="F105" s="19">
        <f>'[3]2SEPT'!F105+'[3]3OCT'!F105+'[3]4NOV'!F105+'[3]5DEC'!F105+'[3]6JAN'!F105+'[3]7FEB'!F105+'[3]8MAR'!F105+'[3]9APR'!F105+'[3]10MAY'!F105+'[3]11JUN'!F105+'[3]12JUL'!F105+'[3]13AUG'!F105</f>
        <v>115603</v>
      </c>
      <c r="G105" s="19">
        <f>'[3]2SEPT'!G105+'[3]3OCT'!G105+'[3]4NOV'!G105+'[3]5DEC'!G105+'[3]6JAN'!G105+'[3]7FEB'!G105+'[3]8MAR'!G105+'[3]9APR'!G105+'[3]10MAY'!G105+'[3]11JUN'!G105+'[3]12JUL'!G105+'[3]13AUG'!G105</f>
        <v>0</v>
      </c>
      <c r="H105" s="19">
        <f>'[3]2SEPT'!H105+'[3]3OCT'!H105+'[3]4NOV'!H105+'[3]5DEC'!H105+'[3]6JAN'!H105+'[3]7FEB'!H105+'[3]8MAR'!H105+'[3]9APR'!H105+'[3]10MAY'!H105+'[3]11JUN'!H105+'[3]12JUL'!H105+'[3]13AUG'!H105</f>
        <v>0</v>
      </c>
      <c r="I105" s="65">
        <f>'[3]2SEPT'!I105+'[3]3OCT'!I105+'[3]4NOV'!I105+'[3]5DEC'!I105+'[3]6JAN'!I105+'[3]7FEB'!I105+'[3]8MAR'!I105+'[3]9APR'!I105+'[3]10MAY'!I105+'[3]11JUN'!I105+'[3]12JUL'!I105+'[3]13AUG'!I105</f>
        <v>436577</v>
      </c>
      <c r="J105" s="19">
        <f>'[3]2SEPT'!J105+'[3]3OCT'!J105+'[3]4NOV'!J105+'[3]5DEC'!J105+'[3]6JAN'!J105+'[3]7FEB'!J105+'[3]8MAR'!J105+'[3]9APR'!J105+'[3]10MAY'!J105+'[3]11JUN'!J105+'[3]12JUL'!J105+'[3]13AUG'!J105</f>
        <v>3090</v>
      </c>
      <c r="K105" s="19">
        <f>'[3]2SEPT'!K105+'[3]3OCT'!K105+'[3]4NOV'!K105+'[3]5DEC'!K105+'[3]6JAN'!K105+'[3]7FEB'!K105+'[3]8MAR'!K105+'[3]9APR'!K105+'[3]10MAY'!K105+'[3]11JUN'!K105+'[3]12JUL'!K105+'[3]13AUG'!K105</f>
        <v>12295.09</v>
      </c>
      <c r="L105" s="19">
        <f>'[3]2SEPT'!L105+'[3]3OCT'!L105+'[3]4NOV'!L105+'[3]5DEC'!L105+'[3]6JAN'!L105+'[3]7FEB'!L105+'[3]8MAR'!L105+'[3]9APR'!L105+'[3]10MAY'!L105+'[3]11JUN'!L105+'[3]12JUL'!L105+'[3]13AUG'!L105</f>
        <v>0</v>
      </c>
      <c r="M105" s="19">
        <f>'[3]2SEPT'!M105+'[3]3OCT'!M105+'[3]4NOV'!M105+'[3]5DEC'!M105+'[3]6JAN'!M105+'[3]7FEB'!M105+'[3]8MAR'!M105+'[3]9APR'!M105+'[3]10MAY'!M105+'[3]11JUN'!M105+'[3]12JUL'!M105+'[3]13AUG'!M105</f>
        <v>0</v>
      </c>
      <c r="N105" s="19">
        <f>'[3]2SEPT'!N105+'[3]3OCT'!N105+'[3]4NOV'!N105+'[3]5DEC'!N105+'[3]6JAN'!N105+'[3]7FEB'!N105+'[3]8MAR'!N105+'[3]9APR'!N105+'[3]10MAY'!N105+'[3]11JUN'!N105+'[3]12JUL'!N105+'[3]13AUG'!N105</f>
        <v>0</v>
      </c>
      <c r="O105" s="19">
        <f>'[3]2SEPT'!O105+'[3]3OCT'!O105+'[3]4NOV'!O105+'[3]5DEC'!O105+'[3]6JAN'!O105+'[3]7FEB'!O105+'[3]8MAR'!O105+'[3]9APR'!O105+'[3]10MAY'!O105+'[3]11JUN'!O105+'[3]12JUL'!O105+'[3]13AUG'!O105</f>
        <v>0</v>
      </c>
      <c r="P105" s="19">
        <f>'[3]2SEPT'!P105+'[3]3OCT'!P105+'[3]4NOV'!P105+'[3]5DEC'!P105+'[3]6JAN'!P105+'[3]7FEB'!P105+'[3]8MAR'!P105+'[3]9APR'!P105+'[3]10MAY'!P105+'[3]11JUN'!P105+'[3]12JUL'!P105+'[3]13AUG'!P105</f>
        <v>0</v>
      </c>
      <c r="Q105" s="19">
        <f>'[3]2SEPT'!Q105+'[3]3OCT'!Q105+'[3]4NOV'!Q105+'[3]5DEC'!Q105+'[3]6JAN'!Q105+'[3]7FEB'!Q105+'[3]8MAR'!Q105+'[3]9APR'!Q105+'[3]10MAY'!Q105+'[3]11JUN'!Q105+'[3]12JUL'!Q105+'[3]13AUG'!Q105</f>
        <v>0</v>
      </c>
      <c r="R105" s="19">
        <f>'[3]2SEPT'!R105+'[3]3OCT'!R105+'[3]4NOV'!R105+'[3]5DEC'!R105+'[3]6JAN'!R105+'[3]7FEB'!R105+'[3]8MAR'!R105+'[3]9APR'!R105+'[3]10MAY'!R105+'[3]11JUN'!R105+'[3]12JUL'!R105+'[3]13AUG'!R105</f>
        <v>0</v>
      </c>
      <c r="S105" s="19">
        <f>'[3]2SEPT'!S105+'[3]3OCT'!S105+'[3]4NOV'!S105+'[3]5DEC'!S105+'[3]6JAN'!S105+'[3]7FEB'!S105+'[3]8MAR'!S105+'[3]9APR'!S105+'[3]10MAY'!S105+'[3]11JUN'!S105+'[3]12JUL'!S105+'[3]13AUG'!S105</f>
        <v>0</v>
      </c>
      <c r="T105" s="19">
        <f>'[3]2SEPT'!T105+'[3]3OCT'!T105+'[3]4NOV'!T105+'[3]5DEC'!T105+'[3]6JAN'!T105+'[3]7FEB'!T105+'[3]8MAR'!T105+'[3]9APR'!T105+'[3]10MAY'!T105+'[3]11JUN'!T105+'[3]12JUL'!T105+'[3]13AUG'!T105</f>
        <v>0</v>
      </c>
      <c r="U105" s="19">
        <f>'[3]2SEPT'!U105+'[3]3OCT'!U105+'[3]4NOV'!U105+'[3]5DEC'!U105+'[3]6JAN'!U105+'[3]7FEB'!U105+'[3]8MAR'!U105+'[3]9APR'!U105+'[3]10MAY'!U105+'[3]11JUN'!U105+'[3]12JUL'!U105+'[3]13AUG'!U105</f>
        <v>0</v>
      </c>
      <c r="V105" s="19">
        <f>'[3]2SEPT'!V105+'[3]3OCT'!V105+'[3]4NOV'!V105+'[3]5DEC'!V105+'[3]6JAN'!V105+'[3]7FEB'!V105+'[3]8MAR'!V105+'[3]9APR'!V105+'[3]10MAY'!V105+'[3]11JUN'!V105+'[3]12JUL'!V105+'[3]13AUG'!V105</f>
        <v>4348</v>
      </c>
      <c r="W105" s="66">
        <f t="shared" si="1"/>
        <v>456310.09</v>
      </c>
    </row>
    <row r="106" spans="1:23" x14ac:dyDescent="0.25">
      <c r="A106" s="62" t="s">
        <v>249</v>
      </c>
      <c r="B106" s="63" t="s">
        <v>250</v>
      </c>
      <c r="C106" s="67" t="s">
        <v>39</v>
      </c>
      <c r="D106" s="19">
        <f>'[3]2SEPT'!D106+'[3]3OCT'!D106+'[3]4NOV'!D106+'[3]5DEC'!D106+'[3]6JAN'!D106+'[3]7FEB'!D106+'[3]8MAR'!D106+'[3]9APR'!D106+'[3]10MAY'!D106+'[3]11JUN'!D106+'[3]12JUL'!D106+'[3]13AUG'!D106</f>
        <v>0</v>
      </c>
      <c r="E106" s="19">
        <f>'[3]2SEPT'!E106+'[3]3OCT'!E106+'[3]4NOV'!E106+'[3]5DEC'!E106+'[3]6JAN'!E106+'[3]7FEB'!E106+'[3]8MAR'!E106+'[3]9APR'!E106+'[3]10MAY'!E106+'[3]11JUN'!E106+'[3]12JUL'!E106+'[3]13AUG'!E106</f>
        <v>651072</v>
      </c>
      <c r="F106" s="19">
        <f>'[3]2SEPT'!F106+'[3]3OCT'!F106+'[3]4NOV'!F106+'[3]5DEC'!F106+'[3]6JAN'!F106+'[3]7FEB'!F106+'[3]8MAR'!F106+'[3]9APR'!F106+'[3]10MAY'!F106+'[3]11JUN'!F106+'[3]12JUL'!F106+'[3]13AUG'!F106</f>
        <v>393000</v>
      </c>
      <c r="G106" s="19">
        <f>'[3]2SEPT'!G106+'[3]3OCT'!G106+'[3]4NOV'!G106+'[3]5DEC'!G106+'[3]6JAN'!G106+'[3]7FEB'!G106+'[3]8MAR'!G106+'[3]9APR'!G106+'[3]10MAY'!G106+'[3]11JUN'!G106+'[3]12JUL'!G106+'[3]13AUG'!G106</f>
        <v>201000</v>
      </c>
      <c r="H106" s="19">
        <f>'[3]2SEPT'!H106+'[3]3OCT'!H106+'[3]4NOV'!H106+'[3]5DEC'!H106+'[3]6JAN'!H106+'[3]7FEB'!H106+'[3]8MAR'!H106+'[3]9APR'!H106+'[3]10MAY'!H106+'[3]11JUN'!H106+'[3]12JUL'!H106+'[3]13AUG'!H106</f>
        <v>50000</v>
      </c>
      <c r="I106" s="65">
        <f>'[3]2SEPT'!I106+'[3]3OCT'!I106+'[3]4NOV'!I106+'[3]5DEC'!I106+'[3]6JAN'!I106+'[3]7FEB'!I106+'[3]8MAR'!I106+'[3]9APR'!I106+'[3]10MAY'!I106+'[3]11JUN'!I106+'[3]12JUL'!I106+'[3]13AUG'!I106</f>
        <v>1295072</v>
      </c>
      <c r="J106" s="19">
        <f>'[3]2SEPT'!J106+'[3]3OCT'!J106+'[3]4NOV'!J106+'[3]5DEC'!J106+'[3]6JAN'!J106+'[3]7FEB'!J106+'[3]8MAR'!J106+'[3]9APR'!J106+'[3]10MAY'!J106+'[3]11JUN'!J106+'[3]12JUL'!J106+'[3]13AUG'!J106</f>
        <v>4701.78</v>
      </c>
      <c r="K106" s="19">
        <f>'[3]2SEPT'!K106+'[3]3OCT'!K106+'[3]4NOV'!K106+'[3]5DEC'!K106+'[3]6JAN'!K106+'[3]7FEB'!K106+'[3]8MAR'!K106+'[3]9APR'!K106+'[3]10MAY'!K106+'[3]11JUN'!K106+'[3]12JUL'!K106+'[3]13AUG'!K106</f>
        <v>128186.22</v>
      </c>
      <c r="L106" s="19">
        <f>'[3]2SEPT'!L106+'[3]3OCT'!L106+'[3]4NOV'!L106+'[3]5DEC'!L106+'[3]6JAN'!L106+'[3]7FEB'!L106+'[3]8MAR'!L106+'[3]9APR'!L106+'[3]10MAY'!L106+'[3]11JUN'!L106+'[3]12JUL'!L106+'[3]13AUG'!L106</f>
        <v>0</v>
      </c>
      <c r="M106" s="19">
        <f>'[3]2SEPT'!M106+'[3]3OCT'!M106+'[3]4NOV'!M106+'[3]5DEC'!M106+'[3]6JAN'!M106+'[3]7FEB'!M106+'[3]8MAR'!M106+'[3]9APR'!M106+'[3]10MAY'!M106+'[3]11JUN'!M106+'[3]12JUL'!M106+'[3]13AUG'!M106</f>
        <v>0</v>
      </c>
      <c r="N106" s="19">
        <f>'[3]2SEPT'!N106+'[3]3OCT'!N106+'[3]4NOV'!N106+'[3]5DEC'!N106+'[3]6JAN'!N106+'[3]7FEB'!N106+'[3]8MAR'!N106+'[3]9APR'!N106+'[3]10MAY'!N106+'[3]11JUN'!N106+'[3]12JUL'!N106+'[3]13AUG'!N106</f>
        <v>0</v>
      </c>
      <c r="O106" s="19">
        <f>'[3]2SEPT'!O106+'[3]3OCT'!O106+'[3]4NOV'!O106+'[3]5DEC'!O106+'[3]6JAN'!O106+'[3]7FEB'!O106+'[3]8MAR'!O106+'[3]9APR'!O106+'[3]10MAY'!O106+'[3]11JUN'!O106+'[3]12JUL'!O106+'[3]13AUG'!O106</f>
        <v>0</v>
      </c>
      <c r="P106" s="19">
        <f>'[3]2SEPT'!P106+'[3]3OCT'!P106+'[3]4NOV'!P106+'[3]5DEC'!P106+'[3]6JAN'!P106+'[3]7FEB'!P106+'[3]8MAR'!P106+'[3]9APR'!P106+'[3]10MAY'!P106+'[3]11JUN'!P106+'[3]12JUL'!P106+'[3]13AUG'!P106</f>
        <v>0</v>
      </c>
      <c r="Q106" s="19">
        <f>'[3]2SEPT'!Q106+'[3]3OCT'!Q106+'[3]4NOV'!Q106+'[3]5DEC'!Q106+'[3]6JAN'!Q106+'[3]7FEB'!Q106+'[3]8MAR'!Q106+'[3]9APR'!Q106+'[3]10MAY'!Q106+'[3]11JUN'!Q106+'[3]12JUL'!Q106+'[3]13AUG'!Q106</f>
        <v>0</v>
      </c>
      <c r="R106" s="19">
        <f>'[3]2SEPT'!R106+'[3]3OCT'!R106+'[3]4NOV'!R106+'[3]5DEC'!R106+'[3]6JAN'!R106+'[3]7FEB'!R106+'[3]8MAR'!R106+'[3]9APR'!R106+'[3]10MAY'!R106+'[3]11JUN'!R106+'[3]12JUL'!R106+'[3]13AUG'!R106</f>
        <v>0</v>
      </c>
      <c r="S106" s="19">
        <f>'[3]2SEPT'!S106+'[3]3OCT'!S106+'[3]4NOV'!S106+'[3]5DEC'!S106+'[3]6JAN'!S106+'[3]7FEB'!S106+'[3]8MAR'!S106+'[3]9APR'!S106+'[3]10MAY'!S106+'[3]11JUN'!S106+'[3]12JUL'!S106+'[3]13AUG'!S106</f>
        <v>0</v>
      </c>
      <c r="T106" s="19">
        <f>'[3]2SEPT'!T106+'[3]3OCT'!T106+'[3]4NOV'!T106+'[3]5DEC'!T106+'[3]6JAN'!T106+'[3]7FEB'!T106+'[3]8MAR'!T106+'[3]9APR'!T106+'[3]10MAY'!T106+'[3]11JUN'!T106+'[3]12JUL'!T106+'[3]13AUG'!T106</f>
        <v>0</v>
      </c>
      <c r="U106" s="19">
        <f>'[3]2SEPT'!U106+'[3]3OCT'!U106+'[3]4NOV'!U106+'[3]5DEC'!U106+'[3]6JAN'!U106+'[3]7FEB'!U106+'[3]8MAR'!U106+'[3]9APR'!U106+'[3]10MAY'!U106+'[3]11JUN'!U106+'[3]12JUL'!U106+'[3]13AUG'!U106</f>
        <v>0</v>
      </c>
      <c r="V106" s="19">
        <f>'[3]2SEPT'!V106+'[3]3OCT'!V106+'[3]4NOV'!V106+'[3]5DEC'!V106+'[3]6JAN'!V106+'[3]7FEB'!V106+'[3]8MAR'!V106+'[3]9APR'!V106+'[3]10MAY'!V106+'[3]11JUN'!V106+'[3]12JUL'!V106+'[3]13AUG'!V106</f>
        <v>0</v>
      </c>
      <c r="W106" s="66">
        <f t="shared" si="1"/>
        <v>1427960</v>
      </c>
    </row>
    <row r="107" spans="1:23" x14ac:dyDescent="0.25">
      <c r="A107" s="62" t="s">
        <v>251</v>
      </c>
      <c r="B107" s="63" t="s">
        <v>252</v>
      </c>
      <c r="C107" s="70" t="s">
        <v>45</v>
      </c>
      <c r="D107" s="19">
        <f>'[3]2SEPT'!D107+'[3]3OCT'!D107+'[3]4NOV'!D107+'[3]5DEC'!D107+'[3]6JAN'!D107+'[3]7FEB'!D107+'[3]8MAR'!D107+'[3]9APR'!D107+'[3]10MAY'!D107+'[3]11JUN'!D107+'[3]12JUL'!D107+'[3]13AUG'!D107</f>
        <v>0</v>
      </c>
      <c r="E107" s="19">
        <f>'[3]2SEPT'!E107+'[3]3OCT'!E107+'[3]4NOV'!E107+'[3]5DEC'!E107+'[3]6JAN'!E107+'[3]7FEB'!E107+'[3]8MAR'!E107+'[3]9APR'!E107+'[3]10MAY'!E107+'[3]11JUN'!E107+'[3]12JUL'!E107+'[3]13AUG'!E107</f>
        <v>331000</v>
      </c>
      <c r="F107" s="19">
        <f>'[3]2SEPT'!F107+'[3]3OCT'!F107+'[3]4NOV'!F107+'[3]5DEC'!F107+'[3]6JAN'!F107+'[3]7FEB'!F107+'[3]8MAR'!F107+'[3]9APR'!F107+'[3]10MAY'!F107+'[3]11JUN'!F107+'[3]12JUL'!F107+'[3]13AUG'!F107</f>
        <v>151500</v>
      </c>
      <c r="G107" s="19">
        <f>'[3]2SEPT'!G107+'[3]3OCT'!G107+'[3]4NOV'!G107+'[3]5DEC'!G107+'[3]6JAN'!G107+'[3]7FEB'!G107+'[3]8MAR'!G107+'[3]9APR'!G107+'[3]10MAY'!G107+'[3]11JUN'!G107+'[3]12JUL'!G107+'[3]13AUG'!G107</f>
        <v>128621</v>
      </c>
      <c r="H107" s="19">
        <f>'[3]2SEPT'!H107+'[3]3OCT'!H107+'[3]4NOV'!H107+'[3]5DEC'!H107+'[3]6JAN'!H107+'[3]7FEB'!H107+'[3]8MAR'!H107+'[3]9APR'!H107+'[3]10MAY'!H107+'[3]11JUN'!H107+'[3]12JUL'!H107+'[3]13AUG'!H107</f>
        <v>107000</v>
      </c>
      <c r="I107" s="65">
        <f>'[3]2SEPT'!I107+'[3]3OCT'!I107+'[3]4NOV'!I107+'[3]5DEC'!I107+'[3]6JAN'!I107+'[3]7FEB'!I107+'[3]8MAR'!I107+'[3]9APR'!I107+'[3]10MAY'!I107+'[3]11JUN'!I107+'[3]12JUL'!I107+'[3]13AUG'!I107</f>
        <v>718121</v>
      </c>
      <c r="J107" s="19">
        <f>'[3]2SEPT'!J107+'[3]3OCT'!J107+'[3]4NOV'!J107+'[3]5DEC'!J107+'[3]6JAN'!J107+'[3]7FEB'!J107+'[3]8MAR'!J107+'[3]9APR'!J107+'[3]10MAY'!J107+'[3]11JUN'!J107+'[3]12JUL'!J107+'[3]13AUG'!J107</f>
        <v>4928.18</v>
      </c>
      <c r="K107" s="19">
        <f>'[3]2SEPT'!K107+'[3]3OCT'!K107+'[3]4NOV'!K107+'[3]5DEC'!K107+'[3]6JAN'!K107+'[3]7FEB'!K107+'[3]8MAR'!K107+'[3]9APR'!K107+'[3]10MAY'!K107+'[3]11JUN'!K107+'[3]12JUL'!K107+'[3]13AUG'!K107</f>
        <v>24559.599999999999</v>
      </c>
      <c r="L107" s="19">
        <f>'[3]2SEPT'!L107+'[3]3OCT'!L107+'[3]4NOV'!L107+'[3]5DEC'!L107+'[3]6JAN'!L107+'[3]7FEB'!L107+'[3]8MAR'!L107+'[3]9APR'!L107+'[3]10MAY'!L107+'[3]11JUN'!L107+'[3]12JUL'!L107+'[3]13AUG'!L107</f>
        <v>0</v>
      </c>
      <c r="M107" s="19">
        <f>'[3]2SEPT'!M107+'[3]3OCT'!M107+'[3]4NOV'!M107+'[3]5DEC'!M107+'[3]6JAN'!M107+'[3]7FEB'!M107+'[3]8MAR'!M107+'[3]9APR'!M107+'[3]10MAY'!M107+'[3]11JUN'!M107+'[3]12JUL'!M107+'[3]13AUG'!M107</f>
        <v>0</v>
      </c>
      <c r="N107" s="19">
        <f>'[3]2SEPT'!N107+'[3]3OCT'!N107+'[3]4NOV'!N107+'[3]5DEC'!N107+'[3]6JAN'!N107+'[3]7FEB'!N107+'[3]8MAR'!N107+'[3]9APR'!N107+'[3]10MAY'!N107+'[3]11JUN'!N107+'[3]12JUL'!N107+'[3]13AUG'!N107</f>
        <v>0</v>
      </c>
      <c r="O107" s="19">
        <f>'[3]2SEPT'!O107+'[3]3OCT'!O107+'[3]4NOV'!O107+'[3]5DEC'!O107+'[3]6JAN'!O107+'[3]7FEB'!O107+'[3]8MAR'!O107+'[3]9APR'!O107+'[3]10MAY'!O107+'[3]11JUN'!O107+'[3]12JUL'!O107+'[3]13AUG'!O107</f>
        <v>0</v>
      </c>
      <c r="P107" s="19">
        <f>'[3]2SEPT'!P107+'[3]3OCT'!P107+'[3]4NOV'!P107+'[3]5DEC'!P107+'[3]6JAN'!P107+'[3]7FEB'!P107+'[3]8MAR'!P107+'[3]9APR'!P107+'[3]10MAY'!P107+'[3]11JUN'!P107+'[3]12JUL'!P107+'[3]13AUG'!P107</f>
        <v>0</v>
      </c>
      <c r="Q107" s="19">
        <f>'[3]2SEPT'!Q107+'[3]3OCT'!Q107+'[3]4NOV'!Q107+'[3]5DEC'!Q107+'[3]6JAN'!Q107+'[3]7FEB'!Q107+'[3]8MAR'!Q107+'[3]9APR'!Q107+'[3]10MAY'!Q107+'[3]11JUN'!Q107+'[3]12JUL'!Q107+'[3]13AUG'!Q107</f>
        <v>15600</v>
      </c>
      <c r="R107" s="19">
        <f>'[3]2SEPT'!R107+'[3]3OCT'!R107+'[3]4NOV'!R107+'[3]5DEC'!R107+'[3]6JAN'!R107+'[3]7FEB'!R107+'[3]8MAR'!R107+'[3]9APR'!R107+'[3]10MAY'!R107+'[3]11JUN'!R107+'[3]12JUL'!R107+'[3]13AUG'!R107</f>
        <v>0</v>
      </c>
      <c r="S107" s="19">
        <f>'[3]2SEPT'!S107+'[3]3OCT'!S107+'[3]4NOV'!S107+'[3]5DEC'!S107+'[3]6JAN'!S107+'[3]7FEB'!S107+'[3]8MAR'!S107+'[3]9APR'!S107+'[3]10MAY'!S107+'[3]11JUN'!S107+'[3]12JUL'!S107+'[3]13AUG'!S107</f>
        <v>0</v>
      </c>
      <c r="T107" s="19">
        <f>'[3]2SEPT'!T107+'[3]3OCT'!T107+'[3]4NOV'!T107+'[3]5DEC'!T107+'[3]6JAN'!T107+'[3]7FEB'!T107+'[3]8MAR'!T107+'[3]9APR'!T107+'[3]10MAY'!T107+'[3]11JUN'!T107+'[3]12JUL'!T107+'[3]13AUG'!T107</f>
        <v>36000</v>
      </c>
      <c r="U107" s="19">
        <f>'[3]2SEPT'!U107+'[3]3OCT'!U107+'[3]4NOV'!U107+'[3]5DEC'!U107+'[3]6JAN'!U107+'[3]7FEB'!U107+'[3]8MAR'!U107+'[3]9APR'!U107+'[3]10MAY'!U107+'[3]11JUN'!U107+'[3]12JUL'!U107+'[3]13AUG'!U107</f>
        <v>0</v>
      </c>
      <c r="V107" s="19">
        <f>'[3]2SEPT'!V107+'[3]3OCT'!V107+'[3]4NOV'!V107+'[3]5DEC'!V107+'[3]6JAN'!V107+'[3]7FEB'!V107+'[3]8MAR'!V107+'[3]9APR'!V107+'[3]10MAY'!V107+'[3]11JUN'!V107+'[3]12JUL'!V107+'[3]13AUG'!V107</f>
        <v>4347</v>
      </c>
      <c r="W107" s="66">
        <f t="shared" si="1"/>
        <v>803555.78</v>
      </c>
    </row>
    <row r="108" spans="1:23" x14ac:dyDescent="0.25">
      <c r="A108" s="62" t="s">
        <v>253</v>
      </c>
      <c r="B108" s="63" t="s">
        <v>254</v>
      </c>
      <c r="C108" s="73" t="s">
        <v>100</v>
      </c>
      <c r="D108" s="19">
        <f>'[3]2SEPT'!D108+'[3]3OCT'!D108+'[3]4NOV'!D108+'[3]5DEC'!D108+'[3]6JAN'!D108+'[3]7FEB'!D108+'[3]8MAR'!D108+'[3]9APR'!D108+'[3]10MAY'!D108+'[3]11JUN'!D108+'[3]12JUL'!D108+'[3]13AUG'!D108</f>
        <v>169457</v>
      </c>
      <c r="E108" s="19">
        <f>'[3]2SEPT'!E108+'[3]3OCT'!E108+'[3]4NOV'!E108+'[3]5DEC'!E108+'[3]6JAN'!E108+'[3]7FEB'!E108+'[3]8MAR'!E108+'[3]9APR'!E108+'[3]10MAY'!E108+'[3]11JUN'!E108+'[3]12JUL'!E108+'[3]13AUG'!E108</f>
        <v>5700</v>
      </c>
      <c r="F108" s="19">
        <f>'[3]2SEPT'!F108+'[3]3OCT'!F108+'[3]4NOV'!F108+'[3]5DEC'!F108+'[3]6JAN'!F108+'[3]7FEB'!F108+'[3]8MAR'!F108+'[3]9APR'!F108+'[3]10MAY'!F108+'[3]11JUN'!F108+'[3]12JUL'!F108+'[3]13AUG'!F108</f>
        <v>61500</v>
      </c>
      <c r="G108" s="19">
        <f>'[3]2SEPT'!G108+'[3]3OCT'!G108+'[3]4NOV'!G108+'[3]5DEC'!G108+'[3]6JAN'!G108+'[3]7FEB'!G108+'[3]8MAR'!G108+'[3]9APR'!G108+'[3]10MAY'!G108+'[3]11JUN'!G108+'[3]12JUL'!G108+'[3]13AUG'!G108</f>
        <v>52000</v>
      </c>
      <c r="H108" s="19">
        <f>'[3]2SEPT'!H108+'[3]3OCT'!H108+'[3]4NOV'!H108+'[3]5DEC'!H108+'[3]6JAN'!H108+'[3]7FEB'!H108+'[3]8MAR'!H108+'[3]9APR'!H108+'[3]10MAY'!H108+'[3]11JUN'!H108+'[3]12JUL'!H108+'[3]13AUG'!H108</f>
        <v>31000</v>
      </c>
      <c r="I108" s="65">
        <f>'[3]2SEPT'!I108+'[3]3OCT'!I108+'[3]4NOV'!I108+'[3]5DEC'!I108+'[3]6JAN'!I108+'[3]7FEB'!I108+'[3]8MAR'!I108+'[3]9APR'!I108+'[3]10MAY'!I108+'[3]11JUN'!I108+'[3]12JUL'!I108+'[3]13AUG'!I108</f>
        <v>319657</v>
      </c>
      <c r="J108" s="19">
        <f>'[3]2SEPT'!J108+'[3]3OCT'!J108+'[3]4NOV'!J108+'[3]5DEC'!J108+'[3]6JAN'!J108+'[3]7FEB'!J108+'[3]8MAR'!J108+'[3]9APR'!J108+'[3]10MAY'!J108+'[3]11JUN'!J108+'[3]12JUL'!J108+'[3]13AUG'!J108</f>
        <v>1408.11</v>
      </c>
      <c r="K108" s="19">
        <f>'[3]2SEPT'!K108+'[3]3OCT'!K108+'[3]4NOV'!K108+'[3]5DEC'!K108+'[3]6JAN'!K108+'[3]7FEB'!K108+'[3]8MAR'!K108+'[3]9APR'!K108+'[3]10MAY'!K108+'[3]11JUN'!K108+'[3]12JUL'!K108+'[3]13AUG'!K108</f>
        <v>13101.8</v>
      </c>
      <c r="L108" s="19">
        <f>'[3]2SEPT'!L108+'[3]3OCT'!L108+'[3]4NOV'!L108+'[3]5DEC'!L108+'[3]6JAN'!L108+'[3]7FEB'!L108+'[3]8MAR'!L108+'[3]9APR'!L108+'[3]10MAY'!L108+'[3]11JUN'!L108+'[3]12JUL'!L108+'[3]13AUG'!L108</f>
        <v>0</v>
      </c>
      <c r="M108" s="19">
        <f>'[3]2SEPT'!M108+'[3]3OCT'!M108+'[3]4NOV'!M108+'[3]5DEC'!M108+'[3]6JAN'!M108+'[3]7FEB'!M108+'[3]8MAR'!M108+'[3]9APR'!M108+'[3]10MAY'!M108+'[3]11JUN'!M108+'[3]12JUL'!M108+'[3]13AUG'!M108</f>
        <v>0</v>
      </c>
      <c r="N108" s="19">
        <f>'[3]2SEPT'!N108+'[3]3OCT'!N108+'[3]4NOV'!N108+'[3]5DEC'!N108+'[3]6JAN'!N108+'[3]7FEB'!N108+'[3]8MAR'!N108+'[3]9APR'!N108+'[3]10MAY'!N108+'[3]11JUN'!N108+'[3]12JUL'!N108+'[3]13AUG'!N108</f>
        <v>0</v>
      </c>
      <c r="O108" s="19">
        <f>'[3]2SEPT'!O108+'[3]3OCT'!O108+'[3]4NOV'!O108+'[3]5DEC'!O108+'[3]6JAN'!O108+'[3]7FEB'!O108+'[3]8MAR'!O108+'[3]9APR'!O108+'[3]10MAY'!O108+'[3]11JUN'!O108+'[3]12JUL'!O108+'[3]13AUG'!O108</f>
        <v>0</v>
      </c>
      <c r="P108" s="19">
        <f>'[3]2SEPT'!P108+'[3]3OCT'!P108+'[3]4NOV'!P108+'[3]5DEC'!P108+'[3]6JAN'!P108+'[3]7FEB'!P108+'[3]8MAR'!P108+'[3]9APR'!P108+'[3]10MAY'!P108+'[3]11JUN'!P108+'[3]12JUL'!P108+'[3]13AUG'!P108</f>
        <v>0</v>
      </c>
      <c r="Q108" s="19">
        <f>'[3]2SEPT'!Q108+'[3]3OCT'!Q108+'[3]4NOV'!Q108+'[3]5DEC'!Q108+'[3]6JAN'!Q108+'[3]7FEB'!Q108+'[3]8MAR'!Q108+'[3]9APR'!Q108+'[3]10MAY'!Q108+'[3]11JUN'!Q108+'[3]12JUL'!Q108+'[3]13AUG'!Q108</f>
        <v>0</v>
      </c>
      <c r="R108" s="19">
        <f>'[3]2SEPT'!R108+'[3]3OCT'!R108+'[3]4NOV'!R108+'[3]5DEC'!R108+'[3]6JAN'!R108+'[3]7FEB'!R108+'[3]8MAR'!R108+'[3]9APR'!R108+'[3]10MAY'!R108+'[3]11JUN'!R108+'[3]12JUL'!R108+'[3]13AUG'!R108</f>
        <v>0</v>
      </c>
      <c r="S108" s="19">
        <f>'[3]2SEPT'!S108+'[3]3OCT'!S108+'[3]4NOV'!S108+'[3]5DEC'!S108+'[3]6JAN'!S108+'[3]7FEB'!S108+'[3]8MAR'!S108+'[3]9APR'!S108+'[3]10MAY'!S108+'[3]11JUN'!S108+'[3]12JUL'!S108+'[3]13AUG'!S108</f>
        <v>0</v>
      </c>
      <c r="T108" s="19">
        <f>'[3]2SEPT'!T108+'[3]3OCT'!T108+'[3]4NOV'!T108+'[3]5DEC'!T108+'[3]6JAN'!T108+'[3]7FEB'!T108+'[3]8MAR'!T108+'[3]9APR'!T108+'[3]10MAY'!T108+'[3]11JUN'!T108+'[3]12JUL'!T108+'[3]13AUG'!T108</f>
        <v>0</v>
      </c>
      <c r="U108" s="19">
        <f>'[3]2SEPT'!U108+'[3]3OCT'!U108+'[3]4NOV'!U108+'[3]5DEC'!U108+'[3]6JAN'!U108+'[3]7FEB'!U108+'[3]8MAR'!U108+'[3]9APR'!U108+'[3]10MAY'!U108+'[3]11JUN'!U108+'[3]12JUL'!U108+'[3]13AUG'!U108</f>
        <v>0</v>
      </c>
      <c r="V108" s="19">
        <f>'[3]2SEPT'!V108+'[3]3OCT'!V108+'[3]4NOV'!V108+'[3]5DEC'!V108+'[3]6JAN'!V108+'[3]7FEB'!V108+'[3]8MAR'!V108+'[3]9APR'!V108+'[3]10MAY'!V108+'[3]11JUN'!V108+'[3]12JUL'!V108+'[3]13AUG'!V108</f>
        <v>0</v>
      </c>
      <c r="W108" s="66">
        <f t="shared" si="1"/>
        <v>334166.90999999997</v>
      </c>
    </row>
    <row r="109" spans="1:23" x14ac:dyDescent="0.25">
      <c r="A109" s="62" t="s">
        <v>255</v>
      </c>
      <c r="B109" s="63" t="s">
        <v>256</v>
      </c>
      <c r="C109" s="68" t="s">
        <v>42</v>
      </c>
      <c r="D109" s="19">
        <f>'[3]2SEPT'!D109+'[3]3OCT'!D109+'[3]4NOV'!D109+'[3]5DEC'!D109+'[3]6JAN'!D109+'[3]7FEB'!D109+'[3]8MAR'!D109+'[3]9APR'!D109+'[3]10MAY'!D109+'[3]11JUN'!D109+'[3]12JUL'!D109+'[3]13AUG'!D109</f>
        <v>372475</v>
      </c>
      <c r="E109" s="19">
        <f>'[3]2SEPT'!E109+'[3]3OCT'!E109+'[3]4NOV'!E109+'[3]5DEC'!E109+'[3]6JAN'!E109+'[3]7FEB'!E109+'[3]8MAR'!E109+'[3]9APR'!E109+'[3]10MAY'!E109+'[3]11JUN'!E109+'[3]12JUL'!E109+'[3]13AUG'!E109</f>
        <v>841024</v>
      </c>
      <c r="F109" s="19">
        <f>'[3]2SEPT'!F109+'[3]3OCT'!F109+'[3]4NOV'!F109+'[3]5DEC'!F109+'[3]6JAN'!F109+'[3]7FEB'!F109+'[3]8MAR'!F109+'[3]9APR'!F109+'[3]10MAY'!F109+'[3]11JUN'!F109+'[3]12JUL'!F109+'[3]13AUG'!F109</f>
        <v>267571</v>
      </c>
      <c r="G109" s="19">
        <f>'[3]2SEPT'!G109+'[3]3OCT'!G109+'[3]4NOV'!G109+'[3]5DEC'!G109+'[3]6JAN'!G109+'[3]7FEB'!G109+'[3]8MAR'!G109+'[3]9APR'!G109+'[3]10MAY'!G109+'[3]11JUN'!G109+'[3]12JUL'!G109+'[3]13AUG'!G109</f>
        <v>728165</v>
      </c>
      <c r="H109" s="19">
        <f>'[3]2SEPT'!H109+'[3]3OCT'!H109+'[3]4NOV'!H109+'[3]5DEC'!H109+'[3]6JAN'!H109+'[3]7FEB'!H109+'[3]8MAR'!H109+'[3]9APR'!H109+'[3]10MAY'!H109+'[3]11JUN'!H109+'[3]12JUL'!H109+'[3]13AUG'!H109</f>
        <v>101341</v>
      </c>
      <c r="I109" s="65">
        <f>'[3]2SEPT'!I109+'[3]3OCT'!I109+'[3]4NOV'!I109+'[3]5DEC'!I109+'[3]6JAN'!I109+'[3]7FEB'!I109+'[3]8MAR'!I109+'[3]9APR'!I109+'[3]10MAY'!I109+'[3]11JUN'!I109+'[3]12JUL'!I109+'[3]13AUG'!I109</f>
        <v>2310576</v>
      </c>
      <c r="J109" s="19">
        <f>'[3]2SEPT'!J109+'[3]3OCT'!J109+'[3]4NOV'!J109+'[3]5DEC'!J109+'[3]6JAN'!J109+'[3]7FEB'!J109+'[3]8MAR'!J109+'[3]9APR'!J109+'[3]10MAY'!J109+'[3]11JUN'!J109+'[3]12JUL'!J109+'[3]13AUG'!J109</f>
        <v>21253</v>
      </c>
      <c r="K109" s="19">
        <f>'[3]2SEPT'!K109+'[3]3OCT'!K109+'[3]4NOV'!K109+'[3]5DEC'!K109+'[3]6JAN'!K109+'[3]7FEB'!K109+'[3]8MAR'!K109+'[3]9APR'!K109+'[3]10MAY'!K109+'[3]11JUN'!K109+'[3]12JUL'!K109+'[3]13AUG'!K109</f>
        <v>283517.12</v>
      </c>
      <c r="L109" s="19">
        <f>'[3]2SEPT'!L109+'[3]3OCT'!L109+'[3]4NOV'!L109+'[3]5DEC'!L109+'[3]6JAN'!L109+'[3]7FEB'!L109+'[3]8MAR'!L109+'[3]9APR'!L109+'[3]10MAY'!L109+'[3]11JUN'!L109+'[3]12JUL'!L109+'[3]13AUG'!L109</f>
        <v>0</v>
      </c>
      <c r="M109" s="19">
        <f>'[3]2SEPT'!M109+'[3]3OCT'!M109+'[3]4NOV'!M109+'[3]5DEC'!M109+'[3]6JAN'!M109+'[3]7FEB'!M109+'[3]8MAR'!M109+'[3]9APR'!M109+'[3]10MAY'!M109+'[3]11JUN'!M109+'[3]12JUL'!M109+'[3]13AUG'!M109</f>
        <v>0</v>
      </c>
      <c r="N109" s="19">
        <f>'[3]2SEPT'!N109+'[3]3OCT'!N109+'[3]4NOV'!N109+'[3]5DEC'!N109+'[3]6JAN'!N109+'[3]7FEB'!N109+'[3]8MAR'!N109+'[3]9APR'!N109+'[3]10MAY'!N109+'[3]11JUN'!N109+'[3]12JUL'!N109+'[3]13AUG'!N109</f>
        <v>0</v>
      </c>
      <c r="O109" s="19">
        <f>'[3]2SEPT'!O109+'[3]3OCT'!O109+'[3]4NOV'!O109+'[3]5DEC'!O109+'[3]6JAN'!O109+'[3]7FEB'!O109+'[3]8MAR'!O109+'[3]9APR'!O109+'[3]10MAY'!O109+'[3]11JUN'!O109+'[3]12JUL'!O109+'[3]13AUG'!O109</f>
        <v>0</v>
      </c>
      <c r="P109" s="19">
        <f>'[3]2SEPT'!P109+'[3]3OCT'!P109+'[3]4NOV'!P109+'[3]5DEC'!P109+'[3]6JAN'!P109+'[3]7FEB'!P109+'[3]8MAR'!P109+'[3]9APR'!P109+'[3]10MAY'!P109+'[3]11JUN'!P109+'[3]12JUL'!P109+'[3]13AUG'!P109</f>
        <v>0</v>
      </c>
      <c r="Q109" s="19">
        <f>'[3]2SEPT'!Q109+'[3]3OCT'!Q109+'[3]4NOV'!Q109+'[3]5DEC'!Q109+'[3]6JAN'!Q109+'[3]7FEB'!Q109+'[3]8MAR'!Q109+'[3]9APR'!Q109+'[3]10MAY'!Q109+'[3]11JUN'!Q109+'[3]12JUL'!Q109+'[3]13AUG'!Q109</f>
        <v>0</v>
      </c>
      <c r="R109" s="19">
        <f>'[3]2SEPT'!R109+'[3]3OCT'!R109+'[3]4NOV'!R109+'[3]5DEC'!R109+'[3]6JAN'!R109+'[3]7FEB'!R109+'[3]8MAR'!R109+'[3]9APR'!R109+'[3]10MAY'!R109+'[3]11JUN'!R109+'[3]12JUL'!R109+'[3]13AUG'!R109</f>
        <v>0</v>
      </c>
      <c r="S109" s="19">
        <f>'[3]2SEPT'!S109+'[3]3OCT'!S109+'[3]4NOV'!S109+'[3]5DEC'!S109+'[3]6JAN'!S109+'[3]7FEB'!S109+'[3]8MAR'!S109+'[3]9APR'!S109+'[3]10MAY'!S109+'[3]11JUN'!S109+'[3]12JUL'!S109+'[3]13AUG'!S109</f>
        <v>0</v>
      </c>
      <c r="T109" s="19">
        <f>'[3]2SEPT'!T109+'[3]3OCT'!T109+'[3]4NOV'!T109+'[3]5DEC'!T109+'[3]6JAN'!T109+'[3]7FEB'!T109+'[3]8MAR'!T109+'[3]9APR'!T109+'[3]10MAY'!T109+'[3]11JUN'!T109+'[3]12JUL'!T109+'[3]13AUG'!T109</f>
        <v>0</v>
      </c>
      <c r="U109" s="19">
        <f>'[3]2SEPT'!U109+'[3]3OCT'!U109+'[3]4NOV'!U109+'[3]5DEC'!U109+'[3]6JAN'!U109+'[3]7FEB'!U109+'[3]8MAR'!U109+'[3]9APR'!U109+'[3]10MAY'!U109+'[3]11JUN'!U109+'[3]12JUL'!U109+'[3]13AUG'!U109</f>
        <v>0</v>
      </c>
      <c r="V109" s="19">
        <f>'[3]2SEPT'!V109+'[3]3OCT'!V109+'[3]4NOV'!V109+'[3]5DEC'!V109+'[3]6JAN'!V109+'[3]7FEB'!V109+'[3]8MAR'!V109+'[3]9APR'!V109+'[3]10MAY'!V109+'[3]11JUN'!V109+'[3]12JUL'!V109+'[3]13AUG'!V109</f>
        <v>8987.98</v>
      </c>
      <c r="W109" s="66">
        <f t="shared" si="1"/>
        <v>2624334.1</v>
      </c>
    </row>
    <row r="110" spans="1:23" x14ac:dyDescent="0.25">
      <c r="A110" s="62" t="s">
        <v>257</v>
      </c>
      <c r="B110" s="63" t="s">
        <v>258</v>
      </c>
      <c r="C110" s="71" t="s">
        <v>50</v>
      </c>
      <c r="D110" s="19">
        <f>'[3]2SEPT'!D110+'[3]3OCT'!D110+'[3]4NOV'!D110+'[3]5DEC'!D110+'[3]6JAN'!D110+'[3]7FEB'!D110+'[3]8MAR'!D110+'[3]9APR'!D110+'[3]10MAY'!D110+'[3]11JUN'!D110+'[3]12JUL'!D110+'[3]13AUG'!D110</f>
        <v>0</v>
      </c>
      <c r="E110" s="19">
        <f>'[3]2SEPT'!E110+'[3]3OCT'!E110+'[3]4NOV'!E110+'[3]5DEC'!E110+'[3]6JAN'!E110+'[3]7FEB'!E110+'[3]8MAR'!E110+'[3]9APR'!E110+'[3]10MAY'!E110+'[3]11JUN'!E110+'[3]12JUL'!E110+'[3]13AUG'!E110</f>
        <v>90000</v>
      </c>
      <c r="F110" s="19">
        <f>'[3]2SEPT'!F110+'[3]3OCT'!F110+'[3]4NOV'!F110+'[3]5DEC'!F110+'[3]6JAN'!F110+'[3]7FEB'!F110+'[3]8MAR'!F110+'[3]9APR'!F110+'[3]10MAY'!F110+'[3]11JUN'!F110+'[3]12JUL'!F110+'[3]13AUG'!F110</f>
        <v>48000</v>
      </c>
      <c r="G110" s="19">
        <f>'[3]2SEPT'!G110+'[3]3OCT'!G110+'[3]4NOV'!G110+'[3]5DEC'!G110+'[3]6JAN'!G110+'[3]7FEB'!G110+'[3]8MAR'!G110+'[3]9APR'!G110+'[3]10MAY'!G110+'[3]11JUN'!G110+'[3]12JUL'!G110+'[3]13AUG'!G110</f>
        <v>126008</v>
      </c>
      <c r="H110" s="19">
        <f>'[3]2SEPT'!H110+'[3]3OCT'!H110+'[3]4NOV'!H110+'[3]5DEC'!H110+'[3]6JAN'!H110+'[3]7FEB'!H110+'[3]8MAR'!H110+'[3]9APR'!H110+'[3]10MAY'!H110+'[3]11JUN'!H110+'[3]12JUL'!H110+'[3]13AUG'!H110</f>
        <v>6000</v>
      </c>
      <c r="I110" s="65">
        <f>'[3]2SEPT'!I110+'[3]3OCT'!I110+'[3]4NOV'!I110+'[3]5DEC'!I110+'[3]6JAN'!I110+'[3]7FEB'!I110+'[3]8MAR'!I110+'[3]9APR'!I110+'[3]10MAY'!I110+'[3]11JUN'!I110+'[3]12JUL'!I110+'[3]13AUG'!I110</f>
        <v>270008</v>
      </c>
      <c r="J110" s="19">
        <f>'[3]2SEPT'!J110+'[3]3OCT'!J110+'[3]4NOV'!J110+'[3]5DEC'!J110+'[3]6JAN'!J110+'[3]7FEB'!J110+'[3]8MAR'!J110+'[3]9APR'!J110+'[3]10MAY'!J110+'[3]11JUN'!J110+'[3]12JUL'!J110+'[3]13AUG'!J110</f>
        <v>2350.9</v>
      </c>
      <c r="K110" s="19">
        <f>'[3]2SEPT'!K110+'[3]3OCT'!K110+'[3]4NOV'!K110+'[3]5DEC'!K110+'[3]6JAN'!K110+'[3]7FEB'!K110+'[3]8MAR'!K110+'[3]9APR'!K110+'[3]10MAY'!K110+'[3]11JUN'!K110+'[3]12JUL'!K110+'[3]13AUG'!K110</f>
        <v>14065.38</v>
      </c>
      <c r="L110" s="19">
        <f>'[3]2SEPT'!L110+'[3]3OCT'!L110+'[3]4NOV'!L110+'[3]5DEC'!L110+'[3]6JAN'!L110+'[3]7FEB'!L110+'[3]8MAR'!L110+'[3]9APR'!L110+'[3]10MAY'!L110+'[3]11JUN'!L110+'[3]12JUL'!L110+'[3]13AUG'!L110</f>
        <v>0</v>
      </c>
      <c r="M110" s="19">
        <f>'[3]2SEPT'!M110+'[3]3OCT'!M110+'[3]4NOV'!M110+'[3]5DEC'!M110+'[3]6JAN'!M110+'[3]7FEB'!M110+'[3]8MAR'!M110+'[3]9APR'!M110+'[3]10MAY'!M110+'[3]11JUN'!M110+'[3]12JUL'!M110+'[3]13AUG'!M110</f>
        <v>0</v>
      </c>
      <c r="N110" s="19">
        <f>'[3]2SEPT'!N110+'[3]3OCT'!N110+'[3]4NOV'!N110+'[3]5DEC'!N110+'[3]6JAN'!N110+'[3]7FEB'!N110+'[3]8MAR'!N110+'[3]9APR'!N110+'[3]10MAY'!N110+'[3]11JUN'!N110+'[3]12JUL'!N110+'[3]13AUG'!N110</f>
        <v>0</v>
      </c>
      <c r="O110" s="19">
        <f>'[3]2SEPT'!O110+'[3]3OCT'!O110+'[3]4NOV'!O110+'[3]5DEC'!O110+'[3]6JAN'!O110+'[3]7FEB'!O110+'[3]8MAR'!O110+'[3]9APR'!O110+'[3]10MAY'!O110+'[3]11JUN'!O110+'[3]12JUL'!O110+'[3]13AUG'!O110</f>
        <v>0</v>
      </c>
      <c r="P110" s="19">
        <f>'[3]2SEPT'!P110+'[3]3OCT'!P110+'[3]4NOV'!P110+'[3]5DEC'!P110+'[3]6JAN'!P110+'[3]7FEB'!P110+'[3]8MAR'!P110+'[3]9APR'!P110+'[3]10MAY'!P110+'[3]11JUN'!P110+'[3]12JUL'!P110+'[3]13AUG'!P110</f>
        <v>0</v>
      </c>
      <c r="Q110" s="19">
        <f>'[3]2SEPT'!Q110+'[3]3OCT'!Q110+'[3]4NOV'!Q110+'[3]5DEC'!Q110+'[3]6JAN'!Q110+'[3]7FEB'!Q110+'[3]8MAR'!Q110+'[3]9APR'!Q110+'[3]10MAY'!Q110+'[3]11JUN'!Q110+'[3]12JUL'!Q110+'[3]13AUG'!Q110</f>
        <v>0</v>
      </c>
      <c r="R110" s="19">
        <f>'[3]2SEPT'!R110+'[3]3OCT'!R110+'[3]4NOV'!R110+'[3]5DEC'!R110+'[3]6JAN'!R110+'[3]7FEB'!R110+'[3]8MAR'!R110+'[3]9APR'!R110+'[3]10MAY'!R110+'[3]11JUN'!R110+'[3]12JUL'!R110+'[3]13AUG'!R110</f>
        <v>0</v>
      </c>
      <c r="S110" s="19">
        <f>'[3]2SEPT'!S110+'[3]3OCT'!S110+'[3]4NOV'!S110+'[3]5DEC'!S110+'[3]6JAN'!S110+'[3]7FEB'!S110+'[3]8MAR'!S110+'[3]9APR'!S110+'[3]10MAY'!S110+'[3]11JUN'!S110+'[3]12JUL'!S110+'[3]13AUG'!S110</f>
        <v>0</v>
      </c>
      <c r="T110" s="19">
        <f>'[3]2SEPT'!T110+'[3]3OCT'!T110+'[3]4NOV'!T110+'[3]5DEC'!T110+'[3]6JAN'!T110+'[3]7FEB'!T110+'[3]8MAR'!T110+'[3]9APR'!T110+'[3]10MAY'!T110+'[3]11JUN'!T110+'[3]12JUL'!T110+'[3]13AUG'!T110</f>
        <v>0</v>
      </c>
      <c r="U110" s="19">
        <f>'[3]2SEPT'!U110+'[3]3OCT'!U110+'[3]4NOV'!U110+'[3]5DEC'!U110+'[3]6JAN'!U110+'[3]7FEB'!U110+'[3]8MAR'!U110+'[3]9APR'!U110+'[3]10MAY'!U110+'[3]11JUN'!U110+'[3]12JUL'!U110+'[3]13AUG'!U110</f>
        <v>0</v>
      </c>
      <c r="V110" s="19">
        <f>'[3]2SEPT'!V110+'[3]3OCT'!V110+'[3]4NOV'!V110+'[3]5DEC'!V110+'[3]6JAN'!V110+'[3]7FEB'!V110+'[3]8MAR'!V110+'[3]9APR'!V110+'[3]10MAY'!V110+'[3]11JUN'!V110+'[3]12JUL'!V110+'[3]13AUG'!V110</f>
        <v>0</v>
      </c>
      <c r="W110" s="66">
        <f t="shared" si="1"/>
        <v>286424.28000000003</v>
      </c>
    </row>
    <row r="111" spans="1:23" x14ac:dyDescent="0.25">
      <c r="A111" s="62" t="s">
        <v>259</v>
      </c>
      <c r="B111" s="63" t="s">
        <v>260</v>
      </c>
      <c r="C111" s="64" t="s">
        <v>36</v>
      </c>
      <c r="D111" s="19">
        <f>'[3]2SEPT'!D111+'[3]3OCT'!D111+'[3]4NOV'!D111+'[3]5DEC'!D111+'[3]6JAN'!D111+'[3]7FEB'!D111+'[3]8MAR'!D111+'[3]9APR'!D111+'[3]10MAY'!D111+'[3]11JUN'!D111+'[3]12JUL'!D111+'[3]13AUG'!D111</f>
        <v>307892.75</v>
      </c>
      <c r="E111" s="19">
        <f>'[3]2SEPT'!E111+'[3]3OCT'!E111+'[3]4NOV'!E111+'[3]5DEC'!E111+'[3]6JAN'!E111+'[3]7FEB'!E111+'[3]8MAR'!E111+'[3]9APR'!E111+'[3]10MAY'!E111+'[3]11JUN'!E111+'[3]12JUL'!E111+'[3]13AUG'!E111</f>
        <v>76042</v>
      </c>
      <c r="F111" s="19">
        <f>'[3]2SEPT'!F111+'[3]3OCT'!F111+'[3]4NOV'!F111+'[3]5DEC'!F111+'[3]6JAN'!F111+'[3]7FEB'!F111+'[3]8MAR'!F111+'[3]9APR'!F111+'[3]10MAY'!F111+'[3]11JUN'!F111+'[3]12JUL'!F111+'[3]13AUG'!F111</f>
        <v>108500</v>
      </c>
      <c r="G111" s="19">
        <f>'[3]2SEPT'!G111+'[3]3OCT'!G111+'[3]4NOV'!G111+'[3]5DEC'!G111+'[3]6JAN'!G111+'[3]7FEB'!G111+'[3]8MAR'!G111+'[3]9APR'!G111+'[3]10MAY'!G111+'[3]11JUN'!G111+'[3]12JUL'!G111+'[3]13AUG'!G111</f>
        <v>78991.25</v>
      </c>
      <c r="H111" s="19">
        <f>'[3]2SEPT'!H111+'[3]3OCT'!H111+'[3]4NOV'!H111+'[3]5DEC'!H111+'[3]6JAN'!H111+'[3]7FEB'!H111+'[3]8MAR'!H111+'[3]9APR'!H111+'[3]10MAY'!H111+'[3]11JUN'!H111+'[3]12JUL'!H111+'[3]13AUG'!H111</f>
        <v>0</v>
      </c>
      <c r="I111" s="65">
        <f>'[3]2SEPT'!I111+'[3]3OCT'!I111+'[3]4NOV'!I111+'[3]5DEC'!I111+'[3]6JAN'!I111+'[3]7FEB'!I111+'[3]8MAR'!I111+'[3]9APR'!I111+'[3]10MAY'!I111+'[3]11JUN'!I111+'[3]12JUL'!I111+'[3]13AUG'!I111</f>
        <v>571426</v>
      </c>
      <c r="J111" s="19">
        <f>'[3]2SEPT'!J111+'[3]3OCT'!J111+'[3]4NOV'!J111+'[3]5DEC'!J111+'[3]6JAN'!J111+'[3]7FEB'!J111+'[3]8MAR'!J111+'[3]9APR'!J111+'[3]10MAY'!J111+'[3]11JUN'!J111+'[3]12JUL'!J111+'[3]13AUG'!J111</f>
        <v>3353</v>
      </c>
      <c r="K111" s="19">
        <f>'[3]2SEPT'!K111+'[3]3OCT'!K111+'[3]4NOV'!K111+'[3]5DEC'!K111+'[3]6JAN'!K111+'[3]7FEB'!K111+'[3]8MAR'!K111+'[3]9APR'!K111+'[3]10MAY'!K111+'[3]11JUN'!K111+'[3]12JUL'!K111+'[3]13AUG'!K111</f>
        <v>13576.25</v>
      </c>
      <c r="L111" s="19">
        <f>'[3]2SEPT'!L111+'[3]3OCT'!L111+'[3]4NOV'!L111+'[3]5DEC'!L111+'[3]6JAN'!L111+'[3]7FEB'!L111+'[3]8MAR'!L111+'[3]9APR'!L111+'[3]10MAY'!L111+'[3]11JUN'!L111+'[3]12JUL'!L111+'[3]13AUG'!L111</f>
        <v>0</v>
      </c>
      <c r="M111" s="19">
        <f>'[3]2SEPT'!M111+'[3]3OCT'!M111+'[3]4NOV'!M111+'[3]5DEC'!M111+'[3]6JAN'!M111+'[3]7FEB'!M111+'[3]8MAR'!M111+'[3]9APR'!M111+'[3]10MAY'!M111+'[3]11JUN'!M111+'[3]12JUL'!M111+'[3]13AUG'!M111</f>
        <v>0</v>
      </c>
      <c r="N111" s="19">
        <f>'[3]2SEPT'!N111+'[3]3OCT'!N111+'[3]4NOV'!N111+'[3]5DEC'!N111+'[3]6JAN'!N111+'[3]7FEB'!N111+'[3]8MAR'!N111+'[3]9APR'!N111+'[3]10MAY'!N111+'[3]11JUN'!N111+'[3]12JUL'!N111+'[3]13AUG'!N111</f>
        <v>0</v>
      </c>
      <c r="O111" s="19">
        <f>'[3]2SEPT'!O111+'[3]3OCT'!O111+'[3]4NOV'!O111+'[3]5DEC'!O111+'[3]6JAN'!O111+'[3]7FEB'!O111+'[3]8MAR'!O111+'[3]9APR'!O111+'[3]10MAY'!O111+'[3]11JUN'!O111+'[3]12JUL'!O111+'[3]13AUG'!O111</f>
        <v>0</v>
      </c>
      <c r="P111" s="19">
        <f>'[3]2SEPT'!P111+'[3]3OCT'!P111+'[3]4NOV'!P111+'[3]5DEC'!P111+'[3]6JAN'!P111+'[3]7FEB'!P111+'[3]8MAR'!P111+'[3]9APR'!P111+'[3]10MAY'!P111+'[3]11JUN'!P111+'[3]12JUL'!P111+'[3]13AUG'!P111</f>
        <v>0</v>
      </c>
      <c r="Q111" s="19">
        <f>'[3]2SEPT'!Q111+'[3]3OCT'!Q111+'[3]4NOV'!Q111+'[3]5DEC'!Q111+'[3]6JAN'!Q111+'[3]7FEB'!Q111+'[3]8MAR'!Q111+'[3]9APR'!Q111+'[3]10MAY'!Q111+'[3]11JUN'!Q111+'[3]12JUL'!Q111+'[3]13AUG'!Q111</f>
        <v>0</v>
      </c>
      <c r="R111" s="19">
        <f>'[3]2SEPT'!R111+'[3]3OCT'!R111+'[3]4NOV'!R111+'[3]5DEC'!R111+'[3]6JAN'!R111+'[3]7FEB'!R111+'[3]8MAR'!R111+'[3]9APR'!R111+'[3]10MAY'!R111+'[3]11JUN'!R111+'[3]12JUL'!R111+'[3]13AUG'!R111</f>
        <v>0</v>
      </c>
      <c r="S111" s="19">
        <f>'[3]2SEPT'!S111+'[3]3OCT'!S111+'[3]4NOV'!S111+'[3]5DEC'!S111+'[3]6JAN'!S111+'[3]7FEB'!S111+'[3]8MAR'!S111+'[3]9APR'!S111+'[3]10MAY'!S111+'[3]11JUN'!S111+'[3]12JUL'!S111+'[3]13AUG'!S111</f>
        <v>0</v>
      </c>
      <c r="T111" s="19">
        <f>'[3]2SEPT'!T111+'[3]3OCT'!T111+'[3]4NOV'!T111+'[3]5DEC'!T111+'[3]6JAN'!T111+'[3]7FEB'!T111+'[3]8MAR'!T111+'[3]9APR'!T111+'[3]10MAY'!T111+'[3]11JUN'!T111+'[3]12JUL'!T111+'[3]13AUG'!T111</f>
        <v>0</v>
      </c>
      <c r="U111" s="19">
        <f>'[3]2SEPT'!U111+'[3]3OCT'!U111+'[3]4NOV'!U111+'[3]5DEC'!U111+'[3]6JAN'!U111+'[3]7FEB'!U111+'[3]8MAR'!U111+'[3]9APR'!U111+'[3]10MAY'!U111+'[3]11JUN'!U111+'[3]12JUL'!U111+'[3]13AUG'!U111</f>
        <v>0</v>
      </c>
      <c r="V111" s="19">
        <f>'[3]2SEPT'!V111+'[3]3OCT'!V111+'[3]4NOV'!V111+'[3]5DEC'!V111+'[3]6JAN'!V111+'[3]7FEB'!V111+'[3]8MAR'!V111+'[3]9APR'!V111+'[3]10MAY'!V111+'[3]11JUN'!V111+'[3]12JUL'!V111+'[3]13AUG'!V111</f>
        <v>20780.72</v>
      </c>
      <c r="W111" s="66">
        <f t="shared" si="1"/>
        <v>609135.97</v>
      </c>
    </row>
    <row r="112" spans="1:23" x14ac:dyDescent="0.25">
      <c r="A112" s="62" t="s">
        <v>261</v>
      </c>
      <c r="B112" s="63" t="s">
        <v>262</v>
      </c>
      <c r="C112" s="64" t="s">
        <v>36</v>
      </c>
      <c r="D112" s="19">
        <f>'[3]2SEPT'!D112+'[3]3OCT'!D112+'[3]4NOV'!D112+'[3]5DEC'!D112+'[3]6JAN'!D112+'[3]7FEB'!D112+'[3]8MAR'!D112+'[3]9APR'!D112+'[3]10MAY'!D112+'[3]11JUN'!D112+'[3]12JUL'!D112+'[3]13AUG'!D112</f>
        <v>46178</v>
      </c>
      <c r="E112" s="19">
        <f>'[3]2SEPT'!E112+'[3]3OCT'!E112+'[3]4NOV'!E112+'[3]5DEC'!E112+'[3]6JAN'!E112+'[3]7FEB'!E112+'[3]8MAR'!E112+'[3]9APR'!E112+'[3]10MAY'!E112+'[3]11JUN'!E112+'[3]12JUL'!E112+'[3]13AUG'!E112</f>
        <v>143022</v>
      </c>
      <c r="F112" s="19">
        <f>'[3]2SEPT'!F112+'[3]3OCT'!F112+'[3]4NOV'!F112+'[3]5DEC'!F112+'[3]6JAN'!F112+'[3]7FEB'!F112+'[3]8MAR'!F112+'[3]9APR'!F112+'[3]10MAY'!F112+'[3]11JUN'!F112+'[3]12JUL'!F112+'[3]13AUG'!F112</f>
        <v>119496</v>
      </c>
      <c r="G112" s="19">
        <f>'[3]2SEPT'!G112+'[3]3OCT'!G112+'[3]4NOV'!G112+'[3]5DEC'!G112+'[3]6JAN'!G112+'[3]7FEB'!G112+'[3]8MAR'!G112+'[3]9APR'!G112+'[3]10MAY'!G112+'[3]11JUN'!G112+'[3]12JUL'!G112+'[3]13AUG'!G112</f>
        <v>35000</v>
      </c>
      <c r="H112" s="19">
        <f>'[3]2SEPT'!H112+'[3]3OCT'!H112+'[3]4NOV'!H112+'[3]5DEC'!H112+'[3]6JAN'!H112+'[3]7FEB'!H112+'[3]8MAR'!H112+'[3]9APR'!H112+'[3]10MAY'!H112+'[3]11JUN'!H112+'[3]12JUL'!H112+'[3]13AUG'!H112</f>
        <v>75950</v>
      </c>
      <c r="I112" s="65">
        <f>'[3]2SEPT'!I112+'[3]3OCT'!I112+'[3]4NOV'!I112+'[3]5DEC'!I112+'[3]6JAN'!I112+'[3]7FEB'!I112+'[3]8MAR'!I112+'[3]9APR'!I112+'[3]10MAY'!I112+'[3]11JUN'!I112+'[3]12JUL'!I112+'[3]13AUG'!I112</f>
        <v>419646</v>
      </c>
      <c r="J112" s="19">
        <f>'[3]2SEPT'!J112+'[3]3OCT'!J112+'[3]4NOV'!J112+'[3]5DEC'!J112+'[3]6JAN'!J112+'[3]7FEB'!J112+'[3]8MAR'!J112+'[3]9APR'!J112+'[3]10MAY'!J112+'[3]11JUN'!J112+'[3]12JUL'!J112+'[3]13AUG'!J112</f>
        <v>2112.17</v>
      </c>
      <c r="K112" s="19">
        <f>'[3]2SEPT'!K112+'[3]3OCT'!K112+'[3]4NOV'!K112+'[3]5DEC'!K112+'[3]6JAN'!K112+'[3]7FEB'!K112+'[3]8MAR'!K112+'[3]9APR'!K112+'[3]10MAY'!K112+'[3]11JUN'!K112+'[3]12JUL'!K112+'[3]13AUG'!K112</f>
        <v>13896.22</v>
      </c>
      <c r="L112" s="19">
        <f>'[3]2SEPT'!L112+'[3]3OCT'!L112+'[3]4NOV'!L112+'[3]5DEC'!L112+'[3]6JAN'!L112+'[3]7FEB'!L112+'[3]8MAR'!L112+'[3]9APR'!L112+'[3]10MAY'!L112+'[3]11JUN'!L112+'[3]12JUL'!L112+'[3]13AUG'!L112</f>
        <v>0</v>
      </c>
      <c r="M112" s="19">
        <f>'[3]2SEPT'!M112+'[3]3OCT'!M112+'[3]4NOV'!M112+'[3]5DEC'!M112+'[3]6JAN'!M112+'[3]7FEB'!M112+'[3]8MAR'!M112+'[3]9APR'!M112+'[3]10MAY'!M112+'[3]11JUN'!M112+'[3]12JUL'!M112+'[3]13AUG'!M112</f>
        <v>0</v>
      </c>
      <c r="N112" s="19">
        <f>'[3]2SEPT'!N112+'[3]3OCT'!N112+'[3]4NOV'!N112+'[3]5DEC'!N112+'[3]6JAN'!N112+'[3]7FEB'!N112+'[3]8MAR'!N112+'[3]9APR'!N112+'[3]10MAY'!N112+'[3]11JUN'!N112+'[3]12JUL'!N112+'[3]13AUG'!N112</f>
        <v>0</v>
      </c>
      <c r="O112" s="19">
        <f>'[3]2SEPT'!O112+'[3]3OCT'!O112+'[3]4NOV'!O112+'[3]5DEC'!O112+'[3]6JAN'!O112+'[3]7FEB'!O112+'[3]8MAR'!O112+'[3]9APR'!O112+'[3]10MAY'!O112+'[3]11JUN'!O112+'[3]12JUL'!O112+'[3]13AUG'!O112</f>
        <v>0</v>
      </c>
      <c r="P112" s="19">
        <f>'[3]2SEPT'!P112+'[3]3OCT'!P112+'[3]4NOV'!P112+'[3]5DEC'!P112+'[3]6JAN'!P112+'[3]7FEB'!P112+'[3]8MAR'!P112+'[3]9APR'!P112+'[3]10MAY'!P112+'[3]11JUN'!P112+'[3]12JUL'!P112+'[3]13AUG'!P112</f>
        <v>0</v>
      </c>
      <c r="Q112" s="19">
        <f>'[3]2SEPT'!Q112+'[3]3OCT'!Q112+'[3]4NOV'!Q112+'[3]5DEC'!Q112+'[3]6JAN'!Q112+'[3]7FEB'!Q112+'[3]8MAR'!Q112+'[3]9APR'!Q112+'[3]10MAY'!Q112+'[3]11JUN'!Q112+'[3]12JUL'!Q112+'[3]13AUG'!Q112</f>
        <v>0</v>
      </c>
      <c r="R112" s="19">
        <f>'[3]2SEPT'!R112+'[3]3OCT'!R112+'[3]4NOV'!R112+'[3]5DEC'!R112+'[3]6JAN'!R112+'[3]7FEB'!R112+'[3]8MAR'!R112+'[3]9APR'!R112+'[3]10MAY'!R112+'[3]11JUN'!R112+'[3]12JUL'!R112+'[3]13AUG'!R112</f>
        <v>0</v>
      </c>
      <c r="S112" s="19">
        <f>'[3]2SEPT'!S112+'[3]3OCT'!S112+'[3]4NOV'!S112+'[3]5DEC'!S112+'[3]6JAN'!S112+'[3]7FEB'!S112+'[3]8MAR'!S112+'[3]9APR'!S112+'[3]10MAY'!S112+'[3]11JUN'!S112+'[3]12JUL'!S112+'[3]13AUG'!S112</f>
        <v>0</v>
      </c>
      <c r="T112" s="19">
        <f>'[3]2SEPT'!T112+'[3]3OCT'!T112+'[3]4NOV'!T112+'[3]5DEC'!T112+'[3]6JAN'!T112+'[3]7FEB'!T112+'[3]8MAR'!T112+'[3]9APR'!T112+'[3]10MAY'!T112+'[3]11JUN'!T112+'[3]12JUL'!T112+'[3]13AUG'!T112</f>
        <v>0</v>
      </c>
      <c r="U112" s="19">
        <f>'[3]2SEPT'!U112+'[3]3OCT'!U112+'[3]4NOV'!U112+'[3]5DEC'!U112+'[3]6JAN'!U112+'[3]7FEB'!U112+'[3]8MAR'!U112+'[3]9APR'!U112+'[3]10MAY'!U112+'[3]11JUN'!U112+'[3]12JUL'!U112+'[3]13AUG'!U112</f>
        <v>0</v>
      </c>
      <c r="V112" s="19">
        <f>'[3]2SEPT'!V112+'[3]3OCT'!V112+'[3]4NOV'!V112+'[3]5DEC'!V112+'[3]6JAN'!V112+'[3]7FEB'!V112+'[3]8MAR'!V112+'[3]9APR'!V112+'[3]10MAY'!V112+'[3]11JUN'!V112+'[3]12JUL'!V112+'[3]13AUG'!V112</f>
        <v>10670</v>
      </c>
      <c r="W112" s="66">
        <f t="shared" si="1"/>
        <v>446324.38999999996</v>
      </c>
    </row>
    <row r="113" spans="1:23" x14ac:dyDescent="0.25">
      <c r="A113" s="62" t="s">
        <v>263</v>
      </c>
      <c r="B113" s="63" t="s">
        <v>264</v>
      </c>
      <c r="C113" s="67" t="s">
        <v>39</v>
      </c>
      <c r="D113" s="19">
        <f>'[3]2SEPT'!D113+'[3]3OCT'!D113+'[3]4NOV'!D113+'[3]5DEC'!D113+'[3]6JAN'!D113+'[3]7FEB'!D113+'[3]8MAR'!D113+'[3]9APR'!D113+'[3]10MAY'!D113+'[3]11JUN'!D113+'[3]12JUL'!D113+'[3]13AUG'!D113</f>
        <v>104922.51</v>
      </c>
      <c r="E113" s="19">
        <f>'[3]2SEPT'!E113+'[3]3OCT'!E113+'[3]4NOV'!E113+'[3]5DEC'!E113+'[3]6JAN'!E113+'[3]7FEB'!E113+'[3]8MAR'!E113+'[3]9APR'!E113+'[3]10MAY'!E113+'[3]11JUN'!E113+'[3]12JUL'!E113+'[3]13AUG'!E113</f>
        <v>57000</v>
      </c>
      <c r="F113" s="19">
        <f>'[3]2SEPT'!F113+'[3]3OCT'!F113+'[3]4NOV'!F113+'[3]5DEC'!F113+'[3]6JAN'!F113+'[3]7FEB'!F113+'[3]8MAR'!F113+'[3]9APR'!F113+'[3]10MAY'!F113+'[3]11JUN'!F113+'[3]12JUL'!F113+'[3]13AUG'!F113</f>
        <v>76000</v>
      </c>
      <c r="G113" s="19">
        <f>'[3]2SEPT'!G113+'[3]3OCT'!G113+'[3]4NOV'!G113+'[3]5DEC'!G113+'[3]6JAN'!G113+'[3]7FEB'!G113+'[3]8MAR'!G113+'[3]9APR'!G113+'[3]10MAY'!G113+'[3]11JUN'!G113+'[3]12JUL'!G113+'[3]13AUG'!G113</f>
        <v>62932.49</v>
      </c>
      <c r="H113" s="19">
        <f>'[3]2SEPT'!H113+'[3]3OCT'!H113+'[3]4NOV'!H113+'[3]5DEC'!H113+'[3]6JAN'!H113+'[3]7FEB'!H113+'[3]8MAR'!H113+'[3]9APR'!H113+'[3]10MAY'!H113+'[3]11JUN'!H113+'[3]12JUL'!H113+'[3]13AUG'!H113</f>
        <v>12000</v>
      </c>
      <c r="I113" s="65">
        <f>'[3]2SEPT'!I113+'[3]3OCT'!I113+'[3]4NOV'!I113+'[3]5DEC'!I113+'[3]6JAN'!I113+'[3]7FEB'!I113+'[3]8MAR'!I113+'[3]9APR'!I113+'[3]10MAY'!I113+'[3]11JUN'!I113+'[3]12JUL'!I113+'[3]13AUG'!I113</f>
        <v>312855</v>
      </c>
      <c r="J113" s="19">
        <f>'[3]2SEPT'!J113+'[3]3OCT'!J113+'[3]4NOV'!J113+'[3]5DEC'!J113+'[3]6JAN'!J113+'[3]7FEB'!J113+'[3]8MAR'!J113+'[3]9APR'!J113+'[3]10MAY'!J113+'[3]11JUN'!J113+'[3]12JUL'!J113+'[3]13AUG'!J113</f>
        <v>1410.53</v>
      </c>
      <c r="K113" s="19">
        <f>'[3]2SEPT'!K113+'[3]3OCT'!K113+'[3]4NOV'!K113+'[3]5DEC'!K113+'[3]6JAN'!K113+'[3]7FEB'!K113+'[3]8MAR'!K113+'[3]9APR'!K113+'[3]10MAY'!K113+'[3]11JUN'!K113+'[3]12JUL'!K113+'[3]13AUG'!K113</f>
        <v>10565.04</v>
      </c>
      <c r="L113" s="19">
        <f>'[3]2SEPT'!L113+'[3]3OCT'!L113+'[3]4NOV'!L113+'[3]5DEC'!L113+'[3]6JAN'!L113+'[3]7FEB'!L113+'[3]8MAR'!L113+'[3]9APR'!L113+'[3]10MAY'!L113+'[3]11JUN'!L113+'[3]12JUL'!L113+'[3]13AUG'!L113</f>
        <v>0</v>
      </c>
      <c r="M113" s="19">
        <f>'[3]2SEPT'!M113+'[3]3OCT'!M113+'[3]4NOV'!M113+'[3]5DEC'!M113+'[3]6JAN'!M113+'[3]7FEB'!M113+'[3]8MAR'!M113+'[3]9APR'!M113+'[3]10MAY'!M113+'[3]11JUN'!M113+'[3]12JUL'!M113+'[3]13AUG'!M113</f>
        <v>0</v>
      </c>
      <c r="N113" s="19">
        <f>'[3]2SEPT'!N113+'[3]3OCT'!N113+'[3]4NOV'!N113+'[3]5DEC'!N113+'[3]6JAN'!N113+'[3]7FEB'!N113+'[3]8MAR'!N113+'[3]9APR'!N113+'[3]10MAY'!N113+'[3]11JUN'!N113+'[3]12JUL'!N113+'[3]13AUG'!N113</f>
        <v>0</v>
      </c>
      <c r="O113" s="19">
        <f>'[3]2SEPT'!O113+'[3]3OCT'!O113+'[3]4NOV'!O113+'[3]5DEC'!O113+'[3]6JAN'!O113+'[3]7FEB'!O113+'[3]8MAR'!O113+'[3]9APR'!O113+'[3]10MAY'!O113+'[3]11JUN'!O113+'[3]12JUL'!O113+'[3]13AUG'!O113</f>
        <v>0</v>
      </c>
      <c r="P113" s="19">
        <f>'[3]2SEPT'!P113+'[3]3OCT'!P113+'[3]4NOV'!P113+'[3]5DEC'!P113+'[3]6JAN'!P113+'[3]7FEB'!P113+'[3]8MAR'!P113+'[3]9APR'!P113+'[3]10MAY'!P113+'[3]11JUN'!P113+'[3]12JUL'!P113+'[3]13AUG'!P113</f>
        <v>0</v>
      </c>
      <c r="Q113" s="19">
        <f>'[3]2SEPT'!Q113+'[3]3OCT'!Q113+'[3]4NOV'!Q113+'[3]5DEC'!Q113+'[3]6JAN'!Q113+'[3]7FEB'!Q113+'[3]8MAR'!Q113+'[3]9APR'!Q113+'[3]10MAY'!Q113+'[3]11JUN'!Q113+'[3]12JUL'!Q113+'[3]13AUG'!Q113</f>
        <v>0</v>
      </c>
      <c r="R113" s="19">
        <f>'[3]2SEPT'!R113+'[3]3OCT'!R113+'[3]4NOV'!R113+'[3]5DEC'!R113+'[3]6JAN'!R113+'[3]7FEB'!R113+'[3]8MAR'!R113+'[3]9APR'!R113+'[3]10MAY'!R113+'[3]11JUN'!R113+'[3]12JUL'!R113+'[3]13AUG'!R113</f>
        <v>0</v>
      </c>
      <c r="S113" s="19">
        <f>'[3]2SEPT'!S113+'[3]3OCT'!S113+'[3]4NOV'!S113+'[3]5DEC'!S113+'[3]6JAN'!S113+'[3]7FEB'!S113+'[3]8MAR'!S113+'[3]9APR'!S113+'[3]10MAY'!S113+'[3]11JUN'!S113+'[3]12JUL'!S113+'[3]13AUG'!S113</f>
        <v>0</v>
      </c>
      <c r="T113" s="19">
        <f>'[3]2SEPT'!T113+'[3]3OCT'!T113+'[3]4NOV'!T113+'[3]5DEC'!T113+'[3]6JAN'!T113+'[3]7FEB'!T113+'[3]8MAR'!T113+'[3]9APR'!T113+'[3]10MAY'!T113+'[3]11JUN'!T113+'[3]12JUL'!T113+'[3]13AUG'!T113</f>
        <v>0</v>
      </c>
      <c r="U113" s="19">
        <f>'[3]2SEPT'!U113+'[3]3OCT'!U113+'[3]4NOV'!U113+'[3]5DEC'!U113+'[3]6JAN'!U113+'[3]7FEB'!U113+'[3]8MAR'!U113+'[3]9APR'!U113+'[3]10MAY'!U113+'[3]11JUN'!U113+'[3]12JUL'!U113+'[3]13AUG'!U113</f>
        <v>0</v>
      </c>
      <c r="V113" s="19">
        <f>'[3]2SEPT'!V113+'[3]3OCT'!V113+'[3]4NOV'!V113+'[3]5DEC'!V113+'[3]6JAN'!V113+'[3]7FEB'!V113+'[3]8MAR'!V113+'[3]9APR'!V113+'[3]10MAY'!V113+'[3]11JUN'!V113+'[3]12JUL'!V113+'[3]13AUG'!V113</f>
        <v>0</v>
      </c>
      <c r="W113" s="66">
        <f t="shared" si="1"/>
        <v>324830.57</v>
      </c>
    </row>
    <row r="114" spans="1:23" x14ac:dyDescent="0.25">
      <c r="A114" s="62" t="s">
        <v>265</v>
      </c>
      <c r="B114" s="63" t="s">
        <v>266</v>
      </c>
      <c r="C114" s="72" t="s">
        <v>71</v>
      </c>
      <c r="D114" s="19">
        <f>'[3]2SEPT'!D114+'[3]3OCT'!D114+'[3]4NOV'!D114+'[3]5DEC'!D114+'[3]6JAN'!D114+'[3]7FEB'!D114+'[3]8MAR'!D114+'[3]9APR'!D114+'[3]10MAY'!D114+'[3]11JUN'!D114+'[3]12JUL'!D114+'[3]13AUG'!D114</f>
        <v>689616</v>
      </c>
      <c r="E114" s="19">
        <f>'[3]2SEPT'!E114+'[3]3OCT'!E114+'[3]4NOV'!E114+'[3]5DEC'!E114+'[3]6JAN'!E114+'[3]7FEB'!E114+'[3]8MAR'!E114+'[3]9APR'!E114+'[3]10MAY'!E114+'[3]11JUN'!E114+'[3]12JUL'!E114+'[3]13AUG'!E114</f>
        <v>699964</v>
      </c>
      <c r="F114" s="19">
        <f>'[3]2SEPT'!F114+'[3]3OCT'!F114+'[3]4NOV'!F114+'[3]5DEC'!F114+'[3]6JAN'!F114+'[3]7FEB'!F114+'[3]8MAR'!F114+'[3]9APR'!F114+'[3]10MAY'!F114+'[3]11JUN'!F114+'[3]12JUL'!F114+'[3]13AUG'!F114</f>
        <v>797169</v>
      </c>
      <c r="G114" s="19">
        <f>'[3]2SEPT'!G114+'[3]3OCT'!G114+'[3]4NOV'!G114+'[3]5DEC'!G114+'[3]6JAN'!G114+'[3]7FEB'!G114+'[3]8MAR'!G114+'[3]9APR'!G114+'[3]10MAY'!G114+'[3]11JUN'!G114+'[3]12JUL'!G114+'[3]13AUG'!G114</f>
        <v>657475</v>
      </c>
      <c r="H114" s="19">
        <f>'[3]2SEPT'!H114+'[3]3OCT'!H114+'[3]4NOV'!H114+'[3]5DEC'!H114+'[3]6JAN'!H114+'[3]7FEB'!H114+'[3]8MAR'!H114+'[3]9APR'!H114+'[3]10MAY'!H114+'[3]11JUN'!H114+'[3]12JUL'!H114+'[3]13AUG'!H114</f>
        <v>0</v>
      </c>
      <c r="I114" s="65">
        <f>'[3]2SEPT'!I114+'[3]3OCT'!I114+'[3]4NOV'!I114+'[3]5DEC'!I114+'[3]6JAN'!I114+'[3]7FEB'!I114+'[3]8MAR'!I114+'[3]9APR'!I114+'[3]10MAY'!I114+'[3]11JUN'!I114+'[3]12JUL'!I114+'[3]13AUG'!I114</f>
        <v>2844224</v>
      </c>
      <c r="J114" s="19">
        <f>'[3]2SEPT'!J114+'[3]3OCT'!J114+'[3]4NOV'!J114+'[3]5DEC'!J114+'[3]6JAN'!J114+'[3]7FEB'!J114+'[3]8MAR'!J114+'[3]9APR'!J114+'[3]10MAY'!J114+'[3]11JUN'!J114+'[3]12JUL'!J114+'[3]13AUG'!J114</f>
        <v>15008.3</v>
      </c>
      <c r="K114" s="19">
        <f>'[3]2SEPT'!K114+'[3]3OCT'!K114+'[3]4NOV'!K114+'[3]5DEC'!K114+'[3]6JAN'!K114+'[3]7FEB'!K114+'[3]8MAR'!K114+'[3]9APR'!K114+'[3]10MAY'!K114+'[3]11JUN'!K114+'[3]12JUL'!K114+'[3]13AUG'!K114</f>
        <v>301410.73</v>
      </c>
      <c r="L114" s="19">
        <f>'[3]2SEPT'!L114+'[3]3OCT'!L114+'[3]4NOV'!L114+'[3]5DEC'!L114+'[3]6JAN'!L114+'[3]7FEB'!L114+'[3]8MAR'!L114+'[3]9APR'!L114+'[3]10MAY'!L114+'[3]11JUN'!L114+'[3]12JUL'!L114+'[3]13AUG'!L114</f>
        <v>0</v>
      </c>
      <c r="M114" s="19">
        <f>'[3]2SEPT'!M114+'[3]3OCT'!M114+'[3]4NOV'!M114+'[3]5DEC'!M114+'[3]6JAN'!M114+'[3]7FEB'!M114+'[3]8MAR'!M114+'[3]9APR'!M114+'[3]10MAY'!M114+'[3]11JUN'!M114+'[3]12JUL'!M114+'[3]13AUG'!M114</f>
        <v>0</v>
      </c>
      <c r="N114" s="19">
        <f>'[3]2SEPT'!N114+'[3]3OCT'!N114+'[3]4NOV'!N114+'[3]5DEC'!N114+'[3]6JAN'!N114+'[3]7FEB'!N114+'[3]8MAR'!N114+'[3]9APR'!N114+'[3]10MAY'!N114+'[3]11JUN'!N114+'[3]12JUL'!N114+'[3]13AUG'!N114</f>
        <v>0</v>
      </c>
      <c r="O114" s="19">
        <f>'[3]2SEPT'!O114+'[3]3OCT'!O114+'[3]4NOV'!O114+'[3]5DEC'!O114+'[3]6JAN'!O114+'[3]7FEB'!O114+'[3]8MAR'!O114+'[3]9APR'!O114+'[3]10MAY'!O114+'[3]11JUN'!O114+'[3]12JUL'!O114+'[3]13AUG'!O114</f>
        <v>0</v>
      </c>
      <c r="P114" s="19">
        <f>'[3]2SEPT'!P114+'[3]3OCT'!P114+'[3]4NOV'!P114+'[3]5DEC'!P114+'[3]6JAN'!P114+'[3]7FEB'!P114+'[3]8MAR'!P114+'[3]9APR'!P114+'[3]10MAY'!P114+'[3]11JUN'!P114+'[3]12JUL'!P114+'[3]13AUG'!P114</f>
        <v>0</v>
      </c>
      <c r="Q114" s="19">
        <f>'[3]2SEPT'!Q114+'[3]3OCT'!Q114+'[3]4NOV'!Q114+'[3]5DEC'!Q114+'[3]6JAN'!Q114+'[3]7FEB'!Q114+'[3]8MAR'!Q114+'[3]9APR'!Q114+'[3]10MAY'!Q114+'[3]11JUN'!Q114+'[3]12JUL'!Q114+'[3]13AUG'!Q114</f>
        <v>0</v>
      </c>
      <c r="R114" s="19">
        <f>'[3]2SEPT'!R114+'[3]3OCT'!R114+'[3]4NOV'!R114+'[3]5DEC'!R114+'[3]6JAN'!R114+'[3]7FEB'!R114+'[3]8MAR'!R114+'[3]9APR'!R114+'[3]10MAY'!R114+'[3]11JUN'!R114+'[3]12JUL'!R114+'[3]13AUG'!R114</f>
        <v>750197</v>
      </c>
      <c r="S114" s="19">
        <f>'[3]2SEPT'!S114+'[3]3OCT'!S114+'[3]4NOV'!S114+'[3]5DEC'!S114+'[3]6JAN'!S114+'[3]7FEB'!S114+'[3]8MAR'!S114+'[3]9APR'!S114+'[3]10MAY'!S114+'[3]11JUN'!S114+'[3]12JUL'!S114+'[3]13AUG'!S114</f>
        <v>0</v>
      </c>
      <c r="T114" s="19">
        <f>'[3]2SEPT'!T114+'[3]3OCT'!T114+'[3]4NOV'!T114+'[3]5DEC'!T114+'[3]6JAN'!T114+'[3]7FEB'!T114+'[3]8MAR'!T114+'[3]9APR'!T114+'[3]10MAY'!T114+'[3]11JUN'!T114+'[3]12JUL'!T114+'[3]13AUG'!T114</f>
        <v>103192</v>
      </c>
      <c r="U114" s="19">
        <f>'[3]2SEPT'!U114+'[3]3OCT'!U114+'[3]4NOV'!U114+'[3]5DEC'!U114+'[3]6JAN'!U114+'[3]7FEB'!U114+'[3]8MAR'!U114+'[3]9APR'!U114+'[3]10MAY'!U114+'[3]11JUN'!U114+'[3]12JUL'!U114+'[3]13AUG'!U114</f>
        <v>0</v>
      </c>
      <c r="V114" s="19">
        <f>'[3]2SEPT'!V114+'[3]3OCT'!V114+'[3]4NOV'!V114+'[3]5DEC'!V114+'[3]6JAN'!V114+'[3]7FEB'!V114+'[3]8MAR'!V114+'[3]9APR'!V114+'[3]10MAY'!V114+'[3]11JUN'!V114+'[3]12JUL'!V114+'[3]13AUG'!V114</f>
        <v>0</v>
      </c>
      <c r="W114" s="66">
        <f t="shared" si="1"/>
        <v>4014032.03</v>
      </c>
    </row>
    <row r="115" spans="1:23" x14ac:dyDescent="0.25">
      <c r="A115" s="62" t="s">
        <v>267</v>
      </c>
      <c r="B115" s="63" t="s">
        <v>268</v>
      </c>
      <c r="C115" s="71" t="s">
        <v>50</v>
      </c>
      <c r="D115" s="19">
        <f>'[3]2SEPT'!D115+'[3]3OCT'!D115+'[3]4NOV'!D115+'[3]5DEC'!D115+'[3]6JAN'!D115+'[3]7FEB'!D115+'[3]8MAR'!D115+'[3]9APR'!D115+'[3]10MAY'!D115+'[3]11JUN'!D115+'[3]12JUL'!D115+'[3]13AUG'!D115</f>
        <v>95000</v>
      </c>
      <c r="E115" s="19">
        <f>'[3]2SEPT'!E115+'[3]3OCT'!E115+'[3]4NOV'!E115+'[3]5DEC'!E115+'[3]6JAN'!E115+'[3]7FEB'!E115+'[3]8MAR'!E115+'[3]9APR'!E115+'[3]10MAY'!E115+'[3]11JUN'!E115+'[3]12JUL'!E115+'[3]13AUG'!E115</f>
        <v>0</v>
      </c>
      <c r="F115" s="19">
        <f>'[3]2SEPT'!F115+'[3]3OCT'!F115+'[3]4NOV'!F115+'[3]5DEC'!F115+'[3]6JAN'!F115+'[3]7FEB'!F115+'[3]8MAR'!F115+'[3]9APR'!F115+'[3]10MAY'!F115+'[3]11JUN'!F115+'[3]12JUL'!F115+'[3]13AUG'!F115</f>
        <v>49825</v>
      </c>
      <c r="G115" s="19">
        <f>'[3]2SEPT'!G115+'[3]3OCT'!G115+'[3]4NOV'!G115+'[3]5DEC'!G115+'[3]6JAN'!G115+'[3]7FEB'!G115+'[3]8MAR'!G115+'[3]9APR'!G115+'[3]10MAY'!G115+'[3]11JUN'!G115+'[3]12JUL'!G115+'[3]13AUG'!G115</f>
        <v>20625</v>
      </c>
      <c r="H115" s="19">
        <f>'[3]2SEPT'!H115+'[3]3OCT'!H115+'[3]4NOV'!H115+'[3]5DEC'!H115+'[3]6JAN'!H115+'[3]7FEB'!H115+'[3]8MAR'!H115+'[3]9APR'!H115+'[3]10MAY'!H115+'[3]11JUN'!H115+'[3]12JUL'!H115+'[3]13AUG'!H115</f>
        <v>0</v>
      </c>
      <c r="I115" s="65">
        <f>'[3]2SEPT'!I115+'[3]3OCT'!I115+'[3]4NOV'!I115+'[3]5DEC'!I115+'[3]6JAN'!I115+'[3]7FEB'!I115+'[3]8MAR'!I115+'[3]9APR'!I115+'[3]10MAY'!I115+'[3]11JUN'!I115+'[3]12JUL'!I115+'[3]13AUG'!I115</f>
        <v>165450</v>
      </c>
      <c r="J115" s="19">
        <f>'[3]2SEPT'!J115+'[3]3OCT'!J115+'[3]4NOV'!J115+'[3]5DEC'!J115+'[3]6JAN'!J115+'[3]7FEB'!J115+'[3]8MAR'!J115+'[3]9APR'!J115+'[3]10MAY'!J115+'[3]11JUN'!J115+'[3]12JUL'!J115+'[3]13AUG'!J115</f>
        <v>470.17</v>
      </c>
      <c r="K115" s="19">
        <f>'[3]2SEPT'!K115+'[3]3OCT'!K115+'[3]4NOV'!K115+'[3]5DEC'!K115+'[3]6JAN'!K115+'[3]7FEB'!K115+'[3]8MAR'!K115+'[3]9APR'!K115+'[3]10MAY'!K115+'[3]11JUN'!K115+'[3]12JUL'!K115+'[3]13AUG'!K115</f>
        <v>3817.91</v>
      </c>
      <c r="L115" s="19">
        <f>'[3]2SEPT'!L115+'[3]3OCT'!L115+'[3]4NOV'!L115+'[3]5DEC'!L115+'[3]6JAN'!L115+'[3]7FEB'!L115+'[3]8MAR'!L115+'[3]9APR'!L115+'[3]10MAY'!L115+'[3]11JUN'!L115+'[3]12JUL'!L115+'[3]13AUG'!L115</f>
        <v>0</v>
      </c>
      <c r="M115" s="19">
        <f>'[3]2SEPT'!M115+'[3]3OCT'!M115+'[3]4NOV'!M115+'[3]5DEC'!M115+'[3]6JAN'!M115+'[3]7FEB'!M115+'[3]8MAR'!M115+'[3]9APR'!M115+'[3]10MAY'!M115+'[3]11JUN'!M115+'[3]12JUL'!M115+'[3]13AUG'!M115</f>
        <v>0</v>
      </c>
      <c r="N115" s="19">
        <f>'[3]2SEPT'!N115+'[3]3OCT'!N115+'[3]4NOV'!N115+'[3]5DEC'!N115+'[3]6JAN'!N115+'[3]7FEB'!N115+'[3]8MAR'!N115+'[3]9APR'!N115+'[3]10MAY'!N115+'[3]11JUN'!N115+'[3]12JUL'!N115+'[3]13AUG'!N115</f>
        <v>0</v>
      </c>
      <c r="O115" s="19">
        <f>'[3]2SEPT'!O115+'[3]3OCT'!O115+'[3]4NOV'!O115+'[3]5DEC'!O115+'[3]6JAN'!O115+'[3]7FEB'!O115+'[3]8MAR'!O115+'[3]9APR'!O115+'[3]10MAY'!O115+'[3]11JUN'!O115+'[3]12JUL'!O115+'[3]13AUG'!O115</f>
        <v>0</v>
      </c>
      <c r="P115" s="19">
        <f>'[3]2SEPT'!P115+'[3]3OCT'!P115+'[3]4NOV'!P115+'[3]5DEC'!P115+'[3]6JAN'!P115+'[3]7FEB'!P115+'[3]8MAR'!P115+'[3]9APR'!P115+'[3]10MAY'!P115+'[3]11JUN'!P115+'[3]12JUL'!P115+'[3]13AUG'!P115</f>
        <v>0</v>
      </c>
      <c r="Q115" s="19">
        <f>'[3]2SEPT'!Q115+'[3]3OCT'!Q115+'[3]4NOV'!Q115+'[3]5DEC'!Q115+'[3]6JAN'!Q115+'[3]7FEB'!Q115+'[3]8MAR'!Q115+'[3]9APR'!Q115+'[3]10MAY'!Q115+'[3]11JUN'!Q115+'[3]12JUL'!Q115+'[3]13AUG'!Q115</f>
        <v>0</v>
      </c>
      <c r="R115" s="19">
        <f>'[3]2SEPT'!R115+'[3]3OCT'!R115+'[3]4NOV'!R115+'[3]5DEC'!R115+'[3]6JAN'!R115+'[3]7FEB'!R115+'[3]8MAR'!R115+'[3]9APR'!R115+'[3]10MAY'!R115+'[3]11JUN'!R115+'[3]12JUL'!R115+'[3]13AUG'!R115</f>
        <v>0</v>
      </c>
      <c r="S115" s="19">
        <f>'[3]2SEPT'!S115+'[3]3OCT'!S115+'[3]4NOV'!S115+'[3]5DEC'!S115+'[3]6JAN'!S115+'[3]7FEB'!S115+'[3]8MAR'!S115+'[3]9APR'!S115+'[3]10MAY'!S115+'[3]11JUN'!S115+'[3]12JUL'!S115+'[3]13AUG'!S115</f>
        <v>0</v>
      </c>
      <c r="T115" s="19">
        <f>'[3]2SEPT'!T115+'[3]3OCT'!T115+'[3]4NOV'!T115+'[3]5DEC'!T115+'[3]6JAN'!T115+'[3]7FEB'!T115+'[3]8MAR'!T115+'[3]9APR'!T115+'[3]10MAY'!T115+'[3]11JUN'!T115+'[3]12JUL'!T115+'[3]13AUG'!T115</f>
        <v>0</v>
      </c>
      <c r="U115" s="19">
        <f>'[3]2SEPT'!U115+'[3]3OCT'!U115+'[3]4NOV'!U115+'[3]5DEC'!U115+'[3]6JAN'!U115+'[3]7FEB'!U115+'[3]8MAR'!U115+'[3]9APR'!U115+'[3]10MAY'!U115+'[3]11JUN'!U115+'[3]12JUL'!U115+'[3]13AUG'!U115</f>
        <v>0</v>
      </c>
      <c r="V115" s="19">
        <f>'[3]2SEPT'!V115+'[3]3OCT'!V115+'[3]4NOV'!V115+'[3]5DEC'!V115+'[3]6JAN'!V115+'[3]7FEB'!V115+'[3]8MAR'!V115+'[3]9APR'!V115+'[3]10MAY'!V115+'[3]11JUN'!V115+'[3]12JUL'!V115+'[3]13AUG'!V115</f>
        <v>0</v>
      </c>
      <c r="W115" s="66">
        <f t="shared" si="1"/>
        <v>169738.08000000002</v>
      </c>
    </row>
    <row r="116" spans="1:23" x14ac:dyDescent="0.25">
      <c r="A116" s="62" t="s">
        <v>269</v>
      </c>
      <c r="B116" s="63" t="s">
        <v>270</v>
      </c>
      <c r="C116" s="68" t="s">
        <v>42</v>
      </c>
      <c r="D116" s="19">
        <f>'[3]2SEPT'!D116+'[3]3OCT'!D116+'[3]4NOV'!D116+'[3]5DEC'!D116+'[3]6JAN'!D116+'[3]7FEB'!D116+'[3]8MAR'!D116+'[3]9APR'!D116+'[3]10MAY'!D116+'[3]11JUN'!D116+'[3]12JUL'!D116+'[3]13AUG'!D116</f>
        <v>130547.32</v>
      </c>
      <c r="E116" s="19">
        <f>'[3]2SEPT'!E116+'[3]3OCT'!E116+'[3]4NOV'!E116+'[3]5DEC'!E116+'[3]6JAN'!E116+'[3]7FEB'!E116+'[3]8MAR'!E116+'[3]9APR'!E116+'[3]10MAY'!E116+'[3]11JUN'!E116+'[3]12JUL'!E116+'[3]13AUG'!E116</f>
        <v>117820.95999999999</v>
      </c>
      <c r="F116" s="19">
        <f>'[3]2SEPT'!F116+'[3]3OCT'!F116+'[3]4NOV'!F116+'[3]5DEC'!F116+'[3]6JAN'!F116+'[3]7FEB'!F116+'[3]8MAR'!F116+'[3]9APR'!F116+'[3]10MAY'!F116+'[3]11JUN'!F116+'[3]12JUL'!F116+'[3]13AUG'!F116</f>
        <v>257805</v>
      </c>
      <c r="G116" s="19">
        <f>'[3]2SEPT'!G116+'[3]3OCT'!G116+'[3]4NOV'!G116+'[3]5DEC'!G116+'[3]6JAN'!G116+'[3]7FEB'!G116+'[3]8MAR'!G116+'[3]9APR'!G116+'[3]10MAY'!G116+'[3]11JUN'!G116+'[3]12JUL'!G116+'[3]13AUG'!G116</f>
        <v>68400.160000000003</v>
      </c>
      <c r="H116" s="19">
        <f>'[3]2SEPT'!H116+'[3]3OCT'!H116+'[3]4NOV'!H116+'[3]5DEC'!H116+'[3]6JAN'!H116+'[3]7FEB'!H116+'[3]8MAR'!H116+'[3]9APR'!H116+'[3]10MAY'!H116+'[3]11JUN'!H116+'[3]12JUL'!H116+'[3]13AUG'!H116</f>
        <v>78766.559999999998</v>
      </c>
      <c r="I116" s="65">
        <f>'[3]2SEPT'!I116+'[3]3OCT'!I116+'[3]4NOV'!I116+'[3]5DEC'!I116+'[3]6JAN'!I116+'[3]7FEB'!I116+'[3]8MAR'!I116+'[3]9APR'!I116+'[3]10MAY'!I116+'[3]11JUN'!I116+'[3]12JUL'!I116+'[3]13AUG'!I116</f>
        <v>653340</v>
      </c>
      <c r="J116" s="19">
        <f>'[3]2SEPT'!J116+'[3]3OCT'!J116+'[3]4NOV'!J116+'[3]5DEC'!J116+'[3]6JAN'!J116+'[3]7FEB'!J116+'[3]8MAR'!J116+'[3]9APR'!J116+'[3]10MAY'!J116+'[3]11JUN'!J116+'[3]12JUL'!J116+'[3]13AUG'!J116</f>
        <v>0</v>
      </c>
      <c r="K116" s="19">
        <f>'[3]2SEPT'!K116+'[3]3OCT'!K116+'[3]4NOV'!K116+'[3]5DEC'!K116+'[3]6JAN'!K116+'[3]7FEB'!K116+'[3]8MAR'!K116+'[3]9APR'!K116+'[3]10MAY'!K116+'[3]11JUN'!K116+'[3]12JUL'!K116+'[3]13AUG'!K116</f>
        <v>14351.81</v>
      </c>
      <c r="L116" s="19">
        <f>'[3]2SEPT'!L116+'[3]3OCT'!L116+'[3]4NOV'!L116+'[3]5DEC'!L116+'[3]6JAN'!L116+'[3]7FEB'!L116+'[3]8MAR'!L116+'[3]9APR'!L116+'[3]10MAY'!L116+'[3]11JUN'!L116+'[3]12JUL'!L116+'[3]13AUG'!L116</f>
        <v>0</v>
      </c>
      <c r="M116" s="19">
        <f>'[3]2SEPT'!M116+'[3]3OCT'!M116+'[3]4NOV'!M116+'[3]5DEC'!M116+'[3]6JAN'!M116+'[3]7FEB'!M116+'[3]8MAR'!M116+'[3]9APR'!M116+'[3]10MAY'!M116+'[3]11JUN'!M116+'[3]12JUL'!M116+'[3]13AUG'!M116</f>
        <v>0</v>
      </c>
      <c r="N116" s="19">
        <f>'[3]2SEPT'!N116+'[3]3OCT'!N116+'[3]4NOV'!N116+'[3]5DEC'!N116+'[3]6JAN'!N116+'[3]7FEB'!N116+'[3]8MAR'!N116+'[3]9APR'!N116+'[3]10MAY'!N116+'[3]11JUN'!N116+'[3]12JUL'!N116+'[3]13AUG'!N116</f>
        <v>0</v>
      </c>
      <c r="O116" s="19">
        <f>'[3]2SEPT'!O116+'[3]3OCT'!O116+'[3]4NOV'!O116+'[3]5DEC'!O116+'[3]6JAN'!O116+'[3]7FEB'!O116+'[3]8MAR'!O116+'[3]9APR'!O116+'[3]10MAY'!O116+'[3]11JUN'!O116+'[3]12JUL'!O116+'[3]13AUG'!O116</f>
        <v>0</v>
      </c>
      <c r="P116" s="19">
        <f>'[3]2SEPT'!P116+'[3]3OCT'!P116+'[3]4NOV'!P116+'[3]5DEC'!P116+'[3]6JAN'!P116+'[3]7FEB'!P116+'[3]8MAR'!P116+'[3]9APR'!P116+'[3]10MAY'!P116+'[3]11JUN'!P116+'[3]12JUL'!P116+'[3]13AUG'!P116</f>
        <v>0</v>
      </c>
      <c r="Q116" s="19">
        <f>'[3]2SEPT'!Q116+'[3]3OCT'!Q116+'[3]4NOV'!Q116+'[3]5DEC'!Q116+'[3]6JAN'!Q116+'[3]7FEB'!Q116+'[3]8MAR'!Q116+'[3]9APR'!Q116+'[3]10MAY'!Q116+'[3]11JUN'!Q116+'[3]12JUL'!Q116+'[3]13AUG'!Q116</f>
        <v>0</v>
      </c>
      <c r="R116" s="19">
        <f>'[3]2SEPT'!R116+'[3]3OCT'!R116+'[3]4NOV'!R116+'[3]5DEC'!R116+'[3]6JAN'!R116+'[3]7FEB'!R116+'[3]8MAR'!R116+'[3]9APR'!R116+'[3]10MAY'!R116+'[3]11JUN'!R116+'[3]12JUL'!R116+'[3]13AUG'!R116</f>
        <v>0</v>
      </c>
      <c r="S116" s="19">
        <f>'[3]2SEPT'!S116+'[3]3OCT'!S116+'[3]4NOV'!S116+'[3]5DEC'!S116+'[3]6JAN'!S116+'[3]7FEB'!S116+'[3]8MAR'!S116+'[3]9APR'!S116+'[3]10MAY'!S116+'[3]11JUN'!S116+'[3]12JUL'!S116+'[3]13AUG'!S116</f>
        <v>0</v>
      </c>
      <c r="T116" s="19">
        <f>'[3]2SEPT'!T116+'[3]3OCT'!T116+'[3]4NOV'!T116+'[3]5DEC'!T116+'[3]6JAN'!T116+'[3]7FEB'!T116+'[3]8MAR'!T116+'[3]9APR'!T116+'[3]10MAY'!T116+'[3]11JUN'!T116+'[3]12JUL'!T116+'[3]13AUG'!T116</f>
        <v>0</v>
      </c>
      <c r="U116" s="19">
        <f>'[3]2SEPT'!U116+'[3]3OCT'!U116+'[3]4NOV'!U116+'[3]5DEC'!U116+'[3]6JAN'!U116+'[3]7FEB'!U116+'[3]8MAR'!U116+'[3]9APR'!U116+'[3]10MAY'!U116+'[3]11JUN'!U116+'[3]12JUL'!U116+'[3]13AUG'!U116</f>
        <v>0</v>
      </c>
      <c r="V116" s="19">
        <f>'[3]2SEPT'!V116+'[3]3OCT'!V116+'[3]4NOV'!V116+'[3]5DEC'!V116+'[3]6JAN'!V116+'[3]7FEB'!V116+'[3]8MAR'!V116+'[3]9APR'!V116+'[3]10MAY'!V116+'[3]11JUN'!V116+'[3]12JUL'!V116+'[3]13AUG'!V116</f>
        <v>0</v>
      </c>
      <c r="W116" s="66">
        <f t="shared" si="1"/>
        <v>667691.81000000006</v>
      </c>
    </row>
    <row r="117" spans="1:23" x14ac:dyDescent="0.25">
      <c r="A117" s="62" t="s">
        <v>271</v>
      </c>
      <c r="B117" s="63" t="s">
        <v>272</v>
      </c>
      <c r="C117" s="73" t="s">
        <v>100</v>
      </c>
      <c r="D117" s="19">
        <f>'[3]2SEPT'!D117+'[3]3OCT'!D117+'[3]4NOV'!D117+'[3]5DEC'!D117+'[3]6JAN'!D117+'[3]7FEB'!D117+'[3]8MAR'!D117+'[3]9APR'!D117+'[3]10MAY'!D117+'[3]11JUN'!D117+'[3]12JUL'!D117+'[3]13AUG'!D117</f>
        <v>194983</v>
      </c>
      <c r="E117" s="19">
        <f>'[3]2SEPT'!E117+'[3]3OCT'!E117+'[3]4NOV'!E117+'[3]5DEC'!E117+'[3]6JAN'!E117+'[3]7FEB'!E117+'[3]8MAR'!E117+'[3]9APR'!E117+'[3]10MAY'!E117+'[3]11JUN'!E117+'[3]12JUL'!E117+'[3]13AUG'!E117</f>
        <v>23000</v>
      </c>
      <c r="F117" s="19">
        <f>'[3]2SEPT'!F117+'[3]3OCT'!F117+'[3]4NOV'!F117+'[3]5DEC'!F117+'[3]6JAN'!F117+'[3]7FEB'!F117+'[3]8MAR'!F117+'[3]9APR'!F117+'[3]10MAY'!F117+'[3]11JUN'!F117+'[3]12JUL'!F117+'[3]13AUG'!F117</f>
        <v>39000</v>
      </c>
      <c r="G117" s="19">
        <f>'[3]2SEPT'!G117+'[3]3OCT'!G117+'[3]4NOV'!G117+'[3]5DEC'!G117+'[3]6JAN'!G117+'[3]7FEB'!G117+'[3]8MAR'!G117+'[3]9APR'!G117+'[3]10MAY'!G117+'[3]11JUN'!G117+'[3]12JUL'!G117+'[3]13AUG'!G117</f>
        <v>25043</v>
      </c>
      <c r="H117" s="19">
        <f>'[3]2SEPT'!H117+'[3]3OCT'!H117+'[3]4NOV'!H117+'[3]5DEC'!H117+'[3]6JAN'!H117+'[3]7FEB'!H117+'[3]8MAR'!H117+'[3]9APR'!H117+'[3]10MAY'!H117+'[3]11JUN'!H117+'[3]12JUL'!H117+'[3]13AUG'!H117</f>
        <v>4000</v>
      </c>
      <c r="I117" s="65">
        <f>'[3]2SEPT'!I117+'[3]3OCT'!I117+'[3]4NOV'!I117+'[3]5DEC'!I117+'[3]6JAN'!I117+'[3]7FEB'!I117+'[3]8MAR'!I117+'[3]9APR'!I117+'[3]10MAY'!I117+'[3]11JUN'!I117+'[3]12JUL'!I117+'[3]13AUG'!I117</f>
        <v>286026</v>
      </c>
      <c r="J117" s="19">
        <f>'[3]2SEPT'!J117+'[3]3OCT'!J117+'[3]4NOV'!J117+'[3]5DEC'!J117+'[3]6JAN'!J117+'[3]7FEB'!J117+'[3]8MAR'!J117+'[3]9APR'!J117+'[3]10MAY'!J117+'[3]11JUN'!J117+'[3]12JUL'!J117+'[3]13AUG'!J117</f>
        <v>3244.5</v>
      </c>
      <c r="K117" s="19">
        <f>'[3]2SEPT'!K117+'[3]3OCT'!K117+'[3]4NOV'!K117+'[3]5DEC'!K117+'[3]6JAN'!K117+'[3]7FEB'!K117+'[3]8MAR'!K117+'[3]9APR'!K117+'[3]10MAY'!K117+'[3]11JUN'!K117+'[3]12JUL'!K117+'[3]13AUG'!K117</f>
        <v>7250.48</v>
      </c>
      <c r="L117" s="19">
        <f>'[3]2SEPT'!L117+'[3]3OCT'!L117+'[3]4NOV'!L117+'[3]5DEC'!L117+'[3]6JAN'!L117+'[3]7FEB'!L117+'[3]8MAR'!L117+'[3]9APR'!L117+'[3]10MAY'!L117+'[3]11JUN'!L117+'[3]12JUL'!L117+'[3]13AUG'!L117</f>
        <v>0</v>
      </c>
      <c r="M117" s="19">
        <f>'[3]2SEPT'!M117+'[3]3OCT'!M117+'[3]4NOV'!M117+'[3]5DEC'!M117+'[3]6JAN'!M117+'[3]7FEB'!M117+'[3]8MAR'!M117+'[3]9APR'!M117+'[3]10MAY'!M117+'[3]11JUN'!M117+'[3]12JUL'!M117+'[3]13AUG'!M117</f>
        <v>0</v>
      </c>
      <c r="N117" s="19">
        <f>'[3]2SEPT'!N117+'[3]3OCT'!N117+'[3]4NOV'!N117+'[3]5DEC'!N117+'[3]6JAN'!N117+'[3]7FEB'!N117+'[3]8MAR'!N117+'[3]9APR'!N117+'[3]10MAY'!N117+'[3]11JUN'!N117+'[3]12JUL'!N117+'[3]13AUG'!N117</f>
        <v>0</v>
      </c>
      <c r="O117" s="19">
        <f>'[3]2SEPT'!O117+'[3]3OCT'!O117+'[3]4NOV'!O117+'[3]5DEC'!O117+'[3]6JAN'!O117+'[3]7FEB'!O117+'[3]8MAR'!O117+'[3]9APR'!O117+'[3]10MAY'!O117+'[3]11JUN'!O117+'[3]12JUL'!O117+'[3]13AUG'!O117</f>
        <v>0</v>
      </c>
      <c r="P117" s="19">
        <f>'[3]2SEPT'!P117+'[3]3OCT'!P117+'[3]4NOV'!P117+'[3]5DEC'!P117+'[3]6JAN'!P117+'[3]7FEB'!P117+'[3]8MAR'!P117+'[3]9APR'!P117+'[3]10MAY'!P117+'[3]11JUN'!P117+'[3]12JUL'!P117+'[3]13AUG'!P117</f>
        <v>0</v>
      </c>
      <c r="Q117" s="19">
        <f>'[3]2SEPT'!Q117+'[3]3OCT'!Q117+'[3]4NOV'!Q117+'[3]5DEC'!Q117+'[3]6JAN'!Q117+'[3]7FEB'!Q117+'[3]8MAR'!Q117+'[3]9APR'!Q117+'[3]10MAY'!Q117+'[3]11JUN'!Q117+'[3]12JUL'!Q117+'[3]13AUG'!Q117</f>
        <v>0</v>
      </c>
      <c r="R117" s="19">
        <f>'[3]2SEPT'!R117+'[3]3OCT'!R117+'[3]4NOV'!R117+'[3]5DEC'!R117+'[3]6JAN'!R117+'[3]7FEB'!R117+'[3]8MAR'!R117+'[3]9APR'!R117+'[3]10MAY'!R117+'[3]11JUN'!R117+'[3]12JUL'!R117+'[3]13AUG'!R117</f>
        <v>0</v>
      </c>
      <c r="S117" s="19">
        <f>'[3]2SEPT'!S117+'[3]3OCT'!S117+'[3]4NOV'!S117+'[3]5DEC'!S117+'[3]6JAN'!S117+'[3]7FEB'!S117+'[3]8MAR'!S117+'[3]9APR'!S117+'[3]10MAY'!S117+'[3]11JUN'!S117+'[3]12JUL'!S117+'[3]13AUG'!S117</f>
        <v>0</v>
      </c>
      <c r="T117" s="19">
        <f>'[3]2SEPT'!T117+'[3]3OCT'!T117+'[3]4NOV'!T117+'[3]5DEC'!T117+'[3]6JAN'!T117+'[3]7FEB'!T117+'[3]8MAR'!T117+'[3]9APR'!T117+'[3]10MAY'!T117+'[3]11JUN'!T117+'[3]12JUL'!T117+'[3]13AUG'!T117</f>
        <v>0</v>
      </c>
      <c r="U117" s="19">
        <f>'[3]2SEPT'!U117+'[3]3OCT'!U117+'[3]4NOV'!U117+'[3]5DEC'!U117+'[3]6JAN'!U117+'[3]7FEB'!U117+'[3]8MAR'!U117+'[3]9APR'!U117+'[3]10MAY'!U117+'[3]11JUN'!U117+'[3]12JUL'!U117+'[3]13AUG'!U117</f>
        <v>0</v>
      </c>
      <c r="V117" s="19">
        <f>'[3]2SEPT'!V117+'[3]3OCT'!V117+'[3]4NOV'!V117+'[3]5DEC'!V117+'[3]6JAN'!V117+'[3]7FEB'!V117+'[3]8MAR'!V117+'[3]9APR'!V117+'[3]10MAY'!V117+'[3]11JUN'!V117+'[3]12JUL'!V117+'[3]13AUG'!V117</f>
        <v>0</v>
      </c>
      <c r="W117" s="66">
        <f t="shared" si="1"/>
        <v>296520.98</v>
      </c>
    </row>
    <row r="118" spans="1:23" x14ac:dyDescent="0.25">
      <c r="A118" s="62" t="s">
        <v>273</v>
      </c>
      <c r="B118" s="63" t="s">
        <v>274</v>
      </c>
      <c r="C118" s="64" t="s">
        <v>36</v>
      </c>
      <c r="D118" s="19">
        <f>'[3]2SEPT'!D118+'[3]3OCT'!D118+'[3]4NOV'!D118+'[3]5DEC'!D118+'[3]6JAN'!D118+'[3]7FEB'!D118+'[3]8MAR'!D118+'[3]9APR'!D118+'[3]10MAY'!D118+'[3]11JUN'!D118+'[3]12JUL'!D118+'[3]13AUG'!D118</f>
        <v>35536</v>
      </c>
      <c r="E118" s="19">
        <f>'[3]2SEPT'!E118+'[3]3OCT'!E118+'[3]4NOV'!E118+'[3]5DEC'!E118+'[3]6JAN'!E118+'[3]7FEB'!E118+'[3]8MAR'!E118+'[3]9APR'!E118+'[3]10MAY'!E118+'[3]11JUN'!E118+'[3]12JUL'!E118+'[3]13AUG'!E118</f>
        <v>48277</v>
      </c>
      <c r="F118" s="19">
        <f>'[3]2SEPT'!F118+'[3]3OCT'!F118+'[3]4NOV'!F118+'[3]5DEC'!F118+'[3]6JAN'!F118+'[3]7FEB'!F118+'[3]8MAR'!F118+'[3]9APR'!F118+'[3]10MAY'!F118+'[3]11JUN'!F118+'[3]12JUL'!F118+'[3]13AUG'!F118</f>
        <v>42977</v>
      </c>
      <c r="G118" s="19">
        <f>'[3]2SEPT'!G118+'[3]3OCT'!G118+'[3]4NOV'!G118+'[3]5DEC'!G118+'[3]6JAN'!G118+'[3]7FEB'!G118+'[3]8MAR'!G118+'[3]9APR'!G118+'[3]10MAY'!G118+'[3]11JUN'!G118+'[3]12JUL'!G118+'[3]13AUG'!G118</f>
        <v>48333</v>
      </c>
      <c r="H118" s="19">
        <f>'[3]2SEPT'!H118+'[3]3OCT'!H118+'[3]4NOV'!H118+'[3]5DEC'!H118+'[3]6JAN'!H118+'[3]7FEB'!H118+'[3]8MAR'!H118+'[3]9APR'!H118+'[3]10MAY'!H118+'[3]11JUN'!H118+'[3]12JUL'!H118+'[3]13AUG'!H118</f>
        <v>7500</v>
      </c>
      <c r="I118" s="65">
        <f>'[3]2SEPT'!I118+'[3]3OCT'!I118+'[3]4NOV'!I118+'[3]5DEC'!I118+'[3]6JAN'!I118+'[3]7FEB'!I118+'[3]8MAR'!I118+'[3]9APR'!I118+'[3]10MAY'!I118+'[3]11JUN'!I118+'[3]12JUL'!I118+'[3]13AUG'!I118</f>
        <v>182623</v>
      </c>
      <c r="J118" s="19">
        <f>'[3]2SEPT'!J118+'[3]3OCT'!J118+'[3]4NOV'!J118+'[3]5DEC'!J118+'[3]6JAN'!J118+'[3]7FEB'!J118+'[3]8MAR'!J118+'[3]9APR'!J118+'[3]10MAY'!J118+'[3]11JUN'!J118+'[3]12JUL'!J118+'[3]13AUG'!J118</f>
        <v>1408.11</v>
      </c>
      <c r="K118" s="19">
        <f>'[3]2SEPT'!K118+'[3]3OCT'!K118+'[3]4NOV'!K118+'[3]5DEC'!K118+'[3]6JAN'!K118+'[3]7FEB'!K118+'[3]8MAR'!K118+'[3]9APR'!K118+'[3]10MAY'!K118+'[3]11JUN'!K118+'[3]12JUL'!K118+'[3]13AUG'!K118</f>
        <v>7085.28</v>
      </c>
      <c r="L118" s="19">
        <f>'[3]2SEPT'!L118+'[3]3OCT'!L118+'[3]4NOV'!L118+'[3]5DEC'!L118+'[3]6JAN'!L118+'[3]7FEB'!L118+'[3]8MAR'!L118+'[3]9APR'!L118+'[3]10MAY'!L118+'[3]11JUN'!L118+'[3]12JUL'!L118+'[3]13AUG'!L118</f>
        <v>0</v>
      </c>
      <c r="M118" s="19">
        <f>'[3]2SEPT'!M118+'[3]3OCT'!M118+'[3]4NOV'!M118+'[3]5DEC'!M118+'[3]6JAN'!M118+'[3]7FEB'!M118+'[3]8MAR'!M118+'[3]9APR'!M118+'[3]10MAY'!M118+'[3]11JUN'!M118+'[3]12JUL'!M118+'[3]13AUG'!M118</f>
        <v>0</v>
      </c>
      <c r="N118" s="19">
        <f>'[3]2SEPT'!N118+'[3]3OCT'!N118+'[3]4NOV'!N118+'[3]5DEC'!N118+'[3]6JAN'!N118+'[3]7FEB'!N118+'[3]8MAR'!N118+'[3]9APR'!N118+'[3]10MAY'!N118+'[3]11JUN'!N118+'[3]12JUL'!N118+'[3]13AUG'!N118</f>
        <v>0</v>
      </c>
      <c r="O118" s="19">
        <f>'[3]2SEPT'!O118+'[3]3OCT'!O118+'[3]4NOV'!O118+'[3]5DEC'!O118+'[3]6JAN'!O118+'[3]7FEB'!O118+'[3]8MAR'!O118+'[3]9APR'!O118+'[3]10MAY'!O118+'[3]11JUN'!O118+'[3]12JUL'!O118+'[3]13AUG'!O118</f>
        <v>0</v>
      </c>
      <c r="P118" s="19">
        <f>'[3]2SEPT'!P118+'[3]3OCT'!P118+'[3]4NOV'!P118+'[3]5DEC'!P118+'[3]6JAN'!P118+'[3]7FEB'!P118+'[3]8MAR'!P118+'[3]9APR'!P118+'[3]10MAY'!P118+'[3]11JUN'!P118+'[3]12JUL'!P118+'[3]13AUG'!P118</f>
        <v>0</v>
      </c>
      <c r="Q118" s="19">
        <f>'[3]2SEPT'!Q118+'[3]3OCT'!Q118+'[3]4NOV'!Q118+'[3]5DEC'!Q118+'[3]6JAN'!Q118+'[3]7FEB'!Q118+'[3]8MAR'!Q118+'[3]9APR'!Q118+'[3]10MAY'!Q118+'[3]11JUN'!Q118+'[3]12JUL'!Q118+'[3]13AUG'!Q118</f>
        <v>0</v>
      </c>
      <c r="R118" s="19">
        <f>'[3]2SEPT'!R118+'[3]3OCT'!R118+'[3]4NOV'!R118+'[3]5DEC'!R118+'[3]6JAN'!R118+'[3]7FEB'!R118+'[3]8MAR'!R118+'[3]9APR'!R118+'[3]10MAY'!R118+'[3]11JUN'!R118+'[3]12JUL'!R118+'[3]13AUG'!R118</f>
        <v>0</v>
      </c>
      <c r="S118" s="19">
        <f>'[3]2SEPT'!S118+'[3]3OCT'!S118+'[3]4NOV'!S118+'[3]5DEC'!S118+'[3]6JAN'!S118+'[3]7FEB'!S118+'[3]8MAR'!S118+'[3]9APR'!S118+'[3]10MAY'!S118+'[3]11JUN'!S118+'[3]12JUL'!S118+'[3]13AUG'!S118</f>
        <v>0</v>
      </c>
      <c r="T118" s="19">
        <f>'[3]2SEPT'!T118+'[3]3OCT'!T118+'[3]4NOV'!T118+'[3]5DEC'!T118+'[3]6JAN'!T118+'[3]7FEB'!T118+'[3]8MAR'!T118+'[3]9APR'!T118+'[3]10MAY'!T118+'[3]11JUN'!T118+'[3]12JUL'!T118+'[3]13AUG'!T118</f>
        <v>0</v>
      </c>
      <c r="U118" s="19">
        <f>'[3]2SEPT'!U118+'[3]3OCT'!U118+'[3]4NOV'!U118+'[3]5DEC'!U118+'[3]6JAN'!U118+'[3]7FEB'!U118+'[3]8MAR'!U118+'[3]9APR'!U118+'[3]10MAY'!U118+'[3]11JUN'!U118+'[3]12JUL'!U118+'[3]13AUG'!U118</f>
        <v>0</v>
      </c>
      <c r="V118" s="19">
        <f>'[3]2SEPT'!V118+'[3]3OCT'!V118+'[3]4NOV'!V118+'[3]5DEC'!V118+'[3]6JAN'!V118+'[3]7FEB'!V118+'[3]8MAR'!V118+'[3]9APR'!V118+'[3]10MAY'!V118+'[3]11JUN'!V118+'[3]12JUL'!V118+'[3]13AUG'!V118</f>
        <v>0</v>
      </c>
      <c r="W118" s="66">
        <f t="shared" si="1"/>
        <v>191116.38999999998</v>
      </c>
    </row>
    <row r="119" spans="1:23" x14ac:dyDescent="0.25">
      <c r="A119" s="62" t="s">
        <v>275</v>
      </c>
      <c r="B119" s="63" t="s">
        <v>276</v>
      </c>
      <c r="C119" s="73" t="s">
        <v>100</v>
      </c>
      <c r="D119" s="19">
        <f>'[3]2SEPT'!D119+'[3]3OCT'!D119+'[3]4NOV'!D119+'[3]5DEC'!D119+'[3]6JAN'!D119+'[3]7FEB'!D119+'[3]8MAR'!D119+'[3]9APR'!D119+'[3]10MAY'!D119+'[3]11JUN'!D119+'[3]12JUL'!D119+'[3]13AUG'!D119</f>
        <v>782961</v>
      </c>
      <c r="E119" s="19">
        <f>'[3]2SEPT'!E119+'[3]3OCT'!E119+'[3]4NOV'!E119+'[3]5DEC'!E119+'[3]6JAN'!E119+'[3]7FEB'!E119+'[3]8MAR'!E119+'[3]9APR'!E119+'[3]10MAY'!E119+'[3]11JUN'!E119+'[3]12JUL'!E119+'[3]13AUG'!E119</f>
        <v>0</v>
      </c>
      <c r="F119" s="19">
        <f>'[3]2SEPT'!F119+'[3]3OCT'!F119+'[3]4NOV'!F119+'[3]5DEC'!F119+'[3]6JAN'!F119+'[3]7FEB'!F119+'[3]8MAR'!F119+'[3]9APR'!F119+'[3]10MAY'!F119+'[3]11JUN'!F119+'[3]12JUL'!F119+'[3]13AUG'!F119</f>
        <v>0</v>
      </c>
      <c r="G119" s="19">
        <f>'[3]2SEPT'!G119+'[3]3OCT'!G119+'[3]4NOV'!G119+'[3]5DEC'!G119+'[3]6JAN'!G119+'[3]7FEB'!G119+'[3]8MAR'!G119+'[3]9APR'!G119+'[3]10MAY'!G119+'[3]11JUN'!G119+'[3]12JUL'!G119+'[3]13AUG'!G119</f>
        <v>0</v>
      </c>
      <c r="H119" s="19">
        <f>'[3]2SEPT'!H119+'[3]3OCT'!H119+'[3]4NOV'!H119+'[3]5DEC'!H119+'[3]6JAN'!H119+'[3]7FEB'!H119+'[3]8MAR'!H119+'[3]9APR'!H119+'[3]10MAY'!H119+'[3]11JUN'!H119+'[3]12JUL'!H119+'[3]13AUG'!H119</f>
        <v>0</v>
      </c>
      <c r="I119" s="65">
        <f>'[3]2SEPT'!I119+'[3]3OCT'!I119+'[3]4NOV'!I119+'[3]5DEC'!I119+'[3]6JAN'!I119+'[3]7FEB'!I119+'[3]8MAR'!I119+'[3]9APR'!I119+'[3]10MAY'!I119+'[3]11JUN'!I119+'[3]12JUL'!I119+'[3]13AUG'!I119</f>
        <v>782961</v>
      </c>
      <c r="J119" s="19">
        <f>'[3]2SEPT'!J119+'[3]3OCT'!J119+'[3]4NOV'!J119+'[3]5DEC'!J119+'[3]6JAN'!J119+'[3]7FEB'!J119+'[3]8MAR'!J119+'[3]9APR'!J119+'[3]10MAY'!J119+'[3]11JUN'!J119+'[3]12JUL'!J119+'[3]13AUG'!J119</f>
        <v>4023.18</v>
      </c>
      <c r="K119" s="19">
        <f>'[3]2SEPT'!K119+'[3]3OCT'!K119+'[3]4NOV'!K119+'[3]5DEC'!K119+'[3]6JAN'!K119+'[3]7FEB'!K119+'[3]8MAR'!K119+'[3]9APR'!K119+'[3]10MAY'!K119+'[3]11JUN'!K119+'[3]12JUL'!K119+'[3]13AUG'!K119</f>
        <v>32533.26</v>
      </c>
      <c r="L119" s="19">
        <f>'[3]2SEPT'!L119+'[3]3OCT'!L119+'[3]4NOV'!L119+'[3]5DEC'!L119+'[3]6JAN'!L119+'[3]7FEB'!L119+'[3]8MAR'!L119+'[3]9APR'!L119+'[3]10MAY'!L119+'[3]11JUN'!L119+'[3]12JUL'!L119+'[3]13AUG'!L119</f>
        <v>0</v>
      </c>
      <c r="M119" s="19">
        <f>'[3]2SEPT'!M119+'[3]3OCT'!M119+'[3]4NOV'!M119+'[3]5DEC'!M119+'[3]6JAN'!M119+'[3]7FEB'!M119+'[3]8MAR'!M119+'[3]9APR'!M119+'[3]10MAY'!M119+'[3]11JUN'!M119+'[3]12JUL'!M119+'[3]13AUG'!M119</f>
        <v>0</v>
      </c>
      <c r="N119" s="19">
        <f>'[3]2SEPT'!N119+'[3]3OCT'!N119+'[3]4NOV'!N119+'[3]5DEC'!N119+'[3]6JAN'!N119+'[3]7FEB'!N119+'[3]8MAR'!N119+'[3]9APR'!N119+'[3]10MAY'!N119+'[3]11JUN'!N119+'[3]12JUL'!N119+'[3]13AUG'!N119</f>
        <v>0</v>
      </c>
      <c r="O119" s="19">
        <f>'[3]2SEPT'!O119+'[3]3OCT'!O119+'[3]4NOV'!O119+'[3]5DEC'!O119+'[3]6JAN'!O119+'[3]7FEB'!O119+'[3]8MAR'!O119+'[3]9APR'!O119+'[3]10MAY'!O119+'[3]11JUN'!O119+'[3]12JUL'!O119+'[3]13AUG'!O119</f>
        <v>0</v>
      </c>
      <c r="P119" s="19">
        <f>'[3]2SEPT'!P119+'[3]3OCT'!P119+'[3]4NOV'!P119+'[3]5DEC'!P119+'[3]6JAN'!P119+'[3]7FEB'!P119+'[3]8MAR'!P119+'[3]9APR'!P119+'[3]10MAY'!P119+'[3]11JUN'!P119+'[3]12JUL'!P119+'[3]13AUG'!P119</f>
        <v>0</v>
      </c>
      <c r="Q119" s="19">
        <f>'[3]2SEPT'!Q119+'[3]3OCT'!Q119+'[3]4NOV'!Q119+'[3]5DEC'!Q119+'[3]6JAN'!Q119+'[3]7FEB'!Q119+'[3]8MAR'!Q119+'[3]9APR'!Q119+'[3]10MAY'!Q119+'[3]11JUN'!Q119+'[3]12JUL'!Q119+'[3]13AUG'!Q119</f>
        <v>0</v>
      </c>
      <c r="R119" s="19">
        <f>'[3]2SEPT'!R119+'[3]3OCT'!R119+'[3]4NOV'!R119+'[3]5DEC'!R119+'[3]6JAN'!R119+'[3]7FEB'!R119+'[3]8MAR'!R119+'[3]9APR'!R119+'[3]10MAY'!R119+'[3]11JUN'!R119+'[3]12JUL'!R119+'[3]13AUG'!R119</f>
        <v>0</v>
      </c>
      <c r="S119" s="19">
        <f>'[3]2SEPT'!S119+'[3]3OCT'!S119+'[3]4NOV'!S119+'[3]5DEC'!S119+'[3]6JAN'!S119+'[3]7FEB'!S119+'[3]8MAR'!S119+'[3]9APR'!S119+'[3]10MAY'!S119+'[3]11JUN'!S119+'[3]12JUL'!S119+'[3]13AUG'!S119</f>
        <v>0</v>
      </c>
      <c r="T119" s="19">
        <f>'[3]2SEPT'!T119+'[3]3OCT'!T119+'[3]4NOV'!T119+'[3]5DEC'!T119+'[3]6JAN'!T119+'[3]7FEB'!T119+'[3]8MAR'!T119+'[3]9APR'!T119+'[3]10MAY'!T119+'[3]11JUN'!T119+'[3]12JUL'!T119+'[3]13AUG'!T119</f>
        <v>79125</v>
      </c>
      <c r="U119" s="19">
        <f>'[3]2SEPT'!U119+'[3]3OCT'!U119+'[3]4NOV'!U119+'[3]5DEC'!U119+'[3]6JAN'!U119+'[3]7FEB'!U119+'[3]8MAR'!U119+'[3]9APR'!U119+'[3]10MAY'!U119+'[3]11JUN'!U119+'[3]12JUL'!U119+'[3]13AUG'!U119</f>
        <v>0</v>
      </c>
      <c r="V119" s="19">
        <f>'[3]2SEPT'!V119+'[3]3OCT'!V119+'[3]4NOV'!V119+'[3]5DEC'!V119+'[3]6JAN'!V119+'[3]7FEB'!V119+'[3]8MAR'!V119+'[3]9APR'!V119+'[3]10MAY'!V119+'[3]11JUN'!V119+'[3]12JUL'!V119+'[3]13AUG'!V119</f>
        <v>46350</v>
      </c>
      <c r="W119" s="66">
        <f t="shared" si="1"/>
        <v>944992.44000000006</v>
      </c>
    </row>
    <row r="120" spans="1:23" x14ac:dyDescent="0.25">
      <c r="A120" s="62" t="s">
        <v>277</v>
      </c>
      <c r="B120" s="63" t="s">
        <v>278</v>
      </c>
      <c r="C120" s="67" t="s">
        <v>39</v>
      </c>
      <c r="D120" s="19">
        <f>'[3]2SEPT'!D120+'[3]3OCT'!D120+'[3]4NOV'!D120+'[3]5DEC'!D120+'[3]6JAN'!D120+'[3]7FEB'!D120+'[3]8MAR'!D120+'[3]9APR'!D120+'[3]10MAY'!D120+'[3]11JUN'!D120+'[3]12JUL'!D120+'[3]13AUG'!D120</f>
        <v>75313</v>
      </c>
      <c r="E120" s="19">
        <f>'[3]2SEPT'!E120+'[3]3OCT'!E120+'[3]4NOV'!E120+'[3]5DEC'!E120+'[3]6JAN'!E120+'[3]7FEB'!E120+'[3]8MAR'!E120+'[3]9APR'!E120+'[3]10MAY'!E120+'[3]11JUN'!E120+'[3]12JUL'!E120+'[3]13AUG'!E120</f>
        <v>29550</v>
      </c>
      <c r="F120" s="19">
        <f>'[3]2SEPT'!F120+'[3]3OCT'!F120+'[3]4NOV'!F120+'[3]5DEC'!F120+'[3]6JAN'!F120+'[3]7FEB'!F120+'[3]8MAR'!F120+'[3]9APR'!F120+'[3]10MAY'!F120+'[3]11JUN'!F120+'[3]12JUL'!F120+'[3]13AUG'!F120</f>
        <v>29713</v>
      </c>
      <c r="G120" s="19">
        <f>'[3]2SEPT'!G120+'[3]3OCT'!G120+'[3]4NOV'!G120+'[3]5DEC'!G120+'[3]6JAN'!G120+'[3]7FEB'!G120+'[3]8MAR'!G120+'[3]9APR'!G120+'[3]10MAY'!G120+'[3]11JUN'!G120+'[3]12JUL'!G120+'[3]13AUG'!G120</f>
        <v>42667</v>
      </c>
      <c r="H120" s="19">
        <f>'[3]2SEPT'!H120+'[3]3OCT'!H120+'[3]4NOV'!H120+'[3]5DEC'!H120+'[3]6JAN'!H120+'[3]7FEB'!H120+'[3]8MAR'!H120+'[3]9APR'!H120+'[3]10MAY'!H120+'[3]11JUN'!H120+'[3]12JUL'!H120+'[3]13AUG'!H120</f>
        <v>0</v>
      </c>
      <c r="I120" s="65">
        <f>'[3]2SEPT'!I120+'[3]3OCT'!I120+'[3]4NOV'!I120+'[3]5DEC'!I120+'[3]6JAN'!I120+'[3]7FEB'!I120+'[3]8MAR'!I120+'[3]9APR'!I120+'[3]10MAY'!I120+'[3]11JUN'!I120+'[3]12JUL'!I120+'[3]13AUG'!I120</f>
        <v>177243</v>
      </c>
      <c r="J120" s="19">
        <f>'[3]2SEPT'!J120+'[3]3OCT'!J120+'[3]4NOV'!J120+'[3]5DEC'!J120+'[3]6JAN'!J120+'[3]7FEB'!J120+'[3]8MAR'!J120+'[3]9APR'!J120+'[3]10MAY'!J120+'[3]11JUN'!J120+'[3]12JUL'!J120+'[3]13AUG'!J120</f>
        <v>2112.17</v>
      </c>
      <c r="K120" s="19">
        <f>'[3]2SEPT'!K120+'[3]3OCT'!K120+'[3]4NOV'!K120+'[3]5DEC'!K120+'[3]6JAN'!K120+'[3]7FEB'!K120+'[3]8MAR'!K120+'[3]9APR'!K120+'[3]10MAY'!K120+'[3]11JUN'!K120+'[3]12JUL'!K120+'[3]13AUG'!K120</f>
        <v>7339.92</v>
      </c>
      <c r="L120" s="19">
        <f>'[3]2SEPT'!L120+'[3]3OCT'!L120+'[3]4NOV'!L120+'[3]5DEC'!L120+'[3]6JAN'!L120+'[3]7FEB'!L120+'[3]8MAR'!L120+'[3]9APR'!L120+'[3]10MAY'!L120+'[3]11JUN'!L120+'[3]12JUL'!L120+'[3]13AUG'!L120</f>
        <v>0</v>
      </c>
      <c r="M120" s="19">
        <f>'[3]2SEPT'!M120+'[3]3OCT'!M120+'[3]4NOV'!M120+'[3]5DEC'!M120+'[3]6JAN'!M120+'[3]7FEB'!M120+'[3]8MAR'!M120+'[3]9APR'!M120+'[3]10MAY'!M120+'[3]11JUN'!M120+'[3]12JUL'!M120+'[3]13AUG'!M120</f>
        <v>0</v>
      </c>
      <c r="N120" s="19">
        <f>'[3]2SEPT'!N120+'[3]3OCT'!N120+'[3]4NOV'!N120+'[3]5DEC'!N120+'[3]6JAN'!N120+'[3]7FEB'!N120+'[3]8MAR'!N120+'[3]9APR'!N120+'[3]10MAY'!N120+'[3]11JUN'!N120+'[3]12JUL'!N120+'[3]13AUG'!N120</f>
        <v>0</v>
      </c>
      <c r="O120" s="19">
        <f>'[3]2SEPT'!O120+'[3]3OCT'!O120+'[3]4NOV'!O120+'[3]5DEC'!O120+'[3]6JAN'!O120+'[3]7FEB'!O120+'[3]8MAR'!O120+'[3]9APR'!O120+'[3]10MAY'!O120+'[3]11JUN'!O120+'[3]12JUL'!O120+'[3]13AUG'!O120</f>
        <v>0</v>
      </c>
      <c r="P120" s="19">
        <f>'[3]2SEPT'!P120+'[3]3OCT'!P120+'[3]4NOV'!P120+'[3]5DEC'!P120+'[3]6JAN'!P120+'[3]7FEB'!P120+'[3]8MAR'!P120+'[3]9APR'!P120+'[3]10MAY'!P120+'[3]11JUN'!P120+'[3]12JUL'!P120+'[3]13AUG'!P120</f>
        <v>0</v>
      </c>
      <c r="Q120" s="19">
        <f>'[3]2SEPT'!Q120+'[3]3OCT'!Q120+'[3]4NOV'!Q120+'[3]5DEC'!Q120+'[3]6JAN'!Q120+'[3]7FEB'!Q120+'[3]8MAR'!Q120+'[3]9APR'!Q120+'[3]10MAY'!Q120+'[3]11JUN'!Q120+'[3]12JUL'!Q120+'[3]13AUG'!Q120</f>
        <v>0</v>
      </c>
      <c r="R120" s="19">
        <f>'[3]2SEPT'!R120+'[3]3OCT'!R120+'[3]4NOV'!R120+'[3]5DEC'!R120+'[3]6JAN'!R120+'[3]7FEB'!R120+'[3]8MAR'!R120+'[3]9APR'!R120+'[3]10MAY'!R120+'[3]11JUN'!R120+'[3]12JUL'!R120+'[3]13AUG'!R120</f>
        <v>0</v>
      </c>
      <c r="S120" s="19">
        <f>'[3]2SEPT'!S120+'[3]3OCT'!S120+'[3]4NOV'!S120+'[3]5DEC'!S120+'[3]6JAN'!S120+'[3]7FEB'!S120+'[3]8MAR'!S120+'[3]9APR'!S120+'[3]10MAY'!S120+'[3]11JUN'!S120+'[3]12JUL'!S120+'[3]13AUG'!S120</f>
        <v>0</v>
      </c>
      <c r="T120" s="19">
        <f>'[3]2SEPT'!T120+'[3]3OCT'!T120+'[3]4NOV'!T120+'[3]5DEC'!T120+'[3]6JAN'!T120+'[3]7FEB'!T120+'[3]8MAR'!T120+'[3]9APR'!T120+'[3]10MAY'!T120+'[3]11JUN'!T120+'[3]12JUL'!T120+'[3]13AUG'!T120</f>
        <v>0</v>
      </c>
      <c r="U120" s="19">
        <f>'[3]2SEPT'!U120+'[3]3OCT'!U120+'[3]4NOV'!U120+'[3]5DEC'!U120+'[3]6JAN'!U120+'[3]7FEB'!U120+'[3]8MAR'!U120+'[3]9APR'!U120+'[3]10MAY'!U120+'[3]11JUN'!U120+'[3]12JUL'!U120+'[3]13AUG'!U120</f>
        <v>0</v>
      </c>
      <c r="V120" s="19">
        <f>'[3]2SEPT'!V120+'[3]3OCT'!V120+'[3]4NOV'!V120+'[3]5DEC'!V120+'[3]6JAN'!V120+'[3]7FEB'!V120+'[3]8MAR'!V120+'[3]9APR'!V120+'[3]10MAY'!V120+'[3]11JUN'!V120+'[3]12JUL'!V120+'[3]13AUG'!V120</f>
        <v>0</v>
      </c>
      <c r="W120" s="66">
        <f t="shared" si="1"/>
        <v>186695.09000000003</v>
      </c>
    </row>
    <row r="121" spans="1:23" x14ac:dyDescent="0.25">
      <c r="A121" s="62" t="s">
        <v>279</v>
      </c>
      <c r="B121" s="63" t="s">
        <v>280</v>
      </c>
      <c r="C121" s="68" t="s">
        <v>42</v>
      </c>
      <c r="D121" s="19">
        <f>'[3]2SEPT'!D121+'[3]3OCT'!D121+'[3]4NOV'!D121+'[3]5DEC'!D121+'[3]6JAN'!D121+'[3]7FEB'!D121+'[3]8MAR'!D121+'[3]9APR'!D121+'[3]10MAY'!D121+'[3]11JUN'!D121+'[3]12JUL'!D121+'[3]13AUG'!D121</f>
        <v>340106.63</v>
      </c>
      <c r="E121" s="19">
        <f>'[3]2SEPT'!E121+'[3]3OCT'!E121+'[3]4NOV'!E121+'[3]5DEC'!E121+'[3]6JAN'!E121+'[3]7FEB'!E121+'[3]8MAR'!E121+'[3]9APR'!E121+'[3]10MAY'!E121+'[3]11JUN'!E121+'[3]12JUL'!E121+'[3]13AUG'!E121</f>
        <v>116087.49</v>
      </c>
      <c r="F121" s="19">
        <f>'[3]2SEPT'!F121+'[3]3OCT'!F121+'[3]4NOV'!F121+'[3]5DEC'!F121+'[3]6JAN'!F121+'[3]7FEB'!F121+'[3]8MAR'!F121+'[3]9APR'!F121+'[3]10MAY'!F121+'[3]11JUN'!F121+'[3]12JUL'!F121+'[3]13AUG'!F121</f>
        <v>154016.94</v>
      </c>
      <c r="G121" s="19">
        <f>'[3]2SEPT'!G121+'[3]3OCT'!G121+'[3]4NOV'!G121+'[3]5DEC'!G121+'[3]6JAN'!G121+'[3]7FEB'!G121+'[3]8MAR'!G121+'[3]9APR'!G121+'[3]10MAY'!G121+'[3]11JUN'!G121+'[3]12JUL'!G121+'[3]13AUG'!G121</f>
        <v>59314</v>
      </c>
      <c r="H121" s="19">
        <f>'[3]2SEPT'!H121+'[3]3OCT'!H121+'[3]4NOV'!H121+'[3]5DEC'!H121+'[3]6JAN'!H121+'[3]7FEB'!H121+'[3]8MAR'!H121+'[3]9APR'!H121+'[3]10MAY'!H121+'[3]11JUN'!H121+'[3]12JUL'!H121+'[3]13AUG'!H121</f>
        <v>68207.94</v>
      </c>
      <c r="I121" s="65">
        <f>'[3]2SEPT'!I121+'[3]3OCT'!I121+'[3]4NOV'!I121+'[3]5DEC'!I121+'[3]6JAN'!I121+'[3]7FEB'!I121+'[3]8MAR'!I121+'[3]9APR'!I121+'[3]10MAY'!I121+'[3]11JUN'!I121+'[3]12JUL'!I121+'[3]13AUG'!I121</f>
        <v>737733</v>
      </c>
      <c r="J121" s="19">
        <f>'[3]2SEPT'!J121+'[3]3OCT'!J121+'[3]4NOV'!J121+'[3]5DEC'!J121+'[3]6JAN'!J121+'[3]7FEB'!J121+'[3]8MAR'!J121+'[3]9APR'!J121+'[3]10MAY'!J121+'[3]11JUN'!J121+'[3]12JUL'!J121+'[3]13AUG'!J121</f>
        <v>0</v>
      </c>
      <c r="K121" s="19">
        <f>'[3]2SEPT'!K121+'[3]3OCT'!K121+'[3]4NOV'!K121+'[3]5DEC'!K121+'[3]6JAN'!K121+'[3]7FEB'!K121+'[3]8MAR'!K121+'[3]9APR'!K121+'[3]10MAY'!K121+'[3]11JUN'!K121+'[3]12JUL'!K121+'[3]13AUG'!K121</f>
        <v>24660.799999999999</v>
      </c>
      <c r="L121" s="19">
        <f>'[3]2SEPT'!L121+'[3]3OCT'!L121+'[3]4NOV'!L121+'[3]5DEC'!L121+'[3]6JAN'!L121+'[3]7FEB'!L121+'[3]8MAR'!L121+'[3]9APR'!L121+'[3]10MAY'!L121+'[3]11JUN'!L121+'[3]12JUL'!L121+'[3]13AUG'!L121</f>
        <v>0</v>
      </c>
      <c r="M121" s="19">
        <f>'[3]2SEPT'!M121+'[3]3OCT'!M121+'[3]4NOV'!M121+'[3]5DEC'!M121+'[3]6JAN'!M121+'[3]7FEB'!M121+'[3]8MAR'!M121+'[3]9APR'!M121+'[3]10MAY'!M121+'[3]11JUN'!M121+'[3]12JUL'!M121+'[3]13AUG'!M121</f>
        <v>0</v>
      </c>
      <c r="N121" s="19">
        <f>'[3]2SEPT'!N121+'[3]3OCT'!N121+'[3]4NOV'!N121+'[3]5DEC'!N121+'[3]6JAN'!N121+'[3]7FEB'!N121+'[3]8MAR'!N121+'[3]9APR'!N121+'[3]10MAY'!N121+'[3]11JUN'!N121+'[3]12JUL'!N121+'[3]13AUG'!N121</f>
        <v>0</v>
      </c>
      <c r="O121" s="19">
        <f>'[3]2SEPT'!O121+'[3]3OCT'!O121+'[3]4NOV'!O121+'[3]5DEC'!O121+'[3]6JAN'!O121+'[3]7FEB'!O121+'[3]8MAR'!O121+'[3]9APR'!O121+'[3]10MAY'!O121+'[3]11JUN'!O121+'[3]12JUL'!O121+'[3]13AUG'!O121</f>
        <v>0</v>
      </c>
      <c r="P121" s="19">
        <f>'[3]2SEPT'!P121+'[3]3OCT'!P121+'[3]4NOV'!P121+'[3]5DEC'!P121+'[3]6JAN'!P121+'[3]7FEB'!P121+'[3]8MAR'!P121+'[3]9APR'!P121+'[3]10MAY'!P121+'[3]11JUN'!P121+'[3]12JUL'!P121+'[3]13AUG'!P121</f>
        <v>41371</v>
      </c>
      <c r="Q121" s="19">
        <f>'[3]2SEPT'!Q121+'[3]3OCT'!Q121+'[3]4NOV'!Q121+'[3]5DEC'!Q121+'[3]6JAN'!Q121+'[3]7FEB'!Q121+'[3]8MAR'!Q121+'[3]9APR'!Q121+'[3]10MAY'!Q121+'[3]11JUN'!Q121+'[3]12JUL'!Q121+'[3]13AUG'!Q121</f>
        <v>0</v>
      </c>
      <c r="R121" s="19">
        <f>'[3]2SEPT'!R121+'[3]3OCT'!R121+'[3]4NOV'!R121+'[3]5DEC'!R121+'[3]6JAN'!R121+'[3]7FEB'!R121+'[3]8MAR'!R121+'[3]9APR'!R121+'[3]10MAY'!R121+'[3]11JUN'!R121+'[3]12JUL'!R121+'[3]13AUG'!R121</f>
        <v>0</v>
      </c>
      <c r="S121" s="19">
        <f>'[3]2SEPT'!S121+'[3]3OCT'!S121+'[3]4NOV'!S121+'[3]5DEC'!S121+'[3]6JAN'!S121+'[3]7FEB'!S121+'[3]8MAR'!S121+'[3]9APR'!S121+'[3]10MAY'!S121+'[3]11JUN'!S121+'[3]12JUL'!S121+'[3]13AUG'!S121</f>
        <v>0</v>
      </c>
      <c r="T121" s="19">
        <f>'[3]2SEPT'!T121+'[3]3OCT'!T121+'[3]4NOV'!T121+'[3]5DEC'!T121+'[3]6JAN'!T121+'[3]7FEB'!T121+'[3]8MAR'!T121+'[3]9APR'!T121+'[3]10MAY'!T121+'[3]11JUN'!T121+'[3]12JUL'!T121+'[3]13AUG'!T121</f>
        <v>0</v>
      </c>
      <c r="U121" s="19">
        <f>'[3]2SEPT'!U121+'[3]3OCT'!U121+'[3]4NOV'!U121+'[3]5DEC'!U121+'[3]6JAN'!U121+'[3]7FEB'!U121+'[3]8MAR'!U121+'[3]9APR'!U121+'[3]10MAY'!U121+'[3]11JUN'!U121+'[3]12JUL'!U121+'[3]13AUG'!U121</f>
        <v>0</v>
      </c>
      <c r="V121" s="19">
        <f>'[3]2SEPT'!V121+'[3]3OCT'!V121+'[3]4NOV'!V121+'[3]5DEC'!V121+'[3]6JAN'!V121+'[3]7FEB'!V121+'[3]8MAR'!V121+'[3]9APR'!V121+'[3]10MAY'!V121+'[3]11JUN'!V121+'[3]12JUL'!V121+'[3]13AUG'!V121</f>
        <v>7119.24</v>
      </c>
      <c r="W121" s="66">
        <f t="shared" si="1"/>
        <v>810884.04</v>
      </c>
    </row>
    <row r="122" spans="1:23" x14ac:dyDescent="0.25">
      <c r="A122" s="62" t="s">
        <v>281</v>
      </c>
      <c r="B122" s="63" t="s">
        <v>282</v>
      </c>
      <c r="C122" s="71" t="s">
        <v>50</v>
      </c>
      <c r="D122" s="19">
        <f>'[3]2SEPT'!D122+'[3]3OCT'!D122+'[3]4NOV'!D122+'[3]5DEC'!D122+'[3]6JAN'!D122+'[3]7FEB'!D122+'[3]8MAR'!D122+'[3]9APR'!D122+'[3]10MAY'!D122+'[3]11JUN'!D122+'[3]12JUL'!D122+'[3]13AUG'!D122</f>
        <v>199128.75</v>
      </c>
      <c r="E122" s="19">
        <f>'[3]2SEPT'!E122+'[3]3OCT'!E122+'[3]4NOV'!E122+'[3]5DEC'!E122+'[3]6JAN'!E122+'[3]7FEB'!E122+'[3]8MAR'!E122+'[3]9APR'!E122+'[3]10MAY'!E122+'[3]11JUN'!E122+'[3]12JUL'!E122+'[3]13AUG'!E122</f>
        <v>92926.75</v>
      </c>
      <c r="F122" s="19">
        <f>'[3]2SEPT'!F122+'[3]3OCT'!F122+'[3]4NOV'!F122+'[3]5DEC'!F122+'[3]6JAN'!F122+'[3]7FEB'!F122+'[3]8MAR'!F122+'[3]9APR'!F122+'[3]10MAY'!F122+'[3]11JUN'!F122+'[3]12JUL'!F122+'[3]13AUG'!F122</f>
        <v>500000</v>
      </c>
      <c r="G122" s="19">
        <f>'[3]2SEPT'!G122+'[3]3OCT'!G122+'[3]4NOV'!G122+'[3]5DEC'!G122+'[3]6JAN'!G122+'[3]7FEB'!G122+'[3]8MAR'!G122+'[3]9APR'!G122+'[3]10MAY'!G122+'[3]11JUN'!G122+'[3]12JUL'!G122+'[3]13AUG'!G122</f>
        <v>214308</v>
      </c>
      <c r="H122" s="19">
        <f>'[3]2SEPT'!H122+'[3]3OCT'!H122+'[3]4NOV'!H122+'[3]5DEC'!H122+'[3]6JAN'!H122+'[3]7FEB'!H122+'[3]8MAR'!H122+'[3]9APR'!H122+'[3]10MAY'!H122+'[3]11JUN'!H122+'[3]12JUL'!H122+'[3]13AUG'!H122</f>
        <v>178741.5</v>
      </c>
      <c r="I122" s="65">
        <f>'[3]2SEPT'!I122+'[3]3OCT'!I122+'[3]4NOV'!I122+'[3]5DEC'!I122+'[3]6JAN'!I122+'[3]7FEB'!I122+'[3]8MAR'!I122+'[3]9APR'!I122+'[3]10MAY'!I122+'[3]11JUN'!I122+'[3]12JUL'!I122+'[3]13AUG'!I122</f>
        <v>1185105</v>
      </c>
      <c r="J122" s="19">
        <f>'[3]2SEPT'!J122+'[3]3OCT'!J122+'[3]4NOV'!J122+'[3]5DEC'!J122+'[3]6JAN'!J122+'[3]7FEB'!J122+'[3]8MAR'!J122+'[3]9APR'!J122+'[3]10MAY'!J122+'[3]11JUN'!J122+'[3]12JUL'!J122+'[3]13AUG'!J122</f>
        <v>9873.76</v>
      </c>
      <c r="K122" s="19">
        <f>'[3]2SEPT'!K122+'[3]3OCT'!K122+'[3]4NOV'!K122+'[3]5DEC'!K122+'[3]6JAN'!K122+'[3]7FEB'!K122+'[3]8MAR'!K122+'[3]9APR'!K122+'[3]10MAY'!K122+'[3]11JUN'!K122+'[3]12JUL'!K122+'[3]13AUG'!K122</f>
        <v>73303.64</v>
      </c>
      <c r="L122" s="19">
        <f>'[3]2SEPT'!L122+'[3]3OCT'!L122+'[3]4NOV'!L122+'[3]5DEC'!L122+'[3]6JAN'!L122+'[3]7FEB'!L122+'[3]8MAR'!L122+'[3]9APR'!L122+'[3]10MAY'!L122+'[3]11JUN'!L122+'[3]12JUL'!L122+'[3]13AUG'!L122</f>
        <v>0</v>
      </c>
      <c r="M122" s="19">
        <f>'[3]2SEPT'!M122+'[3]3OCT'!M122+'[3]4NOV'!M122+'[3]5DEC'!M122+'[3]6JAN'!M122+'[3]7FEB'!M122+'[3]8MAR'!M122+'[3]9APR'!M122+'[3]10MAY'!M122+'[3]11JUN'!M122+'[3]12JUL'!M122+'[3]13AUG'!M122</f>
        <v>0</v>
      </c>
      <c r="N122" s="19">
        <f>'[3]2SEPT'!N122+'[3]3OCT'!N122+'[3]4NOV'!N122+'[3]5DEC'!N122+'[3]6JAN'!N122+'[3]7FEB'!N122+'[3]8MAR'!N122+'[3]9APR'!N122+'[3]10MAY'!N122+'[3]11JUN'!N122+'[3]12JUL'!N122+'[3]13AUG'!N122</f>
        <v>0</v>
      </c>
      <c r="O122" s="19">
        <f>'[3]2SEPT'!O122+'[3]3OCT'!O122+'[3]4NOV'!O122+'[3]5DEC'!O122+'[3]6JAN'!O122+'[3]7FEB'!O122+'[3]8MAR'!O122+'[3]9APR'!O122+'[3]10MAY'!O122+'[3]11JUN'!O122+'[3]12JUL'!O122+'[3]13AUG'!O122</f>
        <v>0</v>
      </c>
      <c r="P122" s="19">
        <f>'[3]2SEPT'!P122+'[3]3OCT'!P122+'[3]4NOV'!P122+'[3]5DEC'!P122+'[3]6JAN'!P122+'[3]7FEB'!P122+'[3]8MAR'!P122+'[3]9APR'!P122+'[3]10MAY'!P122+'[3]11JUN'!P122+'[3]12JUL'!P122+'[3]13AUG'!P122</f>
        <v>55711</v>
      </c>
      <c r="Q122" s="19">
        <f>'[3]2SEPT'!Q122+'[3]3OCT'!Q122+'[3]4NOV'!Q122+'[3]5DEC'!Q122+'[3]6JAN'!Q122+'[3]7FEB'!Q122+'[3]8MAR'!Q122+'[3]9APR'!Q122+'[3]10MAY'!Q122+'[3]11JUN'!Q122+'[3]12JUL'!Q122+'[3]13AUG'!Q122</f>
        <v>0</v>
      </c>
      <c r="R122" s="19">
        <f>'[3]2SEPT'!R122+'[3]3OCT'!R122+'[3]4NOV'!R122+'[3]5DEC'!R122+'[3]6JAN'!R122+'[3]7FEB'!R122+'[3]8MAR'!R122+'[3]9APR'!R122+'[3]10MAY'!R122+'[3]11JUN'!R122+'[3]12JUL'!R122+'[3]13AUG'!R122</f>
        <v>0</v>
      </c>
      <c r="S122" s="19">
        <f>'[3]2SEPT'!S122+'[3]3OCT'!S122+'[3]4NOV'!S122+'[3]5DEC'!S122+'[3]6JAN'!S122+'[3]7FEB'!S122+'[3]8MAR'!S122+'[3]9APR'!S122+'[3]10MAY'!S122+'[3]11JUN'!S122+'[3]12JUL'!S122+'[3]13AUG'!S122</f>
        <v>0</v>
      </c>
      <c r="T122" s="19">
        <f>'[3]2SEPT'!T122+'[3]3OCT'!T122+'[3]4NOV'!T122+'[3]5DEC'!T122+'[3]6JAN'!T122+'[3]7FEB'!T122+'[3]8MAR'!T122+'[3]9APR'!T122+'[3]10MAY'!T122+'[3]11JUN'!T122+'[3]12JUL'!T122+'[3]13AUG'!T122</f>
        <v>0</v>
      </c>
      <c r="U122" s="19">
        <f>'[3]2SEPT'!U122+'[3]3OCT'!U122+'[3]4NOV'!U122+'[3]5DEC'!U122+'[3]6JAN'!U122+'[3]7FEB'!U122+'[3]8MAR'!U122+'[3]9APR'!U122+'[3]10MAY'!U122+'[3]11JUN'!U122+'[3]12JUL'!U122+'[3]13AUG'!U122</f>
        <v>0</v>
      </c>
      <c r="V122" s="19">
        <f>'[3]2SEPT'!V122+'[3]3OCT'!V122+'[3]4NOV'!V122+'[3]5DEC'!V122+'[3]6JAN'!V122+'[3]7FEB'!V122+'[3]8MAR'!V122+'[3]9APR'!V122+'[3]10MAY'!V122+'[3]11JUN'!V122+'[3]12JUL'!V122+'[3]13AUG'!V122</f>
        <v>0</v>
      </c>
      <c r="W122" s="66">
        <f t="shared" si="1"/>
        <v>1323993.3999999999</v>
      </c>
    </row>
    <row r="123" spans="1:23" x14ac:dyDescent="0.25">
      <c r="A123" s="62" t="s">
        <v>283</v>
      </c>
      <c r="B123" s="63" t="s">
        <v>284</v>
      </c>
      <c r="C123" s="71" t="s">
        <v>50</v>
      </c>
      <c r="D123" s="19">
        <f>'[3]2SEPT'!D123+'[3]3OCT'!D123+'[3]4NOV'!D123+'[3]5DEC'!D123+'[3]6JAN'!D123+'[3]7FEB'!D123+'[3]8MAR'!D123+'[3]9APR'!D123+'[3]10MAY'!D123+'[3]11JUN'!D123+'[3]12JUL'!D123+'[3]13AUG'!D123</f>
        <v>229157</v>
      </c>
      <c r="E123" s="19">
        <f>'[3]2SEPT'!E123+'[3]3OCT'!E123+'[3]4NOV'!E123+'[3]5DEC'!E123+'[3]6JAN'!E123+'[3]7FEB'!E123+'[3]8MAR'!E123+'[3]9APR'!E123+'[3]10MAY'!E123+'[3]11JUN'!E123+'[3]12JUL'!E123+'[3]13AUG'!E123</f>
        <v>222157</v>
      </c>
      <c r="F123" s="19">
        <f>'[3]2SEPT'!F123+'[3]3OCT'!F123+'[3]4NOV'!F123+'[3]5DEC'!F123+'[3]6JAN'!F123+'[3]7FEB'!F123+'[3]8MAR'!F123+'[3]9APR'!F123+'[3]10MAY'!F123+'[3]11JUN'!F123+'[3]12JUL'!F123+'[3]13AUG'!F123</f>
        <v>234808</v>
      </c>
      <c r="G123" s="19">
        <f>'[3]2SEPT'!G123+'[3]3OCT'!G123+'[3]4NOV'!G123+'[3]5DEC'!G123+'[3]6JAN'!G123+'[3]7FEB'!G123+'[3]8MAR'!G123+'[3]9APR'!G123+'[3]10MAY'!G123+'[3]11JUN'!G123+'[3]12JUL'!G123+'[3]13AUG'!G123</f>
        <v>146730</v>
      </c>
      <c r="H123" s="19">
        <f>'[3]2SEPT'!H123+'[3]3OCT'!H123+'[3]4NOV'!H123+'[3]5DEC'!H123+'[3]6JAN'!H123+'[3]7FEB'!H123+'[3]8MAR'!H123+'[3]9APR'!H123+'[3]10MAY'!H123+'[3]11JUN'!H123+'[3]12JUL'!H123+'[3]13AUG'!H123</f>
        <v>200000</v>
      </c>
      <c r="I123" s="65">
        <f>'[3]2SEPT'!I123+'[3]3OCT'!I123+'[3]4NOV'!I123+'[3]5DEC'!I123+'[3]6JAN'!I123+'[3]7FEB'!I123+'[3]8MAR'!I123+'[3]9APR'!I123+'[3]10MAY'!I123+'[3]11JUN'!I123+'[3]12JUL'!I123+'[3]13AUG'!I123</f>
        <v>1032852</v>
      </c>
      <c r="J123" s="19">
        <f>'[3]2SEPT'!J123+'[3]3OCT'!J123+'[3]4NOV'!J123+'[3]5DEC'!J123+'[3]6JAN'!J123+'[3]7FEB'!J123+'[3]8MAR'!J123+'[3]9APR'!J123+'[3]10MAY'!J123+'[3]11JUN'!J123+'[3]12JUL'!J123+'[3]13AUG'!J123</f>
        <v>7993.04</v>
      </c>
      <c r="K123" s="19">
        <f>'[3]2SEPT'!K123+'[3]3OCT'!K123+'[3]4NOV'!K123+'[3]5DEC'!K123+'[3]6JAN'!K123+'[3]7FEB'!K123+'[3]8MAR'!K123+'[3]9APR'!K123+'[3]10MAY'!K123+'[3]11JUN'!K123+'[3]12JUL'!K123+'[3]13AUG'!K123</f>
        <v>264255.59999999998</v>
      </c>
      <c r="L123" s="19">
        <f>'[3]2SEPT'!L123+'[3]3OCT'!L123+'[3]4NOV'!L123+'[3]5DEC'!L123+'[3]6JAN'!L123+'[3]7FEB'!L123+'[3]8MAR'!L123+'[3]9APR'!L123+'[3]10MAY'!L123+'[3]11JUN'!L123+'[3]12JUL'!L123+'[3]13AUG'!L123</f>
        <v>0</v>
      </c>
      <c r="M123" s="19">
        <f>'[3]2SEPT'!M123+'[3]3OCT'!M123+'[3]4NOV'!M123+'[3]5DEC'!M123+'[3]6JAN'!M123+'[3]7FEB'!M123+'[3]8MAR'!M123+'[3]9APR'!M123+'[3]10MAY'!M123+'[3]11JUN'!M123+'[3]12JUL'!M123+'[3]13AUG'!M123</f>
        <v>0</v>
      </c>
      <c r="N123" s="19">
        <f>'[3]2SEPT'!N123+'[3]3OCT'!N123+'[3]4NOV'!N123+'[3]5DEC'!N123+'[3]6JAN'!N123+'[3]7FEB'!N123+'[3]8MAR'!N123+'[3]9APR'!N123+'[3]10MAY'!N123+'[3]11JUN'!N123+'[3]12JUL'!N123+'[3]13AUG'!N123</f>
        <v>0</v>
      </c>
      <c r="O123" s="19">
        <f>'[3]2SEPT'!O123+'[3]3OCT'!O123+'[3]4NOV'!O123+'[3]5DEC'!O123+'[3]6JAN'!O123+'[3]7FEB'!O123+'[3]8MAR'!O123+'[3]9APR'!O123+'[3]10MAY'!O123+'[3]11JUN'!O123+'[3]12JUL'!O123+'[3]13AUG'!O123</f>
        <v>0</v>
      </c>
      <c r="P123" s="19">
        <f>'[3]2SEPT'!P123+'[3]3OCT'!P123+'[3]4NOV'!P123+'[3]5DEC'!P123+'[3]6JAN'!P123+'[3]7FEB'!P123+'[3]8MAR'!P123+'[3]9APR'!P123+'[3]10MAY'!P123+'[3]11JUN'!P123+'[3]12JUL'!P123+'[3]13AUG'!P123</f>
        <v>0</v>
      </c>
      <c r="Q123" s="19">
        <f>'[3]2SEPT'!Q123+'[3]3OCT'!Q123+'[3]4NOV'!Q123+'[3]5DEC'!Q123+'[3]6JAN'!Q123+'[3]7FEB'!Q123+'[3]8MAR'!Q123+'[3]9APR'!Q123+'[3]10MAY'!Q123+'[3]11JUN'!Q123+'[3]12JUL'!Q123+'[3]13AUG'!Q123</f>
        <v>18210</v>
      </c>
      <c r="R123" s="19">
        <f>'[3]2SEPT'!R123+'[3]3OCT'!R123+'[3]4NOV'!R123+'[3]5DEC'!R123+'[3]6JAN'!R123+'[3]7FEB'!R123+'[3]8MAR'!R123+'[3]9APR'!R123+'[3]10MAY'!R123+'[3]11JUN'!R123+'[3]12JUL'!R123+'[3]13AUG'!R123</f>
        <v>1256933</v>
      </c>
      <c r="S123" s="19">
        <f>'[3]2SEPT'!S123+'[3]3OCT'!S123+'[3]4NOV'!S123+'[3]5DEC'!S123+'[3]6JAN'!S123+'[3]7FEB'!S123+'[3]8MAR'!S123+'[3]9APR'!S123+'[3]10MAY'!S123+'[3]11JUN'!S123+'[3]12JUL'!S123+'[3]13AUG'!S123</f>
        <v>0</v>
      </c>
      <c r="T123" s="19">
        <f>'[3]2SEPT'!T123+'[3]3OCT'!T123+'[3]4NOV'!T123+'[3]5DEC'!T123+'[3]6JAN'!T123+'[3]7FEB'!T123+'[3]8MAR'!T123+'[3]9APR'!T123+'[3]10MAY'!T123+'[3]11JUN'!T123+'[3]12JUL'!T123+'[3]13AUG'!T123</f>
        <v>0</v>
      </c>
      <c r="U123" s="19">
        <f>'[3]2SEPT'!U123+'[3]3OCT'!U123+'[3]4NOV'!U123+'[3]5DEC'!U123+'[3]6JAN'!U123+'[3]7FEB'!U123+'[3]8MAR'!U123+'[3]9APR'!U123+'[3]10MAY'!U123+'[3]11JUN'!U123+'[3]12JUL'!U123+'[3]13AUG'!U123</f>
        <v>0</v>
      </c>
      <c r="V123" s="19">
        <f>'[3]2SEPT'!V123+'[3]3OCT'!V123+'[3]4NOV'!V123+'[3]5DEC'!V123+'[3]6JAN'!V123+'[3]7FEB'!V123+'[3]8MAR'!V123+'[3]9APR'!V123+'[3]10MAY'!V123+'[3]11JUN'!V123+'[3]12JUL'!V123+'[3]13AUG'!V123</f>
        <v>0</v>
      </c>
      <c r="W123" s="66">
        <f t="shared" si="1"/>
        <v>2580243.64</v>
      </c>
    </row>
    <row r="124" spans="1:23" x14ac:dyDescent="0.25">
      <c r="A124" s="62" t="s">
        <v>285</v>
      </c>
      <c r="B124" s="63" t="s">
        <v>286</v>
      </c>
      <c r="C124" s="64" t="s">
        <v>36</v>
      </c>
      <c r="D124" s="19">
        <f>'[3]2SEPT'!D124+'[3]3OCT'!D124+'[3]4NOV'!D124+'[3]5DEC'!D124+'[3]6JAN'!D124+'[3]7FEB'!D124+'[3]8MAR'!D124+'[3]9APR'!D124+'[3]10MAY'!D124+'[3]11JUN'!D124+'[3]12JUL'!D124+'[3]13AUG'!D124</f>
        <v>129577.4</v>
      </c>
      <c r="E124" s="19">
        <f>'[3]2SEPT'!E124+'[3]3OCT'!E124+'[3]4NOV'!E124+'[3]5DEC'!E124+'[3]6JAN'!E124+'[3]7FEB'!E124+'[3]8MAR'!E124+'[3]9APR'!E124+'[3]10MAY'!E124+'[3]11JUN'!E124+'[3]12JUL'!E124+'[3]13AUG'!E124</f>
        <v>14040</v>
      </c>
      <c r="F124" s="19">
        <f>'[3]2SEPT'!F124+'[3]3OCT'!F124+'[3]4NOV'!F124+'[3]5DEC'!F124+'[3]6JAN'!F124+'[3]7FEB'!F124+'[3]8MAR'!F124+'[3]9APR'!F124+'[3]10MAY'!F124+'[3]11JUN'!F124+'[3]12JUL'!F124+'[3]13AUG'!F124</f>
        <v>10000</v>
      </c>
      <c r="G124" s="19">
        <f>'[3]2SEPT'!G124+'[3]3OCT'!G124+'[3]4NOV'!G124+'[3]5DEC'!G124+'[3]6JAN'!G124+'[3]7FEB'!G124+'[3]8MAR'!G124+'[3]9APR'!G124+'[3]10MAY'!G124+'[3]11JUN'!G124+'[3]12JUL'!G124+'[3]13AUG'!G124</f>
        <v>15217.599999999999</v>
      </c>
      <c r="H124" s="19">
        <f>'[3]2SEPT'!H124+'[3]3OCT'!H124+'[3]4NOV'!H124+'[3]5DEC'!H124+'[3]6JAN'!H124+'[3]7FEB'!H124+'[3]8MAR'!H124+'[3]9APR'!H124+'[3]10MAY'!H124+'[3]11JUN'!H124+'[3]12JUL'!H124+'[3]13AUG'!H124</f>
        <v>1800</v>
      </c>
      <c r="I124" s="65">
        <f>'[3]2SEPT'!I124+'[3]3OCT'!I124+'[3]4NOV'!I124+'[3]5DEC'!I124+'[3]6JAN'!I124+'[3]7FEB'!I124+'[3]8MAR'!I124+'[3]9APR'!I124+'[3]10MAY'!I124+'[3]11JUN'!I124+'[3]12JUL'!I124+'[3]13AUG'!I124</f>
        <v>170635</v>
      </c>
      <c r="J124" s="19">
        <f>'[3]2SEPT'!J124+'[3]3OCT'!J124+'[3]4NOV'!J124+'[3]5DEC'!J124+'[3]6JAN'!J124+'[3]7FEB'!J124+'[3]8MAR'!J124+'[3]9APR'!J124+'[3]10MAY'!J124+'[3]11JUN'!J124+'[3]12JUL'!J124+'[3]13AUG'!J124</f>
        <v>1408.11</v>
      </c>
      <c r="K124" s="19">
        <f>'[3]2SEPT'!K124+'[3]3OCT'!K124+'[3]4NOV'!K124+'[3]5DEC'!K124+'[3]6JAN'!K124+'[3]7FEB'!K124+'[3]8MAR'!K124+'[3]9APR'!K124+'[3]10MAY'!K124+'[3]11JUN'!K124+'[3]12JUL'!K124+'[3]13AUG'!K124</f>
        <v>6516.6</v>
      </c>
      <c r="L124" s="19">
        <f>'[3]2SEPT'!L124+'[3]3OCT'!L124+'[3]4NOV'!L124+'[3]5DEC'!L124+'[3]6JAN'!L124+'[3]7FEB'!L124+'[3]8MAR'!L124+'[3]9APR'!L124+'[3]10MAY'!L124+'[3]11JUN'!L124+'[3]12JUL'!L124+'[3]13AUG'!L124</f>
        <v>0</v>
      </c>
      <c r="M124" s="19">
        <f>'[3]2SEPT'!M124+'[3]3OCT'!M124+'[3]4NOV'!M124+'[3]5DEC'!M124+'[3]6JAN'!M124+'[3]7FEB'!M124+'[3]8MAR'!M124+'[3]9APR'!M124+'[3]10MAY'!M124+'[3]11JUN'!M124+'[3]12JUL'!M124+'[3]13AUG'!M124</f>
        <v>0</v>
      </c>
      <c r="N124" s="19">
        <f>'[3]2SEPT'!N124+'[3]3OCT'!N124+'[3]4NOV'!N124+'[3]5DEC'!N124+'[3]6JAN'!N124+'[3]7FEB'!N124+'[3]8MAR'!N124+'[3]9APR'!N124+'[3]10MAY'!N124+'[3]11JUN'!N124+'[3]12JUL'!N124+'[3]13AUG'!N124</f>
        <v>0</v>
      </c>
      <c r="O124" s="19">
        <f>'[3]2SEPT'!O124+'[3]3OCT'!O124+'[3]4NOV'!O124+'[3]5DEC'!O124+'[3]6JAN'!O124+'[3]7FEB'!O124+'[3]8MAR'!O124+'[3]9APR'!O124+'[3]10MAY'!O124+'[3]11JUN'!O124+'[3]12JUL'!O124+'[3]13AUG'!O124</f>
        <v>0</v>
      </c>
      <c r="P124" s="19">
        <f>'[3]2SEPT'!P124+'[3]3OCT'!P124+'[3]4NOV'!P124+'[3]5DEC'!P124+'[3]6JAN'!P124+'[3]7FEB'!P124+'[3]8MAR'!P124+'[3]9APR'!P124+'[3]10MAY'!P124+'[3]11JUN'!P124+'[3]12JUL'!P124+'[3]13AUG'!P124</f>
        <v>0</v>
      </c>
      <c r="Q124" s="19">
        <f>'[3]2SEPT'!Q124+'[3]3OCT'!Q124+'[3]4NOV'!Q124+'[3]5DEC'!Q124+'[3]6JAN'!Q124+'[3]7FEB'!Q124+'[3]8MAR'!Q124+'[3]9APR'!Q124+'[3]10MAY'!Q124+'[3]11JUN'!Q124+'[3]12JUL'!Q124+'[3]13AUG'!Q124</f>
        <v>0</v>
      </c>
      <c r="R124" s="19">
        <f>'[3]2SEPT'!R124+'[3]3OCT'!R124+'[3]4NOV'!R124+'[3]5DEC'!R124+'[3]6JAN'!R124+'[3]7FEB'!R124+'[3]8MAR'!R124+'[3]9APR'!R124+'[3]10MAY'!R124+'[3]11JUN'!R124+'[3]12JUL'!R124+'[3]13AUG'!R124</f>
        <v>0</v>
      </c>
      <c r="S124" s="19">
        <f>'[3]2SEPT'!S124+'[3]3OCT'!S124+'[3]4NOV'!S124+'[3]5DEC'!S124+'[3]6JAN'!S124+'[3]7FEB'!S124+'[3]8MAR'!S124+'[3]9APR'!S124+'[3]10MAY'!S124+'[3]11JUN'!S124+'[3]12JUL'!S124+'[3]13AUG'!S124</f>
        <v>0</v>
      </c>
      <c r="T124" s="19">
        <f>'[3]2SEPT'!T124+'[3]3OCT'!T124+'[3]4NOV'!T124+'[3]5DEC'!T124+'[3]6JAN'!T124+'[3]7FEB'!T124+'[3]8MAR'!T124+'[3]9APR'!T124+'[3]10MAY'!T124+'[3]11JUN'!T124+'[3]12JUL'!T124+'[3]13AUG'!T124</f>
        <v>0</v>
      </c>
      <c r="U124" s="19">
        <f>'[3]2SEPT'!U124+'[3]3OCT'!U124+'[3]4NOV'!U124+'[3]5DEC'!U124+'[3]6JAN'!U124+'[3]7FEB'!U124+'[3]8MAR'!U124+'[3]9APR'!U124+'[3]10MAY'!U124+'[3]11JUN'!U124+'[3]12JUL'!U124+'[3]13AUG'!U124</f>
        <v>0</v>
      </c>
      <c r="V124" s="19">
        <f>'[3]2SEPT'!V124+'[3]3OCT'!V124+'[3]4NOV'!V124+'[3]5DEC'!V124+'[3]6JAN'!V124+'[3]7FEB'!V124+'[3]8MAR'!V124+'[3]9APR'!V124+'[3]10MAY'!V124+'[3]11JUN'!V124+'[3]12JUL'!V124+'[3]13AUG'!V124</f>
        <v>14483</v>
      </c>
      <c r="W124" s="66">
        <f t="shared" si="1"/>
        <v>193042.71</v>
      </c>
    </row>
    <row r="125" spans="1:23" x14ac:dyDescent="0.25">
      <c r="A125" s="62" t="s">
        <v>287</v>
      </c>
      <c r="B125" s="63" t="s">
        <v>288</v>
      </c>
      <c r="C125" s="67" t="s">
        <v>39</v>
      </c>
      <c r="D125" s="19">
        <f>'[3]2SEPT'!D125+'[3]3OCT'!D125+'[3]4NOV'!D125+'[3]5DEC'!D125+'[3]6JAN'!D125+'[3]7FEB'!D125+'[3]8MAR'!D125+'[3]9APR'!D125+'[3]10MAY'!D125+'[3]11JUN'!D125+'[3]12JUL'!D125+'[3]13AUG'!D125</f>
        <v>32285</v>
      </c>
      <c r="E125" s="19">
        <f>'[3]2SEPT'!E125+'[3]3OCT'!E125+'[3]4NOV'!E125+'[3]5DEC'!E125+'[3]6JAN'!E125+'[3]7FEB'!E125+'[3]8MAR'!E125+'[3]9APR'!E125+'[3]10MAY'!E125+'[3]11JUN'!E125+'[3]12JUL'!E125+'[3]13AUG'!E125</f>
        <v>50000</v>
      </c>
      <c r="F125" s="19">
        <f>'[3]2SEPT'!F125+'[3]3OCT'!F125+'[3]4NOV'!F125+'[3]5DEC'!F125+'[3]6JAN'!F125+'[3]7FEB'!F125+'[3]8MAR'!F125+'[3]9APR'!F125+'[3]10MAY'!F125+'[3]11JUN'!F125+'[3]12JUL'!F125+'[3]13AUG'!F125</f>
        <v>95000</v>
      </c>
      <c r="G125" s="19">
        <f>'[3]2SEPT'!G125+'[3]3OCT'!G125+'[3]4NOV'!G125+'[3]5DEC'!G125+'[3]6JAN'!G125+'[3]7FEB'!G125+'[3]8MAR'!G125+'[3]9APR'!G125+'[3]10MAY'!G125+'[3]11JUN'!G125+'[3]12JUL'!G125+'[3]13AUG'!G125</f>
        <v>41827</v>
      </c>
      <c r="H125" s="19">
        <f>'[3]2SEPT'!H125+'[3]3OCT'!H125+'[3]4NOV'!H125+'[3]5DEC'!H125+'[3]6JAN'!H125+'[3]7FEB'!H125+'[3]8MAR'!H125+'[3]9APR'!H125+'[3]10MAY'!H125+'[3]11JUN'!H125+'[3]12JUL'!H125+'[3]13AUG'!H125</f>
        <v>15000</v>
      </c>
      <c r="I125" s="65">
        <f>'[3]2SEPT'!I125+'[3]3OCT'!I125+'[3]4NOV'!I125+'[3]5DEC'!I125+'[3]6JAN'!I125+'[3]7FEB'!I125+'[3]8MAR'!I125+'[3]9APR'!I125+'[3]10MAY'!I125+'[3]11JUN'!I125+'[3]12JUL'!I125+'[3]13AUG'!I125</f>
        <v>234112</v>
      </c>
      <c r="J125" s="19">
        <f>'[3]2SEPT'!J125+'[3]3OCT'!J125+'[3]4NOV'!J125+'[3]5DEC'!J125+'[3]6JAN'!J125+'[3]7FEB'!J125+'[3]8MAR'!J125+'[3]9APR'!J125+'[3]10MAY'!J125+'[3]11JUN'!J125+'[3]12JUL'!J125+'[3]13AUG'!J125</f>
        <v>940.36</v>
      </c>
      <c r="K125" s="19">
        <f>'[3]2SEPT'!K125+'[3]3OCT'!K125+'[3]4NOV'!K125+'[3]5DEC'!K125+'[3]6JAN'!K125+'[3]7FEB'!K125+'[3]8MAR'!K125+'[3]9APR'!K125+'[3]10MAY'!K125+'[3]11JUN'!K125+'[3]12JUL'!K125+'[3]13AUG'!K125</f>
        <v>3258.3</v>
      </c>
      <c r="L125" s="19">
        <f>'[3]2SEPT'!L125+'[3]3OCT'!L125+'[3]4NOV'!L125+'[3]5DEC'!L125+'[3]6JAN'!L125+'[3]7FEB'!L125+'[3]8MAR'!L125+'[3]9APR'!L125+'[3]10MAY'!L125+'[3]11JUN'!L125+'[3]12JUL'!L125+'[3]13AUG'!L125</f>
        <v>0</v>
      </c>
      <c r="M125" s="19">
        <f>'[3]2SEPT'!M125+'[3]3OCT'!M125+'[3]4NOV'!M125+'[3]5DEC'!M125+'[3]6JAN'!M125+'[3]7FEB'!M125+'[3]8MAR'!M125+'[3]9APR'!M125+'[3]10MAY'!M125+'[3]11JUN'!M125+'[3]12JUL'!M125+'[3]13AUG'!M125</f>
        <v>0</v>
      </c>
      <c r="N125" s="19">
        <f>'[3]2SEPT'!N125+'[3]3OCT'!N125+'[3]4NOV'!N125+'[3]5DEC'!N125+'[3]6JAN'!N125+'[3]7FEB'!N125+'[3]8MAR'!N125+'[3]9APR'!N125+'[3]10MAY'!N125+'[3]11JUN'!N125+'[3]12JUL'!N125+'[3]13AUG'!N125</f>
        <v>0</v>
      </c>
      <c r="O125" s="19">
        <f>'[3]2SEPT'!O125+'[3]3OCT'!O125+'[3]4NOV'!O125+'[3]5DEC'!O125+'[3]6JAN'!O125+'[3]7FEB'!O125+'[3]8MAR'!O125+'[3]9APR'!O125+'[3]10MAY'!O125+'[3]11JUN'!O125+'[3]12JUL'!O125+'[3]13AUG'!O125</f>
        <v>0</v>
      </c>
      <c r="P125" s="19">
        <f>'[3]2SEPT'!P125+'[3]3OCT'!P125+'[3]4NOV'!P125+'[3]5DEC'!P125+'[3]6JAN'!P125+'[3]7FEB'!P125+'[3]8MAR'!P125+'[3]9APR'!P125+'[3]10MAY'!P125+'[3]11JUN'!P125+'[3]12JUL'!P125+'[3]13AUG'!P125</f>
        <v>0</v>
      </c>
      <c r="Q125" s="19">
        <f>'[3]2SEPT'!Q125+'[3]3OCT'!Q125+'[3]4NOV'!Q125+'[3]5DEC'!Q125+'[3]6JAN'!Q125+'[3]7FEB'!Q125+'[3]8MAR'!Q125+'[3]9APR'!Q125+'[3]10MAY'!Q125+'[3]11JUN'!Q125+'[3]12JUL'!Q125+'[3]13AUG'!Q125</f>
        <v>0</v>
      </c>
      <c r="R125" s="19">
        <f>'[3]2SEPT'!R125+'[3]3OCT'!R125+'[3]4NOV'!R125+'[3]5DEC'!R125+'[3]6JAN'!R125+'[3]7FEB'!R125+'[3]8MAR'!R125+'[3]9APR'!R125+'[3]10MAY'!R125+'[3]11JUN'!R125+'[3]12JUL'!R125+'[3]13AUG'!R125</f>
        <v>0</v>
      </c>
      <c r="S125" s="19">
        <f>'[3]2SEPT'!S125+'[3]3OCT'!S125+'[3]4NOV'!S125+'[3]5DEC'!S125+'[3]6JAN'!S125+'[3]7FEB'!S125+'[3]8MAR'!S125+'[3]9APR'!S125+'[3]10MAY'!S125+'[3]11JUN'!S125+'[3]12JUL'!S125+'[3]13AUG'!S125</f>
        <v>0</v>
      </c>
      <c r="T125" s="19">
        <f>'[3]2SEPT'!T125+'[3]3OCT'!T125+'[3]4NOV'!T125+'[3]5DEC'!T125+'[3]6JAN'!T125+'[3]7FEB'!T125+'[3]8MAR'!T125+'[3]9APR'!T125+'[3]10MAY'!T125+'[3]11JUN'!T125+'[3]12JUL'!T125+'[3]13AUG'!T125</f>
        <v>0</v>
      </c>
      <c r="U125" s="19">
        <f>'[3]2SEPT'!U125+'[3]3OCT'!U125+'[3]4NOV'!U125+'[3]5DEC'!U125+'[3]6JAN'!U125+'[3]7FEB'!U125+'[3]8MAR'!U125+'[3]9APR'!U125+'[3]10MAY'!U125+'[3]11JUN'!U125+'[3]12JUL'!U125+'[3]13AUG'!U125</f>
        <v>0</v>
      </c>
      <c r="V125" s="19">
        <f>'[3]2SEPT'!V125+'[3]3OCT'!V125+'[3]4NOV'!V125+'[3]5DEC'!V125+'[3]6JAN'!V125+'[3]7FEB'!V125+'[3]8MAR'!V125+'[3]9APR'!V125+'[3]10MAY'!V125+'[3]11JUN'!V125+'[3]12JUL'!V125+'[3]13AUG'!V125</f>
        <v>0</v>
      </c>
      <c r="W125" s="66">
        <f t="shared" si="1"/>
        <v>238310.65999999997</v>
      </c>
    </row>
    <row r="126" spans="1:23" x14ac:dyDescent="0.25">
      <c r="A126" s="62" t="s">
        <v>289</v>
      </c>
      <c r="B126" s="63" t="s">
        <v>290</v>
      </c>
      <c r="C126" s="72" t="s">
        <v>71</v>
      </c>
      <c r="D126" s="19">
        <f>'[3]2SEPT'!D126+'[3]3OCT'!D126+'[3]4NOV'!D126+'[3]5DEC'!D126+'[3]6JAN'!D126+'[3]7FEB'!D126+'[3]8MAR'!D126+'[3]9APR'!D126+'[3]10MAY'!D126+'[3]11JUN'!D126+'[3]12JUL'!D126+'[3]13AUG'!D126</f>
        <v>39088</v>
      </c>
      <c r="E126" s="19">
        <f>'[3]2SEPT'!E126+'[3]3OCT'!E126+'[3]4NOV'!E126+'[3]5DEC'!E126+'[3]6JAN'!E126+'[3]7FEB'!E126+'[3]8MAR'!E126+'[3]9APR'!E126+'[3]10MAY'!E126+'[3]11JUN'!E126+'[3]12JUL'!E126+'[3]13AUG'!E126</f>
        <v>0</v>
      </c>
      <c r="F126" s="19">
        <f>'[3]2SEPT'!F126+'[3]3OCT'!F126+'[3]4NOV'!F126+'[3]5DEC'!F126+'[3]6JAN'!F126+'[3]7FEB'!F126+'[3]8MAR'!F126+'[3]9APR'!F126+'[3]10MAY'!F126+'[3]11JUN'!F126+'[3]12JUL'!F126+'[3]13AUG'!F126</f>
        <v>23713</v>
      </c>
      <c r="G126" s="19">
        <f>'[3]2SEPT'!G126+'[3]3OCT'!G126+'[3]4NOV'!G126+'[3]5DEC'!G126+'[3]6JAN'!G126+'[3]7FEB'!G126+'[3]8MAR'!G126+'[3]9APR'!G126+'[3]10MAY'!G126+'[3]11JUN'!G126+'[3]12JUL'!G126+'[3]13AUG'!G126</f>
        <v>19167</v>
      </c>
      <c r="H126" s="19">
        <f>'[3]2SEPT'!H126+'[3]3OCT'!H126+'[3]4NOV'!H126+'[3]5DEC'!H126+'[3]6JAN'!H126+'[3]7FEB'!H126+'[3]8MAR'!H126+'[3]9APR'!H126+'[3]10MAY'!H126+'[3]11JUN'!H126+'[3]12JUL'!H126+'[3]13AUG'!H126</f>
        <v>8333</v>
      </c>
      <c r="I126" s="65">
        <f>'[3]2SEPT'!I126+'[3]3OCT'!I126+'[3]4NOV'!I126+'[3]5DEC'!I126+'[3]6JAN'!I126+'[3]7FEB'!I126+'[3]8MAR'!I126+'[3]9APR'!I126+'[3]10MAY'!I126+'[3]11JUN'!I126+'[3]12JUL'!I126+'[3]13AUG'!I126</f>
        <v>90301</v>
      </c>
      <c r="J126" s="19">
        <f>'[3]2SEPT'!J126+'[3]3OCT'!J126+'[3]4NOV'!J126+'[3]5DEC'!J126+'[3]6JAN'!J126+'[3]7FEB'!J126+'[3]8MAR'!J126+'[3]9APR'!J126+'[3]10MAY'!J126+'[3]11JUN'!J126+'[3]12JUL'!J126+'[3]13AUG'!J126</f>
        <v>500.28</v>
      </c>
      <c r="K126" s="19">
        <f>'[3]2SEPT'!K126+'[3]3OCT'!K126+'[3]4NOV'!K126+'[3]5DEC'!K126+'[3]6JAN'!K126+'[3]7FEB'!K126+'[3]8MAR'!K126+'[3]9APR'!K126+'[3]10MAY'!K126+'[3]11JUN'!K126+'[3]12JUL'!K126+'[3]13AUG'!K126</f>
        <v>3258.3</v>
      </c>
      <c r="L126" s="19">
        <f>'[3]2SEPT'!L126+'[3]3OCT'!L126+'[3]4NOV'!L126+'[3]5DEC'!L126+'[3]6JAN'!L126+'[3]7FEB'!L126+'[3]8MAR'!L126+'[3]9APR'!L126+'[3]10MAY'!L126+'[3]11JUN'!L126+'[3]12JUL'!L126+'[3]13AUG'!L126</f>
        <v>0</v>
      </c>
      <c r="M126" s="19">
        <f>'[3]2SEPT'!M126+'[3]3OCT'!M126+'[3]4NOV'!M126+'[3]5DEC'!M126+'[3]6JAN'!M126+'[3]7FEB'!M126+'[3]8MAR'!M126+'[3]9APR'!M126+'[3]10MAY'!M126+'[3]11JUN'!M126+'[3]12JUL'!M126+'[3]13AUG'!M126</f>
        <v>0</v>
      </c>
      <c r="N126" s="19">
        <f>'[3]2SEPT'!N126+'[3]3OCT'!N126+'[3]4NOV'!N126+'[3]5DEC'!N126+'[3]6JAN'!N126+'[3]7FEB'!N126+'[3]8MAR'!N126+'[3]9APR'!N126+'[3]10MAY'!N126+'[3]11JUN'!N126+'[3]12JUL'!N126+'[3]13AUG'!N126</f>
        <v>0</v>
      </c>
      <c r="O126" s="19">
        <f>'[3]2SEPT'!O126+'[3]3OCT'!O126+'[3]4NOV'!O126+'[3]5DEC'!O126+'[3]6JAN'!O126+'[3]7FEB'!O126+'[3]8MAR'!O126+'[3]9APR'!O126+'[3]10MAY'!O126+'[3]11JUN'!O126+'[3]12JUL'!O126+'[3]13AUG'!O126</f>
        <v>0</v>
      </c>
      <c r="P126" s="19">
        <f>'[3]2SEPT'!P126+'[3]3OCT'!P126+'[3]4NOV'!P126+'[3]5DEC'!P126+'[3]6JAN'!P126+'[3]7FEB'!P126+'[3]8MAR'!P126+'[3]9APR'!P126+'[3]10MAY'!P126+'[3]11JUN'!P126+'[3]12JUL'!P126+'[3]13AUG'!P126</f>
        <v>0</v>
      </c>
      <c r="Q126" s="19">
        <f>'[3]2SEPT'!Q126+'[3]3OCT'!Q126+'[3]4NOV'!Q126+'[3]5DEC'!Q126+'[3]6JAN'!Q126+'[3]7FEB'!Q126+'[3]8MAR'!Q126+'[3]9APR'!Q126+'[3]10MAY'!Q126+'[3]11JUN'!Q126+'[3]12JUL'!Q126+'[3]13AUG'!Q126</f>
        <v>0</v>
      </c>
      <c r="R126" s="19">
        <f>'[3]2SEPT'!R126+'[3]3OCT'!R126+'[3]4NOV'!R126+'[3]5DEC'!R126+'[3]6JAN'!R126+'[3]7FEB'!R126+'[3]8MAR'!R126+'[3]9APR'!R126+'[3]10MAY'!R126+'[3]11JUN'!R126+'[3]12JUL'!R126+'[3]13AUG'!R126</f>
        <v>0</v>
      </c>
      <c r="S126" s="19">
        <f>'[3]2SEPT'!S126+'[3]3OCT'!S126+'[3]4NOV'!S126+'[3]5DEC'!S126+'[3]6JAN'!S126+'[3]7FEB'!S126+'[3]8MAR'!S126+'[3]9APR'!S126+'[3]10MAY'!S126+'[3]11JUN'!S126+'[3]12JUL'!S126+'[3]13AUG'!S126</f>
        <v>0</v>
      </c>
      <c r="T126" s="19">
        <f>'[3]2SEPT'!T126+'[3]3OCT'!T126+'[3]4NOV'!T126+'[3]5DEC'!T126+'[3]6JAN'!T126+'[3]7FEB'!T126+'[3]8MAR'!T126+'[3]9APR'!T126+'[3]10MAY'!T126+'[3]11JUN'!T126+'[3]12JUL'!T126+'[3]13AUG'!T126</f>
        <v>0</v>
      </c>
      <c r="U126" s="19">
        <f>'[3]2SEPT'!U126+'[3]3OCT'!U126+'[3]4NOV'!U126+'[3]5DEC'!U126+'[3]6JAN'!U126+'[3]7FEB'!U126+'[3]8MAR'!U126+'[3]9APR'!U126+'[3]10MAY'!U126+'[3]11JUN'!U126+'[3]12JUL'!U126+'[3]13AUG'!U126</f>
        <v>0</v>
      </c>
      <c r="V126" s="19">
        <f>'[3]2SEPT'!V126+'[3]3OCT'!V126+'[3]4NOV'!V126+'[3]5DEC'!V126+'[3]6JAN'!V126+'[3]7FEB'!V126+'[3]8MAR'!V126+'[3]9APR'!V126+'[3]10MAY'!V126+'[3]11JUN'!V126+'[3]12JUL'!V126+'[3]13AUG'!V126</f>
        <v>0</v>
      </c>
      <c r="W126" s="66">
        <f t="shared" si="1"/>
        <v>94059.58</v>
      </c>
    </row>
    <row r="127" spans="1:23" x14ac:dyDescent="0.25">
      <c r="A127" s="62" t="s">
        <v>291</v>
      </c>
      <c r="B127" s="63" t="s">
        <v>292</v>
      </c>
      <c r="C127" s="64" t="s">
        <v>36</v>
      </c>
      <c r="D127" s="19">
        <f>'[3]2SEPT'!D127+'[3]3OCT'!D127+'[3]4NOV'!D127+'[3]5DEC'!D127+'[3]6JAN'!D127+'[3]7FEB'!D127+'[3]8MAR'!D127+'[3]9APR'!D127+'[3]10MAY'!D127+'[3]11JUN'!D127+'[3]12JUL'!D127+'[3]13AUG'!D127</f>
        <v>305133</v>
      </c>
      <c r="E127" s="19">
        <f>'[3]2SEPT'!E127+'[3]3OCT'!E127+'[3]4NOV'!E127+'[3]5DEC'!E127+'[3]6JAN'!E127+'[3]7FEB'!E127+'[3]8MAR'!E127+'[3]9APR'!E127+'[3]10MAY'!E127+'[3]11JUN'!E127+'[3]12JUL'!E127+'[3]13AUG'!E127</f>
        <v>55019</v>
      </c>
      <c r="F127" s="19">
        <f>'[3]2SEPT'!F127+'[3]3OCT'!F127+'[3]4NOV'!F127+'[3]5DEC'!F127+'[3]6JAN'!F127+'[3]7FEB'!F127+'[3]8MAR'!F127+'[3]9APR'!F127+'[3]10MAY'!F127+'[3]11JUN'!F127+'[3]12JUL'!F127+'[3]13AUG'!F127</f>
        <v>73509</v>
      </c>
      <c r="G127" s="19">
        <f>'[3]2SEPT'!G127+'[3]3OCT'!G127+'[3]4NOV'!G127+'[3]5DEC'!G127+'[3]6JAN'!G127+'[3]7FEB'!G127+'[3]8MAR'!G127+'[3]9APR'!G127+'[3]10MAY'!G127+'[3]11JUN'!G127+'[3]12JUL'!G127+'[3]13AUG'!G127</f>
        <v>0</v>
      </c>
      <c r="H127" s="19">
        <f>'[3]2SEPT'!H127+'[3]3OCT'!H127+'[3]4NOV'!H127+'[3]5DEC'!H127+'[3]6JAN'!H127+'[3]7FEB'!H127+'[3]8MAR'!H127+'[3]9APR'!H127+'[3]10MAY'!H127+'[3]11JUN'!H127+'[3]12JUL'!H127+'[3]13AUG'!H127</f>
        <v>126247</v>
      </c>
      <c r="I127" s="65">
        <f>'[3]2SEPT'!I127+'[3]3OCT'!I127+'[3]4NOV'!I127+'[3]5DEC'!I127+'[3]6JAN'!I127+'[3]7FEB'!I127+'[3]8MAR'!I127+'[3]9APR'!I127+'[3]10MAY'!I127+'[3]11JUN'!I127+'[3]12JUL'!I127+'[3]13AUG'!I127</f>
        <v>559908</v>
      </c>
      <c r="J127" s="19">
        <f>'[3]2SEPT'!J127+'[3]3OCT'!J127+'[3]4NOV'!J127+'[3]5DEC'!J127+'[3]6JAN'!J127+'[3]7FEB'!J127+'[3]8MAR'!J127+'[3]9APR'!J127+'[3]10MAY'!J127+'[3]11JUN'!J127+'[3]12JUL'!J127+'[3]13AUG'!J127</f>
        <v>6336.51</v>
      </c>
      <c r="K127" s="19">
        <f>'[3]2SEPT'!K127+'[3]3OCT'!K127+'[3]4NOV'!K127+'[3]5DEC'!K127+'[3]6JAN'!K127+'[3]7FEB'!K127+'[3]8MAR'!K127+'[3]9APR'!K127+'[3]10MAY'!K127+'[3]11JUN'!K127+'[3]12JUL'!K127+'[3]13AUG'!K127</f>
        <v>22649.42</v>
      </c>
      <c r="L127" s="19">
        <f>'[3]2SEPT'!L127+'[3]3OCT'!L127+'[3]4NOV'!L127+'[3]5DEC'!L127+'[3]6JAN'!L127+'[3]7FEB'!L127+'[3]8MAR'!L127+'[3]9APR'!L127+'[3]10MAY'!L127+'[3]11JUN'!L127+'[3]12JUL'!L127+'[3]13AUG'!L127</f>
        <v>0</v>
      </c>
      <c r="M127" s="19">
        <f>'[3]2SEPT'!M127+'[3]3OCT'!M127+'[3]4NOV'!M127+'[3]5DEC'!M127+'[3]6JAN'!M127+'[3]7FEB'!M127+'[3]8MAR'!M127+'[3]9APR'!M127+'[3]10MAY'!M127+'[3]11JUN'!M127+'[3]12JUL'!M127+'[3]13AUG'!M127</f>
        <v>0</v>
      </c>
      <c r="N127" s="19">
        <f>'[3]2SEPT'!N127+'[3]3OCT'!N127+'[3]4NOV'!N127+'[3]5DEC'!N127+'[3]6JAN'!N127+'[3]7FEB'!N127+'[3]8MAR'!N127+'[3]9APR'!N127+'[3]10MAY'!N127+'[3]11JUN'!N127+'[3]12JUL'!N127+'[3]13AUG'!N127</f>
        <v>0</v>
      </c>
      <c r="O127" s="19">
        <f>'[3]2SEPT'!O127+'[3]3OCT'!O127+'[3]4NOV'!O127+'[3]5DEC'!O127+'[3]6JAN'!O127+'[3]7FEB'!O127+'[3]8MAR'!O127+'[3]9APR'!O127+'[3]10MAY'!O127+'[3]11JUN'!O127+'[3]12JUL'!O127+'[3]13AUG'!O127</f>
        <v>0</v>
      </c>
      <c r="P127" s="19">
        <f>'[3]2SEPT'!P127+'[3]3OCT'!P127+'[3]4NOV'!P127+'[3]5DEC'!P127+'[3]6JAN'!P127+'[3]7FEB'!P127+'[3]8MAR'!P127+'[3]9APR'!P127+'[3]10MAY'!P127+'[3]11JUN'!P127+'[3]12JUL'!P127+'[3]13AUG'!P127</f>
        <v>0</v>
      </c>
      <c r="Q127" s="19">
        <f>'[3]2SEPT'!Q127+'[3]3OCT'!Q127+'[3]4NOV'!Q127+'[3]5DEC'!Q127+'[3]6JAN'!Q127+'[3]7FEB'!Q127+'[3]8MAR'!Q127+'[3]9APR'!Q127+'[3]10MAY'!Q127+'[3]11JUN'!Q127+'[3]12JUL'!Q127+'[3]13AUG'!Q127</f>
        <v>0</v>
      </c>
      <c r="R127" s="19">
        <f>'[3]2SEPT'!R127+'[3]3OCT'!R127+'[3]4NOV'!R127+'[3]5DEC'!R127+'[3]6JAN'!R127+'[3]7FEB'!R127+'[3]8MAR'!R127+'[3]9APR'!R127+'[3]10MAY'!R127+'[3]11JUN'!R127+'[3]12JUL'!R127+'[3]13AUG'!R127</f>
        <v>0</v>
      </c>
      <c r="S127" s="19">
        <f>'[3]2SEPT'!S127+'[3]3OCT'!S127+'[3]4NOV'!S127+'[3]5DEC'!S127+'[3]6JAN'!S127+'[3]7FEB'!S127+'[3]8MAR'!S127+'[3]9APR'!S127+'[3]10MAY'!S127+'[3]11JUN'!S127+'[3]12JUL'!S127+'[3]13AUG'!S127</f>
        <v>0</v>
      </c>
      <c r="T127" s="19">
        <f>'[3]2SEPT'!T127+'[3]3OCT'!T127+'[3]4NOV'!T127+'[3]5DEC'!T127+'[3]6JAN'!T127+'[3]7FEB'!T127+'[3]8MAR'!T127+'[3]9APR'!T127+'[3]10MAY'!T127+'[3]11JUN'!T127+'[3]12JUL'!T127+'[3]13AUG'!T127</f>
        <v>0</v>
      </c>
      <c r="U127" s="19">
        <f>'[3]2SEPT'!U127+'[3]3OCT'!U127+'[3]4NOV'!U127+'[3]5DEC'!U127+'[3]6JAN'!U127+'[3]7FEB'!U127+'[3]8MAR'!U127+'[3]9APR'!U127+'[3]10MAY'!U127+'[3]11JUN'!U127+'[3]12JUL'!U127+'[3]13AUG'!U127</f>
        <v>0</v>
      </c>
      <c r="V127" s="19">
        <f>'[3]2SEPT'!V127+'[3]3OCT'!V127+'[3]4NOV'!V127+'[3]5DEC'!V127+'[3]6JAN'!V127+'[3]7FEB'!V127+'[3]8MAR'!V127+'[3]9APR'!V127+'[3]10MAY'!V127+'[3]11JUN'!V127+'[3]12JUL'!V127+'[3]13AUG'!V127</f>
        <v>0</v>
      </c>
      <c r="W127" s="66">
        <f t="shared" si="1"/>
        <v>588893.93000000005</v>
      </c>
    </row>
    <row r="128" spans="1:23" x14ac:dyDescent="0.25">
      <c r="A128" s="62" t="s">
        <v>293</v>
      </c>
      <c r="B128" s="63" t="s">
        <v>294</v>
      </c>
      <c r="C128" s="64" t="s">
        <v>36</v>
      </c>
      <c r="D128" s="19">
        <f>'[3]2SEPT'!D128+'[3]3OCT'!D128+'[3]4NOV'!D128+'[3]5DEC'!D128+'[3]6JAN'!D128+'[3]7FEB'!D128+'[3]8MAR'!D128+'[3]9APR'!D128+'[3]10MAY'!D128+'[3]11JUN'!D128+'[3]12JUL'!D128+'[3]13AUG'!D128</f>
        <v>301370</v>
      </c>
      <c r="E128" s="19">
        <f>'[3]2SEPT'!E128+'[3]3OCT'!E128+'[3]4NOV'!E128+'[3]5DEC'!E128+'[3]6JAN'!E128+'[3]7FEB'!E128+'[3]8MAR'!E128+'[3]9APR'!E128+'[3]10MAY'!E128+'[3]11JUN'!E128+'[3]12JUL'!E128+'[3]13AUG'!E128</f>
        <v>43952</v>
      </c>
      <c r="F128" s="19">
        <f>'[3]2SEPT'!F128+'[3]3OCT'!F128+'[3]4NOV'!F128+'[3]5DEC'!F128+'[3]6JAN'!F128+'[3]7FEB'!F128+'[3]8MAR'!F128+'[3]9APR'!F128+'[3]10MAY'!F128+'[3]11JUN'!F128+'[3]12JUL'!F128+'[3]13AUG'!F128</f>
        <v>59498</v>
      </c>
      <c r="G128" s="19">
        <f>'[3]2SEPT'!G128+'[3]3OCT'!G128+'[3]4NOV'!G128+'[3]5DEC'!G128+'[3]6JAN'!G128+'[3]7FEB'!G128+'[3]8MAR'!G128+'[3]9APR'!G128+'[3]10MAY'!G128+'[3]11JUN'!G128+'[3]12JUL'!G128+'[3]13AUG'!G128</f>
        <v>10000</v>
      </c>
      <c r="H128" s="19">
        <f>'[3]2SEPT'!H128+'[3]3OCT'!H128+'[3]4NOV'!H128+'[3]5DEC'!H128+'[3]6JAN'!H128+'[3]7FEB'!H128+'[3]8MAR'!H128+'[3]9APR'!H128+'[3]10MAY'!H128+'[3]11JUN'!H128+'[3]12JUL'!H128+'[3]13AUG'!H128</f>
        <v>37400</v>
      </c>
      <c r="I128" s="65">
        <f>'[3]2SEPT'!I128+'[3]3OCT'!I128+'[3]4NOV'!I128+'[3]5DEC'!I128+'[3]6JAN'!I128+'[3]7FEB'!I128+'[3]8MAR'!I128+'[3]9APR'!I128+'[3]10MAY'!I128+'[3]11JUN'!I128+'[3]12JUL'!I128+'[3]13AUG'!I128</f>
        <v>452220</v>
      </c>
      <c r="J128" s="19">
        <f>'[3]2SEPT'!J128+'[3]3OCT'!J128+'[3]4NOV'!J128+'[3]5DEC'!J128+'[3]6JAN'!J128+'[3]7FEB'!J128+'[3]8MAR'!J128+'[3]9APR'!J128+'[3]10MAY'!J128+'[3]11JUN'!J128+'[3]12JUL'!J128+'[3]13AUG'!J128</f>
        <v>6034.77</v>
      </c>
      <c r="K128" s="19">
        <f>'[3]2SEPT'!K128+'[3]3OCT'!K128+'[3]4NOV'!K128+'[3]5DEC'!K128+'[3]6JAN'!K128+'[3]7FEB'!K128+'[3]8MAR'!K128+'[3]9APR'!K128+'[3]10MAY'!K128+'[3]11JUN'!K128+'[3]12JUL'!K128+'[3]13AUG'!K128</f>
        <v>19549.8</v>
      </c>
      <c r="L128" s="19">
        <f>'[3]2SEPT'!L128+'[3]3OCT'!L128+'[3]4NOV'!L128+'[3]5DEC'!L128+'[3]6JAN'!L128+'[3]7FEB'!L128+'[3]8MAR'!L128+'[3]9APR'!L128+'[3]10MAY'!L128+'[3]11JUN'!L128+'[3]12JUL'!L128+'[3]13AUG'!L128</f>
        <v>0</v>
      </c>
      <c r="M128" s="19">
        <f>'[3]2SEPT'!M128+'[3]3OCT'!M128+'[3]4NOV'!M128+'[3]5DEC'!M128+'[3]6JAN'!M128+'[3]7FEB'!M128+'[3]8MAR'!M128+'[3]9APR'!M128+'[3]10MAY'!M128+'[3]11JUN'!M128+'[3]12JUL'!M128+'[3]13AUG'!M128</f>
        <v>0</v>
      </c>
      <c r="N128" s="19">
        <f>'[3]2SEPT'!N128+'[3]3OCT'!N128+'[3]4NOV'!N128+'[3]5DEC'!N128+'[3]6JAN'!N128+'[3]7FEB'!N128+'[3]8MAR'!N128+'[3]9APR'!N128+'[3]10MAY'!N128+'[3]11JUN'!N128+'[3]12JUL'!N128+'[3]13AUG'!N128</f>
        <v>0</v>
      </c>
      <c r="O128" s="19">
        <f>'[3]2SEPT'!O128+'[3]3OCT'!O128+'[3]4NOV'!O128+'[3]5DEC'!O128+'[3]6JAN'!O128+'[3]7FEB'!O128+'[3]8MAR'!O128+'[3]9APR'!O128+'[3]10MAY'!O128+'[3]11JUN'!O128+'[3]12JUL'!O128+'[3]13AUG'!O128</f>
        <v>0</v>
      </c>
      <c r="P128" s="19">
        <f>'[3]2SEPT'!P128+'[3]3OCT'!P128+'[3]4NOV'!P128+'[3]5DEC'!P128+'[3]6JAN'!P128+'[3]7FEB'!P128+'[3]8MAR'!P128+'[3]9APR'!P128+'[3]10MAY'!P128+'[3]11JUN'!P128+'[3]12JUL'!P128+'[3]13AUG'!P128</f>
        <v>0</v>
      </c>
      <c r="Q128" s="19">
        <f>'[3]2SEPT'!Q128+'[3]3OCT'!Q128+'[3]4NOV'!Q128+'[3]5DEC'!Q128+'[3]6JAN'!Q128+'[3]7FEB'!Q128+'[3]8MAR'!Q128+'[3]9APR'!Q128+'[3]10MAY'!Q128+'[3]11JUN'!Q128+'[3]12JUL'!Q128+'[3]13AUG'!Q128</f>
        <v>0</v>
      </c>
      <c r="R128" s="19">
        <f>'[3]2SEPT'!R128+'[3]3OCT'!R128+'[3]4NOV'!R128+'[3]5DEC'!R128+'[3]6JAN'!R128+'[3]7FEB'!R128+'[3]8MAR'!R128+'[3]9APR'!R128+'[3]10MAY'!R128+'[3]11JUN'!R128+'[3]12JUL'!R128+'[3]13AUG'!R128</f>
        <v>0</v>
      </c>
      <c r="S128" s="19">
        <f>'[3]2SEPT'!S128+'[3]3OCT'!S128+'[3]4NOV'!S128+'[3]5DEC'!S128+'[3]6JAN'!S128+'[3]7FEB'!S128+'[3]8MAR'!S128+'[3]9APR'!S128+'[3]10MAY'!S128+'[3]11JUN'!S128+'[3]12JUL'!S128+'[3]13AUG'!S128</f>
        <v>0</v>
      </c>
      <c r="T128" s="19">
        <f>'[3]2SEPT'!T128+'[3]3OCT'!T128+'[3]4NOV'!T128+'[3]5DEC'!T128+'[3]6JAN'!T128+'[3]7FEB'!T128+'[3]8MAR'!T128+'[3]9APR'!T128+'[3]10MAY'!T128+'[3]11JUN'!T128+'[3]12JUL'!T128+'[3]13AUG'!T128</f>
        <v>0</v>
      </c>
      <c r="U128" s="19">
        <f>'[3]2SEPT'!U128+'[3]3OCT'!U128+'[3]4NOV'!U128+'[3]5DEC'!U128+'[3]6JAN'!U128+'[3]7FEB'!U128+'[3]8MAR'!U128+'[3]9APR'!U128+'[3]10MAY'!U128+'[3]11JUN'!U128+'[3]12JUL'!U128+'[3]13AUG'!U128</f>
        <v>0</v>
      </c>
      <c r="V128" s="19">
        <f>'[3]2SEPT'!V128+'[3]3OCT'!V128+'[3]4NOV'!V128+'[3]5DEC'!V128+'[3]6JAN'!V128+'[3]7FEB'!V128+'[3]8MAR'!V128+'[3]9APR'!V128+'[3]10MAY'!V128+'[3]11JUN'!V128+'[3]12JUL'!V128+'[3]13AUG'!V128</f>
        <v>0</v>
      </c>
      <c r="W128" s="66">
        <f t="shared" si="1"/>
        <v>477804.57</v>
      </c>
    </row>
    <row r="129" spans="1:23" x14ac:dyDescent="0.25">
      <c r="A129" s="62" t="s">
        <v>295</v>
      </c>
      <c r="B129" s="63" t="s">
        <v>296</v>
      </c>
      <c r="C129" s="72" t="s">
        <v>71</v>
      </c>
      <c r="D129" s="19">
        <f>'[3]2SEPT'!D129+'[3]3OCT'!D129+'[3]4NOV'!D129+'[3]5DEC'!D129+'[3]6JAN'!D129+'[3]7FEB'!D129+'[3]8MAR'!D129+'[3]9APR'!D129+'[3]10MAY'!D129+'[3]11JUN'!D129+'[3]12JUL'!D129+'[3]13AUG'!D129</f>
        <v>190126</v>
      </c>
      <c r="E129" s="19">
        <f>'[3]2SEPT'!E129+'[3]3OCT'!E129+'[3]4NOV'!E129+'[3]5DEC'!E129+'[3]6JAN'!E129+'[3]7FEB'!E129+'[3]8MAR'!E129+'[3]9APR'!E129+'[3]10MAY'!E129+'[3]11JUN'!E129+'[3]12JUL'!E129+'[3]13AUG'!E129</f>
        <v>623999</v>
      </c>
      <c r="F129" s="19">
        <f>'[3]2SEPT'!F129+'[3]3OCT'!F129+'[3]4NOV'!F129+'[3]5DEC'!F129+'[3]6JAN'!F129+'[3]7FEB'!F129+'[3]8MAR'!F129+'[3]9APR'!F129+'[3]10MAY'!F129+'[3]11JUN'!F129+'[3]12JUL'!F129+'[3]13AUG'!F129</f>
        <v>231377</v>
      </c>
      <c r="G129" s="19">
        <f>'[3]2SEPT'!G129+'[3]3OCT'!G129+'[3]4NOV'!G129+'[3]5DEC'!G129+'[3]6JAN'!G129+'[3]7FEB'!G129+'[3]8MAR'!G129+'[3]9APR'!G129+'[3]10MAY'!G129+'[3]11JUN'!G129+'[3]12JUL'!G129+'[3]13AUG'!G129</f>
        <v>317326</v>
      </c>
      <c r="H129" s="19">
        <f>'[3]2SEPT'!H129+'[3]3OCT'!H129+'[3]4NOV'!H129+'[3]5DEC'!H129+'[3]6JAN'!H129+'[3]7FEB'!H129+'[3]8MAR'!H129+'[3]9APR'!H129+'[3]10MAY'!H129+'[3]11JUN'!H129+'[3]12JUL'!H129+'[3]13AUG'!H129</f>
        <v>15000</v>
      </c>
      <c r="I129" s="65">
        <f>'[3]2SEPT'!I129+'[3]3OCT'!I129+'[3]4NOV'!I129+'[3]5DEC'!I129+'[3]6JAN'!I129+'[3]7FEB'!I129+'[3]8MAR'!I129+'[3]9APR'!I129+'[3]10MAY'!I129+'[3]11JUN'!I129+'[3]12JUL'!I129+'[3]13AUG'!I129</f>
        <v>1377828</v>
      </c>
      <c r="J129" s="19">
        <f>'[3]2SEPT'!J129+'[3]3OCT'!J129+'[3]4NOV'!J129+'[3]5DEC'!J129+'[3]6JAN'!J129+'[3]7FEB'!J129+'[3]8MAR'!J129+'[3]9APR'!J129+'[3]10MAY'!J129+'[3]11JUN'!J129+'[3]12JUL'!J129+'[3]13AUG'!J129</f>
        <v>10005.540000000001</v>
      </c>
      <c r="K129" s="19">
        <f>'[3]2SEPT'!K129+'[3]3OCT'!K129+'[3]4NOV'!K129+'[3]5DEC'!K129+'[3]6JAN'!K129+'[3]7FEB'!K129+'[3]8MAR'!K129+'[3]9APR'!K129+'[3]10MAY'!K129+'[3]11JUN'!K129+'[3]12JUL'!K129+'[3]13AUG'!K129</f>
        <v>97850.43</v>
      </c>
      <c r="L129" s="19">
        <f>'[3]2SEPT'!L129+'[3]3OCT'!L129+'[3]4NOV'!L129+'[3]5DEC'!L129+'[3]6JAN'!L129+'[3]7FEB'!L129+'[3]8MAR'!L129+'[3]9APR'!L129+'[3]10MAY'!L129+'[3]11JUN'!L129+'[3]12JUL'!L129+'[3]13AUG'!L129</f>
        <v>0</v>
      </c>
      <c r="M129" s="19">
        <f>'[3]2SEPT'!M129+'[3]3OCT'!M129+'[3]4NOV'!M129+'[3]5DEC'!M129+'[3]6JAN'!M129+'[3]7FEB'!M129+'[3]8MAR'!M129+'[3]9APR'!M129+'[3]10MAY'!M129+'[3]11JUN'!M129+'[3]12JUL'!M129+'[3]13AUG'!M129</f>
        <v>0</v>
      </c>
      <c r="N129" s="19">
        <f>'[3]2SEPT'!N129+'[3]3OCT'!N129+'[3]4NOV'!N129+'[3]5DEC'!N129+'[3]6JAN'!N129+'[3]7FEB'!N129+'[3]8MAR'!N129+'[3]9APR'!N129+'[3]10MAY'!N129+'[3]11JUN'!N129+'[3]12JUL'!N129+'[3]13AUG'!N129</f>
        <v>0</v>
      </c>
      <c r="O129" s="19">
        <f>'[3]2SEPT'!O129+'[3]3OCT'!O129+'[3]4NOV'!O129+'[3]5DEC'!O129+'[3]6JAN'!O129+'[3]7FEB'!O129+'[3]8MAR'!O129+'[3]9APR'!O129+'[3]10MAY'!O129+'[3]11JUN'!O129+'[3]12JUL'!O129+'[3]13AUG'!O129</f>
        <v>0</v>
      </c>
      <c r="P129" s="19">
        <f>'[3]2SEPT'!P129+'[3]3OCT'!P129+'[3]4NOV'!P129+'[3]5DEC'!P129+'[3]6JAN'!P129+'[3]7FEB'!P129+'[3]8MAR'!P129+'[3]9APR'!P129+'[3]10MAY'!P129+'[3]11JUN'!P129+'[3]12JUL'!P129+'[3]13AUG'!P129</f>
        <v>89206</v>
      </c>
      <c r="Q129" s="19">
        <f>'[3]2SEPT'!Q129+'[3]3OCT'!Q129+'[3]4NOV'!Q129+'[3]5DEC'!Q129+'[3]6JAN'!Q129+'[3]7FEB'!Q129+'[3]8MAR'!Q129+'[3]9APR'!Q129+'[3]10MAY'!Q129+'[3]11JUN'!Q129+'[3]12JUL'!Q129+'[3]13AUG'!Q129</f>
        <v>0</v>
      </c>
      <c r="R129" s="19">
        <f>'[3]2SEPT'!R129+'[3]3OCT'!R129+'[3]4NOV'!R129+'[3]5DEC'!R129+'[3]6JAN'!R129+'[3]7FEB'!R129+'[3]8MAR'!R129+'[3]9APR'!R129+'[3]10MAY'!R129+'[3]11JUN'!R129+'[3]12JUL'!R129+'[3]13AUG'!R129</f>
        <v>0</v>
      </c>
      <c r="S129" s="19">
        <f>'[3]2SEPT'!S129+'[3]3OCT'!S129+'[3]4NOV'!S129+'[3]5DEC'!S129+'[3]6JAN'!S129+'[3]7FEB'!S129+'[3]8MAR'!S129+'[3]9APR'!S129+'[3]10MAY'!S129+'[3]11JUN'!S129+'[3]12JUL'!S129+'[3]13AUG'!S129</f>
        <v>0</v>
      </c>
      <c r="T129" s="19">
        <f>'[3]2SEPT'!T129+'[3]3OCT'!T129+'[3]4NOV'!T129+'[3]5DEC'!T129+'[3]6JAN'!T129+'[3]7FEB'!T129+'[3]8MAR'!T129+'[3]9APR'!T129+'[3]10MAY'!T129+'[3]11JUN'!T129+'[3]12JUL'!T129+'[3]13AUG'!T129</f>
        <v>0</v>
      </c>
      <c r="U129" s="19">
        <f>'[3]2SEPT'!U129+'[3]3OCT'!U129+'[3]4NOV'!U129+'[3]5DEC'!U129+'[3]6JAN'!U129+'[3]7FEB'!U129+'[3]8MAR'!U129+'[3]9APR'!U129+'[3]10MAY'!U129+'[3]11JUN'!U129+'[3]12JUL'!U129+'[3]13AUG'!U129</f>
        <v>0</v>
      </c>
      <c r="V129" s="19">
        <f>'[3]2SEPT'!V129+'[3]3OCT'!V129+'[3]4NOV'!V129+'[3]5DEC'!V129+'[3]6JAN'!V129+'[3]7FEB'!V129+'[3]8MAR'!V129+'[3]9APR'!V129+'[3]10MAY'!V129+'[3]11JUN'!V129+'[3]12JUL'!V129+'[3]13AUG'!V129</f>
        <v>0</v>
      </c>
      <c r="W129" s="66">
        <f t="shared" si="1"/>
        <v>1574889.97</v>
      </c>
    </row>
    <row r="130" spans="1:23" x14ac:dyDescent="0.25">
      <c r="A130" s="62" t="s">
        <v>297</v>
      </c>
      <c r="B130" s="63" t="s">
        <v>298</v>
      </c>
      <c r="C130" s="67" t="s">
        <v>39</v>
      </c>
      <c r="D130" s="19">
        <f>'[3]2SEPT'!D130+'[3]3OCT'!D130+'[3]4NOV'!D130+'[3]5DEC'!D130+'[3]6JAN'!D130+'[3]7FEB'!D130+'[3]8MAR'!D130+'[3]9APR'!D130+'[3]10MAY'!D130+'[3]11JUN'!D130+'[3]12JUL'!D130+'[3]13AUG'!D130</f>
        <v>48600</v>
      </c>
      <c r="E130" s="19">
        <f>'[3]2SEPT'!E130+'[3]3OCT'!E130+'[3]4NOV'!E130+'[3]5DEC'!E130+'[3]6JAN'!E130+'[3]7FEB'!E130+'[3]8MAR'!E130+'[3]9APR'!E130+'[3]10MAY'!E130+'[3]11JUN'!E130+'[3]12JUL'!E130+'[3]13AUG'!E130</f>
        <v>33448</v>
      </c>
      <c r="F130" s="19">
        <f>'[3]2SEPT'!F130+'[3]3OCT'!F130+'[3]4NOV'!F130+'[3]5DEC'!F130+'[3]6JAN'!F130+'[3]7FEB'!F130+'[3]8MAR'!F130+'[3]9APR'!F130+'[3]10MAY'!F130+'[3]11JUN'!F130+'[3]12JUL'!F130+'[3]13AUG'!F130</f>
        <v>65793</v>
      </c>
      <c r="G130" s="19">
        <f>'[3]2SEPT'!G130+'[3]3OCT'!G130+'[3]4NOV'!G130+'[3]5DEC'!G130+'[3]6JAN'!G130+'[3]7FEB'!G130+'[3]8MAR'!G130+'[3]9APR'!G130+'[3]10MAY'!G130+'[3]11JUN'!G130+'[3]12JUL'!G130+'[3]13AUG'!G130</f>
        <v>82000</v>
      </c>
      <c r="H130" s="19">
        <f>'[3]2SEPT'!H130+'[3]3OCT'!H130+'[3]4NOV'!H130+'[3]5DEC'!H130+'[3]6JAN'!H130+'[3]7FEB'!H130+'[3]8MAR'!H130+'[3]9APR'!H130+'[3]10MAY'!H130+'[3]11JUN'!H130+'[3]12JUL'!H130+'[3]13AUG'!H130</f>
        <v>0</v>
      </c>
      <c r="I130" s="65">
        <f>'[3]2SEPT'!I130+'[3]3OCT'!I130+'[3]4NOV'!I130+'[3]5DEC'!I130+'[3]6JAN'!I130+'[3]7FEB'!I130+'[3]8MAR'!I130+'[3]9APR'!I130+'[3]10MAY'!I130+'[3]11JUN'!I130+'[3]12JUL'!I130+'[3]13AUG'!I130</f>
        <v>229841</v>
      </c>
      <c r="J130" s="19">
        <f>'[3]2SEPT'!J130+'[3]3OCT'!J130+'[3]4NOV'!J130+'[3]5DEC'!J130+'[3]6JAN'!J130+'[3]7FEB'!J130+'[3]8MAR'!J130+'[3]9APR'!J130+'[3]10MAY'!J130+'[3]11JUN'!J130+'[3]12JUL'!J130+'[3]13AUG'!J130</f>
        <v>940.36</v>
      </c>
      <c r="K130" s="19">
        <f>'[3]2SEPT'!K130+'[3]3OCT'!K130+'[3]4NOV'!K130+'[3]5DEC'!K130+'[3]6JAN'!K130+'[3]7FEB'!K130+'[3]8MAR'!K130+'[3]9APR'!K130+'[3]10MAY'!K130+'[3]11JUN'!K130+'[3]12JUL'!K130+'[3]13AUG'!K130</f>
        <v>6980.69</v>
      </c>
      <c r="L130" s="19">
        <f>'[3]2SEPT'!L130+'[3]3OCT'!L130+'[3]4NOV'!L130+'[3]5DEC'!L130+'[3]6JAN'!L130+'[3]7FEB'!L130+'[3]8MAR'!L130+'[3]9APR'!L130+'[3]10MAY'!L130+'[3]11JUN'!L130+'[3]12JUL'!L130+'[3]13AUG'!L130</f>
        <v>0</v>
      </c>
      <c r="M130" s="19">
        <f>'[3]2SEPT'!M130+'[3]3OCT'!M130+'[3]4NOV'!M130+'[3]5DEC'!M130+'[3]6JAN'!M130+'[3]7FEB'!M130+'[3]8MAR'!M130+'[3]9APR'!M130+'[3]10MAY'!M130+'[3]11JUN'!M130+'[3]12JUL'!M130+'[3]13AUG'!M130</f>
        <v>0</v>
      </c>
      <c r="N130" s="19">
        <f>'[3]2SEPT'!N130+'[3]3OCT'!N130+'[3]4NOV'!N130+'[3]5DEC'!N130+'[3]6JAN'!N130+'[3]7FEB'!N130+'[3]8MAR'!N130+'[3]9APR'!N130+'[3]10MAY'!N130+'[3]11JUN'!N130+'[3]12JUL'!N130+'[3]13AUG'!N130</f>
        <v>0</v>
      </c>
      <c r="O130" s="19">
        <f>'[3]2SEPT'!O130+'[3]3OCT'!O130+'[3]4NOV'!O130+'[3]5DEC'!O130+'[3]6JAN'!O130+'[3]7FEB'!O130+'[3]8MAR'!O130+'[3]9APR'!O130+'[3]10MAY'!O130+'[3]11JUN'!O130+'[3]12JUL'!O130+'[3]13AUG'!O130</f>
        <v>0</v>
      </c>
      <c r="P130" s="19">
        <f>'[3]2SEPT'!P130+'[3]3OCT'!P130+'[3]4NOV'!P130+'[3]5DEC'!P130+'[3]6JAN'!P130+'[3]7FEB'!P130+'[3]8MAR'!P130+'[3]9APR'!P130+'[3]10MAY'!P130+'[3]11JUN'!P130+'[3]12JUL'!P130+'[3]13AUG'!P130</f>
        <v>0</v>
      </c>
      <c r="Q130" s="19">
        <f>'[3]2SEPT'!Q130+'[3]3OCT'!Q130+'[3]4NOV'!Q130+'[3]5DEC'!Q130+'[3]6JAN'!Q130+'[3]7FEB'!Q130+'[3]8MAR'!Q130+'[3]9APR'!Q130+'[3]10MAY'!Q130+'[3]11JUN'!Q130+'[3]12JUL'!Q130+'[3]13AUG'!Q130</f>
        <v>0</v>
      </c>
      <c r="R130" s="19">
        <f>'[3]2SEPT'!R130+'[3]3OCT'!R130+'[3]4NOV'!R130+'[3]5DEC'!R130+'[3]6JAN'!R130+'[3]7FEB'!R130+'[3]8MAR'!R130+'[3]9APR'!R130+'[3]10MAY'!R130+'[3]11JUN'!R130+'[3]12JUL'!R130+'[3]13AUG'!R130</f>
        <v>0</v>
      </c>
      <c r="S130" s="19">
        <f>'[3]2SEPT'!S130+'[3]3OCT'!S130+'[3]4NOV'!S130+'[3]5DEC'!S130+'[3]6JAN'!S130+'[3]7FEB'!S130+'[3]8MAR'!S130+'[3]9APR'!S130+'[3]10MAY'!S130+'[3]11JUN'!S130+'[3]12JUL'!S130+'[3]13AUG'!S130</f>
        <v>0</v>
      </c>
      <c r="T130" s="19">
        <f>'[3]2SEPT'!T130+'[3]3OCT'!T130+'[3]4NOV'!T130+'[3]5DEC'!T130+'[3]6JAN'!T130+'[3]7FEB'!T130+'[3]8MAR'!T130+'[3]9APR'!T130+'[3]10MAY'!T130+'[3]11JUN'!T130+'[3]12JUL'!T130+'[3]13AUG'!T130</f>
        <v>0</v>
      </c>
      <c r="U130" s="19">
        <f>'[3]2SEPT'!U130+'[3]3OCT'!U130+'[3]4NOV'!U130+'[3]5DEC'!U130+'[3]6JAN'!U130+'[3]7FEB'!U130+'[3]8MAR'!U130+'[3]9APR'!U130+'[3]10MAY'!U130+'[3]11JUN'!U130+'[3]12JUL'!U130+'[3]13AUG'!U130</f>
        <v>0</v>
      </c>
      <c r="V130" s="19">
        <f>'[3]2SEPT'!V130+'[3]3OCT'!V130+'[3]4NOV'!V130+'[3]5DEC'!V130+'[3]6JAN'!V130+'[3]7FEB'!V130+'[3]8MAR'!V130+'[3]9APR'!V130+'[3]10MAY'!V130+'[3]11JUN'!V130+'[3]12JUL'!V130+'[3]13AUG'!V130</f>
        <v>0</v>
      </c>
      <c r="W130" s="66">
        <f t="shared" si="1"/>
        <v>237762.05</v>
      </c>
    </row>
    <row r="131" spans="1:23" x14ac:dyDescent="0.25">
      <c r="A131" s="62" t="s">
        <v>299</v>
      </c>
      <c r="B131" s="63" t="s">
        <v>300</v>
      </c>
      <c r="C131" s="64" t="s">
        <v>36</v>
      </c>
      <c r="D131" s="19">
        <f>'[3]2SEPT'!D131+'[3]3OCT'!D131+'[3]4NOV'!D131+'[3]5DEC'!D131+'[3]6JAN'!D131+'[3]7FEB'!D131+'[3]8MAR'!D131+'[3]9APR'!D131+'[3]10MAY'!D131+'[3]11JUN'!D131+'[3]12JUL'!D131+'[3]13AUG'!D131</f>
        <v>135627</v>
      </c>
      <c r="E131" s="19">
        <f>'[3]2SEPT'!E131+'[3]3OCT'!E131+'[3]4NOV'!E131+'[3]5DEC'!E131+'[3]6JAN'!E131+'[3]7FEB'!E131+'[3]8MAR'!E131+'[3]9APR'!E131+'[3]10MAY'!E131+'[3]11JUN'!E131+'[3]12JUL'!E131+'[3]13AUG'!E131</f>
        <v>14010</v>
      </c>
      <c r="F131" s="19">
        <f>'[3]2SEPT'!F131+'[3]3OCT'!F131+'[3]4NOV'!F131+'[3]5DEC'!F131+'[3]6JAN'!F131+'[3]7FEB'!F131+'[3]8MAR'!F131+'[3]9APR'!F131+'[3]10MAY'!F131+'[3]11JUN'!F131+'[3]12JUL'!F131+'[3]13AUG'!F131</f>
        <v>25000</v>
      </c>
      <c r="G131" s="19">
        <f>'[3]2SEPT'!G131+'[3]3OCT'!G131+'[3]4NOV'!G131+'[3]5DEC'!G131+'[3]6JAN'!G131+'[3]7FEB'!G131+'[3]8MAR'!G131+'[3]9APR'!G131+'[3]10MAY'!G131+'[3]11JUN'!G131+'[3]12JUL'!G131+'[3]13AUG'!G131</f>
        <v>26494</v>
      </c>
      <c r="H131" s="19">
        <f>'[3]2SEPT'!H131+'[3]3OCT'!H131+'[3]4NOV'!H131+'[3]5DEC'!H131+'[3]6JAN'!H131+'[3]7FEB'!H131+'[3]8MAR'!H131+'[3]9APR'!H131+'[3]10MAY'!H131+'[3]11JUN'!H131+'[3]12JUL'!H131+'[3]13AUG'!H131</f>
        <v>4750</v>
      </c>
      <c r="I131" s="65">
        <f>'[3]2SEPT'!I131+'[3]3OCT'!I131+'[3]4NOV'!I131+'[3]5DEC'!I131+'[3]6JAN'!I131+'[3]7FEB'!I131+'[3]8MAR'!I131+'[3]9APR'!I131+'[3]10MAY'!I131+'[3]11JUN'!I131+'[3]12JUL'!I131+'[3]13AUG'!I131</f>
        <v>205881</v>
      </c>
      <c r="J131" s="19">
        <f>'[3]2SEPT'!J131+'[3]3OCT'!J131+'[3]4NOV'!J131+'[3]5DEC'!J131+'[3]6JAN'!J131+'[3]7FEB'!J131+'[3]8MAR'!J131+'[3]9APR'!J131+'[3]10MAY'!J131+'[3]11JUN'!J131+'[3]12JUL'!J131+'[3]13AUG'!J131</f>
        <v>1408.11</v>
      </c>
      <c r="K131" s="19">
        <f>'[3]2SEPT'!K131+'[3]3OCT'!K131+'[3]4NOV'!K131+'[3]5DEC'!K131+'[3]6JAN'!K131+'[3]7FEB'!K131+'[3]8MAR'!K131+'[3]9APR'!K131+'[3]10MAY'!K131+'[3]11JUN'!K131+'[3]12JUL'!K131+'[3]13AUG'!K131</f>
        <v>6516.6</v>
      </c>
      <c r="L131" s="19">
        <f>'[3]2SEPT'!L131+'[3]3OCT'!L131+'[3]4NOV'!L131+'[3]5DEC'!L131+'[3]6JAN'!L131+'[3]7FEB'!L131+'[3]8MAR'!L131+'[3]9APR'!L131+'[3]10MAY'!L131+'[3]11JUN'!L131+'[3]12JUL'!L131+'[3]13AUG'!L131</f>
        <v>0</v>
      </c>
      <c r="M131" s="19">
        <f>'[3]2SEPT'!M131+'[3]3OCT'!M131+'[3]4NOV'!M131+'[3]5DEC'!M131+'[3]6JAN'!M131+'[3]7FEB'!M131+'[3]8MAR'!M131+'[3]9APR'!M131+'[3]10MAY'!M131+'[3]11JUN'!M131+'[3]12JUL'!M131+'[3]13AUG'!M131</f>
        <v>0</v>
      </c>
      <c r="N131" s="19">
        <f>'[3]2SEPT'!N131+'[3]3OCT'!N131+'[3]4NOV'!N131+'[3]5DEC'!N131+'[3]6JAN'!N131+'[3]7FEB'!N131+'[3]8MAR'!N131+'[3]9APR'!N131+'[3]10MAY'!N131+'[3]11JUN'!N131+'[3]12JUL'!N131+'[3]13AUG'!N131</f>
        <v>0</v>
      </c>
      <c r="O131" s="19">
        <f>'[3]2SEPT'!O131+'[3]3OCT'!O131+'[3]4NOV'!O131+'[3]5DEC'!O131+'[3]6JAN'!O131+'[3]7FEB'!O131+'[3]8MAR'!O131+'[3]9APR'!O131+'[3]10MAY'!O131+'[3]11JUN'!O131+'[3]12JUL'!O131+'[3]13AUG'!O131</f>
        <v>0</v>
      </c>
      <c r="P131" s="19">
        <f>'[3]2SEPT'!P131+'[3]3OCT'!P131+'[3]4NOV'!P131+'[3]5DEC'!P131+'[3]6JAN'!P131+'[3]7FEB'!P131+'[3]8MAR'!P131+'[3]9APR'!P131+'[3]10MAY'!P131+'[3]11JUN'!P131+'[3]12JUL'!P131+'[3]13AUG'!P131</f>
        <v>0</v>
      </c>
      <c r="Q131" s="19">
        <f>'[3]2SEPT'!Q131+'[3]3OCT'!Q131+'[3]4NOV'!Q131+'[3]5DEC'!Q131+'[3]6JAN'!Q131+'[3]7FEB'!Q131+'[3]8MAR'!Q131+'[3]9APR'!Q131+'[3]10MAY'!Q131+'[3]11JUN'!Q131+'[3]12JUL'!Q131+'[3]13AUG'!Q131</f>
        <v>12500</v>
      </c>
      <c r="R131" s="19">
        <f>'[3]2SEPT'!R131+'[3]3OCT'!R131+'[3]4NOV'!R131+'[3]5DEC'!R131+'[3]6JAN'!R131+'[3]7FEB'!R131+'[3]8MAR'!R131+'[3]9APR'!R131+'[3]10MAY'!R131+'[3]11JUN'!R131+'[3]12JUL'!R131+'[3]13AUG'!R131</f>
        <v>0</v>
      </c>
      <c r="S131" s="19">
        <f>'[3]2SEPT'!S131+'[3]3OCT'!S131+'[3]4NOV'!S131+'[3]5DEC'!S131+'[3]6JAN'!S131+'[3]7FEB'!S131+'[3]8MAR'!S131+'[3]9APR'!S131+'[3]10MAY'!S131+'[3]11JUN'!S131+'[3]12JUL'!S131+'[3]13AUG'!S131</f>
        <v>0</v>
      </c>
      <c r="T131" s="19">
        <f>'[3]2SEPT'!T131+'[3]3OCT'!T131+'[3]4NOV'!T131+'[3]5DEC'!T131+'[3]6JAN'!T131+'[3]7FEB'!T131+'[3]8MAR'!T131+'[3]9APR'!T131+'[3]10MAY'!T131+'[3]11JUN'!T131+'[3]12JUL'!T131+'[3]13AUG'!T131</f>
        <v>0</v>
      </c>
      <c r="U131" s="19">
        <f>'[3]2SEPT'!U131+'[3]3OCT'!U131+'[3]4NOV'!U131+'[3]5DEC'!U131+'[3]6JAN'!U131+'[3]7FEB'!U131+'[3]8MAR'!U131+'[3]9APR'!U131+'[3]10MAY'!U131+'[3]11JUN'!U131+'[3]12JUL'!U131+'[3]13AUG'!U131</f>
        <v>0</v>
      </c>
      <c r="V131" s="19">
        <f>'[3]2SEPT'!V131+'[3]3OCT'!V131+'[3]4NOV'!V131+'[3]5DEC'!V131+'[3]6JAN'!V131+'[3]7FEB'!V131+'[3]8MAR'!V131+'[3]9APR'!V131+'[3]10MAY'!V131+'[3]11JUN'!V131+'[3]12JUL'!V131+'[3]13AUG'!V131</f>
        <v>5500</v>
      </c>
      <c r="W131" s="66">
        <f t="shared" ref="W131:W165" si="2">SUM(I131:V131)</f>
        <v>231805.71</v>
      </c>
    </row>
    <row r="132" spans="1:23" x14ac:dyDescent="0.25">
      <c r="A132" s="62" t="s">
        <v>301</v>
      </c>
      <c r="B132" s="63" t="s">
        <v>302</v>
      </c>
      <c r="C132" s="64" t="s">
        <v>36</v>
      </c>
      <c r="D132" s="19">
        <f>'[3]2SEPT'!D132+'[3]3OCT'!D132+'[3]4NOV'!D132+'[3]5DEC'!D132+'[3]6JAN'!D132+'[3]7FEB'!D132+'[3]8MAR'!D132+'[3]9APR'!D132+'[3]10MAY'!D132+'[3]11JUN'!D132+'[3]12JUL'!D132+'[3]13AUG'!D132</f>
        <v>679557.4</v>
      </c>
      <c r="E132" s="19">
        <f>'[3]2SEPT'!E132+'[3]3OCT'!E132+'[3]4NOV'!E132+'[3]5DEC'!E132+'[3]6JAN'!E132+'[3]7FEB'!E132+'[3]8MAR'!E132+'[3]9APR'!E132+'[3]10MAY'!E132+'[3]11JUN'!E132+'[3]12JUL'!E132+'[3]13AUG'!E132</f>
        <v>275469.64</v>
      </c>
      <c r="F132" s="19">
        <f>'[3]2SEPT'!F132+'[3]3OCT'!F132+'[3]4NOV'!F132+'[3]5DEC'!F132+'[3]6JAN'!F132+'[3]7FEB'!F132+'[3]8MAR'!F132+'[3]9APR'!F132+'[3]10MAY'!F132+'[3]11JUN'!F132+'[3]12JUL'!F132+'[3]13AUG'!F132</f>
        <v>42869.86</v>
      </c>
      <c r="G132" s="19">
        <f>'[3]2SEPT'!G132+'[3]3OCT'!G132+'[3]4NOV'!G132+'[3]5DEC'!G132+'[3]6JAN'!G132+'[3]7FEB'!G132+'[3]8MAR'!G132+'[3]9APR'!G132+'[3]10MAY'!G132+'[3]11JUN'!G132+'[3]12JUL'!G132+'[3]13AUG'!G132</f>
        <v>414063.1</v>
      </c>
      <c r="H132" s="19">
        <f>'[3]2SEPT'!H132+'[3]3OCT'!H132+'[3]4NOV'!H132+'[3]5DEC'!H132+'[3]6JAN'!H132+'[3]7FEB'!H132+'[3]8MAR'!H132+'[3]9APR'!H132+'[3]10MAY'!H132+'[3]11JUN'!H132+'[3]12JUL'!H132+'[3]13AUG'!H132</f>
        <v>0</v>
      </c>
      <c r="I132" s="65">
        <f>'[3]2SEPT'!I132+'[3]3OCT'!I132+'[3]4NOV'!I132+'[3]5DEC'!I132+'[3]6JAN'!I132+'[3]7FEB'!I132+'[3]8MAR'!I132+'[3]9APR'!I132+'[3]10MAY'!I132+'[3]11JUN'!I132+'[3]12JUL'!I132+'[3]13AUG'!I132</f>
        <v>1411960</v>
      </c>
      <c r="J132" s="19">
        <f>'[3]2SEPT'!J132+'[3]3OCT'!J132+'[3]4NOV'!J132+'[3]5DEC'!J132+'[3]6JAN'!J132+'[3]7FEB'!J132+'[3]8MAR'!J132+'[3]9APR'!J132+'[3]10MAY'!J132+'[3]11JUN'!J132+'[3]12JUL'!J132+'[3]13AUG'!J132</f>
        <v>16193.3</v>
      </c>
      <c r="K132" s="19">
        <f>'[3]2SEPT'!K132+'[3]3OCT'!K132+'[3]4NOV'!K132+'[3]5DEC'!K132+'[3]6JAN'!K132+'[3]7FEB'!K132+'[3]8MAR'!K132+'[3]9APR'!K132+'[3]10MAY'!K132+'[3]11JUN'!K132+'[3]12JUL'!K132+'[3]13AUG'!K132</f>
        <v>181838.54</v>
      </c>
      <c r="L132" s="19">
        <f>'[3]2SEPT'!L132+'[3]3OCT'!L132+'[3]4NOV'!L132+'[3]5DEC'!L132+'[3]6JAN'!L132+'[3]7FEB'!L132+'[3]8MAR'!L132+'[3]9APR'!L132+'[3]10MAY'!L132+'[3]11JUN'!L132+'[3]12JUL'!L132+'[3]13AUG'!L132</f>
        <v>0</v>
      </c>
      <c r="M132" s="19">
        <f>'[3]2SEPT'!M132+'[3]3OCT'!M132+'[3]4NOV'!M132+'[3]5DEC'!M132+'[3]6JAN'!M132+'[3]7FEB'!M132+'[3]8MAR'!M132+'[3]9APR'!M132+'[3]10MAY'!M132+'[3]11JUN'!M132+'[3]12JUL'!M132+'[3]13AUG'!M132</f>
        <v>0</v>
      </c>
      <c r="N132" s="19">
        <f>'[3]2SEPT'!N132+'[3]3OCT'!N132+'[3]4NOV'!N132+'[3]5DEC'!N132+'[3]6JAN'!N132+'[3]7FEB'!N132+'[3]8MAR'!N132+'[3]9APR'!N132+'[3]10MAY'!N132+'[3]11JUN'!N132+'[3]12JUL'!N132+'[3]13AUG'!N132</f>
        <v>0</v>
      </c>
      <c r="O132" s="19">
        <f>'[3]2SEPT'!O132+'[3]3OCT'!O132+'[3]4NOV'!O132+'[3]5DEC'!O132+'[3]6JAN'!O132+'[3]7FEB'!O132+'[3]8MAR'!O132+'[3]9APR'!O132+'[3]10MAY'!O132+'[3]11JUN'!O132+'[3]12JUL'!O132+'[3]13AUG'!O132</f>
        <v>0</v>
      </c>
      <c r="P132" s="19">
        <f>'[3]2SEPT'!P132+'[3]3OCT'!P132+'[3]4NOV'!P132+'[3]5DEC'!P132+'[3]6JAN'!P132+'[3]7FEB'!P132+'[3]8MAR'!P132+'[3]9APR'!P132+'[3]10MAY'!P132+'[3]11JUN'!P132+'[3]12JUL'!P132+'[3]13AUG'!P132</f>
        <v>0</v>
      </c>
      <c r="Q132" s="19">
        <f>'[3]2SEPT'!Q132+'[3]3OCT'!Q132+'[3]4NOV'!Q132+'[3]5DEC'!Q132+'[3]6JAN'!Q132+'[3]7FEB'!Q132+'[3]8MAR'!Q132+'[3]9APR'!Q132+'[3]10MAY'!Q132+'[3]11JUN'!Q132+'[3]12JUL'!Q132+'[3]13AUG'!Q132</f>
        <v>0</v>
      </c>
      <c r="R132" s="19">
        <f>'[3]2SEPT'!R132+'[3]3OCT'!R132+'[3]4NOV'!R132+'[3]5DEC'!R132+'[3]6JAN'!R132+'[3]7FEB'!R132+'[3]8MAR'!R132+'[3]9APR'!R132+'[3]10MAY'!R132+'[3]11JUN'!R132+'[3]12JUL'!R132+'[3]13AUG'!R132</f>
        <v>0</v>
      </c>
      <c r="S132" s="19">
        <f>'[3]2SEPT'!S132+'[3]3OCT'!S132+'[3]4NOV'!S132+'[3]5DEC'!S132+'[3]6JAN'!S132+'[3]7FEB'!S132+'[3]8MAR'!S132+'[3]9APR'!S132+'[3]10MAY'!S132+'[3]11JUN'!S132+'[3]12JUL'!S132+'[3]13AUG'!S132</f>
        <v>512055</v>
      </c>
      <c r="T132" s="19">
        <f>'[3]2SEPT'!T132+'[3]3OCT'!T132+'[3]4NOV'!T132+'[3]5DEC'!T132+'[3]6JAN'!T132+'[3]7FEB'!T132+'[3]8MAR'!T132+'[3]9APR'!T132+'[3]10MAY'!T132+'[3]11JUN'!T132+'[3]12JUL'!T132+'[3]13AUG'!T132</f>
        <v>0</v>
      </c>
      <c r="U132" s="19">
        <f>'[3]2SEPT'!U132+'[3]3OCT'!U132+'[3]4NOV'!U132+'[3]5DEC'!U132+'[3]6JAN'!U132+'[3]7FEB'!U132+'[3]8MAR'!U132+'[3]9APR'!U132+'[3]10MAY'!U132+'[3]11JUN'!U132+'[3]12JUL'!U132+'[3]13AUG'!U132</f>
        <v>0</v>
      </c>
      <c r="V132" s="19">
        <f>'[3]2SEPT'!V132+'[3]3OCT'!V132+'[3]4NOV'!V132+'[3]5DEC'!V132+'[3]6JAN'!V132+'[3]7FEB'!V132+'[3]8MAR'!V132+'[3]9APR'!V132+'[3]10MAY'!V132+'[3]11JUN'!V132+'[3]12JUL'!V132+'[3]13AUG'!V132</f>
        <v>8525</v>
      </c>
      <c r="W132" s="66">
        <f t="shared" si="2"/>
        <v>2130571.84</v>
      </c>
    </row>
    <row r="133" spans="1:23" x14ac:dyDescent="0.25">
      <c r="A133" s="62" t="s">
        <v>303</v>
      </c>
      <c r="B133" s="63" t="s">
        <v>304</v>
      </c>
      <c r="C133" s="73" t="s">
        <v>100</v>
      </c>
      <c r="D133" s="19">
        <f>'[3]2SEPT'!D133+'[3]3OCT'!D133+'[3]4NOV'!D133+'[3]5DEC'!D133+'[3]6JAN'!D133+'[3]7FEB'!D133+'[3]8MAR'!D133+'[3]9APR'!D133+'[3]10MAY'!D133+'[3]11JUN'!D133+'[3]12JUL'!D133+'[3]13AUG'!D133</f>
        <v>34147</v>
      </c>
      <c r="E133" s="19">
        <f>'[3]2SEPT'!E133+'[3]3OCT'!E133+'[3]4NOV'!E133+'[3]5DEC'!E133+'[3]6JAN'!E133+'[3]7FEB'!E133+'[3]8MAR'!E133+'[3]9APR'!E133+'[3]10MAY'!E133+'[3]11JUN'!E133+'[3]12JUL'!E133+'[3]13AUG'!E133</f>
        <v>8333</v>
      </c>
      <c r="F133" s="19">
        <f>'[3]2SEPT'!F133+'[3]3OCT'!F133+'[3]4NOV'!F133+'[3]5DEC'!F133+'[3]6JAN'!F133+'[3]7FEB'!F133+'[3]8MAR'!F133+'[3]9APR'!F133+'[3]10MAY'!F133+'[3]11JUN'!F133+'[3]12JUL'!F133+'[3]13AUG'!F133</f>
        <v>26425</v>
      </c>
      <c r="G133" s="19">
        <f>'[3]2SEPT'!G133+'[3]3OCT'!G133+'[3]4NOV'!G133+'[3]5DEC'!G133+'[3]6JAN'!G133+'[3]7FEB'!G133+'[3]8MAR'!G133+'[3]9APR'!G133+'[3]10MAY'!G133+'[3]11JUN'!G133+'[3]12JUL'!G133+'[3]13AUG'!G133</f>
        <v>4167</v>
      </c>
      <c r="H133" s="19">
        <f>'[3]2SEPT'!H133+'[3]3OCT'!H133+'[3]4NOV'!H133+'[3]5DEC'!H133+'[3]6JAN'!H133+'[3]7FEB'!H133+'[3]8MAR'!H133+'[3]9APR'!H133+'[3]10MAY'!H133+'[3]11JUN'!H133+'[3]12JUL'!H133+'[3]13AUG'!H133</f>
        <v>1667</v>
      </c>
      <c r="I133" s="65">
        <f>'[3]2SEPT'!I133+'[3]3OCT'!I133+'[3]4NOV'!I133+'[3]5DEC'!I133+'[3]6JAN'!I133+'[3]7FEB'!I133+'[3]8MAR'!I133+'[3]9APR'!I133+'[3]10MAY'!I133+'[3]11JUN'!I133+'[3]12JUL'!I133+'[3]13AUG'!I133</f>
        <v>74739</v>
      </c>
      <c r="J133" s="19">
        <f>'[3]2SEPT'!J133+'[3]3OCT'!J133+'[3]4NOV'!J133+'[3]5DEC'!J133+'[3]6JAN'!J133+'[3]7FEB'!J133+'[3]8MAR'!J133+'[3]9APR'!J133+'[3]10MAY'!J133+'[3]11JUN'!J133+'[3]12JUL'!J133+'[3]13AUG'!J133</f>
        <v>704.06</v>
      </c>
      <c r="K133" s="19">
        <f>'[3]2SEPT'!K133+'[3]3OCT'!K133+'[3]4NOV'!K133+'[3]5DEC'!K133+'[3]6JAN'!K133+'[3]7FEB'!K133+'[3]8MAR'!K133+'[3]9APR'!K133+'[3]10MAY'!K133+'[3]11JUN'!K133+'[3]12JUL'!K133+'[3]13AUG'!K133</f>
        <v>3863.8</v>
      </c>
      <c r="L133" s="19">
        <f>'[3]2SEPT'!L133+'[3]3OCT'!L133+'[3]4NOV'!L133+'[3]5DEC'!L133+'[3]6JAN'!L133+'[3]7FEB'!L133+'[3]8MAR'!L133+'[3]9APR'!L133+'[3]10MAY'!L133+'[3]11JUN'!L133+'[3]12JUL'!L133+'[3]13AUG'!L133</f>
        <v>0</v>
      </c>
      <c r="M133" s="19">
        <f>'[3]2SEPT'!M133+'[3]3OCT'!M133+'[3]4NOV'!M133+'[3]5DEC'!M133+'[3]6JAN'!M133+'[3]7FEB'!M133+'[3]8MAR'!M133+'[3]9APR'!M133+'[3]10MAY'!M133+'[3]11JUN'!M133+'[3]12JUL'!M133+'[3]13AUG'!M133</f>
        <v>0</v>
      </c>
      <c r="N133" s="19">
        <f>'[3]2SEPT'!N133+'[3]3OCT'!N133+'[3]4NOV'!N133+'[3]5DEC'!N133+'[3]6JAN'!N133+'[3]7FEB'!N133+'[3]8MAR'!N133+'[3]9APR'!N133+'[3]10MAY'!N133+'[3]11JUN'!N133+'[3]12JUL'!N133+'[3]13AUG'!N133</f>
        <v>0</v>
      </c>
      <c r="O133" s="19">
        <f>'[3]2SEPT'!O133+'[3]3OCT'!O133+'[3]4NOV'!O133+'[3]5DEC'!O133+'[3]6JAN'!O133+'[3]7FEB'!O133+'[3]8MAR'!O133+'[3]9APR'!O133+'[3]10MAY'!O133+'[3]11JUN'!O133+'[3]12JUL'!O133+'[3]13AUG'!O133</f>
        <v>0</v>
      </c>
      <c r="P133" s="19">
        <f>'[3]2SEPT'!P133+'[3]3OCT'!P133+'[3]4NOV'!P133+'[3]5DEC'!P133+'[3]6JAN'!P133+'[3]7FEB'!P133+'[3]8MAR'!P133+'[3]9APR'!P133+'[3]10MAY'!P133+'[3]11JUN'!P133+'[3]12JUL'!P133+'[3]13AUG'!P133</f>
        <v>0</v>
      </c>
      <c r="Q133" s="19">
        <f>'[3]2SEPT'!Q133+'[3]3OCT'!Q133+'[3]4NOV'!Q133+'[3]5DEC'!Q133+'[3]6JAN'!Q133+'[3]7FEB'!Q133+'[3]8MAR'!Q133+'[3]9APR'!Q133+'[3]10MAY'!Q133+'[3]11JUN'!Q133+'[3]12JUL'!Q133+'[3]13AUG'!Q133</f>
        <v>0</v>
      </c>
      <c r="R133" s="19">
        <f>'[3]2SEPT'!R133+'[3]3OCT'!R133+'[3]4NOV'!R133+'[3]5DEC'!R133+'[3]6JAN'!R133+'[3]7FEB'!R133+'[3]8MAR'!R133+'[3]9APR'!R133+'[3]10MAY'!R133+'[3]11JUN'!R133+'[3]12JUL'!R133+'[3]13AUG'!R133</f>
        <v>0</v>
      </c>
      <c r="S133" s="19">
        <f>'[3]2SEPT'!S133+'[3]3OCT'!S133+'[3]4NOV'!S133+'[3]5DEC'!S133+'[3]6JAN'!S133+'[3]7FEB'!S133+'[3]8MAR'!S133+'[3]9APR'!S133+'[3]10MAY'!S133+'[3]11JUN'!S133+'[3]12JUL'!S133+'[3]13AUG'!S133</f>
        <v>0</v>
      </c>
      <c r="T133" s="19">
        <f>'[3]2SEPT'!T133+'[3]3OCT'!T133+'[3]4NOV'!T133+'[3]5DEC'!T133+'[3]6JAN'!T133+'[3]7FEB'!T133+'[3]8MAR'!T133+'[3]9APR'!T133+'[3]10MAY'!T133+'[3]11JUN'!T133+'[3]12JUL'!T133+'[3]13AUG'!T133</f>
        <v>0</v>
      </c>
      <c r="U133" s="19">
        <f>'[3]2SEPT'!U133+'[3]3OCT'!U133+'[3]4NOV'!U133+'[3]5DEC'!U133+'[3]6JAN'!U133+'[3]7FEB'!U133+'[3]8MAR'!U133+'[3]9APR'!U133+'[3]10MAY'!U133+'[3]11JUN'!U133+'[3]12JUL'!U133+'[3]13AUG'!U133</f>
        <v>0</v>
      </c>
      <c r="V133" s="19">
        <f>'[3]2SEPT'!V133+'[3]3OCT'!V133+'[3]4NOV'!V133+'[3]5DEC'!V133+'[3]6JAN'!V133+'[3]7FEB'!V133+'[3]8MAR'!V133+'[3]9APR'!V133+'[3]10MAY'!V133+'[3]11JUN'!V133+'[3]12JUL'!V133+'[3]13AUG'!V133</f>
        <v>0</v>
      </c>
      <c r="W133" s="66">
        <f t="shared" si="2"/>
        <v>79306.86</v>
      </c>
    </row>
    <row r="134" spans="1:23" x14ac:dyDescent="0.25">
      <c r="A134" s="62" t="s">
        <v>305</v>
      </c>
      <c r="B134" s="63" t="s">
        <v>306</v>
      </c>
      <c r="C134" s="72" t="s">
        <v>71</v>
      </c>
      <c r="D134" s="19">
        <f>'[3]2SEPT'!D134+'[3]3OCT'!D134+'[3]4NOV'!D134+'[3]5DEC'!D134+'[3]6JAN'!D134+'[3]7FEB'!D134+'[3]8MAR'!D134+'[3]9APR'!D134+'[3]10MAY'!D134+'[3]11JUN'!D134+'[3]12JUL'!D134+'[3]13AUG'!D134</f>
        <v>385053</v>
      </c>
      <c r="E134" s="19">
        <f>'[3]2SEPT'!E134+'[3]3OCT'!E134+'[3]4NOV'!E134+'[3]5DEC'!E134+'[3]6JAN'!E134+'[3]7FEB'!E134+'[3]8MAR'!E134+'[3]9APR'!E134+'[3]10MAY'!E134+'[3]11JUN'!E134+'[3]12JUL'!E134+'[3]13AUG'!E134</f>
        <v>368907</v>
      </c>
      <c r="F134" s="19">
        <f>'[3]2SEPT'!F134+'[3]3OCT'!F134+'[3]4NOV'!F134+'[3]5DEC'!F134+'[3]6JAN'!F134+'[3]7FEB'!F134+'[3]8MAR'!F134+'[3]9APR'!F134+'[3]10MAY'!F134+'[3]11JUN'!F134+'[3]12JUL'!F134+'[3]13AUG'!F134</f>
        <v>96069</v>
      </c>
      <c r="G134" s="19">
        <f>'[3]2SEPT'!G134+'[3]3OCT'!G134+'[3]4NOV'!G134+'[3]5DEC'!G134+'[3]6JAN'!G134+'[3]7FEB'!G134+'[3]8MAR'!G134+'[3]9APR'!G134+'[3]10MAY'!G134+'[3]11JUN'!G134+'[3]12JUL'!G134+'[3]13AUG'!G134</f>
        <v>113000</v>
      </c>
      <c r="H134" s="19">
        <f>'[3]2SEPT'!H134+'[3]3OCT'!H134+'[3]4NOV'!H134+'[3]5DEC'!H134+'[3]6JAN'!H134+'[3]7FEB'!H134+'[3]8MAR'!H134+'[3]9APR'!H134+'[3]10MAY'!H134+'[3]11JUN'!H134+'[3]12JUL'!H134+'[3]13AUG'!H134</f>
        <v>40000</v>
      </c>
      <c r="I134" s="65">
        <f>'[3]2SEPT'!I134+'[3]3OCT'!I134+'[3]4NOV'!I134+'[3]5DEC'!I134+'[3]6JAN'!I134+'[3]7FEB'!I134+'[3]8MAR'!I134+'[3]9APR'!I134+'[3]10MAY'!I134+'[3]11JUN'!I134+'[3]12JUL'!I134+'[3]13AUG'!I134</f>
        <v>1003029</v>
      </c>
      <c r="J134" s="19">
        <f>'[3]2SEPT'!J134+'[3]3OCT'!J134+'[3]4NOV'!J134+'[3]5DEC'!J134+'[3]6JAN'!J134+'[3]7FEB'!J134+'[3]8MAR'!J134+'[3]9APR'!J134+'[3]10MAY'!J134+'[3]11JUN'!J134+'[3]12JUL'!J134+'[3]13AUG'!J134</f>
        <v>3501.95</v>
      </c>
      <c r="K134" s="19">
        <f>'[3]2SEPT'!K134+'[3]3OCT'!K134+'[3]4NOV'!K134+'[3]5DEC'!K134+'[3]6JAN'!K134+'[3]7FEB'!K134+'[3]8MAR'!K134+'[3]9APR'!K134+'[3]10MAY'!K134+'[3]11JUN'!K134+'[3]12JUL'!K134+'[3]13AUG'!K134</f>
        <v>61519.42</v>
      </c>
      <c r="L134" s="19">
        <f>'[3]2SEPT'!L134+'[3]3OCT'!L134+'[3]4NOV'!L134+'[3]5DEC'!L134+'[3]6JAN'!L134+'[3]7FEB'!L134+'[3]8MAR'!L134+'[3]9APR'!L134+'[3]10MAY'!L134+'[3]11JUN'!L134+'[3]12JUL'!L134+'[3]13AUG'!L134</f>
        <v>0</v>
      </c>
      <c r="M134" s="19">
        <f>'[3]2SEPT'!M134+'[3]3OCT'!M134+'[3]4NOV'!M134+'[3]5DEC'!M134+'[3]6JAN'!M134+'[3]7FEB'!M134+'[3]8MAR'!M134+'[3]9APR'!M134+'[3]10MAY'!M134+'[3]11JUN'!M134+'[3]12JUL'!M134+'[3]13AUG'!M134</f>
        <v>0</v>
      </c>
      <c r="N134" s="19">
        <f>'[3]2SEPT'!N134+'[3]3OCT'!N134+'[3]4NOV'!N134+'[3]5DEC'!N134+'[3]6JAN'!N134+'[3]7FEB'!N134+'[3]8MAR'!N134+'[3]9APR'!N134+'[3]10MAY'!N134+'[3]11JUN'!N134+'[3]12JUL'!N134+'[3]13AUG'!N134</f>
        <v>0</v>
      </c>
      <c r="O134" s="19">
        <f>'[3]2SEPT'!O134+'[3]3OCT'!O134+'[3]4NOV'!O134+'[3]5DEC'!O134+'[3]6JAN'!O134+'[3]7FEB'!O134+'[3]8MAR'!O134+'[3]9APR'!O134+'[3]10MAY'!O134+'[3]11JUN'!O134+'[3]12JUL'!O134+'[3]13AUG'!O134</f>
        <v>0</v>
      </c>
      <c r="P134" s="19">
        <f>'[3]2SEPT'!P134+'[3]3OCT'!P134+'[3]4NOV'!P134+'[3]5DEC'!P134+'[3]6JAN'!P134+'[3]7FEB'!P134+'[3]8MAR'!P134+'[3]9APR'!P134+'[3]10MAY'!P134+'[3]11JUN'!P134+'[3]12JUL'!P134+'[3]13AUG'!P134</f>
        <v>0</v>
      </c>
      <c r="Q134" s="19">
        <f>'[3]2SEPT'!Q134+'[3]3OCT'!Q134+'[3]4NOV'!Q134+'[3]5DEC'!Q134+'[3]6JAN'!Q134+'[3]7FEB'!Q134+'[3]8MAR'!Q134+'[3]9APR'!Q134+'[3]10MAY'!Q134+'[3]11JUN'!Q134+'[3]12JUL'!Q134+'[3]13AUG'!Q134</f>
        <v>0</v>
      </c>
      <c r="R134" s="19">
        <f>'[3]2SEPT'!R134+'[3]3OCT'!R134+'[3]4NOV'!R134+'[3]5DEC'!R134+'[3]6JAN'!R134+'[3]7FEB'!R134+'[3]8MAR'!R134+'[3]9APR'!R134+'[3]10MAY'!R134+'[3]11JUN'!R134+'[3]12JUL'!R134+'[3]13AUG'!R134</f>
        <v>0</v>
      </c>
      <c r="S134" s="19">
        <f>'[3]2SEPT'!S134+'[3]3OCT'!S134+'[3]4NOV'!S134+'[3]5DEC'!S134+'[3]6JAN'!S134+'[3]7FEB'!S134+'[3]8MAR'!S134+'[3]9APR'!S134+'[3]10MAY'!S134+'[3]11JUN'!S134+'[3]12JUL'!S134+'[3]13AUG'!S134</f>
        <v>0</v>
      </c>
      <c r="T134" s="19">
        <f>'[3]2SEPT'!T134+'[3]3OCT'!T134+'[3]4NOV'!T134+'[3]5DEC'!T134+'[3]6JAN'!T134+'[3]7FEB'!T134+'[3]8MAR'!T134+'[3]9APR'!T134+'[3]10MAY'!T134+'[3]11JUN'!T134+'[3]12JUL'!T134+'[3]13AUG'!T134</f>
        <v>0</v>
      </c>
      <c r="U134" s="19">
        <f>'[3]2SEPT'!U134+'[3]3OCT'!U134+'[3]4NOV'!U134+'[3]5DEC'!U134+'[3]6JAN'!U134+'[3]7FEB'!U134+'[3]8MAR'!U134+'[3]9APR'!U134+'[3]10MAY'!U134+'[3]11JUN'!U134+'[3]12JUL'!U134+'[3]13AUG'!U134</f>
        <v>0</v>
      </c>
      <c r="V134" s="19">
        <f>'[3]2SEPT'!V134+'[3]3OCT'!V134+'[3]4NOV'!V134+'[3]5DEC'!V134+'[3]6JAN'!V134+'[3]7FEB'!V134+'[3]8MAR'!V134+'[3]9APR'!V134+'[3]10MAY'!V134+'[3]11JUN'!V134+'[3]12JUL'!V134+'[3]13AUG'!V134</f>
        <v>2314</v>
      </c>
      <c r="W134" s="66">
        <f t="shared" si="2"/>
        <v>1070364.3699999999</v>
      </c>
    </row>
    <row r="135" spans="1:23" x14ac:dyDescent="0.25">
      <c r="A135" s="62" t="s">
        <v>307</v>
      </c>
      <c r="B135" s="63" t="s">
        <v>308</v>
      </c>
      <c r="C135" s="67" t="s">
        <v>39</v>
      </c>
      <c r="D135" s="19">
        <f>'[3]2SEPT'!D135+'[3]3OCT'!D135+'[3]4NOV'!D135+'[3]5DEC'!D135+'[3]6JAN'!D135+'[3]7FEB'!D135+'[3]8MAR'!D135+'[3]9APR'!D135+'[3]10MAY'!D135+'[3]11JUN'!D135+'[3]12JUL'!D135+'[3]13AUG'!D135</f>
        <v>71941</v>
      </c>
      <c r="E135" s="19">
        <f>'[3]2SEPT'!E135+'[3]3OCT'!E135+'[3]4NOV'!E135+'[3]5DEC'!E135+'[3]6JAN'!E135+'[3]7FEB'!E135+'[3]8MAR'!E135+'[3]9APR'!E135+'[3]10MAY'!E135+'[3]11JUN'!E135+'[3]12JUL'!E135+'[3]13AUG'!E135</f>
        <v>12219</v>
      </c>
      <c r="F135" s="19">
        <f>'[3]2SEPT'!F135+'[3]3OCT'!F135+'[3]4NOV'!F135+'[3]5DEC'!F135+'[3]6JAN'!F135+'[3]7FEB'!F135+'[3]8MAR'!F135+'[3]9APR'!F135+'[3]10MAY'!F135+'[3]11JUN'!F135+'[3]12JUL'!F135+'[3]13AUG'!F135</f>
        <v>4000</v>
      </c>
      <c r="G135" s="19">
        <f>'[3]2SEPT'!G135+'[3]3OCT'!G135+'[3]4NOV'!G135+'[3]5DEC'!G135+'[3]6JAN'!G135+'[3]7FEB'!G135+'[3]8MAR'!G135+'[3]9APR'!G135+'[3]10MAY'!G135+'[3]11JUN'!G135+'[3]12JUL'!G135+'[3]13AUG'!G135</f>
        <v>10000</v>
      </c>
      <c r="H135" s="19">
        <f>'[3]2SEPT'!H135+'[3]3OCT'!H135+'[3]4NOV'!H135+'[3]5DEC'!H135+'[3]6JAN'!H135+'[3]7FEB'!H135+'[3]8MAR'!H135+'[3]9APR'!H135+'[3]10MAY'!H135+'[3]11JUN'!H135+'[3]12JUL'!H135+'[3]13AUG'!H135</f>
        <v>0</v>
      </c>
      <c r="I135" s="65">
        <f>'[3]2SEPT'!I135+'[3]3OCT'!I135+'[3]4NOV'!I135+'[3]5DEC'!I135+'[3]6JAN'!I135+'[3]7FEB'!I135+'[3]8MAR'!I135+'[3]9APR'!I135+'[3]10MAY'!I135+'[3]11JUN'!I135+'[3]12JUL'!I135+'[3]13AUG'!I135</f>
        <v>98160</v>
      </c>
      <c r="J135" s="19">
        <f>'[3]2SEPT'!J135+'[3]3OCT'!J135+'[3]4NOV'!J135+'[3]5DEC'!J135+'[3]6JAN'!J135+'[3]7FEB'!J135+'[3]8MAR'!J135+'[3]9APR'!J135+'[3]10MAY'!J135+'[3]11JUN'!J135+'[3]12JUL'!J135+'[3]13AUG'!J135</f>
        <v>470.17</v>
      </c>
      <c r="K135" s="19">
        <f>'[3]2SEPT'!K135+'[3]3OCT'!K135+'[3]4NOV'!K135+'[3]5DEC'!K135+'[3]6JAN'!K135+'[3]7FEB'!K135+'[3]8MAR'!K135+'[3]9APR'!K135+'[3]10MAY'!K135+'[3]11JUN'!K135+'[3]12JUL'!K135+'[3]13AUG'!K135</f>
        <v>3850.22</v>
      </c>
      <c r="L135" s="19">
        <f>'[3]2SEPT'!L135+'[3]3OCT'!L135+'[3]4NOV'!L135+'[3]5DEC'!L135+'[3]6JAN'!L135+'[3]7FEB'!L135+'[3]8MAR'!L135+'[3]9APR'!L135+'[3]10MAY'!L135+'[3]11JUN'!L135+'[3]12JUL'!L135+'[3]13AUG'!L135</f>
        <v>0</v>
      </c>
      <c r="M135" s="19">
        <f>'[3]2SEPT'!M135+'[3]3OCT'!M135+'[3]4NOV'!M135+'[3]5DEC'!M135+'[3]6JAN'!M135+'[3]7FEB'!M135+'[3]8MAR'!M135+'[3]9APR'!M135+'[3]10MAY'!M135+'[3]11JUN'!M135+'[3]12JUL'!M135+'[3]13AUG'!M135</f>
        <v>0</v>
      </c>
      <c r="N135" s="19">
        <f>'[3]2SEPT'!N135+'[3]3OCT'!N135+'[3]4NOV'!N135+'[3]5DEC'!N135+'[3]6JAN'!N135+'[3]7FEB'!N135+'[3]8MAR'!N135+'[3]9APR'!N135+'[3]10MAY'!N135+'[3]11JUN'!N135+'[3]12JUL'!N135+'[3]13AUG'!N135</f>
        <v>0</v>
      </c>
      <c r="O135" s="19">
        <f>'[3]2SEPT'!O135+'[3]3OCT'!O135+'[3]4NOV'!O135+'[3]5DEC'!O135+'[3]6JAN'!O135+'[3]7FEB'!O135+'[3]8MAR'!O135+'[3]9APR'!O135+'[3]10MAY'!O135+'[3]11JUN'!O135+'[3]12JUL'!O135+'[3]13AUG'!O135</f>
        <v>0</v>
      </c>
      <c r="P135" s="19">
        <f>'[3]2SEPT'!P135+'[3]3OCT'!P135+'[3]4NOV'!P135+'[3]5DEC'!P135+'[3]6JAN'!P135+'[3]7FEB'!P135+'[3]8MAR'!P135+'[3]9APR'!P135+'[3]10MAY'!P135+'[3]11JUN'!P135+'[3]12JUL'!P135+'[3]13AUG'!P135</f>
        <v>0</v>
      </c>
      <c r="Q135" s="19">
        <f>'[3]2SEPT'!Q135+'[3]3OCT'!Q135+'[3]4NOV'!Q135+'[3]5DEC'!Q135+'[3]6JAN'!Q135+'[3]7FEB'!Q135+'[3]8MAR'!Q135+'[3]9APR'!Q135+'[3]10MAY'!Q135+'[3]11JUN'!Q135+'[3]12JUL'!Q135+'[3]13AUG'!Q135</f>
        <v>0</v>
      </c>
      <c r="R135" s="19">
        <f>'[3]2SEPT'!R135+'[3]3OCT'!R135+'[3]4NOV'!R135+'[3]5DEC'!R135+'[3]6JAN'!R135+'[3]7FEB'!R135+'[3]8MAR'!R135+'[3]9APR'!R135+'[3]10MAY'!R135+'[3]11JUN'!R135+'[3]12JUL'!R135+'[3]13AUG'!R135</f>
        <v>0</v>
      </c>
      <c r="S135" s="19">
        <f>'[3]2SEPT'!S135+'[3]3OCT'!S135+'[3]4NOV'!S135+'[3]5DEC'!S135+'[3]6JAN'!S135+'[3]7FEB'!S135+'[3]8MAR'!S135+'[3]9APR'!S135+'[3]10MAY'!S135+'[3]11JUN'!S135+'[3]12JUL'!S135+'[3]13AUG'!S135</f>
        <v>0</v>
      </c>
      <c r="T135" s="19">
        <f>'[3]2SEPT'!T135+'[3]3OCT'!T135+'[3]4NOV'!T135+'[3]5DEC'!T135+'[3]6JAN'!T135+'[3]7FEB'!T135+'[3]8MAR'!T135+'[3]9APR'!T135+'[3]10MAY'!T135+'[3]11JUN'!T135+'[3]12JUL'!T135+'[3]13AUG'!T135</f>
        <v>0</v>
      </c>
      <c r="U135" s="19">
        <f>'[3]2SEPT'!U135+'[3]3OCT'!U135+'[3]4NOV'!U135+'[3]5DEC'!U135+'[3]6JAN'!U135+'[3]7FEB'!U135+'[3]8MAR'!U135+'[3]9APR'!U135+'[3]10MAY'!U135+'[3]11JUN'!U135+'[3]12JUL'!U135+'[3]13AUG'!U135</f>
        <v>0</v>
      </c>
      <c r="V135" s="19">
        <f>'[3]2SEPT'!V135+'[3]3OCT'!V135+'[3]4NOV'!V135+'[3]5DEC'!V135+'[3]6JAN'!V135+'[3]7FEB'!V135+'[3]8MAR'!V135+'[3]9APR'!V135+'[3]10MAY'!V135+'[3]11JUN'!V135+'[3]12JUL'!V135+'[3]13AUG'!V135</f>
        <v>0</v>
      </c>
      <c r="W135" s="66">
        <f t="shared" si="2"/>
        <v>102480.39</v>
      </c>
    </row>
    <row r="136" spans="1:23" x14ac:dyDescent="0.25">
      <c r="A136" s="62" t="s">
        <v>309</v>
      </c>
      <c r="B136" s="63" t="s">
        <v>310</v>
      </c>
      <c r="C136" s="71" t="s">
        <v>50</v>
      </c>
      <c r="D136" s="19">
        <f>'[3]2SEPT'!D136+'[3]3OCT'!D136+'[3]4NOV'!D136+'[3]5DEC'!D136+'[3]6JAN'!D136+'[3]7FEB'!D136+'[3]8MAR'!D136+'[3]9APR'!D136+'[3]10MAY'!D136+'[3]11JUN'!D136+'[3]12JUL'!D136+'[3]13AUG'!D136</f>
        <v>109029.88</v>
      </c>
      <c r="E136" s="19">
        <f>'[3]2SEPT'!E136+'[3]3OCT'!E136+'[3]4NOV'!E136+'[3]5DEC'!E136+'[3]6JAN'!E136+'[3]7FEB'!E136+'[3]8MAR'!E136+'[3]9APR'!E136+'[3]10MAY'!E136+'[3]11JUN'!E136+'[3]12JUL'!E136+'[3]13AUG'!E136</f>
        <v>7513.12</v>
      </c>
      <c r="F136" s="19">
        <f>'[3]2SEPT'!F136+'[3]3OCT'!F136+'[3]4NOV'!F136+'[3]5DEC'!F136+'[3]6JAN'!F136+'[3]7FEB'!F136+'[3]8MAR'!F136+'[3]9APR'!F136+'[3]10MAY'!F136+'[3]11JUN'!F136+'[3]12JUL'!F136+'[3]13AUG'!F136</f>
        <v>40000</v>
      </c>
      <c r="G136" s="19">
        <f>'[3]2SEPT'!G136+'[3]3OCT'!G136+'[3]4NOV'!G136+'[3]5DEC'!G136+'[3]6JAN'!G136+'[3]7FEB'!G136+'[3]8MAR'!G136+'[3]9APR'!G136+'[3]10MAY'!G136+'[3]11JUN'!G136+'[3]12JUL'!G136+'[3]13AUG'!G136</f>
        <v>60000</v>
      </c>
      <c r="H136" s="19">
        <f>'[3]2SEPT'!H136+'[3]3OCT'!H136+'[3]4NOV'!H136+'[3]5DEC'!H136+'[3]6JAN'!H136+'[3]7FEB'!H136+'[3]8MAR'!H136+'[3]9APR'!H136+'[3]10MAY'!H136+'[3]11JUN'!H136+'[3]12JUL'!H136+'[3]13AUG'!H136</f>
        <v>0</v>
      </c>
      <c r="I136" s="65">
        <f>'[3]2SEPT'!I136+'[3]3OCT'!I136+'[3]4NOV'!I136+'[3]5DEC'!I136+'[3]6JAN'!I136+'[3]7FEB'!I136+'[3]8MAR'!I136+'[3]9APR'!I136+'[3]10MAY'!I136+'[3]11JUN'!I136+'[3]12JUL'!I136+'[3]13AUG'!I136</f>
        <v>216543</v>
      </c>
      <c r="J136" s="19">
        <f>'[3]2SEPT'!J136+'[3]3OCT'!J136+'[3]4NOV'!J136+'[3]5DEC'!J136+'[3]6JAN'!J136+'[3]7FEB'!J136+'[3]8MAR'!J136+'[3]9APR'!J136+'[3]10MAY'!J136+'[3]11JUN'!J136+'[3]12JUL'!J136+'[3]13AUG'!J136</f>
        <v>1410.53</v>
      </c>
      <c r="K136" s="19">
        <f>'[3]2SEPT'!K136+'[3]3OCT'!K136+'[3]4NOV'!K136+'[3]5DEC'!K136+'[3]6JAN'!K136+'[3]7FEB'!K136+'[3]8MAR'!K136+'[3]9APR'!K136+'[3]10MAY'!K136+'[3]11JUN'!K136+'[3]12JUL'!K136+'[3]13AUG'!K136</f>
        <v>9774.9</v>
      </c>
      <c r="L136" s="19">
        <f>'[3]2SEPT'!L136+'[3]3OCT'!L136+'[3]4NOV'!L136+'[3]5DEC'!L136+'[3]6JAN'!L136+'[3]7FEB'!L136+'[3]8MAR'!L136+'[3]9APR'!L136+'[3]10MAY'!L136+'[3]11JUN'!L136+'[3]12JUL'!L136+'[3]13AUG'!L136</f>
        <v>0</v>
      </c>
      <c r="M136" s="19">
        <f>'[3]2SEPT'!M136+'[3]3OCT'!M136+'[3]4NOV'!M136+'[3]5DEC'!M136+'[3]6JAN'!M136+'[3]7FEB'!M136+'[3]8MAR'!M136+'[3]9APR'!M136+'[3]10MAY'!M136+'[3]11JUN'!M136+'[3]12JUL'!M136+'[3]13AUG'!M136</f>
        <v>0</v>
      </c>
      <c r="N136" s="19">
        <f>'[3]2SEPT'!N136+'[3]3OCT'!N136+'[3]4NOV'!N136+'[3]5DEC'!N136+'[3]6JAN'!N136+'[3]7FEB'!N136+'[3]8MAR'!N136+'[3]9APR'!N136+'[3]10MAY'!N136+'[3]11JUN'!N136+'[3]12JUL'!N136+'[3]13AUG'!N136</f>
        <v>0</v>
      </c>
      <c r="O136" s="19">
        <f>'[3]2SEPT'!O136+'[3]3OCT'!O136+'[3]4NOV'!O136+'[3]5DEC'!O136+'[3]6JAN'!O136+'[3]7FEB'!O136+'[3]8MAR'!O136+'[3]9APR'!O136+'[3]10MAY'!O136+'[3]11JUN'!O136+'[3]12JUL'!O136+'[3]13AUG'!O136</f>
        <v>0</v>
      </c>
      <c r="P136" s="19">
        <f>'[3]2SEPT'!P136+'[3]3OCT'!P136+'[3]4NOV'!P136+'[3]5DEC'!P136+'[3]6JAN'!P136+'[3]7FEB'!P136+'[3]8MAR'!P136+'[3]9APR'!P136+'[3]10MAY'!P136+'[3]11JUN'!P136+'[3]12JUL'!P136+'[3]13AUG'!P136</f>
        <v>0</v>
      </c>
      <c r="Q136" s="19">
        <f>'[3]2SEPT'!Q136+'[3]3OCT'!Q136+'[3]4NOV'!Q136+'[3]5DEC'!Q136+'[3]6JAN'!Q136+'[3]7FEB'!Q136+'[3]8MAR'!Q136+'[3]9APR'!Q136+'[3]10MAY'!Q136+'[3]11JUN'!Q136+'[3]12JUL'!Q136+'[3]13AUG'!Q136</f>
        <v>120000</v>
      </c>
      <c r="R136" s="19">
        <f>'[3]2SEPT'!R136+'[3]3OCT'!R136+'[3]4NOV'!R136+'[3]5DEC'!R136+'[3]6JAN'!R136+'[3]7FEB'!R136+'[3]8MAR'!R136+'[3]9APR'!R136+'[3]10MAY'!R136+'[3]11JUN'!R136+'[3]12JUL'!R136+'[3]13AUG'!R136</f>
        <v>0</v>
      </c>
      <c r="S136" s="19">
        <f>'[3]2SEPT'!S136+'[3]3OCT'!S136+'[3]4NOV'!S136+'[3]5DEC'!S136+'[3]6JAN'!S136+'[3]7FEB'!S136+'[3]8MAR'!S136+'[3]9APR'!S136+'[3]10MAY'!S136+'[3]11JUN'!S136+'[3]12JUL'!S136+'[3]13AUG'!S136</f>
        <v>0</v>
      </c>
      <c r="T136" s="19">
        <f>'[3]2SEPT'!T136+'[3]3OCT'!T136+'[3]4NOV'!T136+'[3]5DEC'!T136+'[3]6JAN'!T136+'[3]7FEB'!T136+'[3]8MAR'!T136+'[3]9APR'!T136+'[3]10MAY'!T136+'[3]11JUN'!T136+'[3]12JUL'!T136+'[3]13AUG'!T136</f>
        <v>0</v>
      </c>
      <c r="U136" s="19">
        <f>'[3]2SEPT'!U136+'[3]3OCT'!U136+'[3]4NOV'!U136+'[3]5DEC'!U136+'[3]6JAN'!U136+'[3]7FEB'!U136+'[3]8MAR'!U136+'[3]9APR'!U136+'[3]10MAY'!U136+'[3]11JUN'!U136+'[3]12JUL'!U136+'[3]13AUG'!U136</f>
        <v>0</v>
      </c>
      <c r="V136" s="19">
        <f>'[3]2SEPT'!V136+'[3]3OCT'!V136+'[3]4NOV'!V136+'[3]5DEC'!V136+'[3]6JAN'!V136+'[3]7FEB'!V136+'[3]8MAR'!V136+'[3]9APR'!V136+'[3]10MAY'!V136+'[3]11JUN'!V136+'[3]12JUL'!V136+'[3]13AUG'!V136</f>
        <v>7650</v>
      </c>
      <c r="W136" s="66">
        <f t="shared" si="2"/>
        <v>355378.43</v>
      </c>
    </row>
    <row r="137" spans="1:23" x14ac:dyDescent="0.25">
      <c r="A137" s="62" t="s">
        <v>311</v>
      </c>
      <c r="B137" s="63" t="s">
        <v>312</v>
      </c>
      <c r="C137" s="73" t="s">
        <v>100</v>
      </c>
      <c r="D137" s="19">
        <f>'[3]2SEPT'!D137+'[3]3OCT'!D137+'[3]4NOV'!D137+'[3]5DEC'!D137+'[3]6JAN'!D137+'[3]7FEB'!D137+'[3]8MAR'!D137+'[3]9APR'!D137+'[3]10MAY'!D137+'[3]11JUN'!D137+'[3]12JUL'!D137+'[3]13AUG'!D137</f>
        <v>1407089</v>
      </c>
      <c r="E137" s="19">
        <f>'[3]2SEPT'!E137+'[3]3OCT'!E137+'[3]4NOV'!E137+'[3]5DEC'!E137+'[3]6JAN'!E137+'[3]7FEB'!E137+'[3]8MAR'!E137+'[3]9APR'!E137+'[3]10MAY'!E137+'[3]11JUN'!E137+'[3]12JUL'!E137+'[3]13AUG'!E137</f>
        <v>2668526</v>
      </c>
      <c r="F137" s="19">
        <f>'[3]2SEPT'!F137+'[3]3OCT'!F137+'[3]4NOV'!F137+'[3]5DEC'!F137+'[3]6JAN'!F137+'[3]7FEB'!F137+'[3]8MAR'!F137+'[3]9APR'!F137+'[3]10MAY'!F137+'[3]11JUN'!F137+'[3]12JUL'!F137+'[3]13AUG'!F137</f>
        <v>538184</v>
      </c>
      <c r="G137" s="19">
        <f>'[3]2SEPT'!G137+'[3]3OCT'!G137+'[3]4NOV'!G137+'[3]5DEC'!G137+'[3]6JAN'!G137+'[3]7FEB'!G137+'[3]8MAR'!G137+'[3]9APR'!G137+'[3]10MAY'!G137+'[3]11JUN'!G137+'[3]12JUL'!G137+'[3]13AUG'!G137</f>
        <v>1463367</v>
      </c>
      <c r="H137" s="19">
        <f>'[3]2SEPT'!H137+'[3]3OCT'!H137+'[3]4NOV'!H137+'[3]5DEC'!H137+'[3]6JAN'!H137+'[3]7FEB'!H137+'[3]8MAR'!H137+'[3]9APR'!H137+'[3]10MAY'!H137+'[3]11JUN'!H137+'[3]12JUL'!H137+'[3]13AUG'!H137</f>
        <v>1616911</v>
      </c>
      <c r="I137" s="65">
        <f>'[3]2SEPT'!I137+'[3]3OCT'!I137+'[3]4NOV'!I137+'[3]5DEC'!I137+'[3]6JAN'!I137+'[3]7FEB'!I137+'[3]8MAR'!I137+'[3]9APR'!I137+'[3]10MAY'!I137+'[3]11JUN'!I137+'[3]12JUL'!I137+'[3]13AUG'!I137</f>
        <v>7694077</v>
      </c>
      <c r="J137" s="19">
        <f>'[3]2SEPT'!J137+'[3]3OCT'!J137+'[3]4NOV'!J137+'[3]5DEC'!J137+'[3]6JAN'!J137+'[3]7FEB'!J137+'[3]8MAR'!J137+'[3]9APR'!J137+'[3]10MAY'!J137+'[3]11JUN'!J137+'[3]12JUL'!J137+'[3]13AUG'!J137</f>
        <v>28106.93</v>
      </c>
      <c r="K137" s="19">
        <f>'[3]2SEPT'!K137+'[3]3OCT'!K137+'[3]4NOV'!K137+'[3]5DEC'!K137+'[3]6JAN'!K137+'[3]7FEB'!K137+'[3]8MAR'!K137+'[3]9APR'!K137+'[3]10MAY'!K137+'[3]11JUN'!K137+'[3]12JUL'!K137+'[3]13AUG'!K137</f>
        <v>725544.03</v>
      </c>
      <c r="L137" s="19">
        <f>'[3]2SEPT'!L137+'[3]3OCT'!L137+'[3]4NOV'!L137+'[3]5DEC'!L137+'[3]6JAN'!L137+'[3]7FEB'!L137+'[3]8MAR'!L137+'[3]9APR'!L137+'[3]10MAY'!L137+'[3]11JUN'!L137+'[3]12JUL'!L137+'[3]13AUG'!L137</f>
        <v>0</v>
      </c>
      <c r="M137" s="19">
        <f>'[3]2SEPT'!M137+'[3]3OCT'!M137+'[3]4NOV'!M137+'[3]5DEC'!M137+'[3]6JAN'!M137+'[3]7FEB'!M137+'[3]8MAR'!M137+'[3]9APR'!M137+'[3]10MAY'!M137+'[3]11JUN'!M137+'[3]12JUL'!M137+'[3]13AUG'!M137</f>
        <v>0</v>
      </c>
      <c r="N137" s="19">
        <f>'[3]2SEPT'!N137+'[3]3OCT'!N137+'[3]4NOV'!N137+'[3]5DEC'!N137+'[3]6JAN'!N137+'[3]7FEB'!N137+'[3]8MAR'!N137+'[3]9APR'!N137+'[3]10MAY'!N137+'[3]11JUN'!N137+'[3]12JUL'!N137+'[3]13AUG'!N137</f>
        <v>0</v>
      </c>
      <c r="O137" s="19">
        <f>'[3]2SEPT'!O137+'[3]3OCT'!O137+'[3]4NOV'!O137+'[3]5DEC'!O137+'[3]6JAN'!O137+'[3]7FEB'!O137+'[3]8MAR'!O137+'[3]9APR'!O137+'[3]10MAY'!O137+'[3]11JUN'!O137+'[3]12JUL'!O137+'[3]13AUG'!O137</f>
        <v>0</v>
      </c>
      <c r="P137" s="19">
        <f>'[3]2SEPT'!P137+'[3]3OCT'!P137+'[3]4NOV'!P137+'[3]5DEC'!P137+'[3]6JAN'!P137+'[3]7FEB'!P137+'[3]8MAR'!P137+'[3]9APR'!P137+'[3]10MAY'!P137+'[3]11JUN'!P137+'[3]12JUL'!P137+'[3]13AUG'!P137</f>
        <v>216800</v>
      </c>
      <c r="Q137" s="19">
        <f>'[3]2SEPT'!Q137+'[3]3OCT'!Q137+'[3]4NOV'!Q137+'[3]5DEC'!Q137+'[3]6JAN'!Q137+'[3]7FEB'!Q137+'[3]8MAR'!Q137+'[3]9APR'!Q137+'[3]10MAY'!Q137+'[3]11JUN'!Q137+'[3]12JUL'!Q137+'[3]13AUG'!Q137</f>
        <v>0</v>
      </c>
      <c r="R137" s="19">
        <f>'[3]2SEPT'!R137+'[3]3OCT'!R137+'[3]4NOV'!R137+'[3]5DEC'!R137+'[3]6JAN'!R137+'[3]7FEB'!R137+'[3]8MAR'!R137+'[3]9APR'!R137+'[3]10MAY'!R137+'[3]11JUN'!R137+'[3]12JUL'!R137+'[3]13AUG'!R137</f>
        <v>0</v>
      </c>
      <c r="S137" s="19">
        <f>'[3]2SEPT'!S137+'[3]3OCT'!S137+'[3]4NOV'!S137+'[3]5DEC'!S137+'[3]6JAN'!S137+'[3]7FEB'!S137+'[3]8MAR'!S137+'[3]9APR'!S137+'[3]10MAY'!S137+'[3]11JUN'!S137+'[3]12JUL'!S137+'[3]13AUG'!S137</f>
        <v>0</v>
      </c>
      <c r="T137" s="19">
        <f>'[3]2SEPT'!T137+'[3]3OCT'!T137+'[3]4NOV'!T137+'[3]5DEC'!T137+'[3]6JAN'!T137+'[3]7FEB'!T137+'[3]8MAR'!T137+'[3]9APR'!T137+'[3]10MAY'!T137+'[3]11JUN'!T137+'[3]12JUL'!T137+'[3]13AUG'!T137</f>
        <v>134084</v>
      </c>
      <c r="U137" s="19">
        <f>'[3]2SEPT'!U137+'[3]3OCT'!U137+'[3]4NOV'!U137+'[3]5DEC'!U137+'[3]6JAN'!U137+'[3]7FEB'!U137+'[3]8MAR'!U137+'[3]9APR'!U137+'[3]10MAY'!U137+'[3]11JUN'!U137+'[3]12JUL'!U137+'[3]13AUG'!U137</f>
        <v>0</v>
      </c>
      <c r="V137" s="19">
        <f>'[3]2SEPT'!V137+'[3]3OCT'!V137+'[3]4NOV'!V137+'[3]5DEC'!V137+'[3]6JAN'!V137+'[3]7FEB'!V137+'[3]8MAR'!V137+'[3]9APR'!V137+'[3]10MAY'!V137+'[3]11JUN'!V137+'[3]12JUL'!V137+'[3]13AUG'!V137</f>
        <v>0</v>
      </c>
      <c r="W137" s="66">
        <f t="shared" si="2"/>
        <v>8798611.959999999</v>
      </c>
    </row>
    <row r="138" spans="1:23" x14ac:dyDescent="0.25">
      <c r="A138" s="62" t="s">
        <v>313</v>
      </c>
      <c r="B138" s="63" t="s">
        <v>314</v>
      </c>
      <c r="C138" s="67" t="s">
        <v>39</v>
      </c>
      <c r="D138" s="19">
        <f>'[3]2SEPT'!D138+'[3]3OCT'!D138+'[3]4NOV'!D138+'[3]5DEC'!D138+'[3]6JAN'!D138+'[3]7FEB'!D138+'[3]8MAR'!D138+'[3]9APR'!D138+'[3]10MAY'!D138+'[3]11JUN'!D138+'[3]12JUL'!D138+'[3]13AUG'!D138</f>
        <v>537010.06000000006</v>
      </c>
      <c r="E138" s="19">
        <f>'[3]2SEPT'!E138+'[3]3OCT'!E138+'[3]4NOV'!E138+'[3]5DEC'!E138+'[3]6JAN'!E138+'[3]7FEB'!E138+'[3]8MAR'!E138+'[3]9APR'!E138+'[3]10MAY'!E138+'[3]11JUN'!E138+'[3]12JUL'!E138+'[3]13AUG'!E138</f>
        <v>222909.01</v>
      </c>
      <c r="F138" s="19">
        <f>'[3]2SEPT'!F138+'[3]3OCT'!F138+'[3]4NOV'!F138+'[3]5DEC'!F138+'[3]6JAN'!F138+'[3]7FEB'!F138+'[3]8MAR'!F138+'[3]9APR'!F138+'[3]10MAY'!F138+'[3]11JUN'!F138+'[3]12JUL'!F138+'[3]13AUG'!F138</f>
        <v>53146.6</v>
      </c>
      <c r="G138" s="19">
        <f>'[3]2SEPT'!G138+'[3]3OCT'!G138+'[3]4NOV'!G138+'[3]5DEC'!G138+'[3]6JAN'!G138+'[3]7FEB'!G138+'[3]8MAR'!G138+'[3]9APR'!G138+'[3]10MAY'!G138+'[3]11JUN'!G138+'[3]12JUL'!G138+'[3]13AUG'!G138</f>
        <v>201522.24</v>
      </c>
      <c r="H138" s="19">
        <f>'[3]2SEPT'!H138+'[3]3OCT'!H138+'[3]4NOV'!H138+'[3]5DEC'!H138+'[3]6JAN'!H138+'[3]7FEB'!H138+'[3]8MAR'!H138+'[3]9APR'!H138+'[3]10MAY'!H138+'[3]11JUN'!H138+'[3]12JUL'!H138+'[3]13AUG'!H138</f>
        <v>92289.09</v>
      </c>
      <c r="I138" s="65">
        <f>'[3]2SEPT'!I138+'[3]3OCT'!I138+'[3]4NOV'!I138+'[3]5DEC'!I138+'[3]6JAN'!I138+'[3]7FEB'!I138+'[3]8MAR'!I138+'[3]9APR'!I138+'[3]10MAY'!I138+'[3]11JUN'!I138+'[3]12JUL'!I138+'[3]13AUG'!I138</f>
        <v>1106877</v>
      </c>
      <c r="J138" s="19">
        <f>'[3]2SEPT'!J138+'[3]3OCT'!J138+'[3]4NOV'!J138+'[3]5DEC'!J138+'[3]6JAN'!J138+'[3]7FEB'!J138+'[3]8MAR'!J138+'[3]9APR'!J138+'[3]10MAY'!J138+'[3]11JUN'!J138+'[3]12JUL'!J138+'[3]13AUG'!J138</f>
        <v>9403.58</v>
      </c>
      <c r="K138" s="19">
        <f>'[3]2SEPT'!K138+'[3]3OCT'!K138+'[3]4NOV'!K138+'[3]5DEC'!K138+'[3]6JAN'!K138+'[3]7FEB'!K138+'[3]8MAR'!K138+'[3]9APR'!K138+'[3]10MAY'!K138+'[3]11JUN'!K138+'[3]12JUL'!K138+'[3]13AUG'!K138</f>
        <v>203265.2</v>
      </c>
      <c r="L138" s="19">
        <f>'[3]2SEPT'!L138+'[3]3OCT'!L138+'[3]4NOV'!L138+'[3]5DEC'!L138+'[3]6JAN'!L138+'[3]7FEB'!L138+'[3]8MAR'!L138+'[3]9APR'!L138+'[3]10MAY'!L138+'[3]11JUN'!L138+'[3]12JUL'!L138+'[3]13AUG'!L138</f>
        <v>0</v>
      </c>
      <c r="M138" s="19">
        <f>'[3]2SEPT'!M138+'[3]3OCT'!M138+'[3]4NOV'!M138+'[3]5DEC'!M138+'[3]6JAN'!M138+'[3]7FEB'!M138+'[3]8MAR'!M138+'[3]9APR'!M138+'[3]10MAY'!M138+'[3]11JUN'!M138+'[3]12JUL'!M138+'[3]13AUG'!M138</f>
        <v>0</v>
      </c>
      <c r="N138" s="19">
        <f>'[3]2SEPT'!N138+'[3]3OCT'!N138+'[3]4NOV'!N138+'[3]5DEC'!N138+'[3]6JAN'!N138+'[3]7FEB'!N138+'[3]8MAR'!N138+'[3]9APR'!N138+'[3]10MAY'!N138+'[3]11JUN'!N138+'[3]12JUL'!N138+'[3]13AUG'!N138</f>
        <v>0</v>
      </c>
      <c r="O138" s="19">
        <f>'[3]2SEPT'!O138+'[3]3OCT'!O138+'[3]4NOV'!O138+'[3]5DEC'!O138+'[3]6JAN'!O138+'[3]7FEB'!O138+'[3]8MAR'!O138+'[3]9APR'!O138+'[3]10MAY'!O138+'[3]11JUN'!O138+'[3]12JUL'!O138+'[3]13AUG'!O138</f>
        <v>0</v>
      </c>
      <c r="P138" s="19">
        <f>'[3]2SEPT'!P138+'[3]3OCT'!P138+'[3]4NOV'!P138+'[3]5DEC'!P138+'[3]6JAN'!P138+'[3]7FEB'!P138+'[3]8MAR'!P138+'[3]9APR'!P138+'[3]10MAY'!P138+'[3]11JUN'!P138+'[3]12JUL'!P138+'[3]13AUG'!P138</f>
        <v>0</v>
      </c>
      <c r="Q138" s="19">
        <f>'[3]2SEPT'!Q138+'[3]3OCT'!Q138+'[3]4NOV'!Q138+'[3]5DEC'!Q138+'[3]6JAN'!Q138+'[3]7FEB'!Q138+'[3]8MAR'!Q138+'[3]9APR'!Q138+'[3]10MAY'!Q138+'[3]11JUN'!Q138+'[3]12JUL'!Q138+'[3]13AUG'!Q138</f>
        <v>0</v>
      </c>
      <c r="R138" s="19">
        <f>'[3]2SEPT'!R138+'[3]3OCT'!R138+'[3]4NOV'!R138+'[3]5DEC'!R138+'[3]6JAN'!R138+'[3]7FEB'!R138+'[3]8MAR'!R138+'[3]9APR'!R138+'[3]10MAY'!R138+'[3]11JUN'!R138+'[3]12JUL'!R138+'[3]13AUG'!R138</f>
        <v>0</v>
      </c>
      <c r="S138" s="19">
        <f>'[3]2SEPT'!S138+'[3]3OCT'!S138+'[3]4NOV'!S138+'[3]5DEC'!S138+'[3]6JAN'!S138+'[3]7FEB'!S138+'[3]8MAR'!S138+'[3]9APR'!S138+'[3]10MAY'!S138+'[3]11JUN'!S138+'[3]12JUL'!S138+'[3]13AUG'!S138</f>
        <v>0</v>
      </c>
      <c r="T138" s="19">
        <f>'[3]2SEPT'!T138+'[3]3OCT'!T138+'[3]4NOV'!T138+'[3]5DEC'!T138+'[3]6JAN'!T138+'[3]7FEB'!T138+'[3]8MAR'!T138+'[3]9APR'!T138+'[3]10MAY'!T138+'[3]11JUN'!T138+'[3]12JUL'!T138+'[3]13AUG'!T138</f>
        <v>0</v>
      </c>
      <c r="U138" s="19">
        <f>'[3]2SEPT'!U138+'[3]3OCT'!U138+'[3]4NOV'!U138+'[3]5DEC'!U138+'[3]6JAN'!U138+'[3]7FEB'!U138+'[3]8MAR'!U138+'[3]9APR'!U138+'[3]10MAY'!U138+'[3]11JUN'!U138+'[3]12JUL'!U138+'[3]13AUG'!U138</f>
        <v>0</v>
      </c>
      <c r="V138" s="19">
        <f>'[3]2SEPT'!V138+'[3]3OCT'!V138+'[3]4NOV'!V138+'[3]5DEC'!V138+'[3]6JAN'!V138+'[3]7FEB'!V138+'[3]8MAR'!V138+'[3]9APR'!V138+'[3]10MAY'!V138+'[3]11JUN'!V138+'[3]12JUL'!V138+'[3]13AUG'!V138</f>
        <v>0</v>
      </c>
      <c r="W138" s="66">
        <f t="shared" si="2"/>
        <v>1319545.78</v>
      </c>
    </row>
    <row r="139" spans="1:23" x14ac:dyDescent="0.25">
      <c r="A139" s="62" t="s">
        <v>315</v>
      </c>
      <c r="B139" s="63" t="s">
        <v>316</v>
      </c>
      <c r="C139" s="71" t="s">
        <v>50</v>
      </c>
      <c r="D139" s="19">
        <f>'[3]2SEPT'!D139+'[3]3OCT'!D139+'[3]4NOV'!D139+'[3]5DEC'!D139+'[3]6JAN'!D139+'[3]7FEB'!D139+'[3]8MAR'!D139+'[3]9APR'!D139+'[3]10MAY'!D139+'[3]11JUN'!D139+'[3]12JUL'!D139+'[3]13AUG'!D139</f>
        <v>147398.12</v>
      </c>
      <c r="E139" s="19">
        <f>'[3]2SEPT'!E139+'[3]3OCT'!E139+'[3]4NOV'!E139+'[3]5DEC'!E139+'[3]6JAN'!E139+'[3]7FEB'!E139+'[3]8MAR'!E139+'[3]9APR'!E139+'[3]10MAY'!E139+'[3]11JUN'!E139+'[3]12JUL'!E139+'[3]13AUG'!E139</f>
        <v>28324.68</v>
      </c>
      <c r="F139" s="19">
        <f>'[3]2SEPT'!F139+'[3]3OCT'!F139+'[3]4NOV'!F139+'[3]5DEC'!F139+'[3]6JAN'!F139+'[3]7FEB'!F139+'[3]8MAR'!F139+'[3]9APR'!F139+'[3]10MAY'!F139+'[3]11JUN'!F139+'[3]12JUL'!F139+'[3]13AUG'!F139</f>
        <v>18893.2</v>
      </c>
      <c r="G139" s="19">
        <f>'[3]2SEPT'!G139+'[3]3OCT'!G139+'[3]4NOV'!G139+'[3]5DEC'!G139+'[3]6JAN'!G139+'[3]7FEB'!G139+'[3]8MAR'!G139+'[3]9APR'!G139+'[3]10MAY'!G139+'[3]11JUN'!G139+'[3]12JUL'!G139+'[3]13AUG'!G139</f>
        <v>15000</v>
      </c>
      <c r="H139" s="19">
        <f>'[3]2SEPT'!H139+'[3]3OCT'!H139+'[3]4NOV'!H139+'[3]5DEC'!H139+'[3]6JAN'!H139+'[3]7FEB'!H139+'[3]8MAR'!H139+'[3]9APR'!H139+'[3]10MAY'!H139+'[3]11JUN'!H139+'[3]12JUL'!H139+'[3]13AUG'!H139</f>
        <v>7000</v>
      </c>
      <c r="I139" s="65">
        <f>'[3]2SEPT'!I139+'[3]3OCT'!I139+'[3]4NOV'!I139+'[3]5DEC'!I139+'[3]6JAN'!I139+'[3]7FEB'!I139+'[3]8MAR'!I139+'[3]9APR'!I139+'[3]10MAY'!I139+'[3]11JUN'!I139+'[3]12JUL'!I139+'[3]13AUG'!I139</f>
        <v>216616</v>
      </c>
      <c r="J139" s="19">
        <f>'[3]2SEPT'!J139+'[3]3OCT'!J139+'[3]4NOV'!J139+'[3]5DEC'!J139+'[3]6JAN'!J139+'[3]7FEB'!J139+'[3]8MAR'!J139+'[3]9APR'!J139+'[3]10MAY'!J139+'[3]11JUN'!J139+'[3]12JUL'!J139+'[3]13AUG'!J139</f>
        <v>1880.72</v>
      </c>
      <c r="K139" s="19">
        <f>'[3]2SEPT'!K139+'[3]3OCT'!K139+'[3]4NOV'!K139+'[3]5DEC'!K139+'[3]6JAN'!K139+'[3]7FEB'!K139+'[3]8MAR'!K139+'[3]9APR'!K139+'[3]10MAY'!K139+'[3]11JUN'!K139+'[3]12JUL'!K139+'[3]13AUG'!K139</f>
        <v>9774.9</v>
      </c>
      <c r="L139" s="19">
        <f>'[3]2SEPT'!L139+'[3]3OCT'!L139+'[3]4NOV'!L139+'[3]5DEC'!L139+'[3]6JAN'!L139+'[3]7FEB'!L139+'[3]8MAR'!L139+'[3]9APR'!L139+'[3]10MAY'!L139+'[3]11JUN'!L139+'[3]12JUL'!L139+'[3]13AUG'!L139</f>
        <v>0</v>
      </c>
      <c r="M139" s="19">
        <f>'[3]2SEPT'!M139+'[3]3OCT'!M139+'[3]4NOV'!M139+'[3]5DEC'!M139+'[3]6JAN'!M139+'[3]7FEB'!M139+'[3]8MAR'!M139+'[3]9APR'!M139+'[3]10MAY'!M139+'[3]11JUN'!M139+'[3]12JUL'!M139+'[3]13AUG'!M139</f>
        <v>0</v>
      </c>
      <c r="N139" s="19">
        <f>'[3]2SEPT'!N139+'[3]3OCT'!N139+'[3]4NOV'!N139+'[3]5DEC'!N139+'[3]6JAN'!N139+'[3]7FEB'!N139+'[3]8MAR'!N139+'[3]9APR'!N139+'[3]10MAY'!N139+'[3]11JUN'!N139+'[3]12JUL'!N139+'[3]13AUG'!N139</f>
        <v>0</v>
      </c>
      <c r="O139" s="19">
        <f>'[3]2SEPT'!O139+'[3]3OCT'!O139+'[3]4NOV'!O139+'[3]5DEC'!O139+'[3]6JAN'!O139+'[3]7FEB'!O139+'[3]8MAR'!O139+'[3]9APR'!O139+'[3]10MAY'!O139+'[3]11JUN'!O139+'[3]12JUL'!O139+'[3]13AUG'!O139</f>
        <v>0</v>
      </c>
      <c r="P139" s="19">
        <f>'[3]2SEPT'!P139+'[3]3OCT'!P139+'[3]4NOV'!P139+'[3]5DEC'!P139+'[3]6JAN'!P139+'[3]7FEB'!P139+'[3]8MAR'!P139+'[3]9APR'!P139+'[3]10MAY'!P139+'[3]11JUN'!P139+'[3]12JUL'!P139+'[3]13AUG'!P139</f>
        <v>0</v>
      </c>
      <c r="Q139" s="19">
        <f>'[3]2SEPT'!Q139+'[3]3OCT'!Q139+'[3]4NOV'!Q139+'[3]5DEC'!Q139+'[3]6JAN'!Q139+'[3]7FEB'!Q139+'[3]8MAR'!Q139+'[3]9APR'!Q139+'[3]10MAY'!Q139+'[3]11JUN'!Q139+'[3]12JUL'!Q139+'[3]13AUG'!Q139</f>
        <v>0</v>
      </c>
      <c r="R139" s="19">
        <f>'[3]2SEPT'!R139+'[3]3OCT'!R139+'[3]4NOV'!R139+'[3]5DEC'!R139+'[3]6JAN'!R139+'[3]7FEB'!R139+'[3]8MAR'!R139+'[3]9APR'!R139+'[3]10MAY'!R139+'[3]11JUN'!R139+'[3]12JUL'!R139+'[3]13AUG'!R139</f>
        <v>0</v>
      </c>
      <c r="S139" s="19">
        <f>'[3]2SEPT'!S139+'[3]3OCT'!S139+'[3]4NOV'!S139+'[3]5DEC'!S139+'[3]6JAN'!S139+'[3]7FEB'!S139+'[3]8MAR'!S139+'[3]9APR'!S139+'[3]10MAY'!S139+'[3]11JUN'!S139+'[3]12JUL'!S139+'[3]13AUG'!S139</f>
        <v>0</v>
      </c>
      <c r="T139" s="19">
        <f>'[3]2SEPT'!T139+'[3]3OCT'!T139+'[3]4NOV'!T139+'[3]5DEC'!T139+'[3]6JAN'!T139+'[3]7FEB'!T139+'[3]8MAR'!T139+'[3]9APR'!T139+'[3]10MAY'!T139+'[3]11JUN'!T139+'[3]12JUL'!T139+'[3]13AUG'!T139</f>
        <v>0</v>
      </c>
      <c r="U139" s="19">
        <f>'[3]2SEPT'!U139+'[3]3OCT'!U139+'[3]4NOV'!U139+'[3]5DEC'!U139+'[3]6JAN'!U139+'[3]7FEB'!U139+'[3]8MAR'!U139+'[3]9APR'!U139+'[3]10MAY'!U139+'[3]11JUN'!U139+'[3]12JUL'!U139+'[3]13AUG'!U139</f>
        <v>0</v>
      </c>
      <c r="V139" s="19">
        <f>'[3]2SEPT'!V139+'[3]3OCT'!V139+'[3]4NOV'!V139+'[3]5DEC'!V139+'[3]6JAN'!V139+'[3]7FEB'!V139+'[3]8MAR'!V139+'[3]9APR'!V139+'[3]10MAY'!V139+'[3]11JUN'!V139+'[3]12JUL'!V139+'[3]13AUG'!V139</f>
        <v>0</v>
      </c>
      <c r="W139" s="66">
        <f t="shared" si="2"/>
        <v>228271.62</v>
      </c>
    </row>
    <row r="140" spans="1:23" x14ac:dyDescent="0.25">
      <c r="A140" s="62" t="s">
        <v>317</v>
      </c>
      <c r="B140" s="63" t="s">
        <v>318</v>
      </c>
      <c r="C140" s="64" t="s">
        <v>36</v>
      </c>
      <c r="D140" s="19">
        <f>'[3]2SEPT'!D140+'[3]3OCT'!D140+'[3]4NOV'!D140+'[3]5DEC'!D140+'[3]6JAN'!D140+'[3]7FEB'!D140+'[3]8MAR'!D140+'[3]9APR'!D140+'[3]10MAY'!D140+'[3]11JUN'!D140+'[3]12JUL'!D140+'[3]13AUG'!D140</f>
        <v>343386.39</v>
      </c>
      <c r="E140" s="19">
        <f>'[3]2SEPT'!E140+'[3]3OCT'!E140+'[3]4NOV'!E140+'[3]5DEC'!E140+'[3]6JAN'!E140+'[3]7FEB'!E140+'[3]8MAR'!E140+'[3]9APR'!E140+'[3]10MAY'!E140+'[3]11JUN'!E140+'[3]12JUL'!E140+'[3]13AUG'!E140</f>
        <v>108930</v>
      </c>
      <c r="F140" s="19">
        <f>'[3]2SEPT'!F140+'[3]3OCT'!F140+'[3]4NOV'!F140+'[3]5DEC'!F140+'[3]6JAN'!F140+'[3]7FEB'!F140+'[3]8MAR'!F140+'[3]9APR'!F140+'[3]10MAY'!F140+'[3]11JUN'!F140+'[3]12JUL'!F140+'[3]13AUG'!F140</f>
        <v>2500</v>
      </c>
      <c r="G140" s="19">
        <f>'[3]2SEPT'!G140+'[3]3OCT'!G140+'[3]4NOV'!G140+'[3]5DEC'!G140+'[3]6JAN'!G140+'[3]7FEB'!G140+'[3]8MAR'!G140+'[3]9APR'!G140+'[3]10MAY'!G140+'[3]11JUN'!G140+'[3]12JUL'!G140+'[3]13AUG'!G140</f>
        <v>51927.61</v>
      </c>
      <c r="H140" s="19">
        <f>'[3]2SEPT'!H140+'[3]3OCT'!H140+'[3]4NOV'!H140+'[3]5DEC'!H140+'[3]6JAN'!H140+'[3]7FEB'!H140+'[3]8MAR'!H140+'[3]9APR'!H140+'[3]10MAY'!H140+'[3]11JUN'!H140+'[3]12JUL'!H140+'[3]13AUG'!H140</f>
        <v>34800</v>
      </c>
      <c r="I140" s="65">
        <f>'[3]2SEPT'!I140+'[3]3OCT'!I140+'[3]4NOV'!I140+'[3]5DEC'!I140+'[3]6JAN'!I140+'[3]7FEB'!I140+'[3]8MAR'!I140+'[3]9APR'!I140+'[3]10MAY'!I140+'[3]11JUN'!I140+'[3]12JUL'!I140+'[3]13AUG'!I140</f>
        <v>541544</v>
      </c>
      <c r="J140" s="19">
        <f>'[3]2SEPT'!J140+'[3]3OCT'!J140+'[3]4NOV'!J140+'[3]5DEC'!J140+'[3]6JAN'!J140+'[3]7FEB'!J140+'[3]8MAR'!J140+'[3]9APR'!J140+'[3]10MAY'!J140+'[3]11JUN'!J140+'[3]12JUL'!J140+'[3]13AUG'!J140</f>
        <v>2682.12</v>
      </c>
      <c r="K140" s="19">
        <f>'[3]2SEPT'!K140+'[3]3OCT'!K140+'[3]4NOV'!K140+'[3]5DEC'!K140+'[3]6JAN'!K140+'[3]7FEB'!K140+'[3]8MAR'!K140+'[3]9APR'!K140+'[3]10MAY'!K140+'[3]11JUN'!K140+'[3]12JUL'!K140+'[3]13AUG'!K140</f>
        <v>17403.12</v>
      </c>
      <c r="L140" s="19">
        <f>'[3]2SEPT'!L140+'[3]3OCT'!L140+'[3]4NOV'!L140+'[3]5DEC'!L140+'[3]6JAN'!L140+'[3]7FEB'!L140+'[3]8MAR'!L140+'[3]9APR'!L140+'[3]10MAY'!L140+'[3]11JUN'!L140+'[3]12JUL'!L140+'[3]13AUG'!L140</f>
        <v>0</v>
      </c>
      <c r="M140" s="19">
        <f>'[3]2SEPT'!M140+'[3]3OCT'!M140+'[3]4NOV'!M140+'[3]5DEC'!M140+'[3]6JAN'!M140+'[3]7FEB'!M140+'[3]8MAR'!M140+'[3]9APR'!M140+'[3]10MAY'!M140+'[3]11JUN'!M140+'[3]12JUL'!M140+'[3]13AUG'!M140</f>
        <v>0</v>
      </c>
      <c r="N140" s="19">
        <f>'[3]2SEPT'!N140+'[3]3OCT'!N140+'[3]4NOV'!N140+'[3]5DEC'!N140+'[3]6JAN'!N140+'[3]7FEB'!N140+'[3]8MAR'!N140+'[3]9APR'!N140+'[3]10MAY'!N140+'[3]11JUN'!N140+'[3]12JUL'!N140+'[3]13AUG'!N140</f>
        <v>0</v>
      </c>
      <c r="O140" s="19">
        <f>'[3]2SEPT'!O140+'[3]3OCT'!O140+'[3]4NOV'!O140+'[3]5DEC'!O140+'[3]6JAN'!O140+'[3]7FEB'!O140+'[3]8MAR'!O140+'[3]9APR'!O140+'[3]10MAY'!O140+'[3]11JUN'!O140+'[3]12JUL'!O140+'[3]13AUG'!O140</f>
        <v>0</v>
      </c>
      <c r="P140" s="19">
        <f>'[3]2SEPT'!P140+'[3]3OCT'!P140+'[3]4NOV'!P140+'[3]5DEC'!P140+'[3]6JAN'!P140+'[3]7FEB'!P140+'[3]8MAR'!P140+'[3]9APR'!P140+'[3]10MAY'!P140+'[3]11JUN'!P140+'[3]12JUL'!P140+'[3]13AUG'!P140</f>
        <v>0</v>
      </c>
      <c r="Q140" s="19">
        <f>'[3]2SEPT'!Q140+'[3]3OCT'!Q140+'[3]4NOV'!Q140+'[3]5DEC'!Q140+'[3]6JAN'!Q140+'[3]7FEB'!Q140+'[3]8MAR'!Q140+'[3]9APR'!Q140+'[3]10MAY'!Q140+'[3]11JUN'!Q140+'[3]12JUL'!Q140+'[3]13AUG'!Q140</f>
        <v>0</v>
      </c>
      <c r="R140" s="19">
        <f>'[3]2SEPT'!R140+'[3]3OCT'!R140+'[3]4NOV'!R140+'[3]5DEC'!R140+'[3]6JAN'!R140+'[3]7FEB'!R140+'[3]8MAR'!R140+'[3]9APR'!R140+'[3]10MAY'!R140+'[3]11JUN'!R140+'[3]12JUL'!R140+'[3]13AUG'!R140</f>
        <v>0</v>
      </c>
      <c r="S140" s="19">
        <f>'[3]2SEPT'!S140+'[3]3OCT'!S140+'[3]4NOV'!S140+'[3]5DEC'!S140+'[3]6JAN'!S140+'[3]7FEB'!S140+'[3]8MAR'!S140+'[3]9APR'!S140+'[3]10MAY'!S140+'[3]11JUN'!S140+'[3]12JUL'!S140+'[3]13AUG'!S140</f>
        <v>0</v>
      </c>
      <c r="T140" s="19">
        <f>'[3]2SEPT'!T140+'[3]3OCT'!T140+'[3]4NOV'!T140+'[3]5DEC'!T140+'[3]6JAN'!T140+'[3]7FEB'!T140+'[3]8MAR'!T140+'[3]9APR'!T140+'[3]10MAY'!T140+'[3]11JUN'!T140+'[3]12JUL'!T140+'[3]13AUG'!T140</f>
        <v>0</v>
      </c>
      <c r="U140" s="19">
        <f>'[3]2SEPT'!U140+'[3]3OCT'!U140+'[3]4NOV'!U140+'[3]5DEC'!U140+'[3]6JAN'!U140+'[3]7FEB'!U140+'[3]8MAR'!U140+'[3]9APR'!U140+'[3]10MAY'!U140+'[3]11JUN'!U140+'[3]12JUL'!U140+'[3]13AUG'!U140</f>
        <v>0</v>
      </c>
      <c r="V140" s="19">
        <f>'[3]2SEPT'!V140+'[3]3OCT'!V140+'[3]4NOV'!V140+'[3]5DEC'!V140+'[3]6JAN'!V140+'[3]7FEB'!V140+'[3]8MAR'!V140+'[3]9APR'!V140+'[3]10MAY'!V140+'[3]11JUN'!V140+'[3]12JUL'!V140+'[3]13AUG'!V140</f>
        <v>0</v>
      </c>
      <c r="W140" s="66">
        <f t="shared" si="2"/>
        <v>561629.24</v>
      </c>
    </row>
    <row r="141" spans="1:23" x14ac:dyDescent="0.25">
      <c r="A141" s="62" t="s">
        <v>319</v>
      </c>
      <c r="B141" s="63" t="s">
        <v>320</v>
      </c>
      <c r="C141" s="67" t="s">
        <v>39</v>
      </c>
      <c r="D141" s="19">
        <f>'[3]2SEPT'!D141+'[3]3OCT'!D141+'[3]4NOV'!D141+'[3]5DEC'!D141+'[3]6JAN'!D141+'[3]7FEB'!D141+'[3]8MAR'!D141+'[3]9APR'!D141+'[3]10MAY'!D141+'[3]11JUN'!D141+'[3]12JUL'!D141+'[3]13AUG'!D141</f>
        <v>6000</v>
      </c>
      <c r="E141" s="19">
        <f>'[3]2SEPT'!E141+'[3]3OCT'!E141+'[3]4NOV'!E141+'[3]5DEC'!E141+'[3]6JAN'!E141+'[3]7FEB'!E141+'[3]8MAR'!E141+'[3]9APR'!E141+'[3]10MAY'!E141+'[3]11JUN'!E141+'[3]12JUL'!E141+'[3]13AUG'!E141</f>
        <v>290022</v>
      </c>
      <c r="F141" s="19">
        <f>'[3]2SEPT'!F141+'[3]3OCT'!F141+'[3]4NOV'!F141+'[3]5DEC'!F141+'[3]6JAN'!F141+'[3]7FEB'!F141+'[3]8MAR'!F141+'[3]9APR'!F141+'[3]10MAY'!F141+'[3]11JUN'!F141+'[3]12JUL'!F141+'[3]13AUG'!F141</f>
        <v>426778</v>
      </c>
      <c r="G141" s="19">
        <f>'[3]2SEPT'!G141+'[3]3OCT'!G141+'[3]4NOV'!G141+'[3]5DEC'!G141+'[3]6JAN'!G141+'[3]7FEB'!G141+'[3]8MAR'!G141+'[3]9APR'!G141+'[3]10MAY'!G141+'[3]11JUN'!G141+'[3]12JUL'!G141+'[3]13AUG'!G141</f>
        <v>240000</v>
      </c>
      <c r="H141" s="19">
        <f>'[3]2SEPT'!H141+'[3]3OCT'!H141+'[3]4NOV'!H141+'[3]5DEC'!H141+'[3]6JAN'!H141+'[3]7FEB'!H141+'[3]8MAR'!H141+'[3]9APR'!H141+'[3]10MAY'!H141+'[3]11JUN'!H141+'[3]12JUL'!H141+'[3]13AUG'!H141</f>
        <v>104873</v>
      </c>
      <c r="I141" s="65">
        <f>'[3]2SEPT'!I141+'[3]3OCT'!I141+'[3]4NOV'!I141+'[3]5DEC'!I141+'[3]6JAN'!I141+'[3]7FEB'!I141+'[3]8MAR'!I141+'[3]9APR'!I141+'[3]10MAY'!I141+'[3]11JUN'!I141+'[3]12JUL'!I141+'[3]13AUG'!I141</f>
        <v>1067673</v>
      </c>
      <c r="J141" s="19">
        <f>'[3]2SEPT'!J141+'[3]3OCT'!J141+'[3]4NOV'!J141+'[3]5DEC'!J141+'[3]6JAN'!J141+'[3]7FEB'!J141+'[3]8MAR'!J141+'[3]9APR'!J141+'[3]10MAY'!J141+'[3]11JUN'!J141+'[3]12JUL'!J141+'[3]13AUG'!J141</f>
        <v>13165.01</v>
      </c>
      <c r="K141" s="19">
        <f>'[3]2SEPT'!K141+'[3]3OCT'!K141+'[3]4NOV'!K141+'[3]5DEC'!K141+'[3]6JAN'!K141+'[3]7FEB'!K141+'[3]8MAR'!K141+'[3]9APR'!K141+'[3]10MAY'!K141+'[3]11JUN'!K141+'[3]12JUL'!K141+'[3]13AUG'!K141</f>
        <v>131991.46</v>
      </c>
      <c r="L141" s="19">
        <f>'[3]2SEPT'!L141+'[3]3OCT'!L141+'[3]4NOV'!L141+'[3]5DEC'!L141+'[3]6JAN'!L141+'[3]7FEB'!L141+'[3]8MAR'!L141+'[3]9APR'!L141+'[3]10MAY'!L141+'[3]11JUN'!L141+'[3]12JUL'!L141+'[3]13AUG'!L141</f>
        <v>0</v>
      </c>
      <c r="M141" s="19">
        <f>'[3]2SEPT'!M141+'[3]3OCT'!M141+'[3]4NOV'!M141+'[3]5DEC'!M141+'[3]6JAN'!M141+'[3]7FEB'!M141+'[3]8MAR'!M141+'[3]9APR'!M141+'[3]10MAY'!M141+'[3]11JUN'!M141+'[3]12JUL'!M141+'[3]13AUG'!M141</f>
        <v>0</v>
      </c>
      <c r="N141" s="19">
        <f>'[3]2SEPT'!N141+'[3]3OCT'!N141+'[3]4NOV'!N141+'[3]5DEC'!N141+'[3]6JAN'!N141+'[3]7FEB'!N141+'[3]8MAR'!N141+'[3]9APR'!N141+'[3]10MAY'!N141+'[3]11JUN'!N141+'[3]12JUL'!N141+'[3]13AUG'!N141</f>
        <v>0</v>
      </c>
      <c r="O141" s="19">
        <f>'[3]2SEPT'!O141+'[3]3OCT'!O141+'[3]4NOV'!O141+'[3]5DEC'!O141+'[3]6JAN'!O141+'[3]7FEB'!O141+'[3]8MAR'!O141+'[3]9APR'!O141+'[3]10MAY'!O141+'[3]11JUN'!O141+'[3]12JUL'!O141+'[3]13AUG'!O141</f>
        <v>0</v>
      </c>
      <c r="P141" s="19">
        <f>'[3]2SEPT'!P141+'[3]3OCT'!P141+'[3]4NOV'!P141+'[3]5DEC'!P141+'[3]6JAN'!P141+'[3]7FEB'!P141+'[3]8MAR'!P141+'[3]9APR'!P141+'[3]10MAY'!P141+'[3]11JUN'!P141+'[3]12JUL'!P141+'[3]13AUG'!P141</f>
        <v>31940</v>
      </c>
      <c r="Q141" s="19">
        <f>'[3]2SEPT'!Q141+'[3]3OCT'!Q141+'[3]4NOV'!Q141+'[3]5DEC'!Q141+'[3]6JAN'!Q141+'[3]7FEB'!Q141+'[3]8MAR'!Q141+'[3]9APR'!Q141+'[3]10MAY'!Q141+'[3]11JUN'!Q141+'[3]12JUL'!Q141+'[3]13AUG'!Q141</f>
        <v>73117</v>
      </c>
      <c r="R141" s="19">
        <f>'[3]2SEPT'!R141+'[3]3OCT'!R141+'[3]4NOV'!R141+'[3]5DEC'!R141+'[3]6JAN'!R141+'[3]7FEB'!R141+'[3]8MAR'!R141+'[3]9APR'!R141+'[3]10MAY'!R141+'[3]11JUN'!R141+'[3]12JUL'!R141+'[3]13AUG'!R141</f>
        <v>0</v>
      </c>
      <c r="S141" s="19">
        <f>'[3]2SEPT'!S141+'[3]3OCT'!S141+'[3]4NOV'!S141+'[3]5DEC'!S141+'[3]6JAN'!S141+'[3]7FEB'!S141+'[3]8MAR'!S141+'[3]9APR'!S141+'[3]10MAY'!S141+'[3]11JUN'!S141+'[3]12JUL'!S141+'[3]13AUG'!S141</f>
        <v>644064</v>
      </c>
      <c r="T141" s="19">
        <f>'[3]2SEPT'!T141+'[3]3OCT'!T141+'[3]4NOV'!T141+'[3]5DEC'!T141+'[3]6JAN'!T141+'[3]7FEB'!T141+'[3]8MAR'!T141+'[3]9APR'!T141+'[3]10MAY'!T141+'[3]11JUN'!T141+'[3]12JUL'!T141+'[3]13AUG'!T141</f>
        <v>106550</v>
      </c>
      <c r="U141" s="19">
        <f>'[3]2SEPT'!U141+'[3]3OCT'!U141+'[3]4NOV'!U141+'[3]5DEC'!U141+'[3]6JAN'!U141+'[3]7FEB'!U141+'[3]8MAR'!U141+'[3]9APR'!U141+'[3]10MAY'!U141+'[3]11JUN'!U141+'[3]12JUL'!U141+'[3]13AUG'!U141</f>
        <v>0</v>
      </c>
      <c r="V141" s="19">
        <f>'[3]2SEPT'!V141+'[3]3OCT'!V141+'[3]4NOV'!V141+'[3]5DEC'!V141+'[3]6JAN'!V141+'[3]7FEB'!V141+'[3]8MAR'!V141+'[3]9APR'!V141+'[3]10MAY'!V141+'[3]11JUN'!V141+'[3]12JUL'!V141+'[3]13AUG'!V141</f>
        <v>0</v>
      </c>
      <c r="W141" s="66">
        <f t="shared" si="2"/>
        <v>2068500.47</v>
      </c>
    </row>
    <row r="142" spans="1:23" x14ac:dyDescent="0.25">
      <c r="A142" s="62" t="s">
        <v>321</v>
      </c>
      <c r="B142" s="63" t="s">
        <v>322</v>
      </c>
      <c r="C142" s="70" t="s">
        <v>45</v>
      </c>
      <c r="D142" s="19">
        <f>'[3]2SEPT'!D142+'[3]3OCT'!D142+'[3]4NOV'!D142+'[3]5DEC'!D142+'[3]6JAN'!D142+'[3]7FEB'!D142+'[3]8MAR'!D142+'[3]9APR'!D142+'[3]10MAY'!D142+'[3]11JUN'!D142+'[3]12JUL'!D142+'[3]13AUG'!D142</f>
        <v>966673</v>
      </c>
      <c r="E142" s="19">
        <f>'[3]2SEPT'!E142+'[3]3OCT'!E142+'[3]4NOV'!E142+'[3]5DEC'!E142+'[3]6JAN'!E142+'[3]7FEB'!E142+'[3]8MAR'!E142+'[3]9APR'!E142+'[3]10MAY'!E142+'[3]11JUN'!E142+'[3]12JUL'!E142+'[3]13AUG'!E142</f>
        <v>3148444</v>
      </c>
      <c r="F142" s="19">
        <f>'[3]2SEPT'!F142+'[3]3OCT'!F142+'[3]4NOV'!F142+'[3]5DEC'!F142+'[3]6JAN'!F142+'[3]7FEB'!F142+'[3]8MAR'!F142+'[3]9APR'!F142+'[3]10MAY'!F142+'[3]11JUN'!F142+'[3]12JUL'!F142+'[3]13AUG'!F142</f>
        <v>1068839</v>
      </c>
      <c r="G142" s="19">
        <f>'[3]2SEPT'!G142+'[3]3OCT'!G142+'[3]4NOV'!G142+'[3]5DEC'!G142+'[3]6JAN'!G142+'[3]7FEB'!G142+'[3]8MAR'!G142+'[3]9APR'!G142+'[3]10MAY'!G142+'[3]11JUN'!G142+'[3]12JUL'!G142+'[3]13AUG'!G142</f>
        <v>1691805</v>
      </c>
      <c r="H142" s="19">
        <f>'[3]2SEPT'!H142+'[3]3OCT'!H142+'[3]4NOV'!H142+'[3]5DEC'!H142+'[3]6JAN'!H142+'[3]7FEB'!H142+'[3]8MAR'!H142+'[3]9APR'!H142+'[3]10MAY'!H142+'[3]11JUN'!H142+'[3]12JUL'!H142+'[3]13AUG'!H142</f>
        <v>81277</v>
      </c>
      <c r="I142" s="65">
        <f>'[3]2SEPT'!I142+'[3]3OCT'!I142+'[3]4NOV'!I142+'[3]5DEC'!I142+'[3]6JAN'!I142+'[3]7FEB'!I142+'[3]8MAR'!I142+'[3]9APR'!I142+'[3]10MAY'!I142+'[3]11JUN'!I142+'[3]12JUL'!I142+'[3]13AUG'!I142</f>
        <v>6957038</v>
      </c>
      <c r="J142" s="19">
        <f>'[3]2SEPT'!J142+'[3]3OCT'!J142+'[3]4NOV'!J142+'[3]5DEC'!J142+'[3]6JAN'!J142+'[3]7FEB'!J142+'[3]8MAR'!J142+'[3]9APR'!J142+'[3]10MAY'!J142+'[3]11JUN'!J142+'[3]12JUL'!J142+'[3]13AUG'!J142</f>
        <v>39764.97</v>
      </c>
      <c r="K142" s="19">
        <f>'[3]2SEPT'!K142+'[3]3OCT'!K142+'[3]4NOV'!K142+'[3]5DEC'!K142+'[3]6JAN'!K142+'[3]7FEB'!K142+'[3]8MAR'!K142+'[3]9APR'!K142+'[3]10MAY'!K142+'[3]11JUN'!K142+'[3]12JUL'!K142+'[3]13AUG'!K142</f>
        <v>826538.41</v>
      </c>
      <c r="L142" s="19">
        <f>'[3]2SEPT'!L142+'[3]3OCT'!L142+'[3]4NOV'!L142+'[3]5DEC'!L142+'[3]6JAN'!L142+'[3]7FEB'!L142+'[3]8MAR'!L142+'[3]9APR'!L142+'[3]10MAY'!L142+'[3]11JUN'!L142+'[3]12JUL'!L142+'[3]13AUG'!L142</f>
        <v>0</v>
      </c>
      <c r="M142" s="19">
        <f>'[3]2SEPT'!M142+'[3]3OCT'!M142+'[3]4NOV'!M142+'[3]5DEC'!M142+'[3]6JAN'!M142+'[3]7FEB'!M142+'[3]8MAR'!M142+'[3]9APR'!M142+'[3]10MAY'!M142+'[3]11JUN'!M142+'[3]12JUL'!M142+'[3]13AUG'!M142</f>
        <v>0</v>
      </c>
      <c r="N142" s="19">
        <f>'[3]2SEPT'!N142+'[3]3OCT'!N142+'[3]4NOV'!N142+'[3]5DEC'!N142+'[3]6JAN'!N142+'[3]7FEB'!N142+'[3]8MAR'!N142+'[3]9APR'!N142+'[3]10MAY'!N142+'[3]11JUN'!N142+'[3]12JUL'!N142+'[3]13AUG'!N142</f>
        <v>0</v>
      </c>
      <c r="O142" s="19">
        <f>'[3]2SEPT'!O142+'[3]3OCT'!O142+'[3]4NOV'!O142+'[3]5DEC'!O142+'[3]6JAN'!O142+'[3]7FEB'!O142+'[3]8MAR'!O142+'[3]9APR'!O142+'[3]10MAY'!O142+'[3]11JUN'!O142+'[3]12JUL'!O142+'[3]13AUG'!O142</f>
        <v>0</v>
      </c>
      <c r="P142" s="19">
        <f>'[3]2SEPT'!P142+'[3]3OCT'!P142+'[3]4NOV'!P142+'[3]5DEC'!P142+'[3]6JAN'!P142+'[3]7FEB'!P142+'[3]8MAR'!P142+'[3]9APR'!P142+'[3]10MAY'!P142+'[3]11JUN'!P142+'[3]12JUL'!P142+'[3]13AUG'!P142</f>
        <v>153725</v>
      </c>
      <c r="Q142" s="19">
        <f>'[3]2SEPT'!Q142+'[3]3OCT'!Q142+'[3]4NOV'!Q142+'[3]5DEC'!Q142+'[3]6JAN'!Q142+'[3]7FEB'!Q142+'[3]8MAR'!Q142+'[3]9APR'!Q142+'[3]10MAY'!Q142+'[3]11JUN'!Q142+'[3]12JUL'!Q142+'[3]13AUG'!Q142</f>
        <v>0</v>
      </c>
      <c r="R142" s="19">
        <f>'[3]2SEPT'!R142+'[3]3OCT'!R142+'[3]4NOV'!R142+'[3]5DEC'!R142+'[3]6JAN'!R142+'[3]7FEB'!R142+'[3]8MAR'!R142+'[3]9APR'!R142+'[3]10MAY'!R142+'[3]11JUN'!R142+'[3]12JUL'!R142+'[3]13AUG'!R142</f>
        <v>0</v>
      </c>
      <c r="S142" s="19">
        <f>'[3]2SEPT'!S142+'[3]3OCT'!S142+'[3]4NOV'!S142+'[3]5DEC'!S142+'[3]6JAN'!S142+'[3]7FEB'!S142+'[3]8MAR'!S142+'[3]9APR'!S142+'[3]10MAY'!S142+'[3]11JUN'!S142+'[3]12JUL'!S142+'[3]13AUG'!S142</f>
        <v>0</v>
      </c>
      <c r="T142" s="19">
        <f>'[3]2SEPT'!T142+'[3]3OCT'!T142+'[3]4NOV'!T142+'[3]5DEC'!T142+'[3]6JAN'!T142+'[3]7FEB'!T142+'[3]8MAR'!T142+'[3]9APR'!T142+'[3]10MAY'!T142+'[3]11JUN'!T142+'[3]12JUL'!T142+'[3]13AUG'!T142</f>
        <v>0</v>
      </c>
      <c r="U142" s="19">
        <f>'[3]2SEPT'!U142+'[3]3OCT'!U142+'[3]4NOV'!U142+'[3]5DEC'!U142+'[3]6JAN'!U142+'[3]7FEB'!U142+'[3]8MAR'!U142+'[3]9APR'!U142+'[3]10MAY'!U142+'[3]11JUN'!U142+'[3]12JUL'!U142+'[3]13AUG'!U142</f>
        <v>0</v>
      </c>
      <c r="V142" s="19">
        <f>'[3]2SEPT'!V142+'[3]3OCT'!V142+'[3]4NOV'!V142+'[3]5DEC'!V142+'[3]6JAN'!V142+'[3]7FEB'!V142+'[3]8MAR'!V142+'[3]9APR'!V142+'[3]10MAY'!V142+'[3]11JUN'!V142+'[3]12JUL'!V142+'[3]13AUG'!V142</f>
        <v>0</v>
      </c>
      <c r="W142" s="66">
        <f t="shared" si="2"/>
        <v>7977066.3799999999</v>
      </c>
    </row>
    <row r="143" spans="1:23" x14ac:dyDescent="0.25">
      <c r="A143" s="62" t="s">
        <v>323</v>
      </c>
      <c r="B143" s="63" t="s">
        <v>324</v>
      </c>
      <c r="C143" s="68" t="s">
        <v>42</v>
      </c>
      <c r="D143" s="19">
        <f>'[3]2SEPT'!D143+'[3]3OCT'!D143+'[3]4NOV'!D143+'[3]5DEC'!D143+'[3]6JAN'!D143+'[3]7FEB'!D143+'[3]8MAR'!D143+'[3]9APR'!D143+'[3]10MAY'!D143+'[3]11JUN'!D143+'[3]12JUL'!D143+'[3]13AUG'!D143</f>
        <v>76000</v>
      </c>
      <c r="E143" s="19">
        <f>'[3]2SEPT'!E143+'[3]3OCT'!E143+'[3]4NOV'!E143+'[3]5DEC'!E143+'[3]6JAN'!E143+'[3]7FEB'!E143+'[3]8MAR'!E143+'[3]9APR'!E143+'[3]10MAY'!E143+'[3]11JUN'!E143+'[3]12JUL'!E143+'[3]13AUG'!E143</f>
        <v>87848</v>
      </c>
      <c r="F143" s="19">
        <f>'[3]2SEPT'!F143+'[3]3OCT'!F143+'[3]4NOV'!F143+'[3]5DEC'!F143+'[3]6JAN'!F143+'[3]7FEB'!F143+'[3]8MAR'!F143+'[3]9APR'!F143+'[3]10MAY'!F143+'[3]11JUN'!F143+'[3]12JUL'!F143+'[3]13AUG'!F143</f>
        <v>15000</v>
      </c>
      <c r="G143" s="19">
        <f>'[3]2SEPT'!G143+'[3]3OCT'!G143+'[3]4NOV'!G143+'[3]5DEC'!G143+'[3]6JAN'!G143+'[3]7FEB'!G143+'[3]8MAR'!G143+'[3]9APR'!G143+'[3]10MAY'!G143+'[3]11JUN'!G143+'[3]12JUL'!G143+'[3]13AUG'!G143</f>
        <v>10000</v>
      </c>
      <c r="H143" s="19">
        <f>'[3]2SEPT'!H143+'[3]3OCT'!H143+'[3]4NOV'!H143+'[3]5DEC'!H143+'[3]6JAN'!H143+'[3]7FEB'!H143+'[3]8MAR'!H143+'[3]9APR'!H143+'[3]10MAY'!H143+'[3]11JUN'!H143+'[3]12JUL'!H143+'[3]13AUG'!H143</f>
        <v>3000</v>
      </c>
      <c r="I143" s="65">
        <f>'[3]2SEPT'!I143+'[3]3OCT'!I143+'[3]4NOV'!I143+'[3]5DEC'!I143+'[3]6JAN'!I143+'[3]7FEB'!I143+'[3]8MAR'!I143+'[3]9APR'!I143+'[3]10MAY'!I143+'[3]11JUN'!I143+'[3]12JUL'!I143+'[3]13AUG'!I143</f>
        <v>191848</v>
      </c>
      <c r="J143" s="19">
        <f>'[3]2SEPT'!J143+'[3]3OCT'!J143+'[3]4NOV'!J143+'[3]5DEC'!J143+'[3]6JAN'!J143+'[3]7FEB'!J143+'[3]8MAR'!J143+'[3]9APR'!J143+'[3]10MAY'!J143+'[3]11JUN'!J143+'[3]12JUL'!J143+'[3]13AUG'!J143</f>
        <v>0</v>
      </c>
      <c r="K143" s="19">
        <f>'[3]2SEPT'!K143+'[3]3OCT'!K143+'[3]4NOV'!K143+'[3]5DEC'!K143+'[3]6JAN'!K143+'[3]7FEB'!K143+'[3]8MAR'!K143+'[3]9APR'!K143+'[3]10MAY'!K143+'[3]11JUN'!K143+'[3]12JUL'!K143+'[3]13AUG'!K143</f>
        <v>7078.05</v>
      </c>
      <c r="L143" s="19">
        <f>'[3]2SEPT'!L143+'[3]3OCT'!L143+'[3]4NOV'!L143+'[3]5DEC'!L143+'[3]6JAN'!L143+'[3]7FEB'!L143+'[3]8MAR'!L143+'[3]9APR'!L143+'[3]10MAY'!L143+'[3]11JUN'!L143+'[3]12JUL'!L143+'[3]13AUG'!L143</f>
        <v>0</v>
      </c>
      <c r="M143" s="19">
        <f>'[3]2SEPT'!M143+'[3]3OCT'!M143+'[3]4NOV'!M143+'[3]5DEC'!M143+'[3]6JAN'!M143+'[3]7FEB'!M143+'[3]8MAR'!M143+'[3]9APR'!M143+'[3]10MAY'!M143+'[3]11JUN'!M143+'[3]12JUL'!M143+'[3]13AUG'!M143</f>
        <v>0</v>
      </c>
      <c r="N143" s="19">
        <f>'[3]2SEPT'!N143+'[3]3OCT'!N143+'[3]4NOV'!N143+'[3]5DEC'!N143+'[3]6JAN'!N143+'[3]7FEB'!N143+'[3]8MAR'!N143+'[3]9APR'!N143+'[3]10MAY'!N143+'[3]11JUN'!N143+'[3]12JUL'!N143+'[3]13AUG'!N143</f>
        <v>0</v>
      </c>
      <c r="O143" s="19">
        <f>'[3]2SEPT'!O143+'[3]3OCT'!O143+'[3]4NOV'!O143+'[3]5DEC'!O143+'[3]6JAN'!O143+'[3]7FEB'!O143+'[3]8MAR'!O143+'[3]9APR'!O143+'[3]10MAY'!O143+'[3]11JUN'!O143+'[3]12JUL'!O143+'[3]13AUG'!O143</f>
        <v>0</v>
      </c>
      <c r="P143" s="19">
        <f>'[3]2SEPT'!P143+'[3]3OCT'!P143+'[3]4NOV'!P143+'[3]5DEC'!P143+'[3]6JAN'!P143+'[3]7FEB'!P143+'[3]8MAR'!P143+'[3]9APR'!P143+'[3]10MAY'!P143+'[3]11JUN'!P143+'[3]12JUL'!P143+'[3]13AUG'!P143</f>
        <v>13790</v>
      </c>
      <c r="Q143" s="19">
        <f>'[3]2SEPT'!Q143+'[3]3OCT'!Q143+'[3]4NOV'!Q143+'[3]5DEC'!Q143+'[3]6JAN'!Q143+'[3]7FEB'!Q143+'[3]8MAR'!Q143+'[3]9APR'!Q143+'[3]10MAY'!Q143+'[3]11JUN'!Q143+'[3]12JUL'!Q143+'[3]13AUG'!Q143</f>
        <v>0</v>
      </c>
      <c r="R143" s="19">
        <f>'[3]2SEPT'!R143+'[3]3OCT'!R143+'[3]4NOV'!R143+'[3]5DEC'!R143+'[3]6JAN'!R143+'[3]7FEB'!R143+'[3]8MAR'!R143+'[3]9APR'!R143+'[3]10MAY'!R143+'[3]11JUN'!R143+'[3]12JUL'!R143+'[3]13AUG'!R143</f>
        <v>0</v>
      </c>
      <c r="S143" s="19">
        <f>'[3]2SEPT'!S143+'[3]3OCT'!S143+'[3]4NOV'!S143+'[3]5DEC'!S143+'[3]6JAN'!S143+'[3]7FEB'!S143+'[3]8MAR'!S143+'[3]9APR'!S143+'[3]10MAY'!S143+'[3]11JUN'!S143+'[3]12JUL'!S143+'[3]13AUG'!S143</f>
        <v>0</v>
      </c>
      <c r="T143" s="19">
        <f>'[3]2SEPT'!T143+'[3]3OCT'!T143+'[3]4NOV'!T143+'[3]5DEC'!T143+'[3]6JAN'!T143+'[3]7FEB'!T143+'[3]8MAR'!T143+'[3]9APR'!T143+'[3]10MAY'!T143+'[3]11JUN'!T143+'[3]12JUL'!T143+'[3]13AUG'!T143</f>
        <v>0</v>
      </c>
      <c r="U143" s="19">
        <f>'[3]2SEPT'!U143+'[3]3OCT'!U143+'[3]4NOV'!U143+'[3]5DEC'!U143+'[3]6JAN'!U143+'[3]7FEB'!U143+'[3]8MAR'!U143+'[3]9APR'!U143+'[3]10MAY'!U143+'[3]11JUN'!U143+'[3]12JUL'!U143+'[3]13AUG'!U143</f>
        <v>0</v>
      </c>
      <c r="V143" s="19">
        <f>'[3]2SEPT'!V143+'[3]3OCT'!V143+'[3]4NOV'!V143+'[3]5DEC'!V143+'[3]6JAN'!V143+'[3]7FEB'!V143+'[3]8MAR'!V143+'[3]9APR'!V143+'[3]10MAY'!V143+'[3]11JUN'!V143+'[3]12JUL'!V143+'[3]13AUG'!V143</f>
        <v>13465</v>
      </c>
      <c r="W143" s="66">
        <f t="shared" si="2"/>
        <v>226181.05</v>
      </c>
    </row>
    <row r="144" spans="1:23" x14ac:dyDescent="0.25">
      <c r="A144" s="62" t="s">
        <v>325</v>
      </c>
      <c r="B144" s="63" t="s">
        <v>326</v>
      </c>
      <c r="C144" s="64" t="s">
        <v>36</v>
      </c>
      <c r="D144" s="19">
        <f>'[3]2SEPT'!D144+'[3]3OCT'!D144+'[3]4NOV'!D144+'[3]5DEC'!D144+'[3]6JAN'!D144+'[3]7FEB'!D144+'[3]8MAR'!D144+'[3]9APR'!D144+'[3]10MAY'!D144+'[3]11JUN'!D144+'[3]12JUL'!D144+'[3]13AUG'!D144</f>
        <v>193327</v>
      </c>
      <c r="E144" s="19">
        <f>'[3]2SEPT'!E144+'[3]3OCT'!E144+'[3]4NOV'!E144+'[3]5DEC'!E144+'[3]6JAN'!E144+'[3]7FEB'!E144+'[3]8MAR'!E144+'[3]9APR'!E144+'[3]10MAY'!E144+'[3]11JUN'!E144+'[3]12JUL'!E144+'[3]13AUG'!E144</f>
        <v>27873</v>
      </c>
      <c r="F144" s="19">
        <f>'[3]2SEPT'!F144+'[3]3OCT'!F144+'[3]4NOV'!F144+'[3]5DEC'!F144+'[3]6JAN'!F144+'[3]7FEB'!F144+'[3]8MAR'!F144+'[3]9APR'!F144+'[3]10MAY'!F144+'[3]11JUN'!F144+'[3]12JUL'!F144+'[3]13AUG'!F144</f>
        <v>38500</v>
      </c>
      <c r="G144" s="19">
        <f>'[3]2SEPT'!G144+'[3]3OCT'!G144+'[3]4NOV'!G144+'[3]5DEC'!G144+'[3]6JAN'!G144+'[3]7FEB'!G144+'[3]8MAR'!G144+'[3]9APR'!G144+'[3]10MAY'!G144+'[3]11JUN'!G144+'[3]12JUL'!G144+'[3]13AUG'!G144</f>
        <v>73500</v>
      </c>
      <c r="H144" s="19">
        <f>'[3]2SEPT'!H144+'[3]3OCT'!H144+'[3]4NOV'!H144+'[3]5DEC'!H144+'[3]6JAN'!H144+'[3]7FEB'!H144+'[3]8MAR'!H144+'[3]9APR'!H144+'[3]10MAY'!H144+'[3]11JUN'!H144+'[3]12JUL'!H144+'[3]13AUG'!H144</f>
        <v>40000</v>
      </c>
      <c r="I144" s="65">
        <f>'[3]2SEPT'!I144+'[3]3OCT'!I144+'[3]4NOV'!I144+'[3]5DEC'!I144+'[3]6JAN'!I144+'[3]7FEB'!I144+'[3]8MAR'!I144+'[3]9APR'!I144+'[3]10MAY'!I144+'[3]11JUN'!I144+'[3]12JUL'!I144+'[3]13AUG'!I144</f>
        <v>373200</v>
      </c>
      <c r="J144" s="19">
        <f>'[3]2SEPT'!J144+'[3]3OCT'!J144+'[3]4NOV'!J144+'[3]5DEC'!J144+'[3]6JAN'!J144+'[3]7FEB'!J144+'[3]8MAR'!J144+'[3]9APR'!J144+'[3]10MAY'!J144+'[3]11JUN'!J144+'[3]12JUL'!J144+'[3]13AUG'!J144</f>
        <v>2271.15</v>
      </c>
      <c r="K144" s="19">
        <f>'[3]2SEPT'!K144+'[3]3OCT'!K144+'[3]4NOV'!K144+'[3]5DEC'!K144+'[3]6JAN'!K144+'[3]7FEB'!K144+'[3]8MAR'!K144+'[3]9APR'!K144+'[3]10MAY'!K144+'[3]11JUN'!K144+'[3]12JUL'!K144+'[3]13AUG'!K144</f>
        <v>13872.92</v>
      </c>
      <c r="L144" s="19">
        <f>'[3]2SEPT'!L144+'[3]3OCT'!L144+'[3]4NOV'!L144+'[3]5DEC'!L144+'[3]6JAN'!L144+'[3]7FEB'!L144+'[3]8MAR'!L144+'[3]9APR'!L144+'[3]10MAY'!L144+'[3]11JUN'!L144+'[3]12JUL'!L144+'[3]13AUG'!L144</f>
        <v>0</v>
      </c>
      <c r="M144" s="19">
        <f>'[3]2SEPT'!M144+'[3]3OCT'!M144+'[3]4NOV'!M144+'[3]5DEC'!M144+'[3]6JAN'!M144+'[3]7FEB'!M144+'[3]8MAR'!M144+'[3]9APR'!M144+'[3]10MAY'!M144+'[3]11JUN'!M144+'[3]12JUL'!M144+'[3]13AUG'!M144</f>
        <v>0</v>
      </c>
      <c r="N144" s="19">
        <f>'[3]2SEPT'!N144+'[3]3OCT'!N144+'[3]4NOV'!N144+'[3]5DEC'!N144+'[3]6JAN'!N144+'[3]7FEB'!N144+'[3]8MAR'!N144+'[3]9APR'!N144+'[3]10MAY'!N144+'[3]11JUN'!N144+'[3]12JUL'!N144+'[3]13AUG'!N144</f>
        <v>0</v>
      </c>
      <c r="O144" s="19">
        <f>'[3]2SEPT'!O144+'[3]3OCT'!O144+'[3]4NOV'!O144+'[3]5DEC'!O144+'[3]6JAN'!O144+'[3]7FEB'!O144+'[3]8MAR'!O144+'[3]9APR'!O144+'[3]10MAY'!O144+'[3]11JUN'!O144+'[3]12JUL'!O144+'[3]13AUG'!O144</f>
        <v>0</v>
      </c>
      <c r="P144" s="19">
        <f>'[3]2SEPT'!P144+'[3]3OCT'!P144+'[3]4NOV'!P144+'[3]5DEC'!P144+'[3]6JAN'!P144+'[3]7FEB'!P144+'[3]8MAR'!P144+'[3]9APR'!P144+'[3]10MAY'!P144+'[3]11JUN'!P144+'[3]12JUL'!P144+'[3]13AUG'!P144</f>
        <v>0</v>
      </c>
      <c r="Q144" s="19">
        <f>'[3]2SEPT'!Q144+'[3]3OCT'!Q144+'[3]4NOV'!Q144+'[3]5DEC'!Q144+'[3]6JAN'!Q144+'[3]7FEB'!Q144+'[3]8MAR'!Q144+'[3]9APR'!Q144+'[3]10MAY'!Q144+'[3]11JUN'!Q144+'[3]12JUL'!Q144+'[3]13AUG'!Q144</f>
        <v>0</v>
      </c>
      <c r="R144" s="19">
        <f>'[3]2SEPT'!R144+'[3]3OCT'!R144+'[3]4NOV'!R144+'[3]5DEC'!R144+'[3]6JAN'!R144+'[3]7FEB'!R144+'[3]8MAR'!R144+'[3]9APR'!R144+'[3]10MAY'!R144+'[3]11JUN'!R144+'[3]12JUL'!R144+'[3]13AUG'!R144</f>
        <v>0</v>
      </c>
      <c r="S144" s="19">
        <f>'[3]2SEPT'!S144+'[3]3OCT'!S144+'[3]4NOV'!S144+'[3]5DEC'!S144+'[3]6JAN'!S144+'[3]7FEB'!S144+'[3]8MAR'!S144+'[3]9APR'!S144+'[3]10MAY'!S144+'[3]11JUN'!S144+'[3]12JUL'!S144+'[3]13AUG'!S144</f>
        <v>0</v>
      </c>
      <c r="T144" s="19">
        <f>'[3]2SEPT'!T144+'[3]3OCT'!T144+'[3]4NOV'!T144+'[3]5DEC'!T144+'[3]6JAN'!T144+'[3]7FEB'!T144+'[3]8MAR'!T144+'[3]9APR'!T144+'[3]10MAY'!T144+'[3]11JUN'!T144+'[3]12JUL'!T144+'[3]13AUG'!T144</f>
        <v>0</v>
      </c>
      <c r="U144" s="19">
        <f>'[3]2SEPT'!U144+'[3]3OCT'!U144+'[3]4NOV'!U144+'[3]5DEC'!U144+'[3]6JAN'!U144+'[3]7FEB'!U144+'[3]8MAR'!U144+'[3]9APR'!U144+'[3]10MAY'!U144+'[3]11JUN'!U144+'[3]12JUL'!U144+'[3]13AUG'!U144</f>
        <v>0</v>
      </c>
      <c r="V144" s="19">
        <f>'[3]2SEPT'!V144+'[3]3OCT'!V144+'[3]4NOV'!V144+'[3]5DEC'!V144+'[3]6JAN'!V144+'[3]7FEB'!V144+'[3]8MAR'!V144+'[3]9APR'!V144+'[3]10MAY'!V144+'[3]11JUN'!V144+'[3]12JUL'!V144+'[3]13AUG'!V144</f>
        <v>0</v>
      </c>
      <c r="W144" s="66">
        <f t="shared" si="2"/>
        <v>389344.07</v>
      </c>
    </row>
    <row r="145" spans="1:23" x14ac:dyDescent="0.25">
      <c r="A145" s="62" t="s">
        <v>327</v>
      </c>
      <c r="B145" s="63" t="s">
        <v>328</v>
      </c>
      <c r="C145" s="67" t="s">
        <v>39</v>
      </c>
      <c r="D145" s="19">
        <f>'[3]2SEPT'!D145+'[3]3OCT'!D145+'[3]4NOV'!D145+'[3]5DEC'!D145+'[3]6JAN'!D145+'[3]7FEB'!D145+'[3]8MAR'!D145+'[3]9APR'!D145+'[3]10MAY'!D145+'[3]11JUN'!D145+'[3]12JUL'!D145+'[3]13AUG'!D145</f>
        <v>74878</v>
      </c>
      <c r="E145" s="19">
        <f>'[3]2SEPT'!E145+'[3]3OCT'!E145+'[3]4NOV'!E145+'[3]5DEC'!E145+'[3]6JAN'!E145+'[3]7FEB'!E145+'[3]8MAR'!E145+'[3]9APR'!E145+'[3]10MAY'!E145+'[3]11JUN'!E145+'[3]12JUL'!E145+'[3]13AUG'!E145</f>
        <v>5000</v>
      </c>
      <c r="F145" s="19">
        <f>'[3]2SEPT'!F145+'[3]3OCT'!F145+'[3]4NOV'!F145+'[3]5DEC'!F145+'[3]6JAN'!F145+'[3]7FEB'!F145+'[3]8MAR'!F145+'[3]9APR'!F145+'[3]10MAY'!F145+'[3]11JUN'!F145+'[3]12JUL'!F145+'[3]13AUG'!F145</f>
        <v>12000</v>
      </c>
      <c r="G145" s="19">
        <f>'[3]2SEPT'!G145+'[3]3OCT'!G145+'[3]4NOV'!G145+'[3]5DEC'!G145+'[3]6JAN'!G145+'[3]7FEB'!G145+'[3]8MAR'!G145+'[3]9APR'!G145+'[3]10MAY'!G145+'[3]11JUN'!G145+'[3]12JUL'!G145+'[3]13AUG'!G145</f>
        <v>3000</v>
      </c>
      <c r="H145" s="19">
        <f>'[3]2SEPT'!H145+'[3]3OCT'!H145+'[3]4NOV'!H145+'[3]5DEC'!H145+'[3]6JAN'!H145+'[3]7FEB'!H145+'[3]8MAR'!H145+'[3]9APR'!H145+'[3]10MAY'!H145+'[3]11JUN'!H145+'[3]12JUL'!H145+'[3]13AUG'!H145</f>
        <v>6000</v>
      </c>
      <c r="I145" s="65">
        <f>'[3]2SEPT'!I145+'[3]3OCT'!I145+'[3]4NOV'!I145+'[3]5DEC'!I145+'[3]6JAN'!I145+'[3]7FEB'!I145+'[3]8MAR'!I145+'[3]9APR'!I145+'[3]10MAY'!I145+'[3]11JUN'!I145+'[3]12JUL'!I145+'[3]13AUG'!I145</f>
        <v>100878</v>
      </c>
      <c r="J145" s="19">
        <f>'[3]2SEPT'!J145+'[3]3OCT'!J145+'[3]4NOV'!J145+'[3]5DEC'!J145+'[3]6JAN'!J145+'[3]7FEB'!J145+'[3]8MAR'!J145+'[3]9APR'!J145+'[3]10MAY'!J145+'[3]11JUN'!J145+'[3]12JUL'!J145+'[3]13AUG'!J145</f>
        <v>1408.11</v>
      </c>
      <c r="K145" s="19">
        <f>'[3]2SEPT'!K145+'[3]3OCT'!K145+'[3]4NOV'!K145+'[3]5DEC'!K145+'[3]6JAN'!K145+'[3]7FEB'!K145+'[3]8MAR'!K145+'[3]9APR'!K145+'[3]10MAY'!K145+'[3]11JUN'!K145+'[3]12JUL'!K145+'[3]13AUG'!K145</f>
        <v>4051.42</v>
      </c>
      <c r="L145" s="19">
        <f>'[3]2SEPT'!L145+'[3]3OCT'!L145+'[3]4NOV'!L145+'[3]5DEC'!L145+'[3]6JAN'!L145+'[3]7FEB'!L145+'[3]8MAR'!L145+'[3]9APR'!L145+'[3]10MAY'!L145+'[3]11JUN'!L145+'[3]12JUL'!L145+'[3]13AUG'!L145</f>
        <v>0</v>
      </c>
      <c r="M145" s="19">
        <f>'[3]2SEPT'!M145+'[3]3OCT'!M145+'[3]4NOV'!M145+'[3]5DEC'!M145+'[3]6JAN'!M145+'[3]7FEB'!M145+'[3]8MAR'!M145+'[3]9APR'!M145+'[3]10MAY'!M145+'[3]11JUN'!M145+'[3]12JUL'!M145+'[3]13AUG'!M145</f>
        <v>0</v>
      </c>
      <c r="N145" s="19">
        <f>'[3]2SEPT'!N145+'[3]3OCT'!N145+'[3]4NOV'!N145+'[3]5DEC'!N145+'[3]6JAN'!N145+'[3]7FEB'!N145+'[3]8MAR'!N145+'[3]9APR'!N145+'[3]10MAY'!N145+'[3]11JUN'!N145+'[3]12JUL'!N145+'[3]13AUG'!N145</f>
        <v>0</v>
      </c>
      <c r="O145" s="19">
        <f>'[3]2SEPT'!O145+'[3]3OCT'!O145+'[3]4NOV'!O145+'[3]5DEC'!O145+'[3]6JAN'!O145+'[3]7FEB'!O145+'[3]8MAR'!O145+'[3]9APR'!O145+'[3]10MAY'!O145+'[3]11JUN'!O145+'[3]12JUL'!O145+'[3]13AUG'!O145</f>
        <v>0</v>
      </c>
      <c r="P145" s="19">
        <f>'[3]2SEPT'!P145+'[3]3OCT'!P145+'[3]4NOV'!P145+'[3]5DEC'!P145+'[3]6JAN'!P145+'[3]7FEB'!P145+'[3]8MAR'!P145+'[3]9APR'!P145+'[3]10MAY'!P145+'[3]11JUN'!P145+'[3]12JUL'!P145+'[3]13AUG'!P145</f>
        <v>0</v>
      </c>
      <c r="Q145" s="19">
        <f>'[3]2SEPT'!Q145+'[3]3OCT'!Q145+'[3]4NOV'!Q145+'[3]5DEC'!Q145+'[3]6JAN'!Q145+'[3]7FEB'!Q145+'[3]8MAR'!Q145+'[3]9APR'!Q145+'[3]10MAY'!Q145+'[3]11JUN'!Q145+'[3]12JUL'!Q145+'[3]13AUG'!Q145</f>
        <v>0</v>
      </c>
      <c r="R145" s="19">
        <f>'[3]2SEPT'!R145+'[3]3OCT'!R145+'[3]4NOV'!R145+'[3]5DEC'!R145+'[3]6JAN'!R145+'[3]7FEB'!R145+'[3]8MAR'!R145+'[3]9APR'!R145+'[3]10MAY'!R145+'[3]11JUN'!R145+'[3]12JUL'!R145+'[3]13AUG'!R145</f>
        <v>0</v>
      </c>
      <c r="S145" s="19">
        <f>'[3]2SEPT'!S145+'[3]3OCT'!S145+'[3]4NOV'!S145+'[3]5DEC'!S145+'[3]6JAN'!S145+'[3]7FEB'!S145+'[3]8MAR'!S145+'[3]9APR'!S145+'[3]10MAY'!S145+'[3]11JUN'!S145+'[3]12JUL'!S145+'[3]13AUG'!S145</f>
        <v>0</v>
      </c>
      <c r="T145" s="19">
        <f>'[3]2SEPT'!T145+'[3]3OCT'!T145+'[3]4NOV'!T145+'[3]5DEC'!T145+'[3]6JAN'!T145+'[3]7FEB'!T145+'[3]8MAR'!T145+'[3]9APR'!T145+'[3]10MAY'!T145+'[3]11JUN'!T145+'[3]12JUL'!T145+'[3]13AUG'!T145</f>
        <v>0</v>
      </c>
      <c r="U145" s="19">
        <f>'[3]2SEPT'!U145+'[3]3OCT'!U145+'[3]4NOV'!U145+'[3]5DEC'!U145+'[3]6JAN'!U145+'[3]7FEB'!U145+'[3]8MAR'!U145+'[3]9APR'!U145+'[3]10MAY'!U145+'[3]11JUN'!U145+'[3]12JUL'!U145+'[3]13AUG'!U145</f>
        <v>0</v>
      </c>
      <c r="V145" s="19">
        <f>'[3]2SEPT'!V145+'[3]3OCT'!V145+'[3]4NOV'!V145+'[3]5DEC'!V145+'[3]6JAN'!V145+'[3]7FEB'!V145+'[3]8MAR'!V145+'[3]9APR'!V145+'[3]10MAY'!V145+'[3]11JUN'!V145+'[3]12JUL'!V145+'[3]13AUG'!V145</f>
        <v>0</v>
      </c>
      <c r="W145" s="66">
        <f t="shared" si="2"/>
        <v>106337.53</v>
      </c>
    </row>
    <row r="146" spans="1:23" x14ac:dyDescent="0.25">
      <c r="A146" s="62" t="s">
        <v>329</v>
      </c>
      <c r="B146" s="63" t="s">
        <v>330</v>
      </c>
      <c r="C146" s="72" t="s">
        <v>71</v>
      </c>
      <c r="D146" s="19">
        <f>'[3]2SEPT'!D146+'[3]3OCT'!D146+'[3]4NOV'!D146+'[3]5DEC'!D146+'[3]6JAN'!D146+'[3]7FEB'!D146+'[3]8MAR'!D146+'[3]9APR'!D146+'[3]10MAY'!D146+'[3]11JUN'!D146+'[3]12JUL'!D146+'[3]13AUG'!D146</f>
        <v>183125</v>
      </c>
      <c r="E146" s="19">
        <f>'[3]2SEPT'!E146+'[3]3OCT'!E146+'[3]4NOV'!E146+'[3]5DEC'!E146+'[3]6JAN'!E146+'[3]7FEB'!E146+'[3]8MAR'!E146+'[3]9APR'!E146+'[3]10MAY'!E146+'[3]11JUN'!E146+'[3]12JUL'!E146+'[3]13AUG'!E146</f>
        <v>139689</v>
      </c>
      <c r="F146" s="19">
        <f>'[3]2SEPT'!F146+'[3]3OCT'!F146+'[3]4NOV'!F146+'[3]5DEC'!F146+'[3]6JAN'!F146+'[3]7FEB'!F146+'[3]8MAR'!F146+'[3]9APR'!F146+'[3]10MAY'!F146+'[3]11JUN'!F146+'[3]12JUL'!F146+'[3]13AUG'!F146</f>
        <v>36030</v>
      </c>
      <c r="G146" s="19">
        <f>'[3]2SEPT'!G146+'[3]3OCT'!G146+'[3]4NOV'!G146+'[3]5DEC'!G146+'[3]6JAN'!G146+'[3]7FEB'!G146+'[3]8MAR'!G146+'[3]9APR'!G146+'[3]10MAY'!G146+'[3]11JUN'!G146+'[3]12JUL'!G146+'[3]13AUG'!G146</f>
        <v>31000</v>
      </c>
      <c r="H146" s="19">
        <f>'[3]2SEPT'!H146+'[3]3OCT'!H146+'[3]4NOV'!H146+'[3]5DEC'!H146+'[3]6JAN'!H146+'[3]7FEB'!H146+'[3]8MAR'!H146+'[3]9APR'!H146+'[3]10MAY'!H146+'[3]11JUN'!H146+'[3]12JUL'!H146+'[3]13AUG'!H146</f>
        <v>0</v>
      </c>
      <c r="I146" s="65">
        <f>'[3]2SEPT'!I146+'[3]3OCT'!I146+'[3]4NOV'!I146+'[3]5DEC'!I146+'[3]6JAN'!I146+'[3]7FEB'!I146+'[3]8MAR'!I146+'[3]9APR'!I146+'[3]10MAY'!I146+'[3]11JUN'!I146+'[3]12JUL'!I146+'[3]13AUG'!I146</f>
        <v>389844</v>
      </c>
      <c r="J146" s="19">
        <f>'[3]2SEPT'!J146+'[3]3OCT'!J146+'[3]4NOV'!J146+'[3]5DEC'!J146+'[3]6JAN'!J146+'[3]7FEB'!J146+'[3]8MAR'!J146+'[3]9APR'!J146+'[3]10MAY'!J146+'[3]11JUN'!J146+'[3]12JUL'!J146+'[3]13AUG'!J146</f>
        <v>1500.84</v>
      </c>
      <c r="K146" s="19">
        <f>'[3]2SEPT'!K146+'[3]3OCT'!K146+'[3]4NOV'!K146+'[3]5DEC'!K146+'[3]6JAN'!K146+'[3]7FEB'!K146+'[3]8MAR'!K146+'[3]9APR'!K146+'[3]10MAY'!K146+'[3]11JUN'!K146+'[3]12JUL'!K146+'[3]13AUG'!K146</f>
        <v>12095.41</v>
      </c>
      <c r="L146" s="19">
        <f>'[3]2SEPT'!L146+'[3]3OCT'!L146+'[3]4NOV'!L146+'[3]5DEC'!L146+'[3]6JAN'!L146+'[3]7FEB'!L146+'[3]8MAR'!L146+'[3]9APR'!L146+'[3]10MAY'!L146+'[3]11JUN'!L146+'[3]12JUL'!L146+'[3]13AUG'!L146</f>
        <v>0</v>
      </c>
      <c r="M146" s="19">
        <f>'[3]2SEPT'!M146+'[3]3OCT'!M146+'[3]4NOV'!M146+'[3]5DEC'!M146+'[3]6JAN'!M146+'[3]7FEB'!M146+'[3]8MAR'!M146+'[3]9APR'!M146+'[3]10MAY'!M146+'[3]11JUN'!M146+'[3]12JUL'!M146+'[3]13AUG'!M146</f>
        <v>0</v>
      </c>
      <c r="N146" s="19">
        <f>'[3]2SEPT'!N146+'[3]3OCT'!N146+'[3]4NOV'!N146+'[3]5DEC'!N146+'[3]6JAN'!N146+'[3]7FEB'!N146+'[3]8MAR'!N146+'[3]9APR'!N146+'[3]10MAY'!N146+'[3]11JUN'!N146+'[3]12JUL'!N146+'[3]13AUG'!N146</f>
        <v>0</v>
      </c>
      <c r="O146" s="19">
        <f>'[3]2SEPT'!O146+'[3]3OCT'!O146+'[3]4NOV'!O146+'[3]5DEC'!O146+'[3]6JAN'!O146+'[3]7FEB'!O146+'[3]8MAR'!O146+'[3]9APR'!O146+'[3]10MAY'!O146+'[3]11JUN'!O146+'[3]12JUL'!O146+'[3]13AUG'!O146</f>
        <v>0</v>
      </c>
      <c r="P146" s="19">
        <f>'[3]2SEPT'!P146+'[3]3OCT'!P146+'[3]4NOV'!P146+'[3]5DEC'!P146+'[3]6JAN'!P146+'[3]7FEB'!P146+'[3]8MAR'!P146+'[3]9APR'!P146+'[3]10MAY'!P146+'[3]11JUN'!P146+'[3]12JUL'!P146+'[3]13AUG'!P146</f>
        <v>0</v>
      </c>
      <c r="Q146" s="19">
        <f>'[3]2SEPT'!Q146+'[3]3OCT'!Q146+'[3]4NOV'!Q146+'[3]5DEC'!Q146+'[3]6JAN'!Q146+'[3]7FEB'!Q146+'[3]8MAR'!Q146+'[3]9APR'!Q146+'[3]10MAY'!Q146+'[3]11JUN'!Q146+'[3]12JUL'!Q146+'[3]13AUG'!Q146</f>
        <v>0</v>
      </c>
      <c r="R146" s="19">
        <f>'[3]2SEPT'!R146+'[3]3OCT'!R146+'[3]4NOV'!R146+'[3]5DEC'!R146+'[3]6JAN'!R146+'[3]7FEB'!R146+'[3]8MAR'!R146+'[3]9APR'!R146+'[3]10MAY'!R146+'[3]11JUN'!R146+'[3]12JUL'!R146+'[3]13AUG'!R146</f>
        <v>0</v>
      </c>
      <c r="S146" s="19">
        <f>'[3]2SEPT'!S146+'[3]3OCT'!S146+'[3]4NOV'!S146+'[3]5DEC'!S146+'[3]6JAN'!S146+'[3]7FEB'!S146+'[3]8MAR'!S146+'[3]9APR'!S146+'[3]10MAY'!S146+'[3]11JUN'!S146+'[3]12JUL'!S146+'[3]13AUG'!S146</f>
        <v>0</v>
      </c>
      <c r="T146" s="19">
        <f>'[3]2SEPT'!T146+'[3]3OCT'!T146+'[3]4NOV'!T146+'[3]5DEC'!T146+'[3]6JAN'!T146+'[3]7FEB'!T146+'[3]8MAR'!T146+'[3]9APR'!T146+'[3]10MAY'!T146+'[3]11JUN'!T146+'[3]12JUL'!T146+'[3]13AUG'!T146</f>
        <v>0</v>
      </c>
      <c r="U146" s="19">
        <f>'[3]2SEPT'!U146+'[3]3OCT'!U146+'[3]4NOV'!U146+'[3]5DEC'!U146+'[3]6JAN'!U146+'[3]7FEB'!U146+'[3]8MAR'!U146+'[3]9APR'!U146+'[3]10MAY'!U146+'[3]11JUN'!U146+'[3]12JUL'!U146+'[3]13AUG'!U146</f>
        <v>0</v>
      </c>
      <c r="V146" s="19">
        <f>'[3]2SEPT'!V146+'[3]3OCT'!V146+'[3]4NOV'!V146+'[3]5DEC'!V146+'[3]6JAN'!V146+'[3]7FEB'!V146+'[3]8MAR'!V146+'[3]9APR'!V146+'[3]10MAY'!V146+'[3]11JUN'!V146+'[3]12JUL'!V146+'[3]13AUG'!V146</f>
        <v>0</v>
      </c>
      <c r="W146" s="66">
        <f t="shared" si="2"/>
        <v>403440.25</v>
      </c>
    </row>
    <row r="147" spans="1:23" x14ac:dyDescent="0.25">
      <c r="A147" s="62" t="s">
        <v>331</v>
      </c>
      <c r="B147" s="63" t="s">
        <v>332</v>
      </c>
      <c r="C147" s="67" t="s">
        <v>39</v>
      </c>
      <c r="D147" s="19">
        <f>'[3]2SEPT'!D147+'[3]3OCT'!D147+'[3]4NOV'!D147+'[3]5DEC'!D147+'[3]6JAN'!D147+'[3]7FEB'!D147+'[3]8MAR'!D147+'[3]9APR'!D147+'[3]10MAY'!D147+'[3]11JUN'!D147+'[3]12JUL'!D147+'[3]13AUG'!D147</f>
        <v>273748.23</v>
      </c>
      <c r="E147" s="19">
        <f>'[3]2SEPT'!E147+'[3]3OCT'!E147+'[3]4NOV'!E147+'[3]5DEC'!E147+'[3]6JAN'!E147+'[3]7FEB'!E147+'[3]8MAR'!E147+'[3]9APR'!E147+'[3]10MAY'!E147+'[3]11JUN'!E147+'[3]12JUL'!E147+'[3]13AUG'!E147</f>
        <v>368977.14</v>
      </c>
      <c r="F147" s="19">
        <f>'[3]2SEPT'!F147+'[3]3OCT'!F147+'[3]4NOV'!F147+'[3]5DEC'!F147+'[3]6JAN'!F147+'[3]7FEB'!F147+'[3]8MAR'!F147+'[3]9APR'!F147+'[3]10MAY'!F147+'[3]11JUN'!F147+'[3]12JUL'!F147+'[3]13AUG'!F147</f>
        <v>75000</v>
      </c>
      <c r="G147" s="19">
        <f>'[3]2SEPT'!G147+'[3]3OCT'!G147+'[3]4NOV'!G147+'[3]5DEC'!G147+'[3]6JAN'!G147+'[3]7FEB'!G147+'[3]8MAR'!G147+'[3]9APR'!G147+'[3]10MAY'!G147+'[3]11JUN'!G147+'[3]12JUL'!G147+'[3]13AUG'!G147</f>
        <v>10753.63</v>
      </c>
      <c r="H147" s="19">
        <f>'[3]2SEPT'!H147+'[3]3OCT'!H147+'[3]4NOV'!H147+'[3]5DEC'!H147+'[3]6JAN'!H147+'[3]7FEB'!H147+'[3]8MAR'!H147+'[3]9APR'!H147+'[3]10MAY'!H147+'[3]11JUN'!H147+'[3]12JUL'!H147+'[3]13AUG'!H147</f>
        <v>12000</v>
      </c>
      <c r="I147" s="65">
        <f>'[3]2SEPT'!I147+'[3]3OCT'!I147+'[3]4NOV'!I147+'[3]5DEC'!I147+'[3]6JAN'!I147+'[3]7FEB'!I147+'[3]8MAR'!I147+'[3]9APR'!I147+'[3]10MAY'!I147+'[3]11JUN'!I147+'[3]12JUL'!I147+'[3]13AUG'!I147</f>
        <v>740479</v>
      </c>
      <c r="J147" s="19">
        <f>'[3]2SEPT'!J147+'[3]3OCT'!J147+'[3]4NOV'!J147+'[3]5DEC'!J147+'[3]6JAN'!J147+'[3]7FEB'!J147+'[3]8MAR'!J147+'[3]9APR'!J147+'[3]10MAY'!J147+'[3]11JUN'!J147+'[3]12JUL'!J147+'[3]13AUG'!J147</f>
        <v>1880.72</v>
      </c>
      <c r="K147" s="19">
        <f>'[3]2SEPT'!K147+'[3]3OCT'!K147+'[3]4NOV'!K147+'[3]5DEC'!K147+'[3]6JAN'!K147+'[3]7FEB'!K147+'[3]8MAR'!K147+'[3]9APR'!K147+'[3]10MAY'!K147+'[3]11JUN'!K147+'[3]12JUL'!K147+'[3]13AUG'!K147</f>
        <v>46035.45</v>
      </c>
      <c r="L147" s="19">
        <f>'[3]2SEPT'!L147+'[3]3OCT'!L147+'[3]4NOV'!L147+'[3]5DEC'!L147+'[3]6JAN'!L147+'[3]7FEB'!L147+'[3]8MAR'!L147+'[3]9APR'!L147+'[3]10MAY'!L147+'[3]11JUN'!L147+'[3]12JUL'!L147+'[3]13AUG'!L147</f>
        <v>0</v>
      </c>
      <c r="M147" s="19">
        <f>'[3]2SEPT'!M147+'[3]3OCT'!M147+'[3]4NOV'!M147+'[3]5DEC'!M147+'[3]6JAN'!M147+'[3]7FEB'!M147+'[3]8MAR'!M147+'[3]9APR'!M147+'[3]10MAY'!M147+'[3]11JUN'!M147+'[3]12JUL'!M147+'[3]13AUG'!M147</f>
        <v>0</v>
      </c>
      <c r="N147" s="19">
        <f>'[3]2SEPT'!N147+'[3]3OCT'!N147+'[3]4NOV'!N147+'[3]5DEC'!N147+'[3]6JAN'!N147+'[3]7FEB'!N147+'[3]8MAR'!N147+'[3]9APR'!N147+'[3]10MAY'!N147+'[3]11JUN'!N147+'[3]12JUL'!N147+'[3]13AUG'!N147</f>
        <v>0</v>
      </c>
      <c r="O147" s="19">
        <f>'[3]2SEPT'!O147+'[3]3OCT'!O147+'[3]4NOV'!O147+'[3]5DEC'!O147+'[3]6JAN'!O147+'[3]7FEB'!O147+'[3]8MAR'!O147+'[3]9APR'!O147+'[3]10MAY'!O147+'[3]11JUN'!O147+'[3]12JUL'!O147+'[3]13AUG'!O147</f>
        <v>48752</v>
      </c>
      <c r="P147" s="19">
        <f>'[3]2SEPT'!P147+'[3]3OCT'!P147+'[3]4NOV'!P147+'[3]5DEC'!P147+'[3]6JAN'!P147+'[3]7FEB'!P147+'[3]8MAR'!P147+'[3]9APR'!P147+'[3]10MAY'!P147+'[3]11JUN'!P147+'[3]12JUL'!P147+'[3]13AUG'!P147</f>
        <v>0</v>
      </c>
      <c r="Q147" s="19">
        <f>'[3]2SEPT'!Q147+'[3]3OCT'!Q147+'[3]4NOV'!Q147+'[3]5DEC'!Q147+'[3]6JAN'!Q147+'[3]7FEB'!Q147+'[3]8MAR'!Q147+'[3]9APR'!Q147+'[3]10MAY'!Q147+'[3]11JUN'!Q147+'[3]12JUL'!Q147+'[3]13AUG'!Q147</f>
        <v>0</v>
      </c>
      <c r="R147" s="19">
        <f>'[3]2SEPT'!R147+'[3]3OCT'!R147+'[3]4NOV'!R147+'[3]5DEC'!R147+'[3]6JAN'!R147+'[3]7FEB'!R147+'[3]8MAR'!R147+'[3]9APR'!R147+'[3]10MAY'!R147+'[3]11JUN'!R147+'[3]12JUL'!R147+'[3]13AUG'!R147</f>
        <v>0</v>
      </c>
      <c r="S147" s="19">
        <f>'[3]2SEPT'!S147+'[3]3OCT'!S147+'[3]4NOV'!S147+'[3]5DEC'!S147+'[3]6JAN'!S147+'[3]7FEB'!S147+'[3]8MAR'!S147+'[3]9APR'!S147+'[3]10MAY'!S147+'[3]11JUN'!S147+'[3]12JUL'!S147+'[3]13AUG'!S147</f>
        <v>0</v>
      </c>
      <c r="T147" s="19">
        <f>'[3]2SEPT'!T147+'[3]3OCT'!T147+'[3]4NOV'!T147+'[3]5DEC'!T147+'[3]6JAN'!T147+'[3]7FEB'!T147+'[3]8MAR'!T147+'[3]9APR'!T147+'[3]10MAY'!T147+'[3]11JUN'!T147+'[3]12JUL'!T147+'[3]13AUG'!T147</f>
        <v>0</v>
      </c>
      <c r="U147" s="19">
        <f>'[3]2SEPT'!U147+'[3]3OCT'!U147+'[3]4NOV'!U147+'[3]5DEC'!U147+'[3]6JAN'!U147+'[3]7FEB'!U147+'[3]8MAR'!U147+'[3]9APR'!U147+'[3]10MAY'!U147+'[3]11JUN'!U147+'[3]12JUL'!U147+'[3]13AUG'!U147</f>
        <v>0</v>
      </c>
      <c r="V147" s="19">
        <f>'[3]2SEPT'!V147+'[3]3OCT'!V147+'[3]4NOV'!V147+'[3]5DEC'!V147+'[3]6JAN'!V147+'[3]7FEB'!V147+'[3]8MAR'!V147+'[3]9APR'!V147+'[3]10MAY'!V147+'[3]11JUN'!V147+'[3]12JUL'!V147+'[3]13AUG'!V147</f>
        <v>9240.64</v>
      </c>
      <c r="W147" s="66">
        <f t="shared" si="2"/>
        <v>846387.80999999994</v>
      </c>
    </row>
    <row r="148" spans="1:23" x14ac:dyDescent="0.25">
      <c r="A148" s="62" t="s">
        <v>333</v>
      </c>
      <c r="B148" s="63" t="s">
        <v>334</v>
      </c>
      <c r="C148" s="64" t="s">
        <v>36</v>
      </c>
      <c r="D148" s="19">
        <f>'[3]2SEPT'!D148+'[3]3OCT'!D148+'[3]4NOV'!D148+'[3]5DEC'!D148+'[3]6JAN'!D148+'[3]7FEB'!D148+'[3]8MAR'!D148+'[3]9APR'!D148+'[3]10MAY'!D148+'[3]11JUN'!D148+'[3]12JUL'!D148+'[3]13AUG'!D148</f>
        <v>142172</v>
      </c>
      <c r="E148" s="19">
        <f>'[3]2SEPT'!E148+'[3]3OCT'!E148+'[3]4NOV'!E148+'[3]5DEC'!E148+'[3]6JAN'!E148+'[3]7FEB'!E148+'[3]8MAR'!E148+'[3]9APR'!E148+'[3]10MAY'!E148+'[3]11JUN'!E148+'[3]12JUL'!E148+'[3]13AUG'!E148</f>
        <v>181348</v>
      </c>
      <c r="F148" s="19">
        <f>'[3]2SEPT'!F148+'[3]3OCT'!F148+'[3]4NOV'!F148+'[3]5DEC'!F148+'[3]6JAN'!F148+'[3]7FEB'!F148+'[3]8MAR'!F148+'[3]9APR'!F148+'[3]10MAY'!F148+'[3]11JUN'!F148+'[3]12JUL'!F148+'[3]13AUG'!F148</f>
        <v>119971</v>
      </c>
      <c r="G148" s="19">
        <f>'[3]2SEPT'!G148+'[3]3OCT'!G148+'[3]4NOV'!G148+'[3]5DEC'!G148+'[3]6JAN'!G148+'[3]7FEB'!G148+'[3]8MAR'!G148+'[3]9APR'!G148+'[3]10MAY'!G148+'[3]11JUN'!G148+'[3]12JUL'!G148+'[3]13AUG'!G148</f>
        <v>130052</v>
      </c>
      <c r="H148" s="19">
        <f>'[3]2SEPT'!H148+'[3]3OCT'!H148+'[3]4NOV'!H148+'[3]5DEC'!H148+'[3]6JAN'!H148+'[3]7FEB'!H148+'[3]8MAR'!H148+'[3]9APR'!H148+'[3]10MAY'!H148+'[3]11JUN'!H148+'[3]12JUL'!H148+'[3]13AUG'!H148</f>
        <v>0</v>
      </c>
      <c r="I148" s="65">
        <f>'[3]2SEPT'!I148+'[3]3OCT'!I148+'[3]4NOV'!I148+'[3]5DEC'!I148+'[3]6JAN'!I148+'[3]7FEB'!I148+'[3]8MAR'!I148+'[3]9APR'!I148+'[3]10MAY'!I148+'[3]11JUN'!I148+'[3]12JUL'!I148+'[3]13AUG'!I148</f>
        <v>573543</v>
      </c>
      <c r="J148" s="19">
        <f>'[3]2SEPT'!J148+'[3]3OCT'!J148+'[3]4NOV'!J148+'[3]5DEC'!J148+'[3]6JAN'!J148+'[3]7FEB'!J148+'[3]8MAR'!J148+'[3]9APR'!J148+'[3]10MAY'!J148+'[3]11JUN'!J148+'[3]12JUL'!J148+'[3]13AUG'!J148</f>
        <v>5364.24</v>
      </c>
      <c r="K148" s="19">
        <f>'[3]2SEPT'!K148+'[3]3OCT'!K148+'[3]4NOV'!K148+'[3]5DEC'!K148+'[3]6JAN'!K148+'[3]7FEB'!K148+'[3]8MAR'!K148+'[3]9APR'!K148+'[3]10MAY'!K148+'[3]11JUN'!K148+'[3]12JUL'!K148+'[3]13AUG'!K148</f>
        <v>45616.2</v>
      </c>
      <c r="L148" s="19">
        <f>'[3]2SEPT'!L148+'[3]3OCT'!L148+'[3]4NOV'!L148+'[3]5DEC'!L148+'[3]6JAN'!L148+'[3]7FEB'!L148+'[3]8MAR'!L148+'[3]9APR'!L148+'[3]10MAY'!L148+'[3]11JUN'!L148+'[3]12JUL'!L148+'[3]13AUG'!L148</f>
        <v>0</v>
      </c>
      <c r="M148" s="19">
        <f>'[3]2SEPT'!M148+'[3]3OCT'!M148+'[3]4NOV'!M148+'[3]5DEC'!M148+'[3]6JAN'!M148+'[3]7FEB'!M148+'[3]8MAR'!M148+'[3]9APR'!M148+'[3]10MAY'!M148+'[3]11JUN'!M148+'[3]12JUL'!M148+'[3]13AUG'!M148</f>
        <v>0</v>
      </c>
      <c r="N148" s="19">
        <f>'[3]2SEPT'!N148+'[3]3OCT'!N148+'[3]4NOV'!N148+'[3]5DEC'!N148+'[3]6JAN'!N148+'[3]7FEB'!N148+'[3]8MAR'!N148+'[3]9APR'!N148+'[3]10MAY'!N148+'[3]11JUN'!N148+'[3]12JUL'!N148+'[3]13AUG'!N148</f>
        <v>0</v>
      </c>
      <c r="O148" s="19">
        <f>'[3]2SEPT'!O148+'[3]3OCT'!O148+'[3]4NOV'!O148+'[3]5DEC'!O148+'[3]6JAN'!O148+'[3]7FEB'!O148+'[3]8MAR'!O148+'[3]9APR'!O148+'[3]10MAY'!O148+'[3]11JUN'!O148+'[3]12JUL'!O148+'[3]13AUG'!O148</f>
        <v>0</v>
      </c>
      <c r="P148" s="19">
        <f>'[3]2SEPT'!P148+'[3]3OCT'!P148+'[3]4NOV'!P148+'[3]5DEC'!P148+'[3]6JAN'!P148+'[3]7FEB'!P148+'[3]8MAR'!P148+'[3]9APR'!P148+'[3]10MAY'!P148+'[3]11JUN'!P148+'[3]12JUL'!P148+'[3]13AUG'!P148</f>
        <v>0</v>
      </c>
      <c r="Q148" s="19">
        <f>'[3]2SEPT'!Q148+'[3]3OCT'!Q148+'[3]4NOV'!Q148+'[3]5DEC'!Q148+'[3]6JAN'!Q148+'[3]7FEB'!Q148+'[3]8MAR'!Q148+'[3]9APR'!Q148+'[3]10MAY'!Q148+'[3]11JUN'!Q148+'[3]12JUL'!Q148+'[3]13AUG'!Q148</f>
        <v>137028</v>
      </c>
      <c r="R148" s="19">
        <f>'[3]2SEPT'!R148+'[3]3OCT'!R148+'[3]4NOV'!R148+'[3]5DEC'!R148+'[3]6JAN'!R148+'[3]7FEB'!R148+'[3]8MAR'!R148+'[3]9APR'!R148+'[3]10MAY'!R148+'[3]11JUN'!R148+'[3]12JUL'!R148+'[3]13AUG'!R148</f>
        <v>83593</v>
      </c>
      <c r="S148" s="19">
        <f>'[3]2SEPT'!S148+'[3]3OCT'!S148+'[3]4NOV'!S148+'[3]5DEC'!S148+'[3]6JAN'!S148+'[3]7FEB'!S148+'[3]8MAR'!S148+'[3]9APR'!S148+'[3]10MAY'!S148+'[3]11JUN'!S148+'[3]12JUL'!S148+'[3]13AUG'!S148</f>
        <v>0</v>
      </c>
      <c r="T148" s="19">
        <f>'[3]2SEPT'!T148+'[3]3OCT'!T148+'[3]4NOV'!T148+'[3]5DEC'!T148+'[3]6JAN'!T148+'[3]7FEB'!T148+'[3]8MAR'!T148+'[3]9APR'!T148+'[3]10MAY'!T148+'[3]11JUN'!T148+'[3]12JUL'!T148+'[3]13AUG'!T148</f>
        <v>0</v>
      </c>
      <c r="U148" s="19">
        <f>'[3]2SEPT'!U148+'[3]3OCT'!U148+'[3]4NOV'!U148+'[3]5DEC'!U148+'[3]6JAN'!U148+'[3]7FEB'!U148+'[3]8MAR'!U148+'[3]9APR'!U148+'[3]10MAY'!U148+'[3]11JUN'!U148+'[3]12JUL'!U148+'[3]13AUG'!U148</f>
        <v>0</v>
      </c>
      <c r="V148" s="19">
        <f>'[3]2SEPT'!V148+'[3]3OCT'!V148+'[3]4NOV'!V148+'[3]5DEC'!V148+'[3]6JAN'!V148+'[3]7FEB'!V148+'[3]8MAR'!V148+'[3]9APR'!V148+'[3]10MAY'!V148+'[3]11JUN'!V148+'[3]12JUL'!V148+'[3]13AUG'!V148</f>
        <v>0</v>
      </c>
      <c r="W148" s="66">
        <f t="shared" si="2"/>
        <v>845144.44</v>
      </c>
    </row>
    <row r="149" spans="1:23" x14ac:dyDescent="0.25">
      <c r="A149" s="62" t="s">
        <v>335</v>
      </c>
      <c r="B149" s="63" t="s">
        <v>336</v>
      </c>
      <c r="C149" s="70" t="s">
        <v>45</v>
      </c>
      <c r="D149" s="19">
        <f>'[3]2SEPT'!D149+'[3]3OCT'!D149+'[3]4NOV'!D149+'[3]5DEC'!D149+'[3]6JAN'!D149+'[3]7FEB'!D149+'[3]8MAR'!D149+'[3]9APR'!D149+'[3]10MAY'!D149+'[3]11JUN'!D149+'[3]12JUL'!D149+'[3]13AUG'!D149</f>
        <v>404108</v>
      </c>
      <c r="E149" s="19">
        <f>'[3]2SEPT'!E149+'[3]3OCT'!E149+'[3]4NOV'!E149+'[3]5DEC'!E149+'[3]6JAN'!E149+'[3]7FEB'!E149+'[3]8MAR'!E149+'[3]9APR'!E149+'[3]10MAY'!E149+'[3]11JUN'!E149+'[3]12JUL'!E149+'[3]13AUG'!E149</f>
        <v>646436</v>
      </c>
      <c r="F149" s="19">
        <f>'[3]2SEPT'!F149+'[3]3OCT'!F149+'[3]4NOV'!F149+'[3]5DEC'!F149+'[3]6JAN'!F149+'[3]7FEB'!F149+'[3]8MAR'!F149+'[3]9APR'!F149+'[3]10MAY'!F149+'[3]11JUN'!F149+'[3]12JUL'!F149+'[3]13AUG'!F149</f>
        <v>0</v>
      </c>
      <c r="G149" s="19">
        <f>'[3]2SEPT'!G149+'[3]3OCT'!G149+'[3]4NOV'!G149+'[3]5DEC'!G149+'[3]6JAN'!G149+'[3]7FEB'!G149+'[3]8MAR'!G149+'[3]9APR'!G149+'[3]10MAY'!G149+'[3]11JUN'!G149+'[3]12JUL'!G149+'[3]13AUG'!G149</f>
        <v>218003</v>
      </c>
      <c r="H149" s="19">
        <f>'[3]2SEPT'!H149+'[3]3OCT'!H149+'[3]4NOV'!H149+'[3]5DEC'!H149+'[3]6JAN'!H149+'[3]7FEB'!H149+'[3]8MAR'!H149+'[3]9APR'!H149+'[3]10MAY'!H149+'[3]11JUN'!H149+'[3]12JUL'!H149+'[3]13AUG'!H149</f>
        <v>7000</v>
      </c>
      <c r="I149" s="65">
        <f>'[3]2SEPT'!I149+'[3]3OCT'!I149+'[3]4NOV'!I149+'[3]5DEC'!I149+'[3]6JAN'!I149+'[3]7FEB'!I149+'[3]8MAR'!I149+'[3]9APR'!I149+'[3]10MAY'!I149+'[3]11JUN'!I149+'[3]12JUL'!I149+'[3]13AUG'!I149</f>
        <v>1275547</v>
      </c>
      <c r="J149" s="19">
        <f>'[3]2SEPT'!J149+'[3]3OCT'!J149+'[3]4NOV'!J149+'[3]5DEC'!J149+'[3]6JAN'!J149+'[3]7FEB'!J149+'[3]8MAR'!J149+'[3]9APR'!J149+'[3]10MAY'!J149+'[3]11JUN'!J149+'[3]12JUL'!J149+'[3]13AUG'!J149</f>
        <v>8330.56</v>
      </c>
      <c r="K149" s="19">
        <f>'[3]2SEPT'!K149+'[3]3OCT'!K149+'[3]4NOV'!K149+'[3]5DEC'!K149+'[3]6JAN'!K149+'[3]7FEB'!K149+'[3]8MAR'!K149+'[3]9APR'!K149+'[3]10MAY'!K149+'[3]11JUN'!K149+'[3]12JUL'!K149+'[3]13AUG'!K149</f>
        <v>176074.43</v>
      </c>
      <c r="L149" s="19">
        <f>'[3]2SEPT'!L149+'[3]3OCT'!L149+'[3]4NOV'!L149+'[3]5DEC'!L149+'[3]6JAN'!L149+'[3]7FEB'!L149+'[3]8MAR'!L149+'[3]9APR'!L149+'[3]10MAY'!L149+'[3]11JUN'!L149+'[3]12JUL'!L149+'[3]13AUG'!L149</f>
        <v>0</v>
      </c>
      <c r="M149" s="19">
        <f>'[3]2SEPT'!M149+'[3]3OCT'!M149+'[3]4NOV'!M149+'[3]5DEC'!M149+'[3]6JAN'!M149+'[3]7FEB'!M149+'[3]8MAR'!M149+'[3]9APR'!M149+'[3]10MAY'!M149+'[3]11JUN'!M149+'[3]12JUL'!M149+'[3]13AUG'!M149</f>
        <v>0</v>
      </c>
      <c r="N149" s="19">
        <f>'[3]2SEPT'!N149+'[3]3OCT'!N149+'[3]4NOV'!N149+'[3]5DEC'!N149+'[3]6JAN'!N149+'[3]7FEB'!N149+'[3]8MAR'!N149+'[3]9APR'!N149+'[3]10MAY'!N149+'[3]11JUN'!N149+'[3]12JUL'!N149+'[3]13AUG'!N149</f>
        <v>0</v>
      </c>
      <c r="O149" s="19">
        <f>'[3]2SEPT'!O149+'[3]3OCT'!O149+'[3]4NOV'!O149+'[3]5DEC'!O149+'[3]6JAN'!O149+'[3]7FEB'!O149+'[3]8MAR'!O149+'[3]9APR'!O149+'[3]10MAY'!O149+'[3]11JUN'!O149+'[3]12JUL'!O149+'[3]13AUG'!O149</f>
        <v>0</v>
      </c>
      <c r="P149" s="19">
        <f>'[3]2SEPT'!P149+'[3]3OCT'!P149+'[3]4NOV'!P149+'[3]5DEC'!P149+'[3]6JAN'!P149+'[3]7FEB'!P149+'[3]8MAR'!P149+'[3]9APR'!P149+'[3]10MAY'!P149+'[3]11JUN'!P149+'[3]12JUL'!P149+'[3]13AUG'!P149</f>
        <v>0</v>
      </c>
      <c r="Q149" s="19">
        <f>'[3]2SEPT'!Q149+'[3]3OCT'!Q149+'[3]4NOV'!Q149+'[3]5DEC'!Q149+'[3]6JAN'!Q149+'[3]7FEB'!Q149+'[3]8MAR'!Q149+'[3]9APR'!Q149+'[3]10MAY'!Q149+'[3]11JUN'!Q149+'[3]12JUL'!Q149+'[3]13AUG'!Q149</f>
        <v>0</v>
      </c>
      <c r="R149" s="19">
        <f>'[3]2SEPT'!R149+'[3]3OCT'!R149+'[3]4NOV'!R149+'[3]5DEC'!R149+'[3]6JAN'!R149+'[3]7FEB'!R149+'[3]8MAR'!R149+'[3]9APR'!R149+'[3]10MAY'!R149+'[3]11JUN'!R149+'[3]12JUL'!R149+'[3]13AUG'!R149</f>
        <v>0</v>
      </c>
      <c r="S149" s="19">
        <f>'[3]2SEPT'!S149+'[3]3OCT'!S149+'[3]4NOV'!S149+'[3]5DEC'!S149+'[3]6JAN'!S149+'[3]7FEB'!S149+'[3]8MAR'!S149+'[3]9APR'!S149+'[3]10MAY'!S149+'[3]11JUN'!S149+'[3]12JUL'!S149+'[3]13AUG'!S149</f>
        <v>0</v>
      </c>
      <c r="T149" s="19">
        <f>'[3]2SEPT'!T149+'[3]3OCT'!T149+'[3]4NOV'!T149+'[3]5DEC'!T149+'[3]6JAN'!T149+'[3]7FEB'!T149+'[3]8MAR'!T149+'[3]9APR'!T149+'[3]10MAY'!T149+'[3]11JUN'!T149+'[3]12JUL'!T149+'[3]13AUG'!T149</f>
        <v>0</v>
      </c>
      <c r="U149" s="19">
        <f>'[3]2SEPT'!U149+'[3]3OCT'!U149+'[3]4NOV'!U149+'[3]5DEC'!U149+'[3]6JAN'!U149+'[3]7FEB'!U149+'[3]8MAR'!U149+'[3]9APR'!U149+'[3]10MAY'!U149+'[3]11JUN'!U149+'[3]12JUL'!U149+'[3]13AUG'!U149</f>
        <v>0</v>
      </c>
      <c r="V149" s="19">
        <f>'[3]2SEPT'!V149+'[3]3OCT'!V149+'[3]4NOV'!V149+'[3]5DEC'!V149+'[3]6JAN'!V149+'[3]7FEB'!V149+'[3]8MAR'!V149+'[3]9APR'!V149+'[3]10MAY'!V149+'[3]11JUN'!V149+'[3]12JUL'!V149+'[3]13AUG'!V149</f>
        <v>0</v>
      </c>
      <c r="W149" s="66">
        <f t="shared" si="2"/>
        <v>1459951.99</v>
      </c>
    </row>
    <row r="150" spans="1:23" x14ac:dyDescent="0.25">
      <c r="A150" s="62" t="s">
        <v>337</v>
      </c>
      <c r="B150" s="63" t="s">
        <v>338</v>
      </c>
      <c r="C150" s="68" t="s">
        <v>42</v>
      </c>
      <c r="D150" s="19">
        <f>'[3]2SEPT'!D150+'[3]3OCT'!D150+'[3]4NOV'!D150+'[3]5DEC'!D150+'[3]6JAN'!D150+'[3]7FEB'!D150+'[3]8MAR'!D150+'[3]9APR'!D150+'[3]10MAY'!D150+'[3]11JUN'!D150+'[3]12JUL'!D150+'[3]13AUG'!D150</f>
        <v>263914</v>
      </c>
      <c r="E150" s="19">
        <f>'[3]2SEPT'!E150+'[3]3OCT'!E150+'[3]4NOV'!E150+'[3]5DEC'!E150+'[3]6JAN'!E150+'[3]7FEB'!E150+'[3]8MAR'!E150+'[3]9APR'!E150+'[3]10MAY'!E150+'[3]11JUN'!E150+'[3]12JUL'!E150+'[3]13AUG'!E150</f>
        <v>66526</v>
      </c>
      <c r="F150" s="19">
        <f>'[3]2SEPT'!F150+'[3]3OCT'!F150+'[3]4NOV'!F150+'[3]5DEC'!F150+'[3]6JAN'!F150+'[3]7FEB'!F150+'[3]8MAR'!F150+'[3]9APR'!F150+'[3]10MAY'!F150+'[3]11JUN'!F150+'[3]12JUL'!F150+'[3]13AUG'!F150</f>
        <v>189905</v>
      </c>
      <c r="G150" s="19">
        <f>'[3]2SEPT'!G150+'[3]3OCT'!G150+'[3]4NOV'!G150+'[3]5DEC'!G150+'[3]6JAN'!G150+'[3]7FEB'!G150+'[3]8MAR'!G150+'[3]9APR'!G150+'[3]10MAY'!G150+'[3]11JUN'!G150+'[3]12JUL'!G150+'[3]13AUG'!G150</f>
        <v>0</v>
      </c>
      <c r="H150" s="19">
        <f>'[3]2SEPT'!H150+'[3]3OCT'!H150+'[3]4NOV'!H150+'[3]5DEC'!H150+'[3]6JAN'!H150+'[3]7FEB'!H150+'[3]8MAR'!H150+'[3]9APR'!H150+'[3]10MAY'!H150+'[3]11JUN'!H150+'[3]12JUL'!H150+'[3]13AUG'!H150</f>
        <v>0</v>
      </c>
      <c r="I150" s="65">
        <f>'[3]2SEPT'!I150+'[3]3OCT'!I150+'[3]4NOV'!I150+'[3]5DEC'!I150+'[3]6JAN'!I150+'[3]7FEB'!I150+'[3]8MAR'!I150+'[3]9APR'!I150+'[3]10MAY'!I150+'[3]11JUN'!I150+'[3]12JUL'!I150+'[3]13AUG'!I150</f>
        <v>520345</v>
      </c>
      <c r="J150" s="19">
        <f>'[3]2SEPT'!J150+'[3]3OCT'!J150+'[3]4NOV'!J150+'[3]5DEC'!J150+'[3]6JAN'!J150+'[3]7FEB'!J150+'[3]8MAR'!J150+'[3]9APR'!J150+'[3]10MAY'!J150+'[3]11JUN'!J150+'[3]12JUL'!J150+'[3]13AUG'!J150</f>
        <v>0</v>
      </c>
      <c r="K150" s="19">
        <f>'[3]2SEPT'!K150+'[3]3OCT'!K150+'[3]4NOV'!K150+'[3]5DEC'!K150+'[3]6JAN'!K150+'[3]7FEB'!K150+'[3]8MAR'!K150+'[3]9APR'!K150+'[3]10MAY'!K150+'[3]11JUN'!K150+'[3]12JUL'!K150+'[3]13AUG'!K150</f>
        <v>17544.64</v>
      </c>
      <c r="L150" s="19">
        <f>'[3]2SEPT'!L150+'[3]3OCT'!L150+'[3]4NOV'!L150+'[3]5DEC'!L150+'[3]6JAN'!L150+'[3]7FEB'!L150+'[3]8MAR'!L150+'[3]9APR'!L150+'[3]10MAY'!L150+'[3]11JUN'!L150+'[3]12JUL'!L150+'[3]13AUG'!L150</f>
        <v>0</v>
      </c>
      <c r="M150" s="19">
        <f>'[3]2SEPT'!M150+'[3]3OCT'!M150+'[3]4NOV'!M150+'[3]5DEC'!M150+'[3]6JAN'!M150+'[3]7FEB'!M150+'[3]8MAR'!M150+'[3]9APR'!M150+'[3]10MAY'!M150+'[3]11JUN'!M150+'[3]12JUL'!M150+'[3]13AUG'!M150</f>
        <v>0</v>
      </c>
      <c r="N150" s="19">
        <f>'[3]2SEPT'!N150+'[3]3OCT'!N150+'[3]4NOV'!N150+'[3]5DEC'!N150+'[3]6JAN'!N150+'[3]7FEB'!N150+'[3]8MAR'!N150+'[3]9APR'!N150+'[3]10MAY'!N150+'[3]11JUN'!N150+'[3]12JUL'!N150+'[3]13AUG'!N150</f>
        <v>0</v>
      </c>
      <c r="O150" s="19">
        <f>'[3]2SEPT'!O150+'[3]3OCT'!O150+'[3]4NOV'!O150+'[3]5DEC'!O150+'[3]6JAN'!O150+'[3]7FEB'!O150+'[3]8MAR'!O150+'[3]9APR'!O150+'[3]10MAY'!O150+'[3]11JUN'!O150+'[3]12JUL'!O150+'[3]13AUG'!O150</f>
        <v>0</v>
      </c>
      <c r="P150" s="19">
        <f>'[3]2SEPT'!P150+'[3]3OCT'!P150+'[3]4NOV'!P150+'[3]5DEC'!P150+'[3]6JAN'!P150+'[3]7FEB'!P150+'[3]8MAR'!P150+'[3]9APR'!P150+'[3]10MAY'!P150+'[3]11JUN'!P150+'[3]12JUL'!P150+'[3]13AUG'!P150</f>
        <v>0</v>
      </c>
      <c r="Q150" s="19">
        <f>'[3]2SEPT'!Q150+'[3]3OCT'!Q150+'[3]4NOV'!Q150+'[3]5DEC'!Q150+'[3]6JAN'!Q150+'[3]7FEB'!Q150+'[3]8MAR'!Q150+'[3]9APR'!Q150+'[3]10MAY'!Q150+'[3]11JUN'!Q150+'[3]12JUL'!Q150+'[3]13AUG'!Q150</f>
        <v>0</v>
      </c>
      <c r="R150" s="19">
        <f>'[3]2SEPT'!R150+'[3]3OCT'!R150+'[3]4NOV'!R150+'[3]5DEC'!R150+'[3]6JAN'!R150+'[3]7FEB'!R150+'[3]8MAR'!R150+'[3]9APR'!R150+'[3]10MAY'!R150+'[3]11JUN'!R150+'[3]12JUL'!R150+'[3]13AUG'!R150</f>
        <v>0</v>
      </c>
      <c r="S150" s="19">
        <f>'[3]2SEPT'!S150+'[3]3OCT'!S150+'[3]4NOV'!S150+'[3]5DEC'!S150+'[3]6JAN'!S150+'[3]7FEB'!S150+'[3]8MAR'!S150+'[3]9APR'!S150+'[3]10MAY'!S150+'[3]11JUN'!S150+'[3]12JUL'!S150+'[3]13AUG'!S150</f>
        <v>0</v>
      </c>
      <c r="T150" s="19">
        <f>'[3]2SEPT'!T150+'[3]3OCT'!T150+'[3]4NOV'!T150+'[3]5DEC'!T150+'[3]6JAN'!T150+'[3]7FEB'!T150+'[3]8MAR'!T150+'[3]9APR'!T150+'[3]10MAY'!T150+'[3]11JUN'!T150+'[3]12JUL'!T150+'[3]13AUG'!T150</f>
        <v>0</v>
      </c>
      <c r="U150" s="19">
        <f>'[3]2SEPT'!U150+'[3]3OCT'!U150+'[3]4NOV'!U150+'[3]5DEC'!U150+'[3]6JAN'!U150+'[3]7FEB'!U150+'[3]8MAR'!U150+'[3]9APR'!U150+'[3]10MAY'!U150+'[3]11JUN'!U150+'[3]12JUL'!U150+'[3]13AUG'!U150</f>
        <v>0</v>
      </c>
      <c r="V150" s="19">
        <f>'[3]2SEPT'!V150+'[3]3OCT'!V150+'[3]4NOV'!V150+'[3]5DEC'!V150+'[3]6JAN'!V150+'[3]7FEB'!V150+'[3]8MAR'!V150+'[3]9APR'!V150+'[3]10MAY'!V150+'[3]11JUN'!V150+'[3]12JUL'!V150+'[3]13AUG'!V150</f>
        <v>0</v>
      </c>
      <c r="W150" s="66">
        <f t="shared" si="2"/>
        <v>537889.64</v>
      </c>
    </row>
    <row r="151" spans="1:23" x14ac:dyDescent="0.25">
      <c r="A151" s="62" t="s">
        <v>339</v>
      </c>
      <c r="B151" s="63" t="s">
        <v>340</v>
      </c>
      <c r="C151" s="68" t="s">
        <v>42</v>
      </c>
      <c r="D151" s="19">
        <f>'[3]2SEPT'!D151+'[3]3OCT'!D151+'[3]4NOV'!D151+'[3]5DEC'!D151+'[3]6JAN'!D151+'[3]7FEB'!D151+'[3]8MAR'!D151+'[3]9APR'!D151+'[3]10MAY'!D151+'[3]11JUN'!D151+'[3]12JUL'!D151+'[3]13AUG'!D151</f>
        <v>228800</v>
      </c>
      <c r="E151" s="19">
        <f>'[3]2SEPT'!E151+'[3]3OCT'!E151+'[3]4NOV'!E151+'[3]5DEC'!E151+'[3]6JAN'!E151+'[3]7FEB'!E151+'[3]8MAR'!E151+'[3]9APR'!E151+'[3]10MAY'!E151+'[3]11JUN'!E151+'[3]12JUL'!E151+'[3]13AUG'!E151</f>
        <v>58045</v>
      </c>
      <c r="F151" s="19">
        <f>'[3]2SEPT'!F151+'[3]3OCT'!F151+'[3]4NOV'!F151+'[3]5DEC'!F151+'[3]6JAN'!F151+'[3]7FEB'!F151+'[3]8MAR'!F151+'[3]9APR'!F151+'[3]10MAY'!F151+'[3]11JUN'!F151+'[3]12JUL'!F151+'[3]13AUG'!F151</f>
        <v>18000</v>
      </c>
      <c r="G151" s="19">
        <f>'[3]2SEPT'!G151+'[3]3OCT'!G151+'[3]4NOV'!G151+'[3]5DEC'!G151+'[3]6JAN'!G151+'[3]7FEB'!G151+'[3]8MAR'!G151+'[3]9APR'!G151+'[3]10MAY'!G151+'[3]11JUN'!G151+'[3]12JUL'!G151+'[3]13AUG'!G151</f>
        <v>8000</v>
      </c>
      <c r="H151" s="19">
        <f>'[3]2SEPT'!H151+'[3]3OCT'!H151+'[3]4NOV'!H151+'[3]5DEC'!H151+'[3]6JAN'!H151+'[3]7FEB'!H151+'[3]8MAR'!H151+'[3]9APR'!H151+'[3]10MAY'!H151+'[3]11JUN'!H151+'[3]12JUL'!H151+'[3]13AUG'!H151</f>
        <v>0</v>
      </c>
      <c r="I151" s="65">
        <f>'[3]2SEPT'!I151+'[3]3OCT'!I151+'[3]4NOV'!I151+'[3]5DEC'!I151+'[3]6JAN'!I151+'[3]7FEB'!I151+'[3]8MAR'!I151+'[3]9APR'!I151+'[3]10MAY'!I151+'[3]11JUN'!I151+'[3]12JUL'!I151+'[3]13AUG'!I151</f>
        <v>312845</v>
      </c>
      <c r="J151" s="19">
        <f>'[3]2SEPT'!J151+'[3]3OCT'!J151+'[3]4NOV'!J151+'[3]5DEC'!J151+'[3]6JAN'!J151+'[3]7FEB'!J151+'[3]8MAR'!J151+'[3]9APR'!J151+'[3]10MAY'!J151+'[3]11JUN'!J151+'[3]12JUL'!J151+'[3]13AUG'!J151</f>
        <v>0</v>
      </c>
      <c r="K151" s="19">
        <f>'[3]2SEPT'!K151+'[3]3OCT'!K151+'[3]4NOV'!K151+'[3]5DEC'!K151+'[3]6JAN'!K151+'[3]7FEB'!K151+'[3]8MAR'!K151+'[3]9APR'!K151+'[3]10MAY'!K151+'[3]11JUN'!K151+'[3]12JUL'!K151+'[3]13AUG'!K151</f>
        <v>21529.87</v>
      </c>
      <c r="L151" s="19">
        <f>'[3]2SEPT'!L151+'[3]3OCT'!L151+'[3]4NOV'!L151+'[3]5DEC'!L151+'[3]6JAN'!L151+'[3]7FEB'!L151+'[3]8MAR'!L151+'[3]9APR'!L151+'[3]10MAY'!L151+'[3]11JUN'!L151+'[3]12JUL'!L151+'[3]13AUG'!L151</f>
        <v>0</v>
      </c>
      <c r="M151" s="19">
        <f>'[3]2SEPT'!M151+'[3]3OCT'!M151+'[3]4NOV'!M151+'[3]5DEC'!M151+'[3]6JAN'!M151+'[3]7FEB'!M151+'[3]8MAR'!M151+'[3]9APR'!M151+'[3]10MAY'!M151+'[3]11JUN'!M151+'[3]12JUL'!M151+'[3]13AUG'!M151</f>
        <v>0</v>
      </c>
      <c r="N151" s="19">
        <f>'[3]2SEPT'!N151+'[3]3OCT'!N151+'[3]4NOV'!N151+'[3]5DEC'!N151+'[3]6JAN'!N151+'[3]7FEB'!N151+'[3]8MAR'!N151+'[3]9APR'!N151+'[3]10MAY'!N151+'[3]11JUN'!N151+'[3]12JUL'!N151+'[3]13AUG'!N151</f>
        <v>0</v>
      </c>
      <c r="O151" s="19">
        <f>'[3]2SEPT'!O151+'[3]3OCT'!O151+'[3]4NOV'!O151+'[3]5DEC'!O151+'[3]6JAN'!O151+'[3]7FEB'!O151+'[3]8MAR'!O151+'[3]9APR'!O151+'[3]10MAY'!O151+'[3]11JUN'!O151+'[3]12JUL'!O151+'[3]13AUG'!O151</f>
        <v>0</v>
      </c>
      <c r="P151" s="19">
        <f>'[3]2SEPT'!P151+'[3]3OCT'!P151+'[3]4NOV'!P151+'[3]5DEC'!P151+'[3]6JAN'!P151+'[3]7FEB'!P151+'[3]8MAR'!P151+'[3]9APR'!P151+'[3]10MAY'!P151+'[3]11JUN'!P151+'[3]12JUL'!P151+'[3]13AUG'!P151</f>
        <v>0</v>
      </c>
      <c r="Q151" s="19">
        <f>'[3]2SEPT'!Q151+'[3]3OCT'!Q151+'[3]4NOV'!Q151+'[3]5DEC'!Q151+'[3]6JAN'!Q151+'[3]7FEB'!Q151+'[3]8MAR'!Q151+'[3]9APR'!Q151+'[3]10MAY'!Q151+'[3]11JUN'!Q151+'[3]12JUL'!Q151+'[3]13AUG'!Q151</f>
        <v>0</v>
      </c>
      <c r="R151" s="19">
        <f>'[3]2SEPT'!R151+'[3]3OCT'!R151+'[3]4NOV'!R151+'[3]5DEC'!R151+'[3]6JAN'!R151+'[3]7FEB'!R151+'[3]8MAR'!R151+'[3]9APR'!R151+'[3]10MAY'!R151+'[3]11JUN'!R151+'[3]12JUL'!R151+'[3]13AUG'!R151</f>
        <v>0</v>
      </c>
      <c r="S151" s="19">
        <f>'[3]2SEPT'!S151+'[3]3OCT'!S151+'[3]4NOV'!S151+'[3]5DEC'!S151+'[3]6JAN'!S151+'[3]7FEB'!S151+'[3]8MAR'!S151+'[3]9APR'!S151+'[3]10MAY'!S151+'[3]11JUN'!S151+'[3]12JUL'!S151+'[3]13AUG'!S151</f>
        <v>0</v>
      </c>
      <c r="T151" s="19">
        <f>'[3]2SEPT'!T151+'[3]3OCT'!T151+'[3]4NOV'!T151+'[3]5DEC'!T151+'[3]6JAN'!T151+'[3]7FEB'!T151+'[3]8MAR'!T151+'[3]9APR'!T151+'[3]10MAY'!T151+'[3]11JUN'!T151+'[3]12JUL'!T151+'[3]13AUG'!T151</f>
        <v>0</v>
      </c>
      <c r="U151" s="19">
        <f>'[3]2SEPT'!U151+'[3]3OCT'!U151+'[3]4NOV'!U151+'[3]5DEC'!U151+'[3]6JAN'!U151+'[3]7FEB'!U151+'[3]8MAR'!U151+'[3]9APR'!U151+'[3]10MAY'!U151+'[3]11JUN'!U151+'[3]12JUL'!U151+'[3]13AUG'!U151</f>
        <v>0</v>
      </c>
      <c r="V151" s="19">
        <f>'[3]2SEPT'!V151+'[3]3OCT'!V151+'[3]4NOV'!V151+'[3]5DEC'!V151+'[3]6JAN'!V151+'[3]7FEB'!V151+'[3]8MAR'!V151+'[3]9APR'!V151+'[3]10MAY'!V151+'[3]11JUN'!V151+'[3]12JUL'!V151+'[3]13AUG'!V151</f>
        <v>0</v>
      </c>
      <c r="W151" s="66">
        <f t="shared" si="2"/>
        <v>334374.87</v>
      </c>
    </row>
    <row r="152" spans="1:23" x14ac:dyDescent="0.25">
      <c r="A152" s="62" t="s">
        <v>341</v>
      </c>
      <c r="B152" s="63" t="s">
        <v>342</v>
      </c>
      <c r="C152" s="67" t="s">
        <v>39</v>
      </c>
      <c r="D152" s="19">
        <f>'[3]2SEPT'!D152+'[3]3OCT'!D152+'[3]4NOV'!D152+'[3]5DEC'!D152+'[3]6JAN'!D152+'[3]7FEB'!D152+'[3]8MAR'!D152+'[3]9APR'!D152+'[3]10MAY'!D152+'[3]11JUN'!D152+'[3]12JUL'!D152+'[3]13AUG'!D152</f>
        <v>72795</v>
      </c>
      <c r="E152" s="19">
        <f>'[3]2SEPT'!E152+'[3]3OCT'!E152+'[3]4NOV'!E152+'[3]5DEC'!E152+'[3]6JAN'!E152+'[3]7FEB'!E152+'[3]8MAR'!E152+'[3]9APR'!E152+'[3]10MAY'!E152+'[3]11JUN'!E152+'[3]12JUL'!E152+'[3]13AUG'!E152</f>
        <v>44157</v>
      </c>
      <c r="F152" s="19">
        <f>'[3]2SEPT'!F152+'[3]3OCT'!F152+'[3]4NOV'!F152+'[3]5DEC'!F152+'[3]6JAN'!F152+'[3]7FEB'!F152+'[3]8MAR'!F152+'[3]9APR'!F152+'[3]10MAY'!F152+'[3]11JUN'!F152+'[3]12JUL'!F152+'[3]13AUG'!F152</f>
        <v>35000</v>
      </c>
      <c r="G152" s="19">
        <f>'[3]2SEPT'!G152+'[3]3OCT'!G152+'[3]4NOV'!G152+'[3]5DEC'!G152+'[3]6JAN'!G152+'[3]7FEB'!G152+'[3]8MAR'!G152+'[3]9APR'!G152+'[3]10MAY'!G152+'[3]11JUN'!G152+'[3]12JUL'!G152+'[3]13AUG'!G152</f>
        <v>52517</v>
      </c>
      <c r="H152" s="19">
        <f>'[3]2SEPT'!H152+'[3]3OCT'!H152+'[3]4NOV'!H152+'[3]5DEC'!H152+'[3]6JAN'!H152+'[3]7FEB'!H152+'[3]8MAR'!H152+'[3]9APR'!H152+'[3]10MAY'!H152+'[3]11JUN'!H152+'[3]12JUL'!H152+'[3]13AUG'!H152</f>
        <v>12029</v>
      </c>
      <c r="I152" s="65">
        <f>'[3]2SEPT'!I152+'[3]3OCT'!I152+'[3]4NOV'!I152+'[3]5DEC'!I152+'[3]6JAN'!I152+'[3]7FEB'!I152+'[3]8MAR'!I152+'[3]9APR'!I152+'[3]10MAY'!I152+'[3]11JUN'!I152+'[3]12JUL'!I152+'[3]13AUG'!I152</f>
        <v>216498</v>
      </c>
      <c r="J152" s="19">
        <f>'[3]2SEPT'!J152+'[3]3OCT'!J152+'[3]4NOV'!J152+'[3]5DEC'!J152+'[3]6JAN'!J152+'[3]7FEB'!J152+'[3]8MAR'!J152+'[3]9APR'!J152+'[3]10MAY'!J152+'[3]11JUN'!J152+'[3]12JUL'!J152+'[3]13AUG'!J152</f>
        <v>1410.53</v>
      </c>
      <c r="K152" s="19">
        <f>'[3]2SEPT'!K152+'[3]3OCT'!K152+'[3]4NOV'!K152+'[3]5DEC'!K152+'[3]6JAN'!K152+'[3]7FEB'!K152+'[3]8MAR'!K152+'[3]9APR'!K152+'[3]10MAY'!K152+'[3]11JUN'!K152+'[3]12JUL'!K152+'[3]13AUG'!K152</f>
        <v>13990.18</v>
      </c>
      <c r="L152" s="19">
        <f>'[3]2SEPT'!L152+'[3]3OCT'!L152+'[3]4NOV'!L152+'[3]5DEC'!L152+'[3]6JAN'!L152+'[3]7FEB'!L152+'[3]8MAR'!L152+'[3]9APR'!L152+'[3]10MAY'!L152+'[3]11JUN'!L152+'[3]12JUL'!L152+'[3]13AUG'!L152</f>
        <v>0</v>
      </c>
      <c r="M152" s="19">
        <f>'[3]2SEPT'!M152+'[3]3OCT'!M152+'[3]4NOV'!M152+'[3]5DEC'!M152+'[3]6JAN'!M152+'[3]7FEB'!M152+'[3]8MAR'!M152+'[3]9APR'!M152+'[3]10MAY'!M152+'[3]11JUN'!M152+'[3]12JUL'!M152+'[3]13AUG'!M152</f>
        <v>0</v>
      </c>
      <c r="N152" s="19">
        <f>'[3]2SEPT'!N152+'[3]3OCT'!N152+'[3]4NOV'!N152+'[3]5DEC'!N152+'[3]6JAN'!N152+'[3]7FEB'!N152+'[3]8MAR'!N152+'[3]9APR'!N152+'[3]10MAY'!N152+'[3]11JUN'!N152+'[3]12JUL'!N152+'[3]13AUG'!N152</f>
        <v>0</v>
      </c>
      <c r="O152" s="19">
        <f>'[3]2SEPT'!O152+'[3]3OCT'!O152+'[3]4NOV'!O152+'[3]5DEC'!O152+'[3]6JAN'!O152+'[3]7FEB'!O152+'[3]8MAR'!O152+'[3]9APR'!O152+'[3]10MAY'!O152+'[3]11JUN'!O152+'[3]12JUL'!O152+'[3]13AUG'!O152</f>
        <v>0</v>
      </c>
      <c r="P152" s="19">
        <f>'[3]2SEPT'!P152+'[3]3OCT'!P152+'[3]4NOV'!P152+'[3]5DEC'!P152+'[3]6JAN'!P152+'[3]7FEB'!P152+'[3]8MAR'!P152+'[3]9APR'!P152+'[3]10MAY'!P152+'[3]11JUN'!P152+'[3]12JUL'!P152+'[3]13AUG'!P152</f>
        <v>0</v>
      </c>
      <c r="Q152" s="19">
        <f>'[3]2SEPT'!Q152+'[3]3OCT'!Q152+'[3]4NOV'!Q152+'[3]5DEC'!Q152+'[3]6JAN'!Q152+'[3]7FEB'!Q152+'[3]8MAR'!Q152+'[3]9APR'!Q152+'[3]10MAY'!Q152+'[3]11JUN'!Q152+'[3]12JUL'!Q152+'[3]13AUG'!Q152</f>
        <v>0</v>
      </c>
      <c r="R152" s="19">
        <f>'[3]2SEPT'!R152+'[3]3OCT'!R152+'[3]4NOV'!R152+'[3]5DEC'!R152+'[3]6JAN'!R152+'[3]7FEB'!R152+'[3]8MAR'!R152+'[3]9APR'!R152+'[3]10MAY'!R152+'[3]11JUN'!R152+'[3]12JUL'!R152+'[3]13AUG'!R152</f>
        <v>0</v>
      </c>
      <c r="S152" s="19">
        <f>'[3]2SEPT'!S152+'[3]3OCT'!S152+'[3]4NOV'!S152+'[3]5DEC'!S152+'[3]6JAN'!S152+'[3]7FEB'!S152+'[3]8MAR'!S152+'[3]9APR'!S152+'[3]10MAY'!S152+'[3]11JUN'!S152+'[3]12JUL'!S152+'[3]13AUG'!S152</f>
        <v>0</v>
      </c>
      <c r="T152" s="19">
        <f>'[3]2SEPT'!T152+'[3]3OCT'!T152+'[3]4NOV'!T152+'[3]5DEC'!T152+'[3]6JAN'!T152+'[3]7FEB'!T152+'[3]8MAR'!T152+'[3]9APR'!T152+'[3]10MAY'!T152+'[3]11JUN'!T152+'[3]12JUL'!T152+'[3]13AUG'!T152</f>
        <v>0</v>
      </c>
      <c r="U152" s="19">
        <f>'[3]2SEPT'!U152+'[3]3OCT'!U152+'[3]4NOV'!U152+'[3]5DEC'!U152+'[3]6JAN'!U152+'[3]7FEB'!U152+'[3]8MAR'!U152+'[3]9APR'!U152+'[3]10MAY'!U152+'[3]11JUN'!U152+'[3]12JUL'!U152+'[3]13AUG'!U152</f>
        <v>0</v>
      </c>
      <c r="V152" s="19">
        <f>'[3]2SEPT'!V152+'[3]3OCT'!V152+'[3]4NOV'!V152+'[3]5DEC'!V152+'[3]6JAN'!V152+'[3]7FEB'!V152+'[3]8MAR'!V152+'[3]9APR'!V152+'[3]10MAY'!V152+'[3]11JUN'!V152+'[3]12JUL'!V152+'[3]13AUG'!V152</f>
        <v>3000</v>
      </c>
      <c r="W152" s="66">
        <f t="shared" si="2"/>
        <v>234898.71</v>
      </c>
    </row>
    <row r="153" spans="1:23" x14ac:dyDescent="0.25">
      <c r="A153" s="62" t="s">
        <v>343</v>
      </c>
      <c r="B153" s="63" t="s">
        <v>344</v>
      </c>
      <c r="C153" s="72" t="s">
        <v>71</v>
      </c>
      <c r="D153" s="19">
        <f>'[3]2SEPT'!D153+'[3]3OCT'!D153+'[3]4NOV'!D153+'[3]5DEC'!D153+'[3]6JAN'!D153+'[3]7FEB'!D153+'[3]8MAR'!D153+'[3]9APR'!D153+'[3]10MAY'!D153+'[3]11JUN'!D153+'[3]12JUL'!D153+'[3]13AUG'!D153</f>
        <v>561312.05000000005</v>
      </c>
      <c r="E153" s="19">
        <f>'[3]2SEPT'!E153+'[3]3OCT'!E153+'[3]4NOV'!E153+'[3]5DEC'!E153+'[3]6JAN'!E153+'[3]7FEB'!E153+'[3]8MAR'!E153+'[3]9APR'!E153+'[3]10MAY'!E153+'[3]11JUN'!E153+'[3]12JUL'!E153+'[3]13AUG'!E153</f>
        <v>1206093.95</v>
      </c>
      <c r="F153" s="19">
        <f>'[3]2SEPT'!F153+'[3]3OCT'!F153+'[3]4NOV'!F153+'[3]5DEC'!F153+'[3]6JAN'!F153+'[3]7FEB'!F153+'[3]8MAR'!F153+'[3]9APR'!F153+'[3]10MAY'!F153+'[3]11JUN'!F153+'[3]12JUL'!F153+'[3]13AUG'!F153</f>
        <v>364957</v>
      </c>
      <c r="G153" s="19">
        <f>'[3]2SEPT'!G153+'[3]3OCT'!G153+'[3]4NOV'!G153+'[3]5DEC'!G153+'[3]6JAN'!G153+'[3]7FEB'!G153+'[3]8MAR'!G153+'[3]9APR'!G153+'[3]10MAY'!G153+'[3]11JUN'!G153+'[3]12JUL'!G153+'[3]13AUG'!G153</f>
        <v>248705</v>
      </c>
      <c r="H153" s="19">
        <f>'[3]2SEPT'!H153+'[3]3OCT'!H153+'[3]4NOV'!H153+'[3]5DEC'!H153+'[3]6JAN'!H153+'[3]7FEB'!H153+'[3]8MAR'!H153+'[3]9APR'!H153+'[3]10MAY'!H153+'[3]11JUN'!H153+'[3]12JUL'!H153+'[3]13AUG'!H153</f>
        <v>178831</v>
      </c>
      <c r="I153" s="65">
        <f>'[3]2SEPT'!I153+'[3]3OCT'!I153+'[3]4NOV'!I153+'[3]5DEC'!I153+'[3]6JAN'!I153+'[3]7FEB'!I153+'[3]8MAR'!I153+'[3]9APR'!I153+'[3]10MAY'!I153+'[3]11JUN'!I153+'[3]12JUL'!I153+'[3]13AUG'!I153</f>
        <v>2559899</v>
      </c>
      <c r="J153" s="19">
        <f>'[3]2SEPT'!J153+'[3]3OCT'!J153+'[3]4NOV'!J153+'[3]5DEC'!J153+'[3]6JAN'!J153+'[3]7FEB'!J153+'[3]8MAR'!J153+'[3]9APR'!J153+'[3]10MAY'!J153+'[3]11JUN'!J153+'[3]12JUL'!J153+'[3]13AUG'!J153</f>
        <v>12006.65</v>
      </c>
      <c r="K153" s="19">
        <f>'[3]2SEPT'!K153+'[3]3OCT'!K153+'[3]4NOV'!K153+'[3]5DEC'!K153+'[3]6JAN'!K153+'[3]7FEB'!K153+'[3]8MAR'!K153+'[3]9APR'!K153+'[3]10MAY'!K153+'[3]11JUN'!K153+'[3]12JUL'!K153+'[3]13AUG'!K153</f>
        <v>153160.4</v>
      </c>
      <c r="L153" s="19">
        <f>'[3]2SEPT'!L153+'[3]3OCT'!L153+'[3]4NOV'!L153+'[3]5DEC'!L153+'[3]6JAN'!L153+'[3]7FEB'!L153+'[3]8MAR'!L153+'[3]9APR'!L153+'[3]10MAY'!L153+'[3]11JUN'!L153+'[3]12JUL'!L153+'[3]13AUG'!L153</f>
        <v>0</v>
      </c>
      <c r="M153" s="19">
        <f>'[3]2SEPT'!M153+'[3]3OCT'!M153+'[3]4NOV'!M153+'[3]5DEC'!M153+'[3]6JAN'!M153+'[3]7FEB'!M153+'[3]8MAR'!M153+'[3]9APR'!M153+'[3]10MAY'!M153+'[3]11JUN'!M153+'[3]12JUL'!M153+'[3]13AUG'!M153</f>
        <v>0</v>
      </c>
      <c r="N153" s="19">
        <f>'[3]2SEPT'!N153+'[3]3OCT'!N153+'[3]4NOV'!N153+'[3]5DEC'!N153+'[3]6JAN'!N153+'[3]7FEB'!N153+'[3]8MAR'!N153+'[3]9APR'!N153+'[3]10MAY'!N153+'[3]11JUN'!N153+'[3]12JUL'!N153+'[3]13AUG'!N153</f>
        <v>0</v>
      </c>
      <c r="O153" s="19">
        <f>'[3]2SEPT'!O153+'[3]3OCT'!O153+'[3]4NOV'!O153+'[3]5DEC'!O153+'[3]6JAN'!O153+'[3]7FEB'!O153+'[3]8MAR'!O153+'[3]9APR'!O153+'[3]10MAY'!O153+'[3]11JUN'!O153+'[3]12JUL'!O153+'[3]13AUG'!O153</f>
        <v>26294</v>
      </c>
      <c r="P153" s="19">
        <f>'[3]2SEPT'!P153+'[3]3OCT'!P153+'[3]4NOV'!P153+'[3]5DEC'!P153+'[3]6JAN'!P153+'[3]7FEB'!P153+'[3]8MAR'!P153+'[3]9APR'!P153+'[3]10MAY'!P153+'[3]11JUN'!P153+'[3]12JUL'!P153+'[3]13AUG'!P153</f>
        <v>0</v>
      </c>
      <c r="Q153" s="19">
        <f>'[3]2SEPT'!Q153+'[3]3OCT'!Q153+'[3]4NOV'!Q153+'[3]5DEC'!Q153+'[3]6JAN'!Q153+'[3]7FEB'!Q153+'[3]8MAR'!Q153+'[3]9APR'!Q153+'[3]10MAY'!Q153+'[3]11JUN'!Q153+'[3]12JUL'!Q153+'[3]13AUG'!Q153</f>
        <v>126513</v>
      </c>
      <c r="R153" s="19">
        <f>'[3]2SEPT'!R153+'[3]3OCT'!R153+'[3]4NOV'!R153+'[3]5DEC'!R153+'[3]6JAN'!R153+'[3]7FEB'!R153+'[3]8MAR'!R153+'[3]9APR'!R153+'[3]10MAY'!R153+'[3]11JUN'!R153+'[3]12JUL'!R153+'[3]13AUG'!R153</f>
        <v>0</v>
      </c>
      <c r="S153" s="19">
        <f>'[3]2SEPT'!S153+'[3]3OCT'!S153+'[3]4NOV'!S153+'[3]5DEC'!S153+'[3]6JAN'!S153+'[3]7FEB'!S153+'[3]8MAR'!S153+'[3]9APR'!S153+'[3]10MAY'!S153+'[3]11JUN'!S153+'[3]12JUL'!S153+'[3]13AUG'!S153</f>
        <v>0</v>
      </c>
      <c r="T153" s="19">
        <f>'[3]2SEPT'!T153+'[3]3OCT'!T153+'[3]4NOV'!T153+'[3]5DEC'!T153+'[3]6JAN'!T153+'[3]7FEB'!T153+'[3]8MAR'!T153+'[3]9APR'!T153+'[3]10MAY'!T153+'[3]11JUN'!T153+'[3]12JUL'!T153+'[3]13AUG'!T153</f>
        <v>0</v>
      </c>
      <c r="U153" s="19">
        <f>'[3]2SEPT'!U153+'[3]3OCT'!U153+'[3]4NOV'!U153+'[3]5DEC'!U153+'[3]6JAN'!U153+'[3]7FEB'!U153+'[3]8MAR'!U153+'[3]9APR'!U153+'[3]10MAY'!U153+'[3]11JUN'!U153+'[3]12JUL'!U153+'[3]13AUG'!U153</f>
        <v>0</v>
      </c>
      <c r="V153" s="19">
        <f>'[3]2SEPT'!V153+'[3]3OCT'!V153+'[3]4NOV'!V153+'[3]5DEC'!V153+'[3]6JAN'!V153+'[3]7FEB'!V153+'[3]8MAR'!V153+'[3]9APR'!V153+'[3]10MAY'!V153+'[3]11JUN'!V153+'[3]12JUL'!V153+'[3]13AUG'!V153</f>
        <v>35448.85</v>
      </c>
      <c r="W153" s="66">
        <f t="shared" si="2"/>
        <v>2913321.9</v>
      </c>
    </row>
    <row r="154" spans="1:23" x14ac:dyDescent="0.25">
      <c r="A154" s="62" t="s">
        <v>345</v>
      </c>
      <c r="B154" s="63" t="s">
        <v>346</v>
      </c>
      <c r="C154" s="68" t="s">
        <v>42</v>
      </c>
      <c r="D154" s="19">
        <f>'[3]2SEPT'!D154+'[3]3OCT'!D154+'[3]4NOV'!D154+'[3]5DEC'!D154+'[3]6JAN'!D154+'[3]7FEB'!D154+'[3]8MAR'!D154+'[3]9APR'!D154+'[3]10MAY'!D154+'[3]11JUN'!D154+'[3]12JUL'!D154+'[3]13AUG'!D154</f>
        <v>284470</v>
      </c>
      <c r="E154" s="19">
        <f>'[3]2SEPT'!E154+'[3]3OCT'!E154+'[3]4NOV'!E154+'[3]5DEC'!E154+'[3]6JAN'!E154+'[3]7FEB'!E154+'[3]8MAR'!E154+'[3]9APR'!E154+'[3]10MAY'!E154+'[3]11JUN'!E154+'[3]12JUL'!E154+'[3]13AUG'!E154</f>
        <v>76221</v>
      </c>
      <c r="F154" s="19">
        <f>'[3]2SEPT'!F154+'[3]3OCT'!F154+'[3]4NOV'!F154+'[3]5DEC'!F154+'[3]6JAN'!F154+'[3]7FEB'!F154+'[3]8MAR'!F154+'[3]9APR'!F154+'[3]10MAY'!F154+'[3]11JUN'!F154+'[3]12JUL'!F154+'[3]13AUG'!F154</f>
        <v>65000</v>
      </c>
      <c r="G154" s="19">
        <f>'[3]2SEPT'!G154+'[3]3OCT'!G154+'[3]4NOV'!G154+'[3]5DEC'!G154+'[3]6JAN'!G154+'[3]7FEB'!G154+'[3]8MAR'!G154+'[3]9APR'!G154+'[3]10MAY'!G154+'[3]11JUN'!G154+'[3]12JUL'!G154+'[3]13AUG'!G154</f>
        <v>35000</v>
      </c>
      <c r="H154" s="19">
        <f>'[3]2SEPT'!H154+'[3]3OCT'!H154+'[3]4NOV'!H154+'[3]5DEC'!H154+'[3]6JAN'!H154+'[3]7FEB'!H154+'[3]8MAR'!H154+'[3]9APR'!H154+'[3]10MAY'!H154+'[3]11JUN'!H154+'[3]12JUL'!H154+'[3]13AUG'!H154</f>
        <v>7370</v>
      </c>
      <c r="I154" s="65">
        <f>'[3]2SEPT'!I154+'[3]3OCT'!I154+'[3]4NOV'!I154+'[3]5DEC'!I154+'[3]6JAN'!I154+'[3]7FEB'!I154+'[3]8MAR'!I154+'[3]9APR'!I154+'[3]10MAY'!I154+'[3]11JUN'!I154+'[3]12JUL'!I154+'[3]13AUG'!I154</f>
        <v>468061</v>
      </c>
      <c r="J154" s="19">
        <f>'[3]2SEPT'!J154+'[3]3OCT'!J154+'[3]4NOV'!J154+'[3]5DEC'!J154+'[3]6JAN'!J154+'[3]7FEB'!J154+'[3]8MAR'!J154+'[3]9APR'!J154+'[3]10MAY'!J154+'[3]11JUN'!J154+'[3]12JUL'!J154+'[3]13AUG'!J154</f>
        <v>0</v>
      </c>
      <c r="K154" s="19">
        <f>'[3]2SEPT'!K154+'[3]3OCT'!K154+'[3]4NOV'!K154+'[3]5DEC'!K154+'[3]6JAN'!K154+'[3]7FEB'!K154+'[3]8MAR'!K154+'[3]9APR'!K154+'[3]10MAY'!K154+'[3]11JUN'!K154+'[3]12JUL'!K154+'[3]13AUG'!K154</f>
        <v>13331.88</v>
      </c>
      <c r="L154" s="19">
        <f>'[3]2SEPT'!L154+'[3]3OCT'!L154+'[3]4NOV'!L154+'[3]5DEC'!L154+'[3]6JAN'!L154+'[3]7FEB'!L154+'[3]8MAR'!L154+'[3]9APR'!L154+'[3]10MAY'!L154+'[3]11JUN'!L154+'[3]12JUL'!L154+'[3]13AUG'!L154</f>
        <v>0</v>
      </c>
      <c r="M154" s="19">
        <f>'[3]2SEPT'!M154+'[3]3OCT'!M154+'[3]4NOV'!M154+'[3]5DEC'!M154+'[3]6JAN'!M154+'[3]7FEB'!M154+'[3]8MAR'!M154+'[3]9APR'!M154+'[3]10MAY'!M154+'[3]11JUN'!M154+'[3]12JUL'!M154+'[3]13AUG'!M154</f>
        <v>0</v>
      </c>
      <c r="N154" s="19">
        <f>'[3]2SEPT'!N154+'[3]3OCT'!N154+'[3]4NOV'!N154+'[3]5DEC'!N154+'[3]6JAN'!N154+'[3]7FEB'!N154+'[3]8MAR'!N154+'[3]9APR'!N154+'[3]10MAY'!N154+'[3]11JUN'!N154+'[3]12JUL'!N154+'[3]13AUG'!N154</f>
        <v>0</v>
      </c>
      <c r="O154" s="19">
        <f>'[3]2SEPT'!O154+'[3]3OCT'!O154+'[3]4NOV'!O154+'[3]5DEC'!O154+'[3]6JAN'!O154+'[3]7FEB'!O154+'[3]8MAR'!O154+'[3]9APR'!O154+'[3]10MAY'!O154+'[3]11JUN'!O154+'[3]12JUL'!O154+'[3]13AUG'!O154</f>
        <v>0</v>
      </c>
      <c r="P154" s="19">
        <f>'[3]2SEPT'!P154+'[3]3OCT'!P154+'[3]4NOV'!P154+'[3]5DEC'!P154+'[3]6JAN'!P154+'[3]7FEB'!P154+'[3]8MAR'!P154+'[3]9APR'!P154+'[3]10MAY'!P154+'[3]11JUN'!P154+'[3]12JUL'!P154+'[3]13AUG'!P154</f>
        <v>0</v>
      </c>
      <c r="Q154" s="19">
        <f>'[3]2SEPT'!Q154+'[3]3OCT'!Q154+'[3]4NOV'!Q154+'[3]5DEC'!Q154+'[3]6JAN'!Q154+'[3]7FEB'!Q154+'[3]8MAR'!Q154+'[3]9APR'!Q154+'[3]10MAY'!Q154+'[3]11JUN'!Q154+'[3]12JUL'!Q154+'[3]13AUG'!Q154</f>
        <v>168217</v>
      </c>
      <c r="R154" s="19">
        <f>'[3]2SEPT'!R154+'[3]3OCT'!R154+'[3]4NOV'!R154+'[3]5DEC'!R154+'[3]6JAN'!R154+'[3]7FEB'!R154+'[3]8MAR'!R154+'[3]9APR'!R154+'[3]10MAY'!R154+'[3]11JUN'!R154+'[3]12JUL'!R154+'[3]13AUG'!R154</f>
        <v>0</v>
      </c>
      <c r="S154" s="19">
        <f>'[3]2SEPT'!S154+'[3]3OCT'!S154+'[3]4NOV'!S154+'[3]5DEC'!S154+'[3]6JAN'!S154+'[3]7FEB'!S154+'[3]8MAR'!S154+'[3]9APR'!S154+'[3]10MAY'!S154+'[3]11JUN'!S154+'[3]12JUL'!S154+'[3]13AUG'!S154</f>
        <v>0</v>
      </c>
      <c r="T154" s="19">
        <f>'[3]2SEPT'!T154+'[3]3OCT'!T154+'[3]4NOV'!T154+'[3]5DEC'!T154+'[3]6JAN'!T154+'[3]7FEB'!T154+'[3]8MAR'!T154+'[3]9APR'!T154+'[3]10MAY'!T154+'[3]11JUN'!T154+'[3]12JUL'!T154+'[3]13AUG'!T154</f>
        <v>0</v>
      </c>
      <c r="U154" s="19">
        <f>'[3]2SEPT'!U154+'[3]3OCT'!U154+'[3]4NOV'!U154+'[3]5DEC'!U154+'[3]6JAN'!U154+'[3]7FEB'!U154+'[3]8MAR'!U154+'[3]9APR'!U154+'[3]10MAY'!U154+'[3]11JUN'!U154+'[3]12JUL'!U154+'[3]13AUG'!U154</f>
        <v>0</v>
      </c>
      <c r="V154" s="19">
        <f>'[3]2SEPT'!V154+'[3]3OCT'!V154+'[3]4NOV'!V154+'[3]5DEC'!V154+'[3]6JAN'!V154+'[3]7FEB'!V154+'[3]8MAR'!V154+'[3]9APR'!V154+'[3]10MAY'!V154+'[3]11JUN'!V154+'[3]12JUL'!V154+'[3]13AUG'!V154</f>
        <v>4104.88</v>
      </c>
      <c r="W154" s="66">
        <f t="shared" si="2"/>
        <v>653714.76</v>
      </c>
    </row>
    <row r="155" spans="1:23" x14ac:dyDescent="0.25">
      <c r="A155" s="62" t="s">
        <v>347</v>
      </c>
      <c r="B155" s="63" t="s">
        <v>348</v>
      </c>
      <c r="C155" s="71" t="s">
        <v>50</v>
      </c>
      <c r="D155" s="19">
        <f>'[3]2SEPT'!D155+'[3]3OCT'!D155+'[3]4NOV'!D155+'[3]5DEC'!D155+'[3]6JAN'!D155+'[3]7FEB'!D155+'[3]8MAR'!D155+'[3]9APR'!D155+'[3]10MAY'!D155+'[3]11JUN'!D155+'[3]12JUL'!D155+'[3]13AUG'!D155</f>
        <v>99144.24</v>
      </c>
      <c r="E155" s="19">
        <f>'[3]2SEPT'!E155+'[3]3OCT'!E155+'[3]4NOV'!E155+'[3]5DEC'!E155+'[3]6JAN'!E155+'[3]7FEB'!E155+'[3]8MAR'!E155+'[3]9APR'!E155+'[3]10MAY'!E155+'[3]11JUN'!E155+'[3]12JUL'!E155+'[3]13AUG'!E155</f>
        <v>0</v>
      </c>
      <c r="F155" s="19">
        <f>'[3]2SEPT'!F155+'[3]3OCT'!F155+'[3]4NOV'!F155+'[3]5DEC'!F155+'[3]6JAN'!F155+'[3]7FEB'!F155+'[3]8MAR'!F155+'[3]9APR'!F155+'[3]10MAY'!F155+'[3]11JUN'!F155+'[3]12JUL'!F155+'[3]13AUG'!F155</f>
        <v>0</v>
      </c>
      <c r="G155" s="19">
        <f>'[3]2SEPT'!G155+'[3]3OCT'!G155+'[3]4NOV'!G155+'[3]5DEC'!G155+'[3]6JAN'!G155+'[3]7FEB'!G155+'[3]8MAR'!G155+'[3]9APR'!G155+'[3]10MAY'!G155+'[3]11JUN'!G155+'[3]12JUL'!G155+'[3]13AUG'!G155</f>
        <v>52626.76</v>
      </c>
      <c r="H155" s="19">
        <f>'[3]2SEPT'!H155+'[3]3OCT'!H155+'[3]4NOV'!H155+'[3]5DEC'!H155+'[3]6JAN'!H155+'[3]7FEB'!H155+'[3]8MAR'!H155+'[3]9APR'!H155+'[3]10MAY'!H155+'[3]11JUN'!H155+'[3]12JUL'!H155+'[3]13AUG'!H155</f>
        <v>2500</v>
      </c>
      <c r="I155" s="65">
        <f>'[3]2SEPT'!I155+'[3]3OCT'!I155+'[3]4NOV'!I155+'[3]5DEC'!I155+'[3]6JAN'!I155+'[3]7FEB'!I155+'[3]8MAR'!I155+'[3]9APR'!I155+'[3]10MAY'!I155+'[3]11JUN'!I155+'[3]12JUL'!I155+'[3]13AUG'!I155</f>
        <v>154271</v>
      </c>
      <c r="J155" s="19">
        <f>'[3]2SEPT'!J155+'[3]3OCT'!J155+'[3]4NOV'!J155+'[3]5DEC'!J155+'[3]6JAN'!J155+'[3]7FEB'!J155+'[3]8MAR'!J155+'[3]9APR'!J155+'[3]10MAY'!J155+'[3]11JUN'!J155+'[3]12JUL'!J155+'[3]13AUG'!J155</f>
        <v>940.36</v>
      </c>
      <c r="K155" s="19">
        <f>'[3]2SEPT'!K155+'[3]3OCT'!K155+'[3]4NOV'!K155+'[3]5DEC'!K155+'[3]6JAN'!K155+'[3]7FEB'!K155+'[3]8MAR'!K155+'[3]9APR'!K155+'[3]10MAY'!K155+'[3]11JUN'!K155+'[3]12JUL'!K155+'[3]13AUG'!K155</f>
        <v>7460.56</v>
      </c>
      <c r="L155" s="19">
        <f>'[3]2SEPT'!L155+'[3]3OCT'!L155+'[3]4NOV'!L155+'[3]5DEC'!L155+'[3]6JAN'!L155+'[3]7FEB'!L155+'[3]8MAR'!L155+'[3]9APR'!L155+'[3]10MAY'!L155+'[3]11JUN'!L155+'[3]12JUL'!L155+'[3]13AUG'!L155</f>
        <v>0</v>
      </c>
      <c r="M155" s="19">
        <f>'[3]2SEPT'!M155+'[3]3OCT'!M155+'[3]4NOV'!M155+'[3]5DEC'!M155+'[3]6JAN'!M155+'[3]7FEB'!M155+'[3]8MAR'!M155+'[3]9APR'!M155+'[3]10MAY'!M155+'[3]11JUN'!M155+'[3]12JUL'!M155+'[3]13AUG'!M155</f>
        <v>0</v>
      </c>
      <c r="N155" s="19">
        <f>'[3]2SEPT'!N155+'[3]3OCT'!N155+'[3]4NOV'!N155+'[3]5DEC'!N155+'[3]6JAN'!N155+'[3]7FEB'!N155+'[3]8MAR'!N155+'[3]9APR'!N155+'[3]10MAY'!N155+'[3]11JUN'!N155+'[3]12JUL'!N155+'[3]13AUG'!N155</f>
        <v>0</v>
      </c>
      <c r="O155" s="19">
        <f>'[3]2SEPT'!O155+'[3]3OCT'!O155+'[3]4NOV'!O155+'[3]5DEC'!O155+'[3]6JAN'!O155+'[3]7FEB'!O155+'[3]8MAR'!O155+'[3]9APR'!O155+'[3]10MAY'!O155+'[3]11JUN'!O155+'[3]12JUL'!O155+'[3]13AUG'!O155</f>
        <v>0</v>
      </c>
      <c r="P155" s="19">
        <f>'[3]2SEPT'!P155+'[3]3OCT'!P155+'[3]4NOV'!P155+'[3]5DEC'!P155+'[3]6JAN'!P155+'[3]7FEB'!P155+'[3]8MAR'!P155+'[3]9APR'!P155+'[3]10MAY'!P155+'[3]11JUN'!P155+'[3]12JUL'!P155+'[3]13AUG'!P155</f>
        <v>0</v>
      </c>
      <c r="Q155" s="19">
        <f>'[3]2SEPT'!Q155+'[3]3OCT'!Q155+'[3]4NOV'!Q155+'[3]5DEC'!Q155+'[3]6JAN'!Q155+'[3]7FEB'!Q155+'[3]8MAR'!Q155+'[3]9APR'!Q155+'[3]10MAY'!Q155+'[3]11JUN'!Q155+'[3]12JUL'!Q155+'[3]13AUG'!Q155</f>
        <v>0</v>
      </c>
      <c r="R155" s="19">
        <f>'[3]2SEPT'!R155+'[3]3OCT'!R155+'[3]4NOV'!R155+'[3]5DEC'!R155+'[3]6JAN'!R155+'[3]7FEB'!R155+'[3]8MAR'!R155+'[3]9APR'!R155+'[3]10MAY'!R155+'[3]11JUN'!R155+'[3]12JUL'!R155+'[3]13AUG'!R155</f>
        <v>0</v>
      </c>
      <c r="S155" s="19">
        <f>'[3]2SEPT'!S155+'[3]3OCT'!S155+'[3]4NOV'!S155+'[3]5DEC'!S155+'[3]6JAN'!S155+'[3]7FEB'!S155+'[3]8MAR'!S155+'[3]9APR'!S155+'[3]10MAY'!S155+'[3]11JUN'!S155+'[3]12JUL'!S155+'[3]13AUG'!S155</f>
        <v>0</v>
      </c>
      <c r="T155" s="19">
        <f>'[3]2SEPT'!T155+'[3]3OCT'!T155+'[3]4NOV'!T155+'[3]5DEC'!T155+'[3]6JAN'!T155+'[3]7FEB'!T155+'[3]8MAR'!T155+'[3]9APR'!T155+'[3]10MAY'!T155+'[3]11JUN'!T155+'[3]12JUL'!T155+'[3]13AUG'!T155</f>
        <v>0</v>
      </c>
      <c r="U155" s="19">
        <f>'[3]2SEPT'!U155+'[3]3OCT'!U155+'[3]4NOV'!U155+'[3]5DEC'!U155+'[3]6JAN'!U155+'[3]7FEB'!U155+'[3]8MAR'!U155+'[3]9APR'!U155+'[3]10MAY'!U155+'[3]11JUN'!U155+'[3]12JUL'!U155+'[3]13AUG'!U155</f>
        <v>0</v>
      </c>
      <c r="V155" s="19">
        <f>'[3]2SEPT'!V155+'[3]3OCT'!V155+'[3]4NOV'!V155+'[3]5DEC'!V155+'[3]6JAN'!V155+'[3]7FEB'!V155+'[3]8MAR'!V155+'[3]9APR'!V155+'[3]10MAY'!V155+'[3]11JUN'!V155+'[3]12JUL'!V155+'[3]13AUG'!V155</f>
        <v>0</v>
      </c>
      <c r="W155" s="66">
        <f t="shared" si="2"/>
        <v>162671.91999999998</v>
      </c>
    </row>
    <row r="156" spans="1:23" x14ac:dyDescent="0.25">
      <c r="A156" s="62" t="s">
        <v>349</v>
      </c>
      <c r="B156" s="63" t="s">
        <v>350</v>
      </c>
      <c r="C156" s="73" t="s">
        <v>100</v>
      </c>
      <c r="D156" s="19">
        <f>'[3]2SEPT'!D156+'[3]3OCT'!D156+'[3]4NOV'!D156+'[3]5DEC'!D156+'[3]6JAN'!D156+'[3]7FEB'!D156+'[3]8MAR'!D156+'[3]9APR'!D156+'[3]10MAY'!D156+'[3]11JUN'!D156+'[3]12JUL'!D156+'[3]13AUG'!D156</f>
        <v>776370</v>
      </c>
      <c r="E156" s="19">
        <f>'[3]2SEPT'!E156+'[3]3OCT'!E156+'[3]4NOV'!E156+'[3]5DEC'!E156+'[3]6JAN'!E156+'[3]7FEB'!E156+'[3]8MAR'!E156+'[3]9APR'!E156+'[3]10MAY'!E156+'[3]11JUN'!E156+'[3]12JUL'!E156+'[3]13AUG'!E156</f>
        <v>38269</v>
      </c>
      <c r="F156" s="19">
        <f>'[3]2SEPT'!F156+'[3]3OCT'!F156+'[3]4NOV'!F156+'[3]5DEC'!F156+'[3]6JAN'!F156+'[3]7FEB'!F156+'[3]8MAR'!F156+'[3]9APR'!F156+'[3]10MAY'!F156+'[3]11JUN'!F156+'[3]12JUL'!F156+'[3]13AUG'!F156</f>
        <v>0</v>
      </c>
      <c r="G156" s="19">
        <f>'[3]2SEPT'!G156+'[3]3OCT'!G156+'[3]4NOV'!G156+'[3]5DEC'!G156+'[3]6JAN'!G156+'[3]7FEB'!G156+'[3]8MAR'!G156+'[3]9APR'!G156+'[3]10MAY'!G156+'[3]11JUN'!G156+'[3]12JUL'!G156+'[3]13AUG'!G156</f>
        <v>441390</v>
      </c>
      <c r="H156" s="19">
        <f>'[3]2SEPT'!H156+'[3]3OCT'!H156+'[3]4NOV'!H156+'[3]5DEC'!H156+'[3]6JAN'!H156+'[3]7FEB'!H156+'[3]8MAR'!H156+'[3]9APR'!H156+'[3]10MAY'!H156+'[3]11JUN'!H156+'[3]12JUL'!H156+'[3]13AUG'!H156</f>
        <v>0</v>
      </c>
      <c r="I156" s="65">
        <f>'[3]2SEPT'!I156+'[3]3OCT'!I156+'[3]4NOV'!I156+'[3]5DEC'!I156+'[3]6JAN'!I156+'[3]7FEB'!I156+'[3]8MAR'!I156+'[3]9APR'!I156+'[3]10MAY'!I156+'[3]11JUN'!I156+'[3]12JUL'!I156+'[3]13AUG'!I156</f>
        <v>1256029</v>
      </c>
      <c r="J156" s="19">
        <f>'[3]2SEPT'!J156+'[3]3OCT'!J156+'[3]4NOV'!J156+'[3]5DEC'!J156+'[3]6JAN'!J156+'[3]7FEB'!J156+'[3]8MAR'!J156+'[3]9APR'!J156+'[3]10MAY'!J156+'[3]11JUN'!J156+'[3]12JUL'!J156+'[3]13AUG'!J156</f>
        <v>10494</v>
      </c>
      <c r="K156" s="19">
        <f>'[3]2SEPT'!K156+'[3]3OCT'!K156+'[3]4NOV'!K156+'[3]5DEC'!K156+'[3]6JAN'!K156+'[3]7FEB'!K156+'[3]8MAR'!K156+'[3]9APR'!K156+'[3]10MAY'!K156+'[3]11JUN'!K156+'[3]12JUL'!K156+'[3]13AUG'!K156</f>
        <v>135338.92000000001</v>
      </c>
      <c r="L156" s="19">
        <f>'[3]2SEPT'!L156+'[3]3OCT'!L156+'[3]4NOV'!L156+'[3]5DEC'!L156+'[3]6JAN'!L156+'[3]7FEB'!L156+'[3]8MAR'!L156+'[3]9APR'!L156+'[3]10MAY'!L156+'[3]11JUN'!L156+'[3]12JUL'!L156+'[3]13AUG'!L156</f>
        <v>0</v>
      </c>
      <c r="M156" s="19">
        <f>'[3]2SEPT'!M156+'[3]3OCT'!M156+'[3]4NOV'!M156+'[3]5DEC'!M156+'[3]6JAN'!M156+'[3]7FEB'!M156+'[3]8MAR'!M156+'[3]9APR'!M156+'[3]10MAY'!M156+'[3]11JUN'!M156+'[3]12JUL'!M156+'[3]13AUG'!M156</f>
        <v>0</v>
      </c>
      <c r="N156" s="19">
        <f>'[3]2SEPT'!N156+'[3]3OCT'!N156+'[3]4NOV'!N156+'[3]5DEC'!N156+'[3]6JAN'!N156+'[3]7FEB'!N156+'[3]8MAR'!N156+'[3]9APR'!N156+'[3]10MAY'!N156+'[3]11JUN'!N156+'[3]12JUL'!N156+'[3]13AUG'!N156</f>
        <v>0</v>
      </c>
      <c r="O156" s="19">
        <f>'[3]2SEPT'!O156+'[3]3OCT'!O156+'[3]4NOV'!O156+'[3]5DEC'!O156+'[3]6JAN'!O156+'[3]7FEB'!O156+'[3]8MAR'!O156+'[3]9APR'!O156+'[3]10MAY'!O156+'[3]11JUN'!O156+'[3]12JUL'!O156+'[3]13AUG'!O156</f>
        <v>0</v>
      </c>
      <c r="P156" s="19">
        <f>'[3]2SEPT'!P156+'[3]3OCT'!P156+'[3]4NOV'!P156+'[3]5DEC'!P156+'[3]6JAN'!P156+'[3]7FEB'!P156+'[3]8MAR'!P156+'[3]9APR'!P156+'[3]10MAY'!P156+'[3]11JUN'!P156+'[3]12JUL'!P156+'[3]13AUG'!P156</f>
        <v>0</v>
      </c>
      <c r="Q156" s="19">
        <f>'[3]2SEPT'!Q156+'[3]3OCT'!Q156+'[3]4NOV'!Q156+'[3]5DEC'!Q156+'[3]6JAN'!Q156+'[3]7FEB'!Q156+'[3]8MAR'!Q156+'[3]9APR'!Q156+'[3]10MAY'!Q156+'[3]11JUN'!Q156+'[3]12JUL'!Q156+'[3]13AUG'!Q156</f>
        <v>0</v>
      </c>
      <c r="R156" s="19">
        <f>'[3]2SEPT'!R156+'[3]3OCT'!R156+'[3]4NOV'!R156+'[3]5DEC'!R156+'[3]6JAN'!R156+'[3]7FEB'!R156+'[3]8MAR'!R156+'[3]9APR'!R156+'[3]10MAY'!R156+'[3]11JUN'!R156+'[3]12JUL'!R156+'[3]13AUG'!R156</f>
        <v>0</v>
      </c>
      <c r="S156" s="19">
        <f>'[3]2SEPT'!S156+'[3]3OCT'!S156+'[3]4NOV'!S156+'[3]5DEC'!S156+'[3]6JAN'!S156+'[3]7FEB'!S156+'[3]8MAR'!S156+'[3]9APR'!S156+'[3]10MAY'!S156+'[3]11JUN'!S156+'[3]12JUL'!S156+'[3]13AUG'!S156</f>
        <v>0</v>
      </c>
      <c r="T156" s="19">
        <f>'[3]2SEPT'!T156+'[3]3OCT'!T156+'[3]4NOV'!T156+'[3]5DEC'!T156+'[3]6JAN'!T156+'[3]7FEB'!T156+'[3]8MAR'!T156+'[3]9APR'!T156+'[3]10MAY'!T156+'[3]11JUN'!T156+'[3]12JUL'!T156+'[3]13AUG'!T156</f>
        <v>0</v>
      </c>
      <c r="U156" s="19">
        <f>'[3]2SEPT'!U156+'[3]3OCT'!U156+'[3]4NOV'!U156+'[3]5DEC'!U156+'[3]6JAN'!U156+'[3]7FEB'!U156+'[3]8MAR'!U156+'[3]9APR'!U156+'[3]10MAY'!U156+'[3]11JUN'!U156+'[3]12JUL'!U156+'[3]13AUG'!U156</f>
        <v>0</v>
      </c>
      <c r="V156" s="19">
        <f>'[3]2SEPT'!V156+'[3]3OCT'!V156+'[3]4NOV'!V156+'[3]5DEC'!V156+'[3]6JAN'!V156+'[3]7FEB'!V156+'[3]8MAR'!V156+'[3]9APR'!V156+'[3]10MAY'!V156+'[3]11JUN'!V156+'[3]12JUL'!V156+'[3]13AUG'!V156</f>
        <v>0</v>
      </c>
      <c r="W156" s="66">
        <f t="shared" si="2"/>
        <v>1401861.92</v>
      </c>
    </row>
    <row r="157" spans="1:23" x14ac:dyDescent="0.25">
      <c r="A157" s="62" t="s">
        <v>351</v>
      </c>
      <c r="B157" s="63" t="s">
        <v>352</v>
      </c>
      <c r="C157" s="71" t="s">
        <v>50</v>
      </c>
      <c r="D157" s="19">
        <f>'[3]2SEPT'!D157+'[3]3OCT'!D157+'[3]4NOV'!D157+'[3]5DEC'!D157+'[3]6JAN'!D157+'[3]7FEB'!D157+'[3]8MAR'!D157+'[3]9APR'!D157+'[3]10MAY'!D157+'[3]11JUN'!D157+'[3]12JUL'!D157+'[3]13AUG'!D157</f>
        <v>173172</v>
      </c>
      <c r="E157" s="19">
        <f>'[3]2SEPT'!E157+'[3]3OCT'!E157+'[3]4NOV'!E157+'[3]5DEC'!E157+'[3]6JAN'!E157+'[3]7FEB'!E157+'[3]8MAR'!E157+'[3]9APR'!E157+'[3]10MAY'!E157+'[3]11JUN'!E157+'[3]12JUL'!E157+'[3]13AUG'!E157</f>
        <v>48734</v>
      </c>
      <c r="F157" s="19">
        <f>'[3]2SEPT'!F157+'[3]3OCT'!F157+'[3]4NOV'!F157+'[3]5DEC'!F157+'[3]6JAN'!F157+'[3]7FEB'!F157+'[3]8MAR'!F157+'[3]9APR'!F157+'[3]10MAY'!F157+'[3]11JUN'!F157+'[3]12JUL'!F157+'[3]13AUG'!F157</f>
        <v>0</v>
      </c>
      <c r="G157" s="19">
        <f>'[3]2SEPT'!G157+'[3]3OCT'!G157+'[3]4NOV'!G157+'[3]5DEC'!G157+'[3]6JAN'!G157+'[3]7FEB'!G157+'[3]8MAR'!G157+'[3]9APR'!G157+'[3]10MAY'!G157+'[3]11JUN'!G157+'[3]12JUL'!G157+'[3]13AUG'!G157</f>
        <v>0</v>
      </c>
      <c r="H157" s="19">
        <f>'[3]2SEPT'!H157+'[3]3OCT'!H157+'[3]4NOV'!H157+'[3]5DEC'!H157+'[3]6JAN'!H157+'[3]7FEB'!H157+'[3]8MAR'!H157+'[3]9APR'!H157+'[3]10MAY'!H157+'[3]11JUN'!H157+'[3]12JUL'!H157+'[3]13AUG'!H157</f>
        <v>0</v>
      </c>
      <c r="I157" s="65">
        <f>'[3]2SEPT'!I157+'[3]3OCT'!I157+'[3]4NOV'!I157+'[3]5DEC'!I157+'[3]6JAN'!I157+'[3]7FEB'!I157+'[3]8MAR'!I157+'[3]9APR'!I157+'[3]10MAY'!I157+'[3]11JUN'!I157+'[3]12JUL'!I157+'[3]13AUG'!I157</f>
        <v>221906</v>
      </c>
      <c r="J157" s="19">
        <f>'[3]2SEPT'!J157+'[3]3OCT'!J157+'[3]4NOV'!J157+'[3]5DEC'!J157+'[3]6JAN'!J157+'[3]7FEB'!J157+'[3]8MAR'!J157+'[3]9APR'!J157+'[3]10MAY'!J157+'[3]11JUN'!J157+'[3]12JUL'!J157+'[3]13AUG'!J157</f>
        <v>1410.53</v>
      </c>
      <c r="K157" s="19">
        <f>'[3]2SEPT'!K157+'[3]3OCT'!K157+'[3]4NOV'!K157+'[3]5DEC'!K157+'[3]6JAN'!K157+'[3]7FEB'!K157+'[3]8MAR'!K157+'[3]9APR'!K157+'[3]10MAY'!K157+'[3]11JUN'!K157+'[3]12JUL'!K157+'[3]13AUG'!K157</f>
        <v>4474.7299999999996</v>
      </c>
      <c r="L157" s="19">
        <f>'[3]2SEPT'!L157+'[3]3OCT'!L157+'[3]4NOV'!L157+'[3]5DEC'!L157+'[3]6JAN'!L157+'[3]7FEB'!L157+'[3]8MAR'!L157+'[3]9APR'!L157+'[3]10MAY'!L157+'[3]11JUN'!L157+'[3]12JUL'!L157+'[3]13AUG'!L157</f>
        <v>0</v>
      </c>
      <c r="M157" s="19">
        <f>'[3]2SEPT'!M157+'[3]3OCT'!M157+'[3]4NOV'!M157+'[3]5DEC'!M157+'[3]6JAN'!M157+'[3]7FEB'!M157+'[3]8MAR'!M157+'[3]9APR'!M157+'[3]10MAY'!M157+'[3]11JUN'!M157+'[3]12JUL'!M157+'[3]13AUG'!M157</f>
        <v>0</v>
      </c>
      <c r="N157" s="19">
        <f>'[3]2SEPT'!N157+'[3]3OCT'!N157+'[3]4NOV'!N157+'[3]5DEC'!N157+'[3]6JAN'!N157+'[3]7FEB'!N157+'[3]8MAR'!N157+'[3]9APR'!N157+'[3]10MAY'!N157+'[3]11JUN'!N157+'[3]12JUL'!N157+'[3]13AUG'!N157</f>
        <v>0</v>
      </c>
      <c r="O157" s="19">
        <f>'[3]2SEPT'!O157+'[3]3OCT'!O157+'[3]4NOV'!O157+'[3]5DEC'!O157+'[3]6JAN'!O157+'[3]7FEB'!O157+'[3]8MAR'!O157+'[3]9APR'!O157+'[3]10MAY'!O157+'[3]11JUN'!O157+'[3]12JUL'!O157+'[3]13AUG'!O157</f>
        <v>0</v>
      </c>
      <c r="P157" s="19">
        <f>'[3]2SEPT'!P157+'[3]3OCT'!P157+'[3]4NOV'!P157+'[3]5DEC'!P157+'[3]6JAN'!P157+'[3]7FEB'!P157+'[3]8MAR'!P157+'[3]9APR'!P157+'[3]10MAY'!P157+'[3]11JUN'!P157+'[3]12JUL'!P157+'[3]13AUG'!P157</f>
        <v>0</v>
      </c>
      <c r="Q157" s="19">
        <f>'[3]2SEPT'!Q157+'[3]3OCT'!Q157+'[3]4NOV'!Q157+'[3]5DEC'!Q157+'[3]6JAN'!Q157+'[3]7FEB'!Q157+'[3]8MAR'!Q157+'[3]9APR'!Q157+'[3]10MAY'!Q157+'[3]11JUN'!Q157+'[3]12JUL'!Q157+'[3]13AUG'!Q157</f>
        <v>0</v>
      </c>
      <c r="R157" s="19">
        <f>'[3]2SEPT'!R157+'[3]3OCT'!R157+'[3]4NOV'!R157+'[3]5DEC'!R157+'[3]6JAN'!R157+'[3]7FEB'!R157+'[3]8MAR'!R157+'[3]9APR'!R157+'[3]10MAY'!R157+'[3]11JUN'!R157+'[3]12JUL'!R157+'[3]13AUG'!R157</f>
        <v>0</v>
      </c>
      <c r="S157" s="19">
        <f>'[3]2SEPT'!S157+'[3]3OCT'!S157+'[3]4NOV'!S157+'[3]5DEC'!S157+'[3]6JAN'!S157+'[3]7FEB'!S157+'[3]8MAR'!S157+'[3]9APR'!S157+'[3]10MAY'!S157+'[3]11JUN'!S157+'[3]12JUL'!S157+'[3]13AUG'!S157</f>
        <v>0</v>
      </c>
      <c r="T157" s="19">
        <f>'[3]2SEPT'!T157+'[3]3OCT'!T157+'[3]4NOV'!T157+'[3]5DEC'!T157+'[3]6JAN'!T157+'[3]7FEB'!T157+'[3]8MAR'!T157+'[3]9APR'!T157+'[3]10MAY'!T157+'[3]11JUN'!T157+'[3]12JUL'!T157+'[3]13AUG'!T157</f>
        <v>0</v>
      </c>
      <c r="U157" s="19">
        <f>'[3]2SEPT'!U157+'[3]3OCT'!U157+'[3]4NOV'!U157+'[3]5DEC'!U157+'[3]6JAN'!U157+'[3]7FEB'!U157+'[3]8MAR'!U157+'[3]9APR'!U157+'[3]10MAY'!U157+'[3]11JUN'!U157+'[3]12JUL'!U157+'[3]13AUG'!U157</f>
        <v>0</v>
      </c>
      <c r="V157" s="19">
        <f>'[3]2SEPT'!V157+'[3]3OCT'!V157+'[3]4NOV'!V157+'[3]5DEC'!V157+'[3]6JAN'!V157+'[3]7FEB'!V157+'[3]8MAR'!V157+'[3]9APR'!V157+'[3]10MAY'!V157+'[3]11JUN'!V157+'[3]12JUL'!V157+'[3]13AUG'!V157</f>
        <v>0</v>
      </c>
      <c r="W157" s="66">
        <f t="shared" si="2"/>
        <v>227791.26</v>
      </c>
    </row>
    <row r="158" spans="1:23" x14ac:dyDescent="0.25">
      <c r="A158" s="62" t="s">
        <v>353</v>
      </c>
      <c r="B158" s="63" t="s">
        <v>354</v>
      </c>
      <c r="C158" s="72" t="s">
        <v>71</v>
      </c>
      <c r="D158" s="19">
        <f>'[3]2SEPT'!D158+'[3]3OCT'!D158+'[3]4NOV'!D158+'[3]5DEC'!D158+'[3]6JAN'!D158+'[3]7FEB'!D158+'[3]8MAR'!D158+'[3]9APR'!D158+'[3]10MAY'!D158+'[3]11JUN'!D158+'[3]12JUL'!D158+'[3]13AUG'!D158</f>
        <v>41327</v>
      </c>
      <c r="E158" s="19">
        <f>'[3]2SEPT'!E158+'[3]3OCT'!E158+'[3]4NOV'!E158+'[3]5DEC'!E158+'[3]6JAN'!E158+'[3]7FEB'!E158+'[3]8MAR'!E158+'[3]9APR'!E158+'[3]10MAY'!E158+'[3]11JUN'!E158+'[3]12JUL'!E158+'[3]13AUG'!E158</f>
        <v>174957</v>
      </c>
      <c r="F158" s="19">
        <f>'[3]2SEPT'!F158+'[3]3OCT'!F158+'[3]4NOV'!F158+'[3]5DEC'!F158+'[3]6JAN'!F158+'[3]7FEB'!F158+'[3]8MAR'!F158+'[3]9APR'!F158+'[3]10MAY'!F158+'[3]11JUN'!F158+'[3]12JUL'!F158+'[3]13AUG'!F158</f>
        <v>33000</v>
      </c>
      <c r="G158" s="19">
        <f>'[3]2SEPT'!G158+'[3]3OCT'!G158+'[3]4NOV'!G158+'[3]5DEC'!G158+'[3]6JAN'!G158+'[3]7FEB'!G158+'[3]8MAR'!G158+'[3]9APR'!G158+'[3]10MAY'!G158+'[3]11JUN'!G158+'[3]12JUL'!G158+'[3]13AUG'!G158</f>
        <v>50750</v>
      </c>
      <c r="H158" s="19">
        <f>'[3]2SEPT'!H158+'[3]3OCT'!H158+'[3]4NOV'!H158+'[3]5DEC'!H158+'[3]6JAN'!H158+'[3]7FEB'!H158+'[3]8MAR'!H158+'[3]9APR'!H158+'[3]10MAY'!H158+'[3]11JUN'!H158+'[3]12JUL'!H158+'[3]13AUG'!H158</f>
        <v>3200</v>
      </c>
      <c r="I158" s="65">
        <f>'[3]2SEPT'!I158+'[3]3OCT'!I158+'[3]4NOV'!I158+'[3]5DEC'!I158+'[3]6JAN'!I158+'[3]7FEB'!I158+'[3]8MAR'!I158+'[3]9APR'!I158+'[3]10MAY'!I158+'[3]11JUN'!I158+'[3]12JUL'!I158+'[3]13AUG'!I158</f>
        <v>303234</v>
      </c>
      <c r="J158" s="19">
        <f>'[3]2SEPT'!J158+'[3]3OCT'!J158+'[3]4NOV'!J158+'[3]5DEC'!J158+'[3]6JAN'!J158+'[3]7FEB'!J158+'[3]8MAR'!J158+'[3]9APR'!J158+'[3]10MAY'!J158+'[3]11JUN'!J158+'[3]12JUL'!J158+'[3]13AUG'!J158</f>
        <v>1500.84</v>
      </c>
      <c r="K158" s="19">
        <f>'[3]2SEPT'!K158+'[3]3OCT'!K158+'[3]4NOV'!K158+'[3]5DEC'!K158+'[3]6JAN'!K158+'[3]7FEB'!K158+'[3]8MAR'!K158+'[3]9APR'!K158+'[3]10MAY'!K158+'[3]11JUN'!K158+'[3]12JUL'!K158+'[3]13AUG'!K158</f>
        <v>7156.64</v>
      </c>
      <c r="L158" s="19">
        <f>'[3]2SEPT'!L158+'[3]3OCT'!L158+'[3]4NOV'!L158+'[3]5DEC'!L158+'[3]6JAN'!L158+'[3]7FEB'!L158+'[3]8MAR'!L158+'[3]9APR'!L158+'[3]10MAY'!L158+'[3]11JUN'!L158+'[3]12JUL'!L158+'[3]13AUG'!L158</f>
        <v>0</v>
      </c>
      <c r="M158" s="19">
        <f>'[3]2SEPT'!M158+'[3]3OCT'!M158+'[3]4NOV'!M158+'[3]5DEC'!M158+'[3]6JAN'!M158+'[3]7FEB'!M158+'[3]8MAR'!M158+'[3]9APR'!M158+'[3]10MAY'!M158+'[3]11JUN'!M158+'[3]12JUL'!M158+'[3]13AUG'!M158</f>
        <v>0</v>
      </c>
      <c r="N158" s="19">
        <f>'[3]2SEPT'!N158+'[3]3OCT'!N158+'[3]4NOV'!N158+'[3]5DEC'!N158+'[3]6JAN'!N158+'[3]7FEB'!N158+'[3]8MAR'!N158+'[3]9APR'!N158+'[3]10MAY'!N158+'[3]11JUN'!N158+'[3]12JUL'!N158+'[3]13AUG'!N158</f>
        <v>0</v>
      </c>
      <c r="O158" s="19">
        <f>'[3]2SEPT'!O158+'[3]3OCT'!O158+'[3]4NOV'!O158+'[3]5DEC'!O158+'[3]6JAN'!O158+'[3]7FEB'!O158+'[3]8MAR'!O158+'[3]9APR'!O158+'[3]10MAY'!O158+'[3]11JUN'!O158+'[3]12JUL'!O158+'[3]13AUG'!O158</f>
        <v>0</v>
      </c>
      <c r="P158" s="19">
        <f>'[3]2SEPT'!P158+'[3]3OCT'!P158+'[3]4NOV'!P158+'[3]5DEC'!P158+'[3]6JAN'!P158+'[3]7FEB'!P158+'[3]8MAR'!P158+'[3]9APR'!P158+'[3]10MAY'!P158+'[3]11JUN'!P158+'[3]12JUL'!P158+'[3]13AUG'!P158</f>
        <v>0</v>
      </c>
      <c r="Q158" s="19">
        <f>'[3]2SEPT'!Q158+'[3]3OCT'!Q158+'[3]4NOV'!Q158+'[3]5DEC'!Q158+'[3]6JAN'!Q158+'[3]7FEB'!Q158+'[3]8MAR'!Q158+'[3]9APR'!Q158+'[3]10MAY'!Q158+'[3]11JUN'!Q158+'[3]12JUL'!Q158+'[3]13AUG'!Q158</f>
        <v>0</v>
      </c>
      <c r="R158" s="19">
        <f>'[3]2SEPT'!R158+'[3]3OCT'!R158+'[3]4NOV'!R158+'[3]5DEC'!R158+'[3]6JAN'!R158+'[3]7FEB'!R158+'[3]8MAR'!R158+'[3]9APR'!R158+'[3]10MAY'!R158+'[3]11JUN'!R158+'[3]12JUL'!R158+'[3]13AUG'!R158</f>
        <v>0</v>
      </c>
      <c r="S158" s="19">
        <f>'[3]2SEPT'!S158+'[3]3OCT'!S158+'[3]4NOV'!S158+'[3]5DEC'!S158+'[3]6JAN'!S158+'[3]7FEB'!S158+'[3]8MAR'!S158+'[3]9APR'!S158+'[3]10MAY'!S158+'[3]11JUN'!S158+'[3]12JUL'!S158+'[3]13AUG'!S158</f>
        <v>0</v>
      </c>
      <c r="T158" s="19">
        <f>'[3]2SEPT'!T158+'[3]3OCT'!T158+'[3]4NOV'!T158+'[3]5DEC'!T158+'[3]6JAN'!T158+'[3]7FEB'!T158+'[3]8MAR'!T158+'[3]9APR'!T158+'[3]10MAY'!T158+'[3]11JUN'!T158+'[3]12JUL'!T158+'[3]13AUG'!T158</f>
        <v>0</v>
      </c>
      <c r="U158" s="19">
        <f>'[3]2SEPT'!U158+'[3]3OCT'!U158+'[3]4NOV'!U158+'[3]5DEC'!U158+'[3]6JAN'!U158+'[3]7FEB'!U158+'[3]8MAR'!U158+'[3]9APR'!U158+'[3]10MAY'!U158+'[3]11JUN'!U158+'[3]12JUL'!U158+'[3]13AUG'!U158</f>
        <v>0</v>
      </c>
      <c r="V158" s="19">
        <f>'[3]2SEPT'!V158+'[3]3OCT'!V158+'[3]4NOV'!V158+'[3]5DEC'!V158+'[3]6JAN'!V158+'[3]7FEB'!V158+'[3]8MAR'!V158+'[3]9APR'!V158+'[3]10MAY'!V158+'[3]11JUN'!V158+'[3]12JUL'!V158+'[3]13AUG'!V158</f>
        <v>0</v>
      </c>
      <c r="W158" s="66">
        <f t="shared" si="2"/>
        <v>311891.48000000004</v>
      </c>
    </row>
    <row r="159" spans="1:23" x14ac:dyDescent="0.25">
      <c r="A159" s="62" t="s">
        <v>355</v>
      </c>
      <c r="B159" s="63" t="s">
        <v>356</v>
      </c>
      <c r="C159" s="70" t="s">
        <v>45</v>
      </c>
      <c r="D159" s="19">
        <f>'[3]2SEPT'!D159+'[3]3OCT'!D159+'[3]4NOV'!D159+'[3]5DEC'!D159+'[3]6JAN'!D159+'[3]7FEB'!D159+'[3]8MAR'!D159+'[3]9APR'!D159+'[3]10MAY'!D159+'[3]11JUN'!D159+'[3]12JUL'!D159+'[3]13AUG'!D159</f>
        <v>381115.7</v>
      </c>
      <c r="E159" s="19">
        <f>'[3]2SEPT'!E159+'[3]3OCT'!E159+'[3]4NOV'!E159+'[3]5DEC'!E159+'[3]6JAN'!E159+'[3]7FEB'!E159+'[3]8MAR'!E159+'[3]9APR'!E159+'[3]10MAY'!E159+'[3]11JUN'!E159+'[3]12JUL'!E159+'[3]13AUG'!E159</f>
        <v>613501.43999999994</v>
      </c>
      <c r="F159" s="19">
        <f>'[3]2SEPT'!F159+'[3]3OCT'!F159+'[3]4NOV'!F159+'[3]5DEC'!F159+'[3]6JAN'!F159+'[3]7FEB'!F159+'[3]8MAR'!F159+'[3]9APR'!F159+'[3]10MAY'!F159+'[3]11JUN'!F159+'[3]12JUL'!F159+'[3]13AUG'!F159</f>
        <v>766565.12</v>
      </c>
      <c r="G159" s="19">
        <f>'[3]2SEPT'!G159+'[3]3OCT'!G159+'[3]4NOV'!G159+'[3]5DEC'!G159+'[3]6JAN'!G159+'[3]7FEB'!G159+'[3]8MAR'!G159+'[3]9APR'!G159+'[3]10MAY'!G159+'[3]11JUN'!G159+'[3]12JUL'!G159+'[3]13AUG'!G159</f>
        <v>512513.21</v>
      </c>
      <c r="H159" s="19">
        <f>'[3]2SEPT'!H159+'[3]3OCT'!H159+'[3]4NOV'!H159+'[3]5DEC'!H159+'[3]6JAN'!H159+'[3]7FEB'!H159+'[3]8MAR'!H159+'[3]9APR'!H159+'[3]10MAY'!H159+'[3]11JUN'!H159+'[3]12JUL'!H159+'[3]13AUG'!H159</f>
        <v>80031.53</v>
      </c>
      <c r="I159" s="65">
        <f>'[3]2SEPT'!I159+'[3]3OCT'!I159+'[3]4NOV'!I159+'[3]5DEC'!I159+'[3]6JAN'!I159+'[3]7FEB'!I159+'[3]8MAR'!I159+'[3]9APR'!I159+'[3]10MAY'!I159+'[3]11JUN'!I159+'[3]12JUL'!I159+'[3]13AUG'!I159</f>
        <v>2353727</v>
      </c>
      <c r="J159" s="19">
        <f>'[3]2SEPT'!J159+'[3]3OCT'!J159+'[3]4NOV'!J159+'[3]5DEC'!J159+'[3]6JAN'!J159+'[3]7FEB'!J159+'[3]8MAR'!J159+'[3]9APR'!J159+'[3]10MAY'!J159+'[3]11JUN'!J159+'[3]12JUL'!J159+'[3]13AUG'!J159</f>
        <v>30110</v>
      </c>
      <c r="K159" s="19">
        <f>'[3]2SEPT'!K159+'[3]3OCT'!K159+'[3]4NOV'!K159+'[3]5DEC'!K159+'[3]6JAN'!K159+'[3]7FEB'!K159+'[3]8MAR'!K159+'[3]9APR'!K159+'[3]10MAY'!K159+'[3]11JUN'!K159+'[3]12JUL'!K159+'[3]13AUG'!K159</f>
        <v>460645.22</v>
      </c>
      <c r="L159" s="19">
        <f>'[3]2SEPT'!L159+'[3]3OCT'!L159+'[3]4NOV'!L159+'[3]5DEC'!L159+'[3]6JAN'!L159+'[3]7FEB'!L159+'[3]8MAR'!L159+'[3]9APR'!L159+'[3]10MAY'!L159+'[3]11JUN'!L159+'[3]12JUL'!L159+'[3]13AUG'!L159</f>
        <v>0</v>
      </c>
      <c r="M159" s="19">
        <f>'[3]2SEPT'!M159+'[3]3OCT'!M159+'[3]4NOV'!M159+'[3]5DEC'!M159+'[3]6JAN'!M159+'[3]7FEB'!M159+'[3]8MAR'!M159+'[3]9APR'!M159+'[3]10MAY'!M159+'[3]11JUN'!M159+'[3]12JUL'!M159+'[3]13AUG'!M159</f>
        <v>0</v>
      </c>
      <c r="N159" s="19">
        <f>'[3]2SEPT'!N159+'[3]3OCT'!N159+'[3]4NOV'!N159+'[3]5DEC'!N159+'[3]6JAN'!N159+'[3]7FEB'!N159+'[3]8MAR'!N159+'[3]9APR'!N159+'[3]10MAY'!N159+'[3]11JUN'!N159+'[3]12JUL'!N159+'[3]13AUG'!N159</f>
        <v>0</v>
      </c>
      <c r="O159" s="19">
        <f>'[3]2SEPT'!O159+'[3]3OCT'!O159+'[3]4NOV'!O159+'[3]5DEC'!O159+'[3]6JAN'!O159+'[3]7FEB'!O159+'[3]8MAR'!O159+'[3]9APR'!O159+'[3]10MAY'!O159+'[3]11JUN'!O159+'[3]12JUL'!O159+'[3]13AUG'!O159</f>
        <v>0</v>
      </c>
      <c r="P159" s="19">
        <f>'[3]2SEPT'!P159+'[3]3OCT'!P159+'[3]4NOV'!P159+'[3]5DEC'!P159+'[3]6JAN'!P159+'[3]7FEB'!P159+'[3]8MAR'!P159+'[3]9APR'!P159+'[3]10MAY'!P159+'[3]11JUN'!P159+'[3]12JUL'!P159+'[3]13AUG'!P159</f>
        <v>0</v>
      </c>
      <c r="Q159" s="19">
        <f>'[3]2SEPT'!Q159+'[3]3OCT'!Q159+'[3]4NOV'!Q159+'[3]5DEC'!Q159+'[3]6JAN'!Q159+'[3]7FEB'!Q159+'[3]8MAR'!Q159+'[3]9APR'!Q159+'[3]10MAY'!Q159+'[3]11JUN'!Q159+'[3]12JUL'!Q159+'[3]13AUG'!Q159</f>
        <v>48000</v>
      </c>
      <c r="R159" s="19">
        <f>'[3]2SEPT'!R159+'[3]3OCT'!R159+'[3]4NOV'!R159+'[3]5DEC'!R159+'[3]6JAN'!R159+'[3]7FEB'!R159+'[3]8MAR'!R159+'[3]9APR'!R159+'[3]10MAY'!R159+'[3]11JUN'!R159+'[3]12JUL'!R159+'[3]13AUG'!R159</f>
        <v>0</v>
      </c>
      <c r="S159" s="19">
        <f>'[3]2SEPT'!S159+'[3]3OCT'!S159+'[3]4NOV'!S159+'[3]5DEC'!S159+'[3]6JAN'!S159+'[3]7FEB'!S159+'[3]8MAR'!S159+'[3]9APR'!S159+'[3]10MAY'!S159+'[3]11JUN'!S159+'[3]12JUL'!S159+'[3]13AUG'!S159</f>
        <v>0</v>
      </c>
      <c r="T159" s="19">
        <f>'[3]2SEPT'!T159+'[3]3OCT'!T159+'[3]4NOV'!T159+'[3]5DEC'!T159+'[3]6JAN'!T159+'[3]7FEB'!T159+'[3]8MAR'!T159+'[3]9APR'!T159+'[3]10MAY'!T159+'[3]11JUN'!T159+'[3]12JUL'!T159+'[3]13AUG'!T159</f>
        <v>0</v>
      </c>
      <c r="U159" s="19">
        <f>'[3]2SEPT'!U159+'[3]3OCT'!U159+'[3]4NOV'!U159+'[3]5DEC'!U159+'[3]6JAN'!U159+'[3]7FEB'!U159+'[3]8MAR'!U159+'[3]9APR'!U159+'[3]10MAY'!U159+'[3]11JUN'!U159+'[3]12JUL'!U159+'[3]13AUG'!U159</f>
        <v>0</v>
      </c>
      <c r="V159" s="19">
        <f>'[3]2SEPT'!V159+'[3]3OCT'!V159+'[3]4NOV'!V159+'[3]5DEC'!V159+'[3]6JAN'!V159+'[3]7FEB'!V159+'[3]8MAR'!V159+'[3]9APR'!V159+'[3]10MAY'!V159+'[3]11JUN'!V159+'[3]12JUL'!V159+'[3]13AUG'!V159</f>
        <v>0</v>
      </c>
      <c r="W159" s="66">
        <f t="shared" si="2"/>
        <v>2892482.2199999997</v>
      </c>
    </row>
    <row r="160" spans="1:23" x14ac:dyDescent="0.25">
      <c r="A160" s="62" t="s">
        <v>357</v>
      </c>
      <c r="B160" s="63" t="s">
        <v>358</v>
      </c>
      <c r="C160" s="67" t="s">
        <v>39</v>
      </c>
      <c r="D160" s="19">
        <f>'[3]2SEPT'!D160+'[3]3OCT'!D160+'[3]4NOV'!D160+'[3]5DEC'!D160+'[3]6JAN'!D160+'[3]7FEB'!D160+'[3]8MAR'!D160+'[3]9APR'!D160+'[3]10MAY'!D160+'[3]11JUN'!D160+'[3]12JUL'!D160+'[3]13AUG'!D160</f>
        <v>66653</v>
      </c>
      <c r="E160" s="19">
        <f>'[3]2SEPT'!E160+'[3]3OCT'!E160+'[3]4NOV'!E160+'[3]5DEC'!E160+'[3]6JAN'!E160+'[3]7FEB'!E160+'[3]8MAR'!E160+'[3]9APR'!E160+'[3]10MAY'!E160+'[3]11JUN'!E160+'[3]12JUL'!E160+'[3]13AUG'!E160</f>
        <v>0</v>
      </c>
      <c r="F160" s="19">
        <f>'[3]2SEPT'!F160+'[3]3OCT'!F160+'[3]4NOV'!F160+'[3]5DEC'!F160+'[3]6JAN'!F160+'[3]7FEB'!F160+'[3]8MAR'!F160+'[3]9APR'!F160+'[3]10MAY'!F160+'[3]11JUN'!F160+'[3]12JUL'!F160+'[3]13AUG'!F160</f>
        <v>20000</v>
      </c>
      <c r="G160" s="19">
        <f>'[3]2SEPT'!G160+'[3]3OCT'!G160+'[3]4NOV'!G160+'[3]5DEC'!G160+'[3]6JAN'!G160+'[3]7FEB'!G160+'[3]8MAR'!G160+'[3]9APR'!G160+'[3]10MAY'!G160+'[3]11JUN'!G160+'[3]12JUL'!G160+'[3]13AUG'!G160</f>
        <v>25000</v>
      </c>
      <c r="H160" s="19">
        <f>'[3]2SEPT'!H160+'[3]3OCT'!H160+'[3]4NOV'!H160+'[3]5DEC'!H160+'[3]6JAN'!H160+'[3]7FEB'!H160+'[3]8MAR'!H160+'[3]9APR'!H160+'[3]10MAY'!H160+'[3]11JUN'!H160+'[3]12JUL'!H160+'[3]13AUG'!H160</f>
        <v>0</v>
      </c>
      <c r="I160" s="65">
        <f>'[3]2SEPT'!I160+'[3]3OCT'!I160+'[3]4NOV'!I160+'[3]5DEC'!I160+'[3]6JAN'!I160+'[3]7FEB'!I160+'[3]8MAR'!I160+'[3]9APR'!I160+'[3]10MAY'!I160+'[3]11JUN'!I160+'[3]12JUL'!I160+'[3]13AUG'!I160</f>
        <v>111653</v>
      </c>
      <c r="J160" s="19">
        <f>'[3]2SEPT'!J160+'[3]3OCT'!J160+'[3]4NOV'!J160+'[3]5DEC'!J160+'[3]6JAN'!J160+'[3]7FEB'!J160+'[3]8MAR'!J160+'[3]9APR'!J160+'[3]10MAY'!J160+'[3]11JUN'!J160+'[3]12JUL'!J160+'[3]13AUG'!J160</f>
        <v>940.36</v>
      </c>
      <c r="K160" s="19">
        <f>'[3]2SEPT'!K160+'[3]3OCT'!K160+'[3]4NOV'!K160+'[3]5DEC'!K160+'[3]6JAN'!K160+'[3]7FEB'!K160+'[3]8MAR'!K160+'[3]9APR'!K160+'[3]10MAY'!K160+'[3]11JUN'!K160+'[3]12JUL'!K160+'[3]13AUG'!K160</f>
        <v>7661.73</v>
      </c>
      <c r="L160" s="19">
        <f>'[3]2SEPT'!L160+'[3]3OCT'!L160+'[3]4NOV'!L160+'[3]5DEC'!L160+'[3]6JAN'!L160+'[3]7FEB'!L160+'[3]8MAR'!L160+'[3]9APR'!L160+'[3]10MAY'!L160+'[3]11JUN'!L160+'[3]12JUL'!L160+'[3]13AUG'!L160</f>
        <v>0</v>
      </c>
      <c r="M160" s="19">
        <f>'[3]2SEPT'!M160+'[3]3OCT'!M160+'[3]4NOV'!M160+'[3]5DEC'!M160+'[3]6JAN'!M160+'[3]7FEB'!M160+'[3]8MAR'!M160+'[3]9APR'!M160+'[3]10MAY'!M160+'[3]11JUN'!M160+'[3]12JUL'!M160+'[3]13AUG'!M160</f>
        <v>0</v>
      </c>
      <c r="N160" s="19">
        <f>'[3]2SEPT'!N160+'[3]3OCT'!N160+'[3]4NOV'!N160+'[3]5DEC'!N160+'[3]6JAN'!N160+'[3]7FEB'!N160+'[3]8MAR'!N160+'[3]9APR'!N160+'[3]10MAY'!N160+'[3]11JUN'!N160+'[3]12JUL'!N160+'[3]13AUG'!N160</f>
        <v>0</v>
      </c>
      <c r="O160" s="19">
        <f>'[3]2SEPT'!O160+'[3]3OCT'!O160+'[3]4NOV'!O160+'[3]5DEC'!O160+'[3]6JAN'!O160+'[3]7FEB'!O160+'[3]8MAR'!O160+'[3]9APR'!O160+'[3]10MAY'!O160+'[3]11JUN'!O160+'[3]12JUL'!O160+'[3]13AUG'!O160</f>
        <v>0</v>
      </c>
      <c r="P160" s="19">
        <f>'[3]2SEPT'!P160+'[3]3OCT'!P160+'[3]4NOV'!P160+'[3]5DEC'!P160+'[3]6JAN'!P160+'[3]7FEB'!P160+'[3]8MAR'!P160+'[3]9APR'!P160+'[3]10MAY'!P160+'[3]11JUN'!P160+'[3]12JUL'!P160+'[3]13AUG'!P160</f>
        <v>0</v>
      </c>
      <c r="Q160" s="19">
        <f>'[3]2SEPT'!Q160+'[3]3OCT'!Q160+'[3]4NOV'!Q160+'[3]5DEC'!Q160+'[3]6JAN'!Q160+'[3]7FEB'!Q160+'[3]8MAR'!Q160+'[3]9APR'!Q160+'[3]10MAY'!Q160+'[3]11JUN'!Q160+'[3]12JUL'!Q160+'[3]13AUG'!Q160</f>
        <v>0</v>
      </c>
      <c r="R160" s="19">
        <f>'[3]2SEPT'!R160+'[3]3OCT'!R160+'[3]4NOV'!R160+'[3]5DEC'!R160+'[3]6JAN'!R160+'[3]7FEB'!R160+'[3]8MAR'!R160+'[3]9APR'!R160+'[3]10MAY'!R160+'[3]11JUN'!R160+'[3]12JUL'!R160+'[3]13AUG'!R160</f>
        <v>0</v>
      </c>
      <c r="S160" s="19">
        <f>'[3]2SEPT'!S160+'[3]3OCT'!S160+'[3]4NOV'!S160+'[3]5DEC'!S160+'[3]6JAN'!S160+'[3]7FEB'!S160+'[3]8MAR'!S160+'[3]9APR'!S160+'[3]10MAY'!S160+'[3]11JUN'!S160+'[3]12JUL'!S160+'[3]13AUG'!S160</f>
        <v>0</v>
      </c>
      <c r="T160" s="19">
        <f>'[3]2SEPT'!T160+'[3]3OCT'!T160+'[3]4NOV'!T160+'[3]5DEC'!T160+'[3]6JAN'!T160+'[3]7FEB'!T160+'[3]8MAR'!T160+'[3]9APR'!T160+'[3]10MAY'!T160+'[3]11JUN'!T160+'[3]12JUL'!T160+'[3]13AUG'!T160</f>
        <v>0</v>
      </c>
      <c r="U160" s="19">
        <f>'[3]2SEPT'!U160+'[3]3OCT'!U160+'[3]4NOV'!U160+'[3]5DEC'!U160+'[3]6JAN'!U160+'[3]7FEB'!U160+'[3]8MAR'!U160+'[3]9APR'!U160+'[3]10MAY'!U160+'[3]11JUN'!U160+'[3]12JUL'!U160+'[3]13AUG'!U160</f>
        <v>0</v>
      </c>
      <c r="V160" s="19">
        <f>'[3]2SEPT'!V160+'[3]3OCT'!V160+'[3]4NOV'!V160+'[3]5DEC'!V160+'[3]6JAN'!V160+'[3]7FEB'!V160+'[3]8MAR'!V160+'[3]9APR'!V160+'[3]10MAY'!V160+'[3]11JUN'!V160+'[3]12JUL'!V160+'[3]13AUG'!V160</f>
        <v>0</v>
      </c>
      <c r="W160" s="66">
        <f t="shared" si="2"/>
        <v>120255.09</v>
      </c>
    </row>
    <row r="161" spans="1:23" x14ac:dyDescent="0.25">
      <c r="A161" s="62" t="s">
        <v>359</v>
      </c>
      <c r="B161" s="63" t="s">
        <v>360</v>
      </c>
      <c r="C161" s="73" t="s">
        <v>100</v>
      </c>
      <c r="D161" s="19">
        <f>'[3]2SEPT'!D161+'[3]3OCT'!D161+'[3]4NOV'!D161+'[3]5DEC'!D161+'[3]6JAN'!D161+'[3]7FEB'!D161+'[3]8MAR'!D161+'[3]9APR'!D161+'[3]10MAY'!D161+'[3]11JUN'!D161+'[3]12JUL'!D161+'[3]13AUG'!D161</f>
        <v>244780</v>
      </c>
      <c r="E161" s="19">
        <f>'[3]2SEPT'!E161+'[3]3OCT'!E161+'[3]4NOV'!E161+'[3]5DEC'!E161+'[3]6JAN'!E161+'[3]7FEB'!E161+'[3]8MAR'!E161+'[3]9APR'!E161+'[3]10MAY'!E161+'[3]11JUN'!E161+'[3]12JUL'!E161+'[3]13AUG'!E161</f>
        <v>36000</v>
      </c>
      <c r="F161" s="19">
        <f>'[3]2SEPT'!F161+'[3]3OCT'!F161+'[3]4NOV'!F161+'[3]5DEC'!F161+'[3]6JAN'!F161+'[3]7FEB'!F161+'[3]8MAR'!F161+'[3]9APR'!F161+'[3]10MAY'!F161+'[3]11JUN'!F161+'[3]12JUL'!F161+'[3]13AUG'!F161</f>
        <v>207399</v>
      </c>
      <c r="G161" s="19">
        <f>'[3]2SEPT'!G161+'[3]3OCT'!G161+'[3]4NOV'!G161+'[3]5DEC'!G161+'[3]6JAN'!G161+'[3]7FEB'!G161+'[3]8MAR'!G161+'[3]9APR'!G161+'[3]10MAY'!G161+'[3]11JUN'!G161+'[3]12JUL'!G161+'[3]13AUG'!G161</f>
        <v>41000</v>
      </c>
      <c r="H161" s="19">
        <f>'[3]2SEPT'!H161+'[3]3OCT'!H161+'[3]4NOV'!H161+'[3]5DEC'!H161+'[3]6JAN'!H161+'[3]7FEB'!H161+'[3]8MAR'!H161+'[3]9APR'!H161+'[3]10MAY'!H161+'[3]11JUN'!H161+'[3]12JUL'!H161+'[3]13AUG'!H161</f>
        <v>24500</v>
      </c>
      <c r="I161" s="65">
        <f>'[3]2SEPT'!I161+'[3]3OCT'!I161+'[3]4NOV'!I161+'[3]5DEC'!I161+'[3]6JAN'!I161+'[3]7FEB'!I161+'[3]8MAR'!I161+'[3]9APR'!I161+'[3]10MAY'!I161+'[3]11JUN'!I161+'[3]12JUL'!I161+'[3]13AUG'!I161</f>
        <v>553679</v>
      </c>
      <c r="J161" s="19">
        <f>'[3]2SEPT'!J161+'[3]3OCT'!J161+'[3]4NOV'!J161+'[3]5DEC'!J161+'[3]6JAN'!J161+'[3]7FEB'!J161+'[3]8MAR'!J161+'[3]9APR'!J161+'[3]10MAY'!J161+'[3]11JUN'!J161+'[3]12JUL'!J161+'[3]13AUG'!J161</f>
        <v>2587.11</v>
      </c>
      <c r="K161" s="19">
        <f>'[3]2SEPT'!K161+'[3]3OCT'!K161+'[3]4NOV'!K161+'[3]5DEC'!K161+'[3]6JAN'!K161+'[3]7FEB'!K161+'[3]8MAR'!K161+'[3]9APR'!K161+'[3]10MAY'!K161+'[3]11JUN'!K161+'[3]12JUL'!K161+'[3]13AUG'!K161</f>
        <v>13432.34</v>
      </c>
      <c r="L161" s="19">
        <f>'[3]2SEPT'!L161+'[3]3OCT'!L161+'[3]4NOV'!L161+'[3]5DEC'!L161+'[3]6JAN'!L161+'[3]7FEB'!L161+'[3]8MAR'!L161+'[3]9APR'!L161+'[3]10MAY'!L161+'[3]11JUN'!L161+'[3]12JUL'!L161+'[3]13AUG'!L161</f>
        <v>0</v>
      </c>
      <c r="M161" s="19">
        <f>'[3]2SEPT'!M161+'[3]3OCT'!M161+'[3]4NOV'!M161+'[3]5DEC'!M161+'[3]6JAN'!M161+'[3]7FEB'!M161+'[3]8MAR'!M161+'[3]9APR'!M161+'[3]10MAY'!M161+'[3]11JUN'!M161+'[3]12JUL'!M161+'[3]13AUG'!M161</f>
        <v>0</v>
      </c>
      <c r="N161" s="19">
        <f>'[3]2SEPT'!N161+'[3]3OCT'!N161+'[3]4NOV'!N161+'[3]5DEC'!N161+'[3]6JAN'!N161+'[3]7FEB'!N161+'[3]8MAR'!N161+'[3]9APR'!N161+'[3]10MAY'!N161+'[3]11JUN'!N161+'[3]12JUL'!N161+'[3]13AUG'!N161</f>
        <v>0</v>
      </c>
      <c r="O161" s="19">
        <f>'[3]2SEPT'!O161+'[3]3OCT'!O161+'[3]4NOV'!O161+'[3]5DEC'!O161+'[3]6JAN'!O161+'[3]7FEB'!O161+'[3]8MAR'!O161+'[3]9APR'!O161+'[3]10MAY'!O161+'[3]11JUN'!O161+'[3]12JUL'!O161+'[3]13AUG'!O161</f>
        <v>0</v>
      </c>
      <c r="P161" s="19">
        <f>'[3]2SEPT'!P161+'[3]3OCT'!P161+'[3]4NOV'!P161+'[3]5DEC'!P161+'[3]6JAN'!P161+'[3]7FEB'!P161+'[3]8MAR'!P161+'[3]9APR'!P161+'[3]10MAY'!P161+'[3]11JUN'!P161+'[3]12JUL'!P161+'[3]13AUG'!P161</f>
        <v>0</v>
      </c>
      <c r="Q161" s="19">
        <f>'[3]2SEPT'!Q161+'[3]3OCT'!Q161+'[3]4NOV'!Q161+'[3]5DEC'!Q161+'[3]6JAN'!Q161+'[3]7FEB'!Q161+'[3]8MAR'!Q161+'[3]9APR'!Q161+'[3]10MAY'!Q161+'[3]11JUN'!Q161+'[3]12JUL'!Q161+'[3]13AUG'!Q161</f>
        <v>0</v>
      </c>
      <c r="R161" s="19">
        <f>'[3]2SEPT'!R161+'[3]3OCT'!R161+'[3]4NOV'!R161+'[3]5DEC'!R161+'[3]6JAN'!R161+'[3]7FEB'!R161+'[3]8MAR'!R161+'[3]9APR'!R161+'[3]10MAY'!R161+'[3]11JUN'!R161+'[3]12JUL'!R161+'[3]13AUG'!R161</f>
        <v>0</v>
      </c>
      <c r="S161" s="19">
        <f>'[3]2SEPT'!S161+'[3]3OCT'!S161+'[3]4NOV'!S161+'[3]5DEC'!S161+'[3]6JAN'!S161+'[3]7FEB'!S161+'[3]8MAR'!S161+'[3]9APR'!S161+'[3]10MAY'!S161+'[3]11JUN'!S161+'[3]12JUL'!S161+'[3]13AUG'!S161</f>
        <v>0</v>
      </c>
      <c r="T161" s="19">
        <f>'[3]2SEPT'!T161+'[3]3OCT'!T161+'[3]4NOV'!T161+'[3]5DEC'!T161+'[3]6JAN'!T161+'[3]7FEB'!T161+'[3]8MAR'!T161+'[3]9APR'!T161+'[3]10MAY'!T161+'[3]11JUN'!T161+'[3]12JUL'!T161+'[3]13AUG'!T161</f>
        <v>0</v>
      </c>
      <c r="U161" s="19">
        <f>'[3]2SEPT'!U161+'[3]3OCT'!U161+'[3]4NOV'!U161+'[3]5DEC'!U161+'[3]6JAN'!U161+'[3]7FEB'!U161+'[3]8MAR'!U161+'[3]9APR'!U161+'[3]10MAY'!U161+'[3]11JUN'!U161+'[3]12JUL'!U161+'[3]13AUG'!U161</f>
        <v>0</v>
      </c>
      <c r="V161" s="19">
        <f>'[3]2SEPT'!V161+'[3]3OCT'!V161+'[3]4NOV'!V161+'[3]5DEC'!V161+'[3]6JAN'!V161+'[3]7FEB'!V161+'[3]8MAR'!V161+'[3]9APR'!V161+'[3]10MAY'!V161+'[3]11JUN'!V161+'[3]12JUL'!V161+'[3]13AUG'!V161</f>
        <v>0</v>
      </c>
      <c r="W161" s="66">
        <f t="shared" si="2"/>
        <v>569698.44999999995</v>
      </c>
    </row>
    <row r="162" spans="1:23" x14ac:dyDescent="0.25">
      <c r="A162" s="74" t="s">
        <v>361</v>
      </c>
      <c r="B162" s="75" t="s">
        <v>362</v>
      </c>
      <c r="C162" s="64" t="s">
        <v>36</v>
      </c>
      <c r="D162" s="19">
        <f>'[3]2SEPT'!D162+'[3]3OCT'!D162+'[3]4NOV'!D162+'[3]5DEC'!D162+'[3]6JAN'!D162+'[3]7FEB'!D162+'[3]8MAR'!D162+'[3]9APR'!D162+'[3]10MAY'!D162+'[3]11JUN'!D162+'[3]12JUL'!D162+'[3]13AUG'!D162</f>
        <v>224149.17</v>
      </c>
      <c r="E162" s="19">
        <f>'[3]2SEPT'!E162+'[3]3OCT'!E162+'[3]4NOV'!E162+'[3]5DEC'!E162+'[3]6JAN'!E162+'[3]7FEB'!E162+'[3]8MAR'!E162+'[3]9APR'!E162+'[3]10MAY'!E162+'[3]11JUN'!E162+'[3]12JUL'!E162+'[3]13AUG'!E162</f>
        <v>63131.83</v>
      </c>
      <c r="F162" s="19">
        <f>'[3]2SEPT'!F162+'[3]3OCT'!F162+'[3]4NOV'!F162+'[3]5DEC'!F162+'[3]6JAN'!F162+'[3]7FEB'!F162+'[3]8MAR'!F162+'[3]9APR'!F162+'[3]10MAY'!F162+'[3]11JUN'!F162+'[3]12JUL'!F162+'[3]13AUG'!F162</f>
        <v>19500</v>
      </c>
      <c r="G162" s="19">
        <f>'[3]2SEPT'!G162+'[3]3OCT'!G162+'[3]4NOV'!G162+'[3]5DEC'!G162+'[3]6JAN'!G162+'[3]7FEB'!G162+'[3]8MAR'!G162+'[3]9APR'!G162+'[3]10MAY'!G162+'[3]11JUN'!G162+'[3]12JUL'!G162+'[3]13AUG'!G162</f>
        <v>21455</v>
      </c>
      <c r="H162" s="19">
        <f>'[3]2SEPT'!H162+'[3]3OCT'!H162+'[3]4NOV'!H162+'[3]5DEC'!H162+'[3]6JAN'!H162+'[3]7FEB'!H162+'[3]8MAR'!H162+'[3]9APR'!H162+'[3]10MAY'!H162+'[3]11JUN'!H162+'[3]12JUL'!H162+'[3]13AUG'!H162</f>
        <v>0</v>
      </c>
      <c r="I162" s="65">
        <f>'[3]2SEPT'!I162+'[3]3OCT'!I162+'[3]4NOV'!I162+'[3]5DEC'!I162+'[3]6JAN'!I162+'[3]7FEB'!I162+'[3]8MAR'!I162+'[3]9APR'!I162+'[3]10MAY'!I162+'[3]11JUN'!I162+'[3]12JUL'!I162+'[3]13AUG'!I162</f>
        <v>328236</v>
      </c>
      <c r="J162" s="19">
        <f>'[3]2SEPT'!J162+'[3]3OCT'!J162+'[3]4NOV'!J162+'[3]5DEC'!J162+'[3]6JAN'!J162+'[3]7FEB'!J162+'[3]8MAR'!J162+'[3]9APR'!J162+'[3]10MAY'!J162+'[3]11JUN'!J162+'[3]12JUL'!J162+'[3]13AUG'!J162</f>
        <v>2112.17</v>
      </c>
      <c r="K162" s="19">
        <f>'[3]2SEPT'!K162+'[3]3OCT'!K162+'[3]4NOV'!K162+'[3]5DEC'!K162+'[3]6JAN'!K162+'[3]7FEB'!K162+'[3]8MAR'!K162+'[3]9APR'!K162+'[3]10MAY'!K162+'[3]11JUN'!K162+'[3]12JUL'!K162+'[3]13AUG'!K162</f>
        <v>16942.830000000002</v>
      </c>
      <c r="L162" s="19">
        <f>'[3]2SEPT'!L162+'[3]3OCT'!L162+'[3]4NOV'!L162+'[3]5DEC'!L162+'[3]6JAN'!L162+'[3]7FEB'!L162+'[3]8MAR'!L162+'[3]9APR'!L162+'[3]10MAY'!L162+'[3]11JUN'!L162+'[3]12JUL'!L162+'[3]13AUG'!L162</f>
        <v>0</v>
      </c>
      <c r="M162" s="19">
        <f>'[3]2SEPT'!M162+'[3]3OCT'!M162+'[3]4NOV'!M162+'[3]5DEC'!M162+'[3]6JAN'!M162+'[3]7FEB'!M162+'[3]8MAR'!M162+'[3]9APR'!M162+'[3]10MAY'!M162+'[3]11JUN'!M162+'[3]12JUL'!M162+'[3]13AUG'!M162</f>
        <v>0</v>
      </c>
      <c r="N162" s="19">
        <f>'[3]2SEPT'!N162+'[3]3OCT'!N162+'[3]4NOV'!N162+'[3]5DEC'!N162+'[3]6JAN'!N162+'[3]7FEB'!N162+'[3]8MAR'!N162+'[3]9APR'!N162+'[3]10MAY'!N162+'[3]11JUN'!N162+'[3]12JUL'!N162+'[3]13AUG'!N162</f>
        <v>0</v>
      </c>
      <c r="O162" s="19">
        <f>'[3]2SEPT'!O162+'[3]3OCT'!O162+'[3]4NOV'!O162+'[3]5DEC'!O162+'[3]6JAN'!O162+'[3]7FEB'!O162+'[3]8MAR'!O162+'[3]9APR'!O162+'[3]10MAY'!O162+'[3]11JUN'!O162+'[3]12JUL'!O162+'[3]13AUG'!O162</f>
        <v>0</v>
      </c>
      <c r="P162" s="19">
        <f>'[3]2SEPT'!P162+'[3]3OCT'!P162+'[3]4NOV'!P162+'[3]5DEC'!P162+'[3]6JAN'!P162+'[3]7FEB'!P162+'[3]8MAR'!P162+'[3]9APR'!P162+'[3]10MAY'!P162+'[3]11JUN'!P162+'[3]12JUL'!P162+'[3]13AUG'!P162</f>
        <v>0</v>
      </c>
      <c r="Q162" s="19">
        <f>'[3]2SEPT'!Q162+'[3]3OCT'!Q162+'[3]4NOV'!Q162+'[3]5DEC'!Q162+'[3]6JAN'!Q162+'[3]7FEB'!Q162+'[3]8MAR'!Q162+'[3]9APR'!Q162+'[3]10MAY'!Q162+'[3]11JUN'!Q162+'[3]12JUL'!Q162+'[3]13AUG'!Q162</f>
        <v>0</v>
      </c>
      <c r="R162" s="19">
        <f>'[3]2SEPT'!R162+'[3]3OCT'!R162+'[3]4NOV'!R162+'[3]5DEC'!R162+'[3]6JAN'!R162+'[3]7FEB'!R162+'[3]8MAR'!R162+'[3]9APR'!R162+'[3]10MAY'!R162+'[3]11JUN'!R162+'[3]12JUL'!R162+'[3]13AUG'!R162</f>
        <v>0</v>
      </c>
      <c r="S162" s="19">
        <f>'[3]2SEPT'!S162+'[3]3OCT'!S162+'[3]4NOV'!S162+'[3]5DEC'!S162+'[3]6JAN'!S162+'[3]7FEB'!S162+'[3]8MAR'!S162+'[3]9APR'!S162+'[3]10MAY'!S162+'[3]11JUN'!S162+'[3]12JUL'!S162+'[3]13AUG'!S162</f>
        <v>0</v>
      </c>
      <c r="T162" s="19">
        <f>'[3]2SEPT'!T162+'[3]3OCT'!T162+'[3]4NOV'!T162+'[3]5DEC'!T162+'[3]6JAN'!T162+'[3]7FEB'!T162+'[3]8MAR'!T162+'[3]9APR'!T162+'[3]10MAY'!T162+'[3]11JUN'!T162+'[3]12JUL'!T162+'[3]13AUG'!T162</f>
        <v>0</v>
      </c>
      <c r="U162" s="19">
        <f>'[3]2SEPT'!U162+'[3]3OCT'!U162+'[3]4NOV'!U162+'[3]5DEC'!U162+'[3]6JAN'!U162+'[3]7FEB'!U162+'[3]8MAR'!U162+'[3]9APR'!U162+'[3]10MAY'!U162+'[3]11JUN'!U162+'[3]12JUL'!U162+'[3]13AUG'!U162</f>
        <v>0</v>
      </c>
      <c r="V162" s="19">
        <f>'[3]2SEPT'!V162+'[3]3OCT'!V162+'[3]4NOV'!V162+'[3]5DEC'!V162+'[3]6JAN'!V162+'[3]7FEB'!V162+'[3]8MAR'!V162+'[3]9APR'!V162+'[3]10MAY'!V162+'[3]11JUN'!V162+'[3]12JUL'!V162+'[3]13AUG'!V162</f>
        <v>0</v>
      </c>
      <c r="W162" s="66">
        <f t="shared" si="2"/>
        <v>347291</v>
      </c>
    </row>
    <row r="163" spans="1:23" x14ac:dyDescent="0.25">
      <c r="A163" s="62" t="s">
        <v>363</v>
      </c>
      <c r="B163" s="63" t="s">
        <v>364</v>
      </c>
      <c r="C163" s="71" t="s">
        <v>50</v>
      </c>
      <c r="D163" s="19">
        <f>'[3]2SEPT'!D163+'[3]3OCT'!D163+'[3]4NOV'!D163+'[3]5DEC'!D163+'[3]6JAN'!D163+'[3]7FEB'!D163+'[3]8MAR'!D163+'[3]9APR'!D163+'[3]10MAY'!D163+'[3]11JUN'!D163+'[3]12JUL'!D163+'[3]13AUG'!D163</f>
        <v>27114</v>
      </c>
      <c r="E163" s="19">
        <f>'[3]2SEPT'!E163+'[3]3OCT'!E163+'[3]4NOV'!E163+'[3]5DEC'!E163+'[3]6JAN'!E163+'[3]7FEB'!E163+'[3]8MAR'!E163+'[3]9APR'!E163+'[3]10MAY'!E163+'[3]11JUN'!E163+'[3]12JUL'!E163+'[3]13AUG'!E163</f>
        <v>18167</v>
      </c>
      <c r="F163" s="19">
        <f>'[3]2SEPT'!F163+'[3]3OCT'!F163+'[3]4NOV'!F163+'[3]5DEC'!F163+'[3]6JAN'!F163+'[3]7FEB'!F163+'[3]8MAR'!F163+'[3]9APR'!F163+'[3]10MAY'!F163+'[3]11JUN'!F163+'[3]12JUL'!F163+'[3]13AUG'!F163</f>
        <v>8333</v>
      </c>
      <c r="G163" s="19">
        <f>'[3]2SEPT'!G163+'[3]3OCT'!G163+'[3]4NOV'!G163+'[3]5DEC'!G163+'[3]6JAN'!G163+'[3]7FEB'!G163+'[3]8MAR'!G163+'[3]9APR'!G163+'[3]10MAY'!G163+'[3]11JUN'!G163+'[3]12JUL'!G163+'[3]13AUG'!G163</f>
        <v>47376</v>
      </c>
      <c r="H163" s="19">
        <f>'[3]2SEPT'!H163+'[3]3OCT'!H163+'[3]4NOV'!H163+'[3]5DEC'!H163+'[3]6JAN'!H163+'[3]7FEB'!H163+'[3]8MAR'!H163+'[3]9APR'!H163+'[3]10MAY'!H163+'[3]11JUN'!H163+'[3]12JUL'!H163+'[3]13AUG'!H163</f>
        <v>0</v>
      </c>
      <c r="I163" s="65">
        <f>'[3]2SEPT'!I163+'[3]3OCT'!I163+'[3]4NOV'!I163+'[3]5DEC'!I163+'[3]6JAN'!I163+'[3]7FEB'!I163+'[3]8MAR'!I163+'[3]9APR'!I163+'[3]10MAY'!I163+'[3]11JUN'!I163+'[3]12JUL'!I163+'[3]13AUG'!I163</f>
        <v>100990</v>
      </c>
      <c r="J163" s="19">
        <f>'[3]2SEPT'!J163+'[3]3OCT'!J163+'[3]4NOV'!J163+'[3]5DEC'!J163+'[3]6JAN'!J163+'[3]7FEB'!J163+'[3]8MAR'!J163+'[3]9APR'!J163+'[3]10MAY'!J163+'[3]11JUN'!J163+'[3]12JUL'!J163+'[3]13AUG'!J163</f>
        <v>1410.53</v>
      </c>
      <c r="K163" s="19">
        <f>'[3]2SEPT'!K163+'[3]3OCT'!K163+'[3]4NOV'!K163+'[3]5DEC'!K163+'[3]6JAN'!K163+'[3]7FEB'!K163+'[3]8MAR'!K163+'[3]9APR'!K163+'[3]10MAY'!K163+'[3]11JUN'!K163+'[3]12JUL'!K163+'[3]13AUG'!K163</f>
        <v>4572.32</v>
      </c>
      <c r="L163" s="19">
        <f>'[3]2SEPT'!L163+'[3]3OCT'!L163+'[3]4NOV'!L163+'[3]5DEC'!L163+'[3]6JAN'!L163+'[3]7FEB'!L163+'[3]8MAR'!L163+'[3]9APR'!L163+'[3]10MAY'!L163+'[3]11JUN'!L163+'[3]12JUL'!L163+'[3]13AUG'!L163</f>
        <v>0</v>
      </c>
      <c r="M163" s="19">
        <f>'[3]2SEPT'!M163+'[3]3OCT'!M163+'[3]4NOV'!M163+'[3]5DEC'!M163+'[3]6JAN'!M163+'[3]7FEB'!M163+'[3]8MAR'!M163+'[3]9APR'!M163+'[3]10MAY'!M163+'[3]11JUN'!M163+'[3]12JUL'!M163+'[3]13AUG'!M163</f>
        <v>0</v>
      </c>
      <c r="N163" s="19">
        <f>'[3]2SEPT'!N163+'[3]3OCT'!N163+'[3]4NOV'!N163+'[3]5DEC'!N163+'[3]6JAN'!N163+'[3]7FEB'!N163+'[3]8MAR'!N163+'[3]9APR'!N163+'[3]10MAY'!N163+'[3]11JUN'!N163+'[3]12JUL'!N163+'[3]13AUG'!N163</f>
        <v>0</v>
      </c>
      <c r="O163" s="19">
        <f>'[3]2SEPT'!O163+'[3]3OCT'!O163+'[3]4NOV'!O163+'[3]5DEC'!O163+'[3]6JAN'!O163+'[3]7FEB'!O163+'[3]8MAR'!O163+'[3]9APR'!O163+'[3]10MAY'!O163+'[3]11JUN'!O163+'[3]12JUL'!O163+'[3]13AUG'!O163</f>
        <v>0</v>
      </c>
      <c r="P163" s="19">
        <f>'[3]2SEPT'!P163+'[3]3OCT'!P163+'[3]4NOV'!P163+'[3]5DEC'!P163+'[3]6JAN'!P163+'[3]7FEB'!P163+'[3]8MAR'!P163+'[3]9APR'!P163+'[3]10MAY'!P163+'[3]11JUN'!P163+'[3]12JUL'!P163+'[3]13AUG'!P163</f>
        <v>0</v>
      </c>
      <c r="Q163" s="19">
        <f>'[3]2SEPT'!Q163+'[3]3OCT'!Q163+'[3]4NOV'!Q163+'[3]5DEC'!Q163+'[3]6JAN'!Q163+'[3]7FEB'!Q163+'[3]8MAR'!Q163+'[3]9APR'!Q163+'[3]10MAY'!Q163+'[3]11JUN'!Q163+'[3]12JUL'!Q163+'[3]13AUG'!Q163</f>
        <v>0</v>
      </c>
      <c r="R163" s="19">
        <f>'[3]2SEPT'!R163+'[3]3OCT'!R163+'[3]4NOV'!R163+'[3]5DEC'!R163+'[3]6JAN'!R163+'[3]7FEB'!R163+'[3]8MAR'!R163+'[3]9APR'!R163+'[3]10MAY'!R163+'[3]11JUN'!R163+'[3]12JUL'!R163+'[3]13AUG'!R163</f>
        <v>0</v>
      </c>
      <c r="S163" s="19">
        <f>'[3]2SEPT'!S163+'[3]3OCT'!S163+'[3]4NOV'!S163+'[3]5DEC'!S163+'[3]6JAN'!S163+'[3]7FEB'!S163+'[3]8MAR'!S163+'[3]9APR'!S163+'[3]10MAY'!S163+'[3]11JUN'!S163+'[3]12JUL'!S163+'[3]13AUG'!S163</f>
        <v>0</v>
      </c>
      <c r="T163" s="19">
        <f>'[3]2SEPT'!T163+'[3]3OCT'!T163+'[3]4NOV'!T163+'[3]5DEC'!T163+'[3]6JAN'!T163+'[3]7FEB'!T163+'[3]8MAR'!T163+'[3]9APR'!T163+'[3]10MAY'!T163+'[3]11JUN'!T163+'[3]12JUL'!T163+'[3]13AUG'!T163</f>
        <v>0</v>
      </c>
      <c r="U163" s="19">
        <f>'[3]2SEPT'!U163+'[3]3OCT'!U163+'[3]4NOV'!U163+'[3]5DEC'!U163+'[3]6JAN'!U163+'[3]7FEB'!U163+'[3]8MAR'!U163+'[3]9APR'!U163+'[3]10MAY'!U163+'[3]11JUN'!U163+'[3]12JUL'!U163+'[3]13AUG'!U163</f>
        <v>0</v>
      </c>
      <c r="V163" s="19">
        <f>'[3]2SEPT'!V163+'[3]3OCT'!V163+'[3]4NOV'!V163+'[3]5DEC'!V163+'[3]6JAN'!V163+'[3]7FEB'!V163+'[3]8MAR'!V163+'[3]9APR'!V163+'[3]10MAY'!V163+'[3]11JUN'!V163+'[3]12JUL'!V163+'[3]13AUG'!V163</f>
        <v>0</v>
      </c>
      <c r="W163" s="66">
        <f t="shared" si="2"/>
        <v>106972.85</v>
      </c>
    </row>
    <row r="164" spans="1:23" x14ac:dyDescent="0.25">
      <c r="A164" s="62" t="s">
        <v>365</v>
      </c>
      <c r="B164" s="63" t="s">
        <v>366</v>
      </c>
      <c r="C164" s="73" t="s">
        <v>100</v>
      </c>
      <c r="D164" s="19">
        <f>'[3]2SEPT'!D164+'[3]3OCT'!D164+'[3]4NOV'!D164+'[3]5DEC'!D164+'[3]6JAN'!D164+'[3]7FEB'!D164+'[3]8MAR'!D164+'[3]9APR'!D164+'[3]10MAY'!D164+'[3]11JUN'!D164+'[3]12JUL'!D164+'[3]13AUG'!D164</f>
        <v>174122.46</v>
      </c>
      <c r="E164" s="19">
        <f>'[3]2SEPT'!E164+'[3]3OCT'!E164+'[3]4NOV'!E164+'[3]5DEC'!E164+'[3]6JAN'!E164+'[3]7FEB'!E164+'[3]8MAR'!E164+'[3]9APR'!E164+'[3]10MAY'!E164+'[3]11JUN'!E164+'[3]12JUL'!E164+'[3]13AUG'!E164</f>
        <v>91643.41</v>
      </c>
      <c r="F164" s="19">
        <f>'[3]2SEPT'!F164+'[3]3OCT'!F164+'[3]4NOV'!F164+'[3]5DEC'!F164+'[3]6JAN'!F164+'[3]7FEB'!F164+'[3]8MAR'!F164+'[3]9APR'!F164+'[3]10MAY'!F164+'[3]11JUN'!F164+'[3]12JUL'!F164+'[3]13AUG'!F164</f>
        <v>0</v>
      </c>
      <c r="G164" s="19">
        <f>'[3]2SEPT'!G164+'[3]3OCT'!G164+'[3]4NOV'!G164+'[3]5DEC'!G164+'[3]6JAN'!G164+'[3]7FEB'!G164+'[3]8MAR'!G164+'[3]9APR'!G164+'[3]10MAY'!G164+'[3]11JUN'!G164+'[3]12JUL'!G164+'[3]13AUG'!G164</f>
        <v>0</v>
      </c>
      <c r="H164" s="19">
        <f>'[3]2SEPT'!H164+'[3]3OCT'!H164+'[3]4NOV'!H164+'[3]5DEC'!H164+'[3]6JAN'!H164+'[3]7FEB'!H164+'[3]8MAR'!H164+'[3]9APR'!H164+'[3]10MAY'!H164+'[3]11JUN'!H164+'[3]12JUL'!H164+'[3]13AUG'!H164</f>
        <v>39712.130000000005</v>
      </c>
      <c r="I164" s="65">
        <f>'[3]2SEPT'!I164+'[3]3OCT'!I164+'[3]4NOV'!I164+'[3]5DEC'!I164+'[3]6JAN'!I164+'[3]7FEB'!I164+'[3]8MAR'!I164+'[3]9APR'!I164+'[3]10MAY'!I164+'[3]11JUN'!I164+'[3]12JUL'!I164+'[3]13AUG'!I164</f>
        <v>305478</v>
      </c>
      <c r="J164" s="19">
        <f>'[3]2SEPT'!J164+'[3]3OCT'!J164+'[3]4NOV'!J164+'[3]5DEC'!J164+'[3]6JAN'!J164+'[3]7FEB'!J164+'[3]8MAR'!J164+'[3]9APR'!J164+'[3]10MAY'!J164+'[3]11JUN'!J164+'[3]12JUL'!J164+'[3]13AUG'!J164</f>
        <v>2682.12</v>
      </c>
      <c r="K164" s="19">
        <f>'[3]2SEPT'!K164+'[3]3OCT'!K164+'[3]4NOV'!K164+'[3]5DEC'!K164+'[3]6JAN'!K164+'[3]7FEB'!K164+'[3]8MAR'!K164+'[3]9APR'!K164+'[3]10MAY'!K164+'[3]11JUN'!K164+'[3]12JUL'!K164+'[3]13AUG'!K164</f>
        <v>13174.28</v>
      </c>
      <c r="L164" s="19">
        <f>'[3]2SEPT'!L164+'[3]3OCT'!L164+'[3]4NOV'!L164+'[3]5DEC'!L164+'[3]6JAN'!L164+'[3]7FEB'!L164+'[3]8MAR'!L164+'[3]9APR'!L164+'[3]10MAY'!L164+'[3]11JUN'!L164+'[3]12JUL'!L164+'[3]13AUG'!L164</f>
        <v>0</v>
      </c>
      <c r="M164" s="19">
        <f>'[3]2SEPT'!M164+'[3]3OCT'!M164+'[3]4NOV'!M164+'[3]5DEC'!M164+'[3]6JAN'!M164+'[3]7FEB'!M164+'[3]8MAR'!M164+'[3]9APR'!M164+'[3]10MAY'!M164+'[3]11JUN'!M164+'[3]12JUL'!M164+'[3]13AUG'!M164</f>
        <v>0</v>
      </c>
      <c r="N164" s="19">
        <f>'[3]2SEPT'!N164+'[3]3OCT'!N164+'[3]4NOV'!N164+'[3]5DEC'!N164+'[3]6JAN'!N164+'[3]7FEB'!N164+'[3]8MAR'!N164+'[3]9APR'!N164+'[3]10MAY'!N164+'[3]11JUN'!N164+'[3]12JUL'!N164+'[3]13AUG'!N164</f>
        <v>0</v>
      </c>
      <c r="O164" s="19">
        <f>'[3]2SEPT'!O164+'[3]3OCT'!O164+'[3]4NOV'!O164+'[3]5DEC'!O164+'[3]6JAN'!O164+'[3]7FEB'!O164+'[3]8MAR'!O164+'[3]9APR'!O164+'[3]10MAY'!O164+'[3]11JUN'!O164+'[3]12JUL'!O164+'[3]13AUG'!O164</f>
        <v>0</v>
      </c>
      <c r="P164" s="19">
        <f>'[3]2SEPT'!P164+'[3]3OCT'!P164+'[3]4NOV'!P164+'[3]5DEC'!P164+'[3]6JAN'!P164+'[3]7FEB'!P164+'[3]8MAR'!P164+'[3]9APR'!P164+'[3]10MAY'!P164+'[3]11JUN'!P164+'[3]12JUL'!P164+'[3]13AUG'!P164</f>
        <v>0</v>
      </c>
      <c r="Q164" s="19">
        <f>'[3]2SEPT'!Q164+'[3]3OCT'!Q164+'[3]4NOV'!Q164+'[3]5DEC'!Q164+'[3]6JAN'!Q164+'[3]7FEB'!Q164+'[3]8MAR'!Q164+'[3]9APR'!Q164+'[3]10MAY'!Q164+'[3]11JUN'!Q164+'[3]12JUL'!Q164+'[3]13AUG'!Q164</f>
        <v>0</v>
      </c>
      <c r="R164" s="19">
        <f>'[3]2SEPT'!R164+'[3]3OCT'!R164+'[3]4NOV'!R164+'[3]5DEC'!R164+'[3]6JAN'!R164+'[3]7FEB'!R164+'[3]8MAR'!R164+'[3]9APR'!R164+'[3]10MAY'!R164+'[3]11JUN'!R164+'[3]12JUL'!R164+'[3]13AUG'!R164</f>
        <v>0</v>
      </c>
      <c r="S164" s="19">
        <f>'[3]2SEPT'!S164+'[3]3OCT'!S164+'[3]4NOV'!S164+'[3]5DEC'!S164+'[3]6JAN'!S164+'[3]7FEB'!S164+'[3]8MAR'!S164+'[3]9APR'!S164+'[3]10MAY'!S164+'[3]11JUN'!S164+'[3]12JUL'!S164+'[3]13AUG'!S164</f>
        <v>0</v>
      </c>
      <c r="T164" s="19">
        <f>'[3]2SEPT'!T164+'[3]3OCT'!T164+'[3]4NOV'!T164+'[3]5DEC'!T164+'[3]6JAN'!T164+'[3]7FEB'!T164+'[3]8MAR'!T164+'[3]9APR'!T164+'[3]10MAY'!T164+'[3]11JUN'!T164+'[3]12JUL'!T164+'[3]13AUG'!T164</f>
        <v>0</v>
      </c>
      <c r="U164" s="19">
        <f>'[3]2SEPT'!U164+'[3]3OCT'!U164+'[3]4NOV'!U164+'[3]5DEC'!U164+'[3]6JAN'!U164+'[3]7FEB'!U164+'[3]8MAR'!U164+'[3]9APR'!U164+'[3]10MAY'!U164+'[3]11JUN'!U164+'[3]12JUL'!U164+'[3]13AUG'!U164</f>
        <v>0</v>
      </c>
      <c r="V164" s="19">
        <f>'[3]2SEPT'!V164+'[3]3OCT'!V164+'[3]4NOV'!V164+'[3]5DEC'!V164+'[3]6JAN'!V164+'[3]7FEB'!V164+'[3]8MAR'!V164+'[3]9APR'!V164+'[3]10MAY'!V164+'[3]11JUN'!V164+'[3]12JUL'!V164+'[3]13AUG'!V164</f>
        <v>0</v>
      </c>
      <c r="W164" s="66">
        <f t="shared" si="2"/>
        <v>321334.40000000002</v>
      </c>
    </row>
    <row r="165" spans="1:23" x14ac:dyDescent="0.25">
      <c r="A165" s="62" t="s">
        <v>367</v>
      </c>
      <c r="B165" s="63" t="s">
        <v>368</v>
      </c>
      <c r="C165" s="72" t="s">
        <v>71</v>
      </c>
      <c r="D165" s="19">
        <f>'[3]2SEPT'!D165+'[3]3OCT'!D165+'[3]4NOV'!D165+'[3]5DEC'!D165+'[3]6JAN'!D165+'[3]7FEB'!D165+'[3]8MAR'!D165+'[3]9APR'!D165+'[3]10MAY'!D165+'[3]11JUN'!D165+'[3]12JUL'!D165+'[3]13AUG'!D165</f>
        <v>139591</v>
      </c>
      <c r="E165" s="19">
        <f>'[3]2SEPT'!E165+'[3]3OCT'!E165+'[3]4NOV'!E165+'[3]5DEC'!E165+'[3]6JAN'!E165+'[3]7FEB'!E165+'[3]8MAR'!E165+'[3]9APR'!E165+'[3]10MAY'!E165+'[3]11JUN'!E165+'[3]12JUL'!E165+'[3]13AUG'!E165</f>
        <v>47701</v>
      </c>
      <c r="F165" s="19">
        <f>'[3]2SEPT'!F165+'[3]3OCT'!F165+'[3]4NOV'!F165+'[3]5DEC'!F165+'[3]6JAN'!F165+'[3]7FEB'!F165+'[3]8MAR'!F165+'[3]9APR'!F165+'[3]10MAY'!F165+'[3]11JUN'!F165+'[3]12JUL'!F165+'[3]13AUG'!F165</f>
        <v>30000</v>
      </c>
      <c r="G165" s="19">
        <f>'[3]2SEPT'!G165+'[3]3OCT'!G165+'[3]4NOV'!G165+'[3]5DEC'!G165+'[3]6JAN'!G165+'[3]7FEB'!G165+'[3]8MAR'!G165+'[3]9APR'!G165+'[3]10MAY'!G165+'[3]11JUN'!G165+'[3]12JUL'!G165+'[3]13AUG'!G165</f>
        <v>50000</v>
      </c>
      <c r="H165" s="19">
        <f>'[3]2SEPT'!H165+'[3]3OCT'!H165+'[3]4NOV'!H165+'[3]5DEC'!H165+'[3]6JAN'!H165+'[3]7FEB'!H165+'[3]8MAR'!H165+'[3]9APR'!H165+'[3]10MAY'!H165+'[3]11JUN'!H165+'[3]12JUL'!H165+'[3]13AUG'!H165</f>
        <v>2655</v>
      </c>
      <c r="I165" s="65">
        <f>'[3]2SEPT'!I165+'[3]3OCT'!I165+'[3]4NOV'!I165+'[3]5DEC'!I165+'[3]6JAN'!I165+'[3]7FEB'!I165+'[3]8MAR'!I165+'[3]9APR'!I165+'[3]10MAY'!I165+'[3]11JUN'!I165+'[3]12JUL'!I165+'[3]13AUG'!I165</f>
        <v>269947</v>
      </c>
      <c r="J165" s="19">
        <f>'[3]2SEPT'!J165+'[3]3OCT'!J165+'[3]4NOV'!J165+'[3]5DEC'!J165+'[3]6JAN'!J165+'[3]7FEB'!J165+'[3]8MAR'!J165+'[3]9APR'!J165+'[3]10MAY'!J165+'[3]11JUN'!J165+'[3]12JUL'!J165+'[3]13AUG'!J165</f>
        <v>2501.38</v>
      </c>
      <c r="K165" s="19">
        <f>'[3]2SEPT'!K165+'[3]3OCT'!K165+'[3]4NOV'!K165+'[3]5DEC'!K165+'[3]6JAN'!K165+'[3]7FEB'!K165+'[3]8MAR'!K165+'[3]9APR'!K165+'[3]10MAY'!K165+'[3]11JUN'!K165+'[3]12JUL'!K165+'[3]13AUG'!K165</f>
        <v>16291.5</v>
      </c>
      <c r="L165" s="19">
        <f>'[3]2SEPT'!L165+'[3]3OCT'!L165+'[3]4NOV'!L165+'[3]5DEC'!L165+'[3]6JAN'!L165+'[3]7FEB'!L165+'[3]8MAR'!L165+'[3]9APR'!L165+'[3]10MAY'!L165+'[3]11JUN'!L165+'[3]12JUL'!L165+'[3]13AUG'!L165</f>
        <v>0</v>
      </c>
      <c r="M165" s="19">
        <f>'[3]2SEPT'!M165+'[3]3OCT'!M165+'[3]4NOV'!M165+'[3]5DEC'!M165+'[3]6JAN'!M165+'[3]7FEB'!M165+'[3]8MAR'!M165+'[3]9APR'!M165+'[3]10MAY'!M165+'[3]11JUN'!M165+'[3]12JUL'!M165+'[3]13AUG'!M165</f>
        <v>0</v>
      </c>
      <c r="N165" s="19">
        <f>'[3]2SEPT'!N165+'[3]3OCT'!N165+'[3]4NOV'!N165+'[3]5DEC'!N165+'[3]6JAN'!N165+'[3]7FEB'!N165+'[3]8MAR'!N165+'[3]9APR'!N165+'[3]10MAY'!N165+'[3]11JUN'!N165+'[3]12JUL'!N165+'[3]13AUG'!N165</f>
        <v>0</v>
      </c>
      <c r="O165" s="19">
        <f>'[3]2SEPT'!O165+'[3]3OCT'!O165+'[3]4NOV'!O165+'[3]5DEC'!O165+'[3]6JAN'!O165+'[3]7FEB'!O165+'[3]8MAR'!O165+'[3]9APR'!O165+'[3]10MAY'!O165+'[3]11JUN'!O165+'[3]12JUL'!O165+'[3]13AUG'!O165</f>
        <v>0</v>
      </c>
      <c r="P165" s="19">
        <f>'[3]2SEPT'!P165+'[3]3OCT'!P165+'[3]4NOV'!P165+'[3]5DEC'!P165+'[3]6JAN'!P165+'[3]7FEB'!P165+'[3]8MAR'!P165+'[3]9APR'!P165+'[3]10MAY'!P165+'[3]11JUN'!P165+'[3]12JUL'!P165+'[3]13AUG'!P165</f>
        <v>0</v>
      </c>
      <c r="Q165" s="19">
        <f>'[3]2SEPT'!Q165+'[3]3OCT'!Q165+'[3]4NOV'!Q165+'[3]5DEC'!Q165+'[3]6JAN'!Q165+'[3]7FEB'!Q165+'[3]8MAR'!Q165+'[3]9APR'!Q165+'[3]10MAY'!Q165+'[3]11JUN'!Q165+'[3]12JUL'!Q165+'[3]13AUG'!Q165</f>
        <v>0</v>
      </c>
      <c r="R165" s="19">
        <f>'[3]2SEPT'!R165+'[3]3OCT'!R165+'[3]4NOV'!R165+'[3]5DEC'!R165+'[3]6JAN'!R165+'[3]7FEB'!R165+'[3]8MAR'!R165+'[3]9APR'!R165+'[3]10MAY'!R165+'[3]11JUN'!R165+'[3]12JUL'!R165+'[3]13AUG'!R165</f>
        <v>0</v>
      </c>
      <c r="S165" s="19">
        <f>'[3]2SEPT'!S165+'[3]3OCT'!S165+'[3]4NOV'!S165+'[3]5DEC'!S165+'[3]6JAN'!S165+'[3]7FEB'!S165+'[3]8MAR'!S165+'[3]9APR'!S165+'[3]10MAY'!S165+'[3]11JUN'!S165+'[3]12JUL'!S165+'[3]13AUG'!S165</f>
        <v>0</v>
      </c>
      <c r="T165" s="19">
        <f>'[3]2SEPT'!T165+'[3]3OCT'!T165+'[3]4NOV'!T165+'[3]5DEC'!T165+'[3]6JAN'!T165+'[3]7FEB'!T165+'[3]8MAR'!T165+'[3]9APR'!T165+'[3]10MAY'!T165+'[3]11JUN'!T165+'[3]12JUL'!T165+'[3]13AUG'!T165</f>
        <v>0</v>
      </c>
      <c r="U165" s="19">
        <f>'[3]2SEPT'!U165+'[3]3OCT'!U165+'[3]4NOV'!U165+'[3]5DEC'!U165+'[3]6JAN'!U165+'[3]7FEB'!U165+'[3]8MAR'!U165+'[3]9APR'!U165+'[3]10MAY'!U165+'[3]11JUN'!U165+'[3]12JUL'!U165+'[3]13AUG'!U165</f>
        <v>0</v>
      </c>
      <c r="V165" s="19">
        <f>'[3]2SEPT'!V165+'[3]3OCT'!V165+'[3]4NOV'!V165+'[3]5DEC'!V165+'[3]6JAN'!V165+'[3]7FEB'!V165+'[3]8MAR'!V165+'[3]9APR'!V165+'[3]10MAY'!V165+'[3]11JUN'!V165+'[3]12JUL'!V165+'[3]13AUG'!V165</f>
        <v>0</v>
      </c>
      <c r="W165" s="66">
        <f t="shared" si="2"/>
        <v>288739.88</v>
      </c>
    </row>
    <row r="166" spans="1:23" x14ac:dyDescent="0.25">
      <c r="J166" s="48"/>
      <c r="K166" s="48"/>
      <c r="Q166" s="38"/>
      <c r="S166" s="38"/>
      <c r="T166" s="38"/>
      <c r="U166" s="38"/>
      <c r="W166" s="48"/>
    </row>
    <row r="167" spans="1:23" x14ac:dyDescent="0.25">
      <c r="A167" s="76"/>
      <c r="B167" s="77" t="s">
        <v>369</v>
      </c>
      <c r="D167" s="78">
        <f t="shared" ref="D167:N167" si="3">SUM(D2:D166)</f>
        <v>50189198.810000002</v>
      </c>
      <c r="E167" s="78">
        <f t="shared" si="3"/>
        <v>44118448.319999985</v>
      </c>
      <c r="F167" s="78">
        <f t="shared" si="3"/>
        <v>26670813.690000001</v>
      </c>
      <c r="G167" s="78">
        <f t="shared" si="3"/>
        <v>29316190.099999998</v>
      </c>
      <c r="H167" s="78">
        <f t="shared" si="3"/>
        <v>12625602.879999999</v>
      </c>
      <c r="I167" s="79">
        <f t="shared" si="3"/>
        <v>162920253.80000001</v>
      </c>
      <c r="J167" s="78">
        <f>SUM(J2:J166)</f>
        <v>1135701.0400000012</v>
      </c>
      <c r="K167" s="78">
        <f>SUM(K2:K166)</f>
        <v>17057495.490000002</v>
      </c>
      <c r="L167" s="78">
        <f>SUM(L2:L166)</f>
        <v>1000000</v>
      </c>
      <c r="M167" s="78">
        <f>SUM(M2:M166)</f>
        <v>250000</v>
      </c>
      <c r="N167" s="78">
        <f t="shared" si="3"/>
        <v>916667</v>
      </c>
      <c r="O167" s="78">
        <f>SUM(O2:O166)</f>
        <v>100000</v>
      </c>
      <c r="P167" s="78">
        <f>SUM(P2:P166)</f>
        <v>1877334</v>
      </c>
      <c r="Q167" s="78">
        <f>SUM(Q2:Q165)</f>
        <v>2870800</v>
      </c>
      <c r="R167" s="78">
        <f>SUM(R2:R165)</f>
        <v>5968983</v>
      </c>
      <c r="S167" s="78">
        <f>SUM(S2:S165)</f>
        <v>3722456</v>
      </c>
      <c r="T167" s="78">
        <f>SUM(T2:T165)</f>
        <v>1892530</v>
      </c>
      <c r="U167" s="78">
        <f>SUM(U2:U165)</f>
        <v>0</v>
      </c>
      <c r="V167" s="78">
        <f>SUM(V2:V166)</f>
        <v>786868.6399999999</v>
      </c>
      <c r="W167" s="78">
        <f>SUM(W2:W166)</f>
        <v>200499088.96999997</v>
      </c>
    </row>
    <row r="168" spans="1:23" x14ac:dyDescent="0.25">
      <c r="J168" s="47"/>
      <c r="K168" s="47"/>
      <c r="W168" s="48"/>
    </row>
    <row r="169" spans="1:23" x14ac:dyDescent="0.25">
      <c r="A169" s="49"/>
      <c r="B169" s="49"/>
      <c r="C169" s="50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</row>
    <row r="170" spans="1:23" s="49" customFormat="1" x14ac:dyDescent="0.25">
      <c r="A170"/>
      <c r="B170"/>
      <c r="C170" s="35"/>
      <c r="D170" s="52"/>
      <c r="E170" s="52"/>
      <c r="F170" s="52"/>
      <c r="G170" s="52"/>
      <c r="H170" s="52"/>
      <c r="I170" s="52"/>
      <c r="L170"/>
      <c r="M170"/>
      <c r="N170"/>
      <c r="O170"/>
      <c r="P170"/>
      <c r="Q170"/>
      <c r="R170"/>
      <c r="S170"/>
      <c r="T170"/>
      <c r="U170"/>
      <c r="V170"/>
      <c r="W170"/>
    </row>
    <row r="171" spans="1:23" x14ac:dyDescent="0.25">
      <c r="D171" s="49"/>
      <c r="E171" s="49"/>
      <c r="F171" s="49"/>
      <c r="G171" s="49"/>
      <c r="H171" s="49"/>
      <c r="I171" s="49"/>
      <c r="J171" s="49"/>
      <c r="K171" s="49"/>
    </row>
    <row r="172" spans="1:23" x14ac:dyDescent="0.25">
      <c r="D172" s="48"/>
      <c r="E172" s="48"/>
      <c r="F172" s="48"/>
      <c r="G172" s="48"/>
      <c r="H172" s="48"/>
      <c r="I172" s="48"/>
      <c r="J172" s="49"/>
      <c r="K172" s="49"/>
    </row>
  </sheetData>
  <autoFilter ref="A1:AD166" xr:uid="{00000000-0009-0000-0000-00001B000000}"/>
  <conditionalFormatting sqref="C102">
    <cfRule type="cellIs" dxfId="7" priority="1" operator="lessThan">
      <formula>#REF!</formula>
    </cfRule>
  </conditionalFormatting>
  <printOptions gridLines="1"/>
  <pageMargins left="0.25" right="0.25" top="0.75" bottom="0.75" header="0.3" footer="0.3"/>
  <pageSetup scale="50" fitToHeight="0" orientation="landscape" r:id="rId1"/>
  <headerFooter>
    <oddHeader>&amp;A</oddHeader>
    <oddFooter>&amp;F&amp;RPage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87585-A040-47BC-A8CA-40F0D2B432CB}">
  <sheetPr>
    <tabColor rgb="FF92D050"/>
    <pageSetUpPr fitToPage="1"/>
  </sheetPr>
  <dimension ref="A1:AH179"/>
  <sheetViews>
    <sheetView tabSelected="1" zoomScale="80" zoomScaleNormal="80" workbookViewId="0">
      <pane xSplit="2" ySplit="1" topLeftCell="C32" activePane="bottomRight" state="frozen"/>
      <selection activeCell="L167" sqref="L167"/>
      <selection pane="topRight" activeCell="L167" sqref="L167"/>
      <selection pane="bottomLeft" activeCell="L167" sqref="L167"/>
      <selection pane="bottomRight" activeCell="H22" sqref="H22"/>
    </sheetView>
  </sheetViews>
  <sheetFormatPr defaultRowHeight="15" x14ac:dyDescent="0.25"/>
  <cols>
    <col min="2" max="2" width="12.85546875" bestFit="1" customWidth="1"/>
    <col min="3" max="3" width="14.7109375" style="35" customWidth="1"/>
    <col min="4" max="9" width="18.85546875" customWidth="1"/>
    <col min="10" max="10" width="16.42578125" customWidth="1"/>
    <col min="11" max="11" width="14.85546875" customWidth="1"/>
    <col min="12" max="12" width="13.42578125" bestFit="1" customWidth="1"/>
    <col min="13" max="13" width="15.140625" bestFit="1" customWidth="1"/>
    <col min="14" max="14" width="15.5703125" bestFit="1" customWidth="1"/>
    <col min="15" max="15" width="15.85546875" bestFit="1" customWidth="1"/>
    <col min="16" max="33" width="15.140625" customWidth="1"/>
    <col min="34" max="34" width="17.28515625" bestFit="1" customWidth="1"/>
  </cols>
  <sheetData>
    <row r="1" spans="1:34" ht="41.2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 t="s">
        <v>8</v>
      </c>
      <c r="J1" s="5" t="s">
        <v>9</v>
      </c>
      <c r="K1" s="6" t="s">
        <v>10</v>
      </c>
      <c r="L1" s="6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  <c r="S1" s="7" t="s">
        <v>18</v>
      </c>
      <c r="T1" s="8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10" t="s">
        <v>24</v>
      </c>
      <c r="Z1" s="11" t="s">
        <v>25</v>
      </c>
      <c r="AA1" s="11" t="s">
        <v>26</v>
      </c>
      <c r="AB1" s="11" t="s">
        <v>27</v>
      </c>
      <c r="AC1" s="11" t="s">
        <v>28</v>
      </c>
      <c r="AD1" s="12" t="s">
        <v>29</v>
      </c>
      <c r="AE1" s="13" t="s">
        <v>30</v>
      </c>
      <c r="AF1" s="14" t="s">
        <v>31</v>
      </c>
      <c r="AG1" s="14" t="s">
        <v>32</v>
      </c>
      <c r="AH1" s="15" t="s">
        <v>33</v>
      </c>
    </row>
    <row r="2" spans="1:34" x14ac:dyDescent="0.25">
      <c r="A2" s="16" t="s">
        <v>34</v>
      </c>
      <c r="B2" s="17" t="s">
        <v>35</v>
      </c>
      <c r="C2" s="18" t="s">
        <v>36</v>
      </c>
      <c r="D2" s="19">
        <f>'[4]2SEPT'!D2+'[4]3OCT'!D2+'[4]4NOV'!D2+'[4]5DEC'!D2+'[4]6JAN'!D2+'[4]7FEB'!D2+'[4]8MAR'!D2+'[4]9APR'!D2+'[4]10MAY'!D2+'[4]11JUN'!D2+'[4]12JUL'!D2</f>
        <v>89247.85</v>
      </c>
      <c r="E2" s="19">
        <f>'[4]2SEPT'!E2+'[4]3OCT'!E2+'[4]4NOV'!E2+'[4]5DEC'!E2+'[4]6JAN'!E2+'[4]7FEB'!E2+'[4]8MAR'!E2+'[4]9APR'!E2+'[4]10MAY'!E2+'[4]11JUN'!E2+'[4]12JUL'!E2</f>
        <v>203539.15</v>
      </c>
      <c r="F2" s="19">
        <f>'[4]2SEPT'!F2+'[4]3OCT'!F2+'[4]4NOV'!F2+'[4]5DEC'!F2+'[4]6JAN'!F2+'[4]7FEB'!F2+'[4]8MAR'!F2+'[4]9APR'!F2+'[4]10MAY'!F2+'[4]11JUN'!F2+'[4]12JUL'!F2</f>
        <v>8114</v>
      </c>
      <c r="G2" s="19">
        <f>'[4]2SEPT'!G2+'[4]3OCT'!G2+'[4]4NOV'!G2+'[4]5DEC'!G2+'[4]6JAN'!G2+'[4]7FEB'!G2+'[4]8MAR'!G2+'[4]9APR'!G2+'[4]10MAY'!G2+'[4]11JUN'!G2+'[4]12JUL'!G2</f>
        <v>90859</v>
      </c>
      <c r="H2" s="19">
        <f>'[4]2SEPT'!H2+'[4]3OCT'!H2+'[4]4NOV'!H2+'[4]5DEC'!H2+'[4]6JAN'!H2+'[4]7FEB'!H2+'[4]8MAR'!H2+'[4]9APR'!H2+'[4]10MAY'!H2+'[4]11JUN'!H2+'[4]12JUL'!H2</f>
        <v>35046</v>
      </c>
      <c r="I2" s="20">
        <f>'[4]2SEPT'!I2+'[4]3OCT'!I2+'[4]4NOV'!I2+'[4]5DEC'!I2+'[4]6JAN'!I2+'[4]7FEB'!I2+'[4]8MAR'!I2+'[4]9APR'!I2+'[4]10MAY'!I2+'[4]11JUN'!I2+'[4]12JUL'!I2</f>
        <v>426806</v>
      </c>
      <c r="J2" s="19">
        <f>'[4]2SEPT'!J2+'[4]3OCT'!J2+'[4]4NOV'!J2+'[4]5DEC'!J2+'[4]6JAN'!J2+'[4]7FEB'!J2+'[4]8MAR'!J2+'[4]9APR'!J2+'[4]10MAY'!J2+'[4]11JUN'!J2+'[4]12JUL'!J2</f>
        <v>27281.32</v>
      </c>
      <c r="K2" s="19">
        <f>'[4]2SEPT'!K2+'[4]3OCT'!K2+'[4]4NOV'!K2+'[4]5DEC'!K2+'[4]6JAN'!K2+'[4]7FEB'!K2+'[4]8MAR'!K2+'[4]9APR'!K2+'[4]10MAY'!K2+'[4]11JUN'!K2+'[4]12JUL'!K2</f>
        <v>0</v>
      </c>
      <c r="L2" s="19">
        <f>'[4]2SEPT'!L2+'[4]3OCT'!L2+'[4]4NOV'!L2+'[4]5DEC'!L2+'[4]6JAN'!L2+'[4]7FEB'!L2+'[4]8MAR'!L2+'[4]9APR'!L2+'[4]10MAY'!L2+'[4]11JUN'!L2+'[4]12JUL'!L2</f>
        <v>0</v>
      </c>
      <c r="M2" s="19">
        <f>'[4]2SEPT'!M2+'[4]3OCT'!M2+'[4]4NOV'!M2+'[4]5DEC'!M2+'[4]6JAN'!M2+'[4]7FEB'!M2+'[4]8MAR'!M2+'[4]9APR'!M2+'[4]10MAY'!M2+'[4]11JUN'!M2+'[4]12JUL'!M2</f>
        <v>0</v>
      </c>
      <c r="N2" s="19">
        <f>'[4]2SEPT'!N2+'[4]3OCT'!N2+'[4]4NOV'!N2+'[4]5DEC'!N2+'[4]6JAN'!N2+'[4]7FEB'!N2+'[4]8MAR'!N2+'[4]9APR'!N2+'[4]10MAY'!N2+'[4]11JUN'!N2+'[4]12JUL'!N2</f>
        <v>0</v>
      </c>
      <c r="O2" s="19">
        <f>'[4]2SEPT'!O2+'[4]3OCT'!O2+'[4]4NOV'!O2+'[4]5DEC'!O2+'[4]6JAN'!O2+'[4]7FEB'!O2+'[4]8MAR'!O2+'[4]9APR'!O2+'[4]10MAY'!O2+'[4]11JUN'!O2+'[4]12JUL'!O2</f>
        <v>0</v>
      </c>
      <c r="P2" s="19">
        <f>'[4]2SEPT'!P2+'[4]3OCT'!P2+'[4]4NOV'!P2+'[4]5DEC'!P2+'[4]6JAN'!P2+'[4]7FEB'!P2+'[4]8MAR'!P2+'[4]9APR'!P2+'[4]10MAY'!P2+'[4]11JUN'!P2+'[4]12JUL'!P2</f>
        <v>0</v>
      </c>
      <c r="Q2" s="19">
        <f>'[4]2SEPT'!Q2+'[4]3OCT'!Q2+'[4]4NOV'!Q2+'[4]5DEC'!Q2+'[4]6JAN'!Q2+'[4]7FEB'!Q2+'[4]8MAR'!Q2+'[4]9APR'!Q2+'[4]10MAY'!Q2+'[4]11JUN'!Q2+'[4]12JUL'!Q2</f>
        <v>0</v>
      </c>
      <c r="R2" s="19">
        <f>'[4]2SEPT'!R2+'[4]3OCT'!R2+'[4]4NOV'!R2+'[4]5DEC'!R2+'[4]6JAN'!R2+'[4]7FEB'!R2+'[4]8MAR'!R2+'[4]9APR'!R2+'[4]10MAY'!R2+'[4]11JUN'!R2+'[4]12JUL'!R2</f>
        <v>0</v>
      </c>
      <c r="S2" s="19">
        <f>'[4]2SEPT'!S2+'[4]3OCT'!S2+'[4]4NOV'!S2+'[4]5DEC'!S2+'[4]6JAN'!S2+'[4]7FEB'!S2+'[4]8MAR'!S2+'[4]9APR'!S2+'[4]10MAY'!S2+'[4]11JUN'!S2+'[4]12JUL'!S2</f>
        <v>0</v>
      </c>
      <c r="T2" s="21">
        <f>'[4]2SEPT'!T2+'[4]3OCT'!T2+'[4]4NOV'!T2+'[4]5DEC'!T2+'[4]6JAN'!T2+'[4]7FEB'!T2+'[4]8MAR'!T2+'[4]9APR'!T2+'[4]10MAY'!T2+'[4]11JUN'!T2+'[4]12JUL'!T2</f>
        <v>0</v>
      </c>
      <c r="U2" s="19">
        <f>'[4]2SEPT'!U2+'[4]3OCT'!U2+'[4]4NOV'!U2+'[4]5DEC'!U2+'[4]6JAN'!U2+'[4]7FEB'!U2+'[4]8MAR'!U2+'[4]9APR'!U2+'[4]10MAY'!U2+'[4]11JUN'!U2+'[4]12JUL'!U2</f>
        <v>0</v>
      </c>
      <c r="V2" s="19">
        <f>'[4]2SEPT'!V2+'[4]3OCT'!V2+'[4]4NOV'!V2+'[4]5DEC'!V2+'[4]6JAN'!V2+'[4]7FEB'!V2+'[4]8MAR'!V2+'[4]9APR'!V2+'[4]10MAY'!V2+'[4]11JUN'!V2+'[4]12JUL'!V2</f>
        <v>0</v>
      </c>
      <c r="W2" s="19">
        <f>'[4]2SEPT'!W2+'[4]3OCT'!W2+'[4]4NOV'!W2+'[4]5DEC'!W2+'[4]6JAN'!W2+'[4]7FEB'!W2+'[4]8MAR'!W2+'[4]9APR'!W2+'[4]10MAY'!W2+'[4]11JUN'!W2+'[4]12JUL'!W2</f>
        <v>0</v>
      </c>
      <c r="X2" s="19">
        <f>'[4]2SEPT'!X2+'[4]3OCT'!X2+'[4]4NOV'!X2+'[4]5DEC'!X2+'[4]6JAN'!X2+'[4]7FEB'!X2+'[4]8MAR'!X2+'[4]9APR'!X2+'[4]10MAY'!X2+'[4]11JUN'!X2+'[4]12JUL'!X2</f>
        <v>0</v>
      </c>
      <c r="Y2" s="22">
        <f>'[4]2SEPT'!Y2+'[4]3OCT'!Y2+'[4]4NOV'!Y2+'[4]5DEC'!Y2+'[4]6JAN'!Y2+'[4]7FEB'!Y2+'[4]8MAR'!Y2+'[4]9APR'!Y2+'[4]10MAY'!Y2+'[4]11JUN'!Y2+'[4]12JUL'!Y2</f>
        <v>0</v>
      </c>
      <c r="Z2" s="19">
        <f>'[4]2SEPT'!Z2+'[4]3OCT'!Z2+'[4]4NOV'!Z2+'[4]5DEC'!Z2+'[4]6JAN'!Z2+'[4]7FEB'!Z2+'[4]8MAR'!Z2+'[4]9APR'!Z2+'[4]10MAY'!Z2+'[4]11JUN'!Z2+'[4]12JUL'!Z2</f>
        <v>0</v>
      </c>
      <c r="AA2" s="19">
        <f>'[4]2SEPT'!AA2+'[4]3OCT'!AA2+'[4]4NOV'!AA2+'[4]5DEC'!AA2+'[4]6JAN'!AA2+'[4]7FEB'!AA2+'[4]8MAR'!AA2+'[4]9APR'!AA2+'[4]10MAY'!AA2+'[4]11JUN'!AA2+'[4]12JUL'!AA2</f>
        <v>0</v>
      </c>
      <c r="AB2" s="19">
        <f>'[4]2SEPT'!AB2+'[4]3OCT'!AB2+'[4]4NOV'!AB2+'[4]5DEC'!AB2+'[4]6JAN'!AB2+'[4]7FEB'!AB2+'[4]8MAR'!AB2+'[4]9APR'!AB2+'[4]10MAY'!AB2+'[4]11JUN'!AB2+'[4]12JUL'!AB2</f>
        <v>0</v>
      </c>
      <c r="AC2" s="19">
        <f>'[4]2SEPT'!AC2+'[4]3OCT'!AC2+'[4]4NOV'!AC2+'[4]5DEC'!AC2+'[4]6JAN'!AC2+'[4]7FEB'!AC2+'[4]8MAR'!AC2+'[4]9APR'!AC2+'[4]10MAY'!AC2+'[4]11JUN'!AC2+'[4]12JUL'!AC2</f>
        <v>0</v>
      </c>
      <c r="AD2" s="23">
        <f>'[4]2SEPT'!AD2+'[4]3OCT'!AD2+'[4]4NOV'!AD2+'[4]5DEC'!AD2+'[4]6JAN'!AD2+'[4]7FEB'!AD2+'[4]8MAR'!AD2+'[4]9APR'!AD2+'[4]10MAY'!AD2+'[4]11JUN'!AD2+'[4]12JUL'!AD2</f>
        <v>0</v>
      </c>
      <c r="AE2" s="19">
        <f>'[4]2SEPT'!AE2+'[4]3OCT'!AE2+'[4]4NOV'!AE2+'[4]5DEC'!AE2+'[4]6JAN'!AE2+'[4]7FEB'!AE2+'[4]8MAR'!AE2+'[4]9APR'!AE2+'[4]10MAY'!AE2+'[4]11JUN'!AE2+'[4]12JUL'!AE2</f>
        <v>0</v>
      </c>
      <c r="AF2" s="19">
        <f>'[4]2SEPT'!AF2+'[4]3OCT'!AF2+'[4]4NOV'!AF2+'[4]5DEC'!AF2+'[4]6JAN'!AF2+'[4]7FEB'!AF2+'[4]8MAR'!AF2+'[4]9APR'!AF2+'[4]10MAY'!AF2+'[4]11JUN'!AF2+'[4]12JUL'!AF2</f>
        <v>0</v>
      </c>
      <c r="AG2" s="19">
        <f>'[4]10MAY'!AG2+'[4]11JUN'!AG2+'[4]12JUL'!AG2</f>
        <v>0</v>
      </c>
      <c r="AH2" s="24">
        <f>'[4]2SEPT'!AG2+'[4]3OCT'!AG2+'[4]4NOV'!AG2+'[4]5DEC'!AG2+'[4]6JAN'!AG2+'[4]7FEB'!AG2+'[4]8MAR'!AG2+'[4]9APR'!AG2+'[4]10MAY'!AH2+'[4]11JUN'!AH2+'[4]12JUL'!AH2</f>
        <v>418520.32000000001</v>
      </c>
    </row>
    <row r="3" spans="1:34" x14ac:dyDescent="0.25">
      <c r="A3" s="16" t="s">
        <v>37</v>
      </c>
      <c r="B3" s="17" t="s">
        <v>38</v>
      </c>
      <c r="C3" s="25" t="s">
        <v>39</v>
      </c>
      <c r="D3" s="19">
        <f>'[4]2SEPT'!D3+'[4]3OCT'!D3+'[4]4NOV'!D3+'[4]5DEC'!D3+'[4]6JAN'!D3+'[4]7FEB'!D3+'[4]8MAR'!D3+'[4]9APR'!D3+'[4]10MAY'!D3+'[4]11JUN'!D3+'[4]12JUL'!D3</f>
        <v>44148</v>
      </c>
      <c r="E3" s="19">
        <f>'[4]2SEPT'!E3+'[4]3OCT'!E3+'[4]4NOV'!E3+'[4]5DEC'!E3+'[4]6JAN'!E3+'[4]7FEB'!E3+'[4]8MAR'!E3+'[4]9APR'!E3+'[4]10MAY'!E3+'[4]11JUN'!E3+'[4]12JUL'!E3</f>
        <v>33828</v>
      </c>
      <c r="F3" s="19">
        <f>'[4]2SEPT'!F3+'[4]3OCT'!F3+'[4]4NOV'!F3+'[4]5DEC'!F3+'[4]6JAN'!F3+'[4]7FEB'!F3+'[4]8MAR'!F3+'[4]9APR'!F3+'[4]10MAY'!F3+'[4]11JUN'!F3+'[4]12JUL'!F3</f>
        <v>38975</v>
      </c>
      <c r="G3" s="19">
        <f>'[4]2SEPT'!G3+'[4]3OCT'!G3+'[4]4NOV'!G3+'[4]5DEC'!G3+'[4]6JAN'!G3+'[4]7FEB'!G3+'[4]8MAR'!G3+'[4]9APR'!G3+'[4]10MAY'!G3+'[4]11JUN'!G3+'[4]12JUL'!G3</f>
        <v>109500</v>
      </c>
      <c r="H3" s="19">
        <f>'[4]2SEPT'!H3+'[4]3OCT'!H3+'[4]4NOV'!H3+'[4]5DEC'!H3+'[4]6JAN'!H3+'[4]7FEB'!H3+'[4]8MAR'!H3+'[4]9APR'!H3+'[4]10MAY'!H3+'[4]11JUN'!H3+'[4]12JUL'!H3</f>
        <v>2000</v>
      </c>
      <c r="I3" s="20">
        <f>'[4]2SEPT'!I3+'[4]3OCT'!I3+'[4]4NOV'!I3+'[4]5DEC'!I3+'[4]6JAN'!I3+'[4]7FEB'!I3+'[4]8MAR'!I3+'[4]9APR'!I3+'[4]10MAY'!I3+'[4]11JUN'!I3+'[4]12JUL'!I3</f>
        <v>228451</v>
      </c>
      <c r="J3" s="19">
        <f>'[4]2SEPT'!J3+'[4]3OCT'!J3+'[4]4NOV'!J3+'[4]5DEC'!J3+'[4]6JAN'!J3+'[4]7FEB'!J3+'[4]8MAR'!J3+'[4]9APR'!J3+'[4]10MAY'!J3+'[4]11JUN'!J3+'[4]12JUL'!J3</f>
        <v>22195.88</v>
      </c>
      <c r="K3" s="19">
        <f>'[4]2SEPT'!K3+'[4]3OCT'!K3+'[4]4NOV'!K3+'[4]5DEC'!K3+'[4]6JAN'!K3+'[4]7FEB'!K3+'[4]8MAR'!K3+'[4]9APR'!K3+'[4]10MAY'!K3+'[4]11JUN'!K3+'[4]12JUL'!K3</f>
        <v>0</v>
      </c>
      <c r="L3" s="19">
        <f>'[4]2SEPT'!L3+'[4]3OCT'!L3+'[4]4NOV'!L3+'[4]5DEC'!L3+'[4]6JAN'!L3+'[4]7FEB'!L3+'[4]8MAR'!L3+'[4]9APR'!L3+'[4]10MAY'!L3+'[4]11JUN'!L3+'[4]12JUL'!L3</f>
        <v>0</v>
      </c>
      <c r="M3" s="19">
        <f>'[4]2SEPT'!M3+'[4]3OCT'!M3+'[4]4NOV'!M3+'[4]5DEC'!M3+'[4]6JAN'!M3+'[4]7FEB'!M3+'[4]8MAR'!M3+'[4]9APR'!M3+'[4]10MAY'!M3+'[4]11JUN'!M3+'[4]12JUL'!M3</f>
        <v>0</v>
      </c>
      <c r="N3" s="19">
        <f>'[4]2SEPT'!N3+'[4]3OCT'!N3+'[4]4NOV'!N3+'[4]5DEC'!N3+'[4]6JAN'!N3+'[4]7FEB'!N3+'[4]8MAR'!N3+'[4]9APR'!N3+'[4]10MAY'!N3+'[4]11JUN'!N3+'[4]12JUL'!N3</f>
        <v>0</v>
      </c>
      <c r="O3" s="19">
        <f>'[4]2SEPT'!O3+'[4]3OCT'!O3+'[4]4NOV'!O3+'[4]5DEC'!O3+'[4]6JAN'!O3+'[4]7FEB'!O3+'[4]8MAR'!O3+'[4]9APR'!O3+'[4]10MAY'!O3+'[4]11JUN'!O3+'[4]12JUL'!O3</f>
        <v>0</v>
      </c>
      <c r="P3" s="19">
        <f>'[4]2SEPT'!P3+'[4]3OCT'!P3+'[4]4NOV'!P3+'[4]5DEC'!P3+'[4]6JAN'!P3+'[4]7FEB'!P3+'[4]8MAR'!P3+'[4]9APR'!P3+'[4]10MAY'!P3+'[4]11JUN'!P3+'[4]12JUL'!P3</f>
        <v>0</v>
      </c>
      <c r="Q3" s="19">
        <f>'[4]2SEPT'!Q3+'[4]3OCT'!Q3+'[4]4NOV'!Q3+'[4]5DEC'!Q3+'[4]6JAN'!Q3+'[4]7FEB'!Q3+'[4]8MAR'!Q3+'[4]9APR'!Q3+'[4]10MAY'!Q3+'[4]11JUN'!Q3+'[4]12JUL'!Q3</f>
        <v>0</v>
      </c>
      <c r="R3" s="19">
        <f>'[4]2SEPT'!R3+'[4]3OCT'!R3+'[4]4NOV'!R3+'[4]5DEC'!R3+'[4]6JAN'!R3+'[4]7FEB'!R3+'[4]8MAR'!R3+'[4]9APR'!R3+'[4]10MAY'!R3+'[4]11JUN'!R3+'[4]12JUL'!R3</f>
        <v>0</v>
      </c>
      <c r="S3" s="19">
        <f>'[4]2SEPT'!S3+'[4]3OCT'!S3+'[4]4NOV'!S3+'[4]5DEC'!S3+'[4]6JAN'!S3+'[4]7FEB'!S3+'[4]8MAR'!S3+'[4]9APR'!S3+'[4]10MAY'!S3+'[4]11JUN'!S3+'[4]12JUL'!S3</f>
        <v>0</v>
      </c>
      <c r="T3" s="21">
        <f>'[4]2SEPT'!T3+'[4]3OCT'!T3+'[4]4NOV'!T3+'[4]5DEC'!T3+'[4]6JAN'!T3+'[4]7FEB'!T3+'[4]8MAR'!T3+'[4]9APR'!T3+'[4]10MAY'!T3+'[4]11JUN'!T3+'[4]12JUL'!T3</f>
        <v>0</v>
      </c>
      <c r="U3" s="19">
        <f>'[4]2SEPT'!U3+'[4]3OCT'!U3+'[4]4NOV'!U3+'[4]5DEC'!U3+'[4]6JAN'!U3+'[4]7FEB'!U3+'[4]8MAR'!U3+'[4]9APR'!U3+'[4]10MAY'!U3+'[4]11JUN'!U3+'[4]12JUL'!U3</f>
        <v>0</v>
      </c>
      <c r="V3" s="19">
        <f>'[4]2SEPT'!V3+'[4]3OCT'!V3+'[4]4NOV'!V3+'[4]5DEC'!V3+'[4]6JAN'!V3+'[4]7FEB'!V3+'[4]8MAR'!V3+'[4]9APR'!V3+'[4]10MAY'!V3+'[4]11JUN'!V3+'[4]12JUL'!V3</f>
        <v>0</v>
      </c>
      <c r="W3" s="19">
        <f>'[4]2SEPT'!W3+'[4]3OCT'!W3+'[4]4NOV'!W3+'[4]5DEC'!W3+'[4]6JAN'!W3+'[4]7FEB'!W3+'[4]8MAR'!W3+'[4]9APR'!W3+'[4]10MAY'!W3+'[4]11JUN'!W3+'[4]12JUL'!W3</f>
        <v>0</v>
      </c>
      <c r="X3" s="19">
        <f>'[4]2SEPT'!X3+'[4]3OCT'!X3+'[4]4NOV'!X3+'[4]5DEC'!X3+'[4]6JAN'!X3+'[4]7FEB'!X3+'[4]8MAR'!X3+'[4]9APR'!X3+'[4]10MAY'!X3+'[4]11JUN'!X3+'[4]12JUL'!X3</f>
        <v>0</v>
      </c>
      <c r="Y3" s="22">
        <f>'[4]2SEPT'!Y3+'[4]3OCT'!Y3+'[4]4NOV'!Y3+'[4]5DEC'!Y3+'[4]6JAN'!Y3+'[4]7FEB'!Y3+'[4]8MAR'!Y3+'[4]9APR'!Y3+'[4]10MAY'!Y3+'[4]11JUN'!Y3+'[4]12JUL'!Y3</f>
        <v>0</v>
      </c>
      <c r="Z3" s="19">
        <f>'[4]2SEPT'!Z3+'[4]3OCT'!Z3+'[4]4NOV'!Z3+'[4]5DEC'!Z3+'[4]6JAN'!Z3+'[4]7FEB'!Z3+'[4]8MAR'!Z3+'[4]9APR'!Z3+'[4]10MAY'!Z3+'[4]11JUN'!Z3+'[4]12JUL'!Z3</f>
        <v>0</v>
      </c>
      <c r="AA3" s="19">
        <f>'[4]2SEPT'!AA3+'[4]3OCT'!AA3+'[4]4NOV'!AA3+'[4]5DEC'!AA3+'[4]6JAN'!AA3+'[4]7FEB'!AA3+'[4]8MAR'!AA3+'[4]9APR'!AA3+'[4]10MAY'!AA3+'[4]11JUN'!AA3+'[4]12JUL'!AA3</f>
        <v>0</v>
      </c>
      <c r="AB3" s="19">
        <f>'[4]2SEPT'!AB3+'[4]3OCT'!AB3+'[4]4NOV'!AB3+'[4]5DEC'!AB3+'[4]6JAN'!AB3+'[4]7FEB'!AB3+'[4]8MAR'!AB3+'[4]9APR'!AB3+'[4]10MAY'!AB3+'[4]11JUN'!AB3+'[4]12JUL'!AB3</f>
        <v>0</v>
      </c>
      <c r="AC3" s="19">
        <f>'[4]2SEPT'!AC3+'[4]3OCT'!AC3+'[4]4NOV'!AC3+'[4]5DEC'!AC3+'[4]6JAN'!AC3+'[4]7FEB'!AC3+'[4]8MAR'!AC3+'[4]9APR'!AC3+'[4]10MAY'!AC3+'[4]11JUN'!AC3+'[4]12JUL'!AC3</f>
        <v>0</v>
      </c>
      <c r="AD3" s="23">
        <f>'[4]2SEPT'!AD3+'[4]3OCT'!AD3+'[4]4NOV'!AD3+'[4]5DEC'!AD3+'[4]6JAN'!AD3+'[4]7FEB'!AD3+'[4]8MAR'!AD3+'[4]9APR'!AD3+'[4]10MAY'!AD3+'[4]11JUN'!AD3+'[4]12JUL'!AD3</f>
        <v>0</v>
      </c>
      <c r="AE3" s="19">
        <f>'[4]2SEPT'!AE3+'[4]3OCT'!AE3+'[4]4NOV'!AE3+'[4]5DEC'!AE3+'[4]6JAN'!AE3+'[4]7FEB'!AE3+'[4]8MAR'!AE3+'[4]9APR'!AE3+'[4]10MAY'!AE3+'[4]11JUN'!AE3+'[4]12JUL'!AE3</f>
        <v>0</v>
      </c>
      <c r="AF3" s="19">
        <f>'[4]2SEPT'!AF3+'[4]3OCT'!AF3+'[4]4NOV'!AF3+'[4]5DEC'!AF3+'[4]6JAN'!AF3+'[4]7FEB'!AF3+'[4]8MAR'!AF3+'[4]9APR'!AF3+'[4]10MAY'!AF3+'[4]11JUN'!AF3+'[4]12JUL'!AF3</f>
        <v>0</v>
      </c>
      <c r="AG3" s="19">
        <f>'[4]10MAY'!AG3+'[4]11JUN'!AG3+'[4]12JUL'!AG3</f>
        <v>0</v>
      </c>
      <c r="AH3" s="24">
        <f>'[4]2SEPT'!AG3+'[4]3OCT'!AG3+'[4]4NOV'!AG3+'[4]5DEC'!AG3+'[4]6JAN'!AG3+'[4]7FEB'!AG3+'[4]8MAR'!AG3+'[4]9APR'!AG3+'[4]10MAY'!AH3+'[4]11JUN'!AH3+'[4]12JUL'!AH3</f>
        <v>231608.88</v>
      </c>
    </row>
    <row r="4" spans="1:34" x14ac:dyDescent="0.25">
      <c r="A4" s="16" t="s">
        <v>40</v>
      </c>
      <c r="B4" s="17" t="s">
        <v>41</v>
      </c>
      <c r="C4" s="26" t="s">
        <v>42</v>
      </c>
      <c r="D4" s="19">
        <f>'[4]2SEPT'!D4+'[4]3OCT'!D4+'[4]4NOV'!D4+'[4]5DEC'!D4+'[4]6JAN'!D4+'[4]7FEB'!D4+'[4]8MAR'!D4+'[4]9APR'!D4+'[4]10MAY'!D4+'[4]11JUN'!D4+'[4]12JUL'!D4</f>
        <v>237089</v>
      </c>
      <c r="E4" s="19">
        <f>'[4]2SEPT'!E4+'[4]3OCT'!E4+'[4]4NOV'!E4+'[4]5DEC'!E4+'[4]6JAN'!E4+'[4]7FEB'!E4+'[4]8MAR'!E4+'[4]9APR'!E4+'[4]10MAY'!E4+'[4]11JUN'!E4+'[4]12JUL'!E4</f>
        <v>76716</v>
      </c>
      <c r="F4" s="19">
        <f>'[4]2SEPT'!F4+'[4]3OCT'!F4+'[4]4NOV'!F4+'[4]5DEC'!F4+'[4]6JAN'!F4+'[4]7FEB'!F4+'[4]8MAR'!F4+'[4]9APR'!F4+'[4]10MAY'!F4+'[4]11JUN'!F4+'[4]12JUL'!F4</f>
        <v>87000</v>
      </c>
      <c r="G4" s="19">
        <f>'[4]2SEPT'!G4+'[4]3OCT'!G4+'[4]4NOV'!G4+'[4]5DEC'!G4+'[4]6JAN'!G4+'[4]7FEB'!G4+'[4]8MAR'!G4+'[4]9APR'!G4+'[4]10MAY'!G4+'[4]11JUN'!G4+'[4]12JUL'!G4</f>
        <v>370500</v>
      </c>
      <c r="H4" s="19">
        <f>'[4]2SEPT'!H4+'[4]3OCT'!H4+'[4]4NOV'!H4+'[4]5DEC'!H4+'[4]6JAN'!H4+'[4]7FEB'!H4+'[4]8MAR'!H4+'[4]9APR'!H4+'[4]10MAY'!H4+'[4]11JUN'!H4+'[4]12JUL'!H4</f>
        <v>35529</v>
      </c>
      <c r="I4" s="20">
        <f>'[4]2SEPT'!I4+'[4]3OCT'!I4+'[4]4NOV'!I4+'[4]5DEC'!I4+'[4]6JAN'!I4+'[4]7FEB'!I4+'[4]8MAR'!I4+'[4]9APR'!I4+'[4]10MAY'!I4+'[4]11JUN'!I4+'[4]12JUL'!I4</f>
        <v>806834</v>
      </c>
      <c r="J4" s="19">
        <f>'[4]2SEPT'!J4+'[4]3OCT'!J4+'[4]4NOV'!J4+'[4]5DEC'!J4+'[4]6JAN'!J4+'[4]7FEB'!J4+'[4]8MAR'!J4+'[4]9APR'!J4+'[4]10MAY'!J4+'[4]11JUN'!J4+'[4]12JUL'!J4</f>
        <v>155592.79999999999</v>
      </c>
      <c r="K4" s="19">
        <f>'[4]2SEPT'!K4+'[4]3OCT'!K4+'[4]4NOV'!K4+'[4]5DEC'!K4+'[4]6JAN'!K4+'[4]7FEB'!K4+'[4]8MAR'!K4+'[4]9APR'!K4+'[4]10MAY'!K4+'[4]11JUN'!K4+'[4]12JUL'!K4</f>
        <v>0</v>
      </c>
      <c r="L4" s="19">
        <f>'[4]2SEPT'!L4+'[4]3OCT'!L4+'[4]4NOV'!L4+'[4]5DEC'!L4+'[4]6JAN'!L4+'[4]7FEB'!L4+'[4]8MAR'!L4+'[4]9APR'!L4+'[4]10MAY'!L4+'[4]11JUN'!L4+'[4]12JUL'!L4</f>
        <v>0</v>
      </c>
      <c r="M4" s="19">
        <f>'[4]2SEPT'!M4+'[4]3OCT'!M4+'[4]4NOV'!M4+'[4]5DEC'!M4+'[4]6JAN'!M4+'[4]7FEB'!M4+'[4]8MAR'!M4+'[4]9APR'!M4+'[4]10MAY'!M4+'[4]11JUN'!M4+'[4]12JUL'!M4</f>
        <v>0</v>
      </c>
      <c r="N4" s="19">
        <f>'[4]2SEPT'!N4+'[4]3OCT'!N4+'[4]4NOV'!N4+'[4]5DEC'!N4+'[4]6JAN'!N4+'[4]7FEB'!N4+'[4]8MAR'!N4+'[4]9APR'!N4+'[4]10MAY'!N4+'[4]11JUN'!N4+'[4]12JUL'!N4</f>
        <v>0</v>
      </c>
      <c r="O4" s="19">
        <f>'[4]2SEPT'!O4+'[4]3OCT'!O4+'[4]4NOV'!O4+'[4]5DEC'!O4+'[4]6JAN'!O4+'[4]7FEB'!O4+'[4]8MAR'!O4+'[4]9APR'!O4+'[4]10MAY'!O4+'[4]11JUN'!O4+'[4]12JUL'!O4</f>
        <v>56490</v>
      </c>
      <c r="P4" s="19">
        <f>'[4]2SEPT'!P4+'[4]3OCT'!P4+'[4]4NOV'!P4+'[4]5DEC'!P4+'[4]6JAN'!P4+'[4]7FEB'!P4+'[4]8MAR'!P4+'[4]9APR'!P4+'[4]10MAY'!P4+'[4]11JUN'!P4+'[4]12JUL'!P4</f>
        <v>0</v>
      </c>
      <c r="Q4" s="19">
        <f>'[4]2SEPT'!Q4+'[4]3OCT'!Q4+'[4]4NOV'!Q4+'[4]5DEC'!Q4+'[4]6JAN'!Q4+'[4]7FEB'!Q4+'[4]8MAR'!Q4+'[4]9APR'!Q4+'[4]10MAY'!Q4+'[4]11JUN'!Q4+'[4]12JUL'!Q4</f>
        <v>0</v>
      </c>
      <c r="R4" s="19">
        <f>'[4]2SEPT'!R4+'[4]3OCT'!R4+'[4]4NOV'!R4+'[4]5DEC'!R4+'[4]6JAN'!R4+'[4]7FEB'!R4+'[4]8MAR'!R4+'[4]9APR'!R4+'[4]10MAY'!R4+'[4]11JUN'!R4+'[4]12JUL'!R4</f>
        <v>0</v>
      </c>
      <c r="S4" s="19">
        <f>'[4]2SEPT'!S4+'[4]3OCT'!S4+'[4]4NOV'!S4+'[4]5DEC'!S4+'[4]6JAN'!S4+'[4]7FEB'!S4+'[4]8MAR'!S4+'[4]9APR'!S4+'[4]10MAY'!S4+'[4]11JUN'!S4+'[4]12JUL'!S4</f>
        <v>0</v>
      </c>
      <c r="T4" s="21">
        <f>'[4]2SEPT'!T4+'[4]3OCT'!T4+'[4]4NOV'!T4+'[4]5DEC'!T4+'[4]6JAN'!T4+'[4]7FEB'!T4+'[4]8MAR'!T4+'[4]9APR'!T4+'[4]10MAY'!T4+'[4]11JUN'!T4+'[4]12JUL'!T4</f>
        <v>0</v>
      </c>
      <c r="U4" s="19">
        <f>'[4]2SEPT'!U4+'[4]3OCT'!U4+'[4]4NOV'!U4+'[4]5DEC'!U4+'[4]6JAN'!U4+'[4]7FEB'!U4+'[4]8MAR'!U4+'[4]9APR'!U4+'[4]10MAY'!U4+'[4]11JUN'!U4+'[4]12JUL'!U4</f>
        <v>0</v>
      </c>
      <c r="V4" s="19">
        <f>'[4]2SEPT'!V4+'[4]3OCT'!V4+'[4]4NOV'!V4+'[4]5DEC'!V4+'[4]6JAN'!V4+'[4]7FEB'!V4+'[4]8MAR'!V4+'[4]9APR'!V4+'[4]10MAY'!V4+'[4]11JUN'!V4+'[4]12JUL'!V4</f>
        <v>350000</v>
      </c>
      <c r="W4" s="19">
        <f>'[4]2SEPT'!W4+'[4]3OCT'!W4+'[4]4NOV'!W4+'[4]5DEC'!W4+'[4]6JAN'!W4+'[4]7FEB'!W4+'[4]8MAR'!W4+'[4]9APR'!W4+'[4]10MAY'!W4+'[4]11JUN'!W4+'[4]12JUL'!W4</f>
        <v>0</v>
      </c>
      <c r="X4" s="19">
        <f>'[4]2SEPT'!X4+'[4]3OCT'!X4+'[4]4NOV'!X4+'[4]5DEC'!X4+'[4]6JAN'!X4+'[4]7FEB'!X4+'[4]8MAR'!X4+'[4]9APR'!X4+'[4]10MAY'!X4+'[4]11JUN'!X4+'[4]12JUL'!X4</f>
        <v>0</v>
      </c>
      <c r="Y4" s="22">
        <f>'[4]2SEPT'!Y4+'[4]3OCT'!Y4+'[4]4NOV'!Y4+'[4]5DEC'!Y4+'[4]6JAN'!Y4+'[4]7FEB'!Y4+'[4]8MAR'!Y4+'[4]9APR'!Y4+'[4]10MAY'!Y4+'[4]11JUN'!Y4+'[4]12JUL'!Y4</f>
        <v>350000</v>
      </c>
      <c r="Z4" s="19">
        <f>'[4]2SEPT'!Z4+'[4]3OCT'!Z4+'[4]4NOV'!Z4+'[4]5DEC'!Z4+'[4]6JAN'!Z4+'[4]7FEB'!Z4+'[4]8MAR'!Z4+'[4]9APR'!Z4+'[4]10MAY'!Z4+'[4]11JUN'!Z4+'[4]12JUL'!Z4</f>
        <v>0</v>
      </c>
      <c r="AA4" s="19">
        <f>'[4]2SEPT'!AA4+'[4]3OCT'!AA4+'[4]4NOV'!AA4+'[4]5DEC'!AA4+'[4]6JAN'!AA4+'[4]7FEB'!AA4+'[4]8MAR'!AA4+'[4]9APR'!AA4+'[4]10MAY'!AA4+'[4]11JUN'!AA4+'[4]12JUL'!AA4</f>
        <v>0</v>
      </c>
      <c r="AB4" s="19">
        <f>'[4]2SEPT'!AB4+'[4]3OCT'!AB4+'[4]4NOV'!AB4+'[4]5DEC'!AB4+'[4]6JAN'!AB4+'[4]7FEB'!AB4+'[4]8MAR'!AB4+'[4]9APR'!AB4+'[4]10MAY'!AB4+'[4]11JUN'!AB4+'[4]12JUL'!AB4</f>
        <v>0</v>
      </c>
      <c r="AC4" s="19">
        <f>'[4]2SEPT'!AC4+'[4]3OCT'!AC4+'[4]4NOV'!AC4+'[4]5DEC'!AC4+'[4]6JAN'!AC4+'[4]7FEB'!AC4+'[4]8MAR'!AC4+'[4]9APR'!AC4+'[4]10MAY'!AC4+'[4]11JUN'!AC4+'[4]12JUL'!AC4</f>
        <v>0</v>
      </c>
      <c r="AD4" s="23">
        <f>'[4]2SEPT'!AD4+'[4]3OCT'!AD4+'[4]4NOV'!AD4+'[4]5DEC'!AD4+'[4]6JAN'!AD4+'[4]7FEB'!AD4+'[4]8MAR'!AD4+'[4]9APR'!AD4+'[4]10MAY'!AD4+'[4]11JUN'!AD4+'[4]12JUL'!AD4</f>
        <v>0</v>
      </c>
      <c r="AE4" s="19">
        <f>'[4]2SEPT'!AE4+'[4]3OCT'!AE4+'[4]4NOV'!AE4+'[4]5DEC'!AE4+'[4]6JAN'!AE4+'[4]7FEB'!AE4+'[4]8MAR'!AE4+'[4]9APR'!AE4+'[4]10MAY'!AE4+'[4]11JUN'!AE4+'[4]12JUL'!AE4</f>
        <v>0</v>
      </c>
      <c r="AF4" s="19">
        <f>'[4]2SEPT'!AF4+'[4]3OCT'!AF4+'[4]4NOV'!AF4+'[4]5DEC'!AF4+'[4]6JAN'!AF4+'[4]7FEB'!AF4+'[4]8MAR'!AF4+'[4]9APR'!AF4+'[4]10MAY'!AF4+'[4]11JUN'!AF4+'[4]12JUL'!AF4</f>
        <v>7405</v>
      </c>
      <c r="AG4" s="19">
        <f>'[4]10MAY'!AG4+'[4]11JUN'!AG4+'[4]12JUL'!AG4</f>
        <v>0</v>
      </c>
      <c r="AH4" s="24">
        <f>'[4]2SEPT'!AG4+'[4]3OCT'!AG4+'[4]4NOV'!AG4+'[4]5DEC'!AG4+'[4]6JAN'!AG4+'[4]7FEB'!AG4+'[4]8MAR'!AG4+'[4]9APR'!AG4+'[4]10MAY'!AH4+'[4]11JUN'!AH4+'[4]12JUL'!AH4</f>
        <v>1275211.8</v>
      </c>
    </row>
    <row r="5" spans="1:34" x14ac:dyDescent="0.25">
      <c r="A5" s="27" t="s">
        <v>43</v>
      </c>
      <c r="B5" s="17" t="s">
        <v>44</v>
      </c>
      <c r="C5" s="28" t="s">
        <v>45</v>
      </c>
      <c r="D5" s="19">
        <f>'[4]2SEPT'!D5+'[4]3OCT'!D5+'[4]4NOV'!D5+'[4]5DEC'!D5+'[4]6JAN'!D5+'[4]7FEB'!D5+'[4]8MAR'!D5+'[4]9APR'!D5+'[4]10MAY'!D5+'[4]11JUN'!D5+'[4]12JUL'!D5</f>
        <v>153742</v>
      </c>
      <c r="E5" s="19">
        <f>'[4]2SEPT'!E5+'[4]3OCT'!E5+'[4]4NOV'!E5+'[4]5DEC'!E5+'[4]6JAN'!E5+'[4]7FEB'!E5+'[4]8MAR'!E5+'[4]9APR'!E5+'[4]10MAY'!E5+'[4]11JUN'!E5+'[4]12JUL'!E5</f>
        <v>116276</v>
      </c>
      <c r="F5" s="19">
        <f>'[4]2SEPT'!F5+'[4]3OCT'!F5+'[4]4NOV'!F5+'[4]5DEC'!F5+'[4]6JAN'!F5+'[4]7FEB'!F5+'[4]8MAR'!F5+'[4]9APR'!F5+'[4]10MAY'!F5+'[4]11JUN'!F5+'[4]12JUL'!F5</f>
        <v>853</v>
      </c>
      <c r="G5" s="19">
        <f>'[4]2SEPT'!G5+'[4]3OCT'!G5+'[4]4NOV'!G5+'[4]5DEC'!G5+'[4]6JAN'!G5+'[4]7FEB'!G5+'[4]8MAR'!G5+'[4]9APR'!G5+'[4]10MAY'!G5+'[4]11JUN'!G5+'[4]12JUL'!G5</f>
        <v>71689</v>
      </c>
      <c r="H5" s="19">
        <f>'[4]2SEPT'!H5+'[4]3OCT'!H5+'[4]4NOV'!H5+'[4]5DEC'!H5+'[4]6JAN'!H5+'[4]7FEB'!H5+'[4]8MAR'!H5+'[4]9APR'!H5+'[4]10MAY'!H5+'[4]11JUN'!H5+'[4]12JUL'!H5</f>
        <v>2975</v>
      </c>
      <c r="I5" s="20">
        <f>'[4]2SEPT'!I5+'[4]3OCT'!I5+'[4]4NOV'!I5+'[4]5DEC'!I5+'[4]6JAN'!I5+'[4]7FEB'!I5+'[4]8MAR'!I5+'[4]9APR'!I5+'[4]10MAY'!I5+'[4]11JUN'!I5+'[4]12JUL'!I5</f>
        <v>345535</v>
      </c>
      <c r="J5" s="19">
        <f>'[4]2SEPT'!J5+'[4]3OCT'!J5+'[4]4NOV'!J5+'[4]5DEC'!J5+'[4]6JAN'!J5+'[4]7FEB'!J5+'[4]8MAR'!J5+'[4]9APR'!J5+'[4]10MAY'!J5+'[4]11JUN'!J5+'[4]12JUL'!J5</f>
        <v>64036.86</v>
      </c>
      <c r="K5" s="19">
        <f>'[4]2SEPT'!K5+'[4]3OCT'!K5+'[4]4NOV'!K5+'[4]5DEC'!K5+'[4]6JAN'!K5+'[4]7FEB'!K5+'[4]8MAR'!K5+'[4]9APR'!K5+'[4]10MAY'!K5+'[4]11JUN'!K5+'[4]12JUL'!K5</f>
        <v>0</v>
      </c>
      <c r="L5" s="19">
        <f>'[4]2SEPT'!L5+'[4]3OCT'!L5+'[4]4NOV'!L5+'[4]5DEC'!L5+'[4]6JAN'!L5+'[4]7FEB'!L5+'[4]8MAR'!L5+'[4]9APR'!L5+'[4]10MAY'!L5+'[4]11JUN'!L5+'[4]12JUL'!L5</f>
        <v>0</v>
      </c>
      <c r="M5" s="19">
        <f>'[4]2SEPT'!M5+'[4]3OCT'!M5+'[4]4NOV'!M5+'[4]5DEC'!M5+'[4]6JAN'!M5+'[4]7FEB'!M5+'[4]8MAR'!M5+'[4]9APR'!M5+'[4]10MAY'!M5+'[4]11JUN'!M5+'[4]12JUL'!M5</f>
        <v>0</v>
      </c>
      <c r="N5" s="19">
        <f>'[4]2SEPT'!N5+'[4]3OCT'!N5+'[4]4NOV'!N5+'[4]5DEC'!N5+'[4]6JAN'!N5+'[4]7FEB'!N5+'[4]8MAR'!N5+'[4]9APR'!N5+'[4]10MAY'!N5+'[4]11JUN'!N5+'[4]12JUL'!N5</f>
        <v>0</v>
      </c>
      <c r="O5" s="19">
        <f>'[4]2SEPT'!O5+'[4]3OCT'!O5+'[4]4NOV'!O5+'[4]5DEC'!O5+'[4]6JAN'!O5+'[4]7FEB'!O5+'[4]8MAR'!O5+'[4]9APR'!O5+'[4]10MAY'!O5+'[4]11JUN'!O5+'[4]12JUL'!O5</f>
        <v>0</v>
      </c>
      <c r="P5" s="19">
        <f>'[4]2SEPT'!P5+'[4]3OCT'!P5+'[4]4NOV'!P5+'[4]5DEC'!P5+'[4]6JAN'!P5+'[4]7FEB'!P5+'[4]8MAR'!P5+'[4]9APR'!P5+'[4]10MAY'!P5+'[4]11JUN'!P5+'[4]12JUL'!P5</f>
        <v>0</v>
      </c>
      <c r="Q5" s="19">
        <f>'[4]2SEPT'!Q5+'[4]3OCT'!Q5+'[4]4NOV'!Q5+'[4]5DEC'!Q5+'[4]6JAN'!Q5+'[4]7FEB'!Q5+'[4]8MAR'!Q5+'[4]9APR'!Q5+'[4]10MAY'!Q5+'[4]11JUN'!Q5+'[4]12JUL'!Q5</f>
        <v>0</v>
      </c>
      <c r="R5" s="19">
        <f>'[4]2SEPT'!R5+'[4]3OCT'!R5+'[4]4NOV'!R5+'[4]5DEC'!R5+'[4]6JAN'!R5+'[4]7FEB'!R5+'[4]8MAR'!R5+'[4]9APR'!R5+'[4]10MAY'!R5+'[4]11JUN'!R5+'[4]12JUL'!R5</f>
        <v>0</v>
      </c>
      <c r="S5" s="19">
        <f>'[4]2SEPT'!S5+'[4]3OCT'!S5+'[4]4NOV'!S5+'[4]5DEC'!S5+'[4]6JAN'!S5+'[4]7FEB'!S5+'[4]8MAR'!S5+'[4]9APR'!S5+'[4]10MAY'!S5+'[4]11JUN'!S5+'[4]12JUL'!S5</f>
        <v>0</v>
      </c>
      <c r="T5" s="21">
        <f>'[4]2SEPT'!T5+'[4]3OCT'!T5+'[4]4NOV'!T5+'[4]5DEC'!T5+'[4]6JAN'!T5+'[4]7FEB'!T5+'[4]8MAR'!T5+'[4]9APR'!T5+'[4]10MAY'!T5+'[4]11JUN'!T5+'[4]12JUL'!T5</f>
        <v>0</v>
      </c>
      <c r="U5" s="19">
        <f>'[4]2SEPT'!U5+'[4]3OCT'!U5+'[4]4NOV'!U5+'[4]5DEC'!U5+'[4]6JAN'!U5+'[4]7FEB'!U5+'[4]8MAR'!U5+'[4]9APR'!U5+'[4]10MAY'!U5+'[4]11JUN'!U5+'[4]12JUL'!U5</f>
        <v>0</v>
      </c>
      <c r="V5" s="19">
        <f>'[4]2SEPT'!V5+'[4]3OCT'!V5+'[4]4NOV'!V5+'[4]5DEC'!V5+'[4]6JAN'!V5+'[4]7FEB'!V5+'[4]8MAR'!V5+'[4]9APR'!V5+'[4]10MAY'!V5+'[4]11JUN'!V5+'[4]12JUL'!V5</f>
        <v>0</v>
      </c>
      <c r="W5" s="19">
        <f>'[4]2SEPT'!W5+'[4]3OCT'!W5+'[4]4NOV'!W5+'[4]5DEC'!W5+'[4]6JAN'!W5+'[4]7FEB'!W5+'[4]8MAR'!W5+'[4]9APR'!W5+'[4]10MAY'!W5+'[4]11JUN'!W5+'[4]12JUL'!W5</f>
        <v>0</v>
      </c>
      <c r="X5" s="19">
        <f>'[4]2SEPT'!X5+'[4]3OCT'!X5+'[4]4NOV'!X5+'[4]5DEC'!X5+'[4]6JAN'!X5+'[4]7FEB'!X5+'[4]8MAR'!X5+'[4]9APR'!X5+'[4]10MAY'!X5+'[4]11JUN'!X5+'[4]12JUL'!X5</f>
        <v>0</v>
      </c>
      <c r="Y5" s="22">
        <f>'[4]2SEPT'!Y5+'[4]3OCT'!Y5+'[4]4NOV'!Y5+'[4]5DEC'!Y5+'[4]6JAN'!Y5+'[4]7FEB'!Y5+'[4]8MAR'!Y5+'[4]9APR'!Y5+'[4]10MAY'!Y5+'[4]11JUN'!Y5+'[4]12JUL'!Y5</f>
        <v>0</v>
      </c>
      <c r="Z5" s="19">
        <f>'[4]2SEPT'!Z5+'[4]3OCT'!Z5+'[4]4NOV'!Z5+'[4]5DEC'!Z5+'[4]6JAN'!Z5+'[4]7FEB'!Z5+'[4]8MAR'!Z5+'[4]9APR'!Z5+'[4]10MAY'!Z5+'[4]11JUN'!Z5+'[4]12JUL'!Z5</f>
        <v>0</v>
      </c>
      <c r="AA5" s="19">
        <f>'[4]2SEPT'!AA5+'[4]3OCT'!AA5+'[4]4NOV'!AA5+'[4]5DEC'!AA5+'[4]6JAN'!AA5+'[4]7FEB'!AA5+'[4]8MAR'!AA5+'[4]9APR'!AA5+'[4]10MAY'!AA5+'[4]11JUN'!AA5+'[4]12JUL'!AA5</f>
        <v>0</v>
      </c>
      <c r="AB5" s="19">
        <f>'[4]2SEPT'!AB5+'[4]3OCT'!AB5+'[4]4NOV'!AB5+'[4]5DEC'!AB5+'[4]6JAN'!AB5+'[4]7FEB'!AB5+'[4]8MAR'!AB5+'[4]9APR'!AB5+'[4]10MAY'!AB5+'[4]11JUN'!AB5+'[4]12JUL'!AB5</f>
        <v>0</v>
      </c>
      <c r="AC5" s="19">
        <f>'[4]2SEPT'!AC5+'[4]3OCT'!AC5+'[4]4NOV'!AC5+'[4]5DEC'!AC5+'[4]6JAN'!AC5+'[4]7FEB'!AC5+'[4]8MAR'!AC5+'[4]9APR'!AC5+'[4]10MAY'!AC5+'[4]11JUN'!AC5+'[4]12JUL'!AC5</f>
        <v>0</v>
      </c>
      <c r="AD5" s="23">
        <f>'[4]2SEPT'!AD5+'[4]3OCT'!AD5+'[4]4NOV'!AD5+'[4]5DEC'!AD5+'[4]6JAN'!AD5+'[4]7FEB'!AD5+'[4]8MAR'!AD5+'[4]9APR'!AD5+'[4]10MAY'!AD5+'[4]11JUN'!AD5+'[4]12JUL'!AD5</f>
        <v>0</v>
      </c>
      <c r="AE5" s="19">
        <f>'[4]2SEPT'!AE5+'[4]3OCT'!AE5+'[4]4NOV'!AE5+'[4]5DEC'!AE5+'[4]6JAN'!AE5+'[4]7FEB'!AE5+'[4]8MAR'!AE5+'[4]9APR'!AE5+'[4]10MAY'!AE5+'[4]11JUN'!AE5+'[4]12JUL'!AE5</f>
        <v>0</v>
      </c>
      <c r="AF5" s="19">
        <f>'[4]2SEPT'!AF5+'[4]3OCT'!AF5+'[4]4NOV'!AF5+'[4]5DEC'!AF5+'[4]6JAN'!AF5+'[4]7FEB'!AF5+'[4]8MAR'!AF5+'[4]9APR'!AF5+'[4]10MAY'!AF5+'[4]11JUN'!AF5+'[4]12JUL'!AF5</f>
        <v>0</v>
      </c>
      <c r="AG5" s="19">
        <f>'[4]10MAY'!AG5+'[4]11JUN'!AG5+'[4]12JUL'!AG5</f>
        <v>0</v>
      </c>
      <c r="AH5" s="24">
        <f>'[4]2SEPT'!AG5+'[4]3OCT'!AG5+'[4]4NOV'!AG5+'[4]5DEC'!AG5+'[4]6JAN'!AG5+'[4]7FEB'!AG5+'[4]8MAR'!AG5+'[4]9APR'!AG5+'[4]10MAY'!AH5+'[4]11JUN'!AH5+'[4]12JUL'!AH5</f>
        <v>409571.86</v>
      </c>
    </row>
    <row r="6" spans="1:34" x14ac:dyDescent="0.25">
      <c r="A6" s="16" t="s">
        <v>46</v>
      </c>
      <c r="B6" s="17" t="s">
        <v>47</v>
      </c>
      <c r="C6" s="26" t="s">
        <v>42</v>
      </c>
      <c r="D6" s="19">
        <f>'[4]2SEPT'!D6+'[4]3OCT'!D6+'[4]4NOV'!D6+'[4]5DEC'!D6+'[4]6JAN'!D6+'[4]7FEB'!D6+'[4]8MAR'!D6+'[4]9APR'!D6+'[4]10MAY'!D6+'[4]11JUN'!D6+'[4]12JUL'!D6</f>
        <v>96176</v>
      </c>
      <c r="E6" s="19">
        <f>'[4]2SEPT'!E6+'[4]3OCT'!E6+'[4]4NOV'!E6+'[4]5DEC'!E6+'[4]6JAN'!E6+'[4]7FEB'!E6+'[4]8MAR'!E6+'[4]9APR'!E6+'[4]10MAY'!E6+'[4]11JUN'!E6+'[4]12JUL'!E6</f>
        <v>96937</v>
      </c>
      <c r="F6" s="19">
        <f>'[4]2SEPT'!F6+'[4]3OCT'!F6+'[4]4NOV'!F6+'[4]5DEC'!F6+'[4]6JAN'!F6+'[4]7FEB'!F6+'[4]8MAR'!F6+'[4]9APR'!F6+'[4]10MAY'!F6+'[4]11JUN'!F6+'[4]12JUL'!F6</f>
        <v>60278</v>
      </c>
      <c r="G6" s="19">
        <f>'[4]2SEPT'!G6+'[4]3OCT'!G6+'[4]4NOV'!G6+'[4]5DEC'!G6+'[4]6JAN'!G6+'[4]7FEB'!G6+'[4]8MAR'!G6+'[4]9APR'!G6+'[4]10MAY'!G6+'[4]11JUN'!G6+'[4]12JUL'!G6</f>
        <v>19243</v>
      </c>
      <c r="H6" s="19">
        <f>'[4]2SEPT'!H6+'[4]3OCT'!H6+'[4]4NOV'!H6+'[4]5DEC'!H6+'[4]6JAN'!H6+'[4]7FEB'!H6+'[4]8MAR'!H6+'[4]9APR'!H6+'[4]10MAY'!H6+'[4]11JUN'!H6+'[4]12JUL'!H6</f>
        <v>3500</v>
      </c>
      <c r="I6" s="20">
        <f>'[4]2SEPT'!I6+'[4]3OCT'!I6+'[4]4NOV'!I6+'[4]5DEC'!I6+'[4]6JAN'!I6+'[4]7FEB'!I6+'[4]8MAR'!I6+'[4]9APR'!I6+'[4]10MAY'!I6+'[4]11JUN'!I6+'[4]12JUL'!I6</f>
        <v>276134</v>
      </c>
      <c r="J6" s="19">
        <f>'[4]2SEPT'!J6+'[4]3OCT'!J6+'[4]4NOV'!J6+'[4]5DEC'!J6+'[4]6JAN'!J6+'[4]7FEB'!J6+'[4]8MAR'!J6+'[4]9APR'!J6+'[4]10MAY'!J6+'[4]11JUN'!J6+'[4]12JUL'!J6</f>
        <v>21646.18</v>
      </c>
      <c r="K6" s="19">
        <f>'[4]2SEPT'!K6+'[4]3OCT'!K6+'[4]4NOV'!K6+'[4]5DEC'!K6+'[4]6JAN'!K6+'[4]7FEB'!K6+'[4]8MAR'!K6+'[4]9APR'!K6+'[4]10MAY'!K6+'[4]11JUN'!K6+'[4]12JUL'!K6</f>
        <v>0</v>
      </c>
      <c r="L6" s="19">
        <f>'[4]2SEPT'!L6+'[4]3OCT'!L6+'[4]4NOV'!L6+'[4]5DEC'!L6+'[4]6JAN'!L6+'[4]7FEB'!L6+'[4]8MAR'!L6+'[4]9APR'!L6+'[4]10MAY'!L6+'[4]11JUN'!L6+'[4]12JUL'!L6</f>
        <v>0</v>
      </c>
      <c r="M6" s="19">
        <f>'[4]2SEPT'!M6+'[4]3OCT'!M6+'[4]4NOV'!M6+'[4]5DEC'!M6+'[4]6JAN'!M6+'[4]7FEB'!M6+'[4]8MAR'!M6+'[4]9APR'!M6+'[4]10MAY'!M6+'[4]11JUN'!M6+'[4]12JUL'!M6</f>
        <v>0</v>
      </c>
      <c r="N6" s="19">
        <f>'[4]2SEPT'!N6+'[4]3OCT'!N6+'[4]4NOV'!N6+'[4]5DEC'!N6+'[4]6JAN'!N6+'[4]7FEB'!N6+'[4]8MAR'!N6+'[4]9APR'!N6+'[4]10MAY'!N6+'[4]11JUN'!N6+'[4]12JUL'!N6</f>
        <v>0</v>
      </c>
      <c r="O6" s="19">
        <f>'[4]2SEPT'!O6+'[4]3OCT'!O6+'[4]4NOV'!O6+'[4]5DEC'!O6+'[4]6JAN'!O6+'[4]7FEB'!O6+'[4]8MAR'!O6+'[4]9APR'!O6+'[4]10MAY'!O6+'[4]11JUN'!O6+'[4]12JUL'!O6</f>
        <v>0</v>
      </c>
      <c r="P6" s="19">
        <f>'[4]2SEPT'!P6+'[4]3OCT'!P6+'[4]4NOV'!P6+'[4]5DEC'!P6+'[4]6JAN'!P6+'[4]7FEB'!P6+'[4]8MAR'!P6+'[4]9APR'!P6+'[4]10MAY'!P6+'[4]11JUN'!P6+'[4]12JUL'!P6</f>
        <v>0</v>
      </c>
      <c r="Q6" s="19">
        <f>'[4]2SEPT'!Q6+'[4]3OCT'!Q6+'[4]4NOV'!Q6+'[4]5DEC'!Q6+'[4]6JAN'!Q6+'[4]7FEB'!Q6+'[4]8MAR'!Q6+'[4]9APR'!Q6+'[4]10MAY'!Q6+'[4]11JUN'!Q6+'[4]12JUL'!Q6</f>
        <v>0</v>
      </c>
      <c r="R6" s="19">
        <f>'[4]2SEPT'!R6+'[4]3OCT'!R6+'[4]4NOV'!R6+'[4]5DEC'!R6+'[4]6JAN'!R6+'[4]7FEB'!R6+'[4]8MAR'!R6+'[4]9APR'!R6+'[4]10MAY'!R6+'[4]11JUN'!R6+'[4]12JUL'!R6</f>
        <v>0</v>
      </c>
      <c r="S6" s="19">
        <f>'[4]2SEPT'!S6+'[4]3OCT'!S6+'[4]4NOV'!S6+'[4]5DEC'!S6+'[4]6JAN'!S6+'[4]7FEB'!S6+'[4]8MAR'!S6+'[4]9APR'!S6+'[4]10MAY'!S6+'[4]11JUN'!S6+'[4]12JUL'!S6</f>
        <v>0</v>
      </c>
      <c r="T6" s="21">
        <f>'[4]2SEPT'!T6+'[4]3OCT'!T6+'[4]4NOV'!T6+'[4]5DEC'!T6+'[4]6JAN'!T6+'[4]7FEB'!T6+'[4]8MAR'!T6+'[4]9APR'!T6+'[4]10MAY'!T6+'[4]11JUN'!T6+'[4]12JUL'!T6</f>
        <v>0</v>
      </c>
      <c r="U6" s="19">
        <f>'[4]2SEPT'!U6+'[4]3OCT'!U6+'[4]4NOV'!U6+'[4]5DEC'!U6+'[4]6JAN'!U6+'[4]7FEB'!U6+'[4]8MAR'!U6+'[4]9APR'!U6+'[4]10MAY'!U6+'[4]11JUN'!U6+'[4]12JUL'!U6</f>
        <v>0</v>
      </c>
      <c r="V6" s="19">
        <f>'[4]2SEPT'!V6+'[4]3OCT'!V6+'[4]4NOV'!V6+'[4]5DEC'!V6+'[4]6JAN'!V6+'[4]7FEB'!V6+'[4]8MAR'!V6+'[4]9APR'!V6+'[4]10MAY'!V6+'[4]11JUN'!V6+'[4]12JUL'!V6</f>
        <v>0</v>
      </c>
      <c r="W6" s="19">
        <f>'[4]2SEPT'!W6+'[4]3OCT'!W6+'[4]4NOV'!W6+'[4]5DEC'!W6+'[4]6JAN'!W6+'[4]7FEB'!W6+'[4]8MAR'!W6+'[4]9APR'!W6+'[4]10MAY'!W6+'[4]11JUN'!W6+'[4]12JUL'!W6</f>
        <v>0</v>
      </c>
      <c r="X6" s="19">
        <f>'[4]2SEPT'!X6+'[4]3OCT'!X6+'[4]4NOV'!X6+'[4]5DEC'!X6+'[4]6JAN'!X6+'[4]7FEB'!X6+'[4]8MAR'!X6+'[4]9APR'!X6+'[4]10MAY'!X6+'[4]11JUN'!X6+'[4]12JUL'!X6</f>
        <v>0</v>
      </c>
      <c r="Y6" s="22">
        <f>'[4]2SEPT'!Y6+'[4]3OCT'!Y6+'[4]4NOV'!Y6+'[4]5DEC'!Y6+'[4]6JAN'!Y6+'[4]7FEB'!Y6+'[4]8MAR'!Y6+'[4]9APR'!Y6+'[4]10MAY'!Y6+'[4]11JUN'!Y6+'[4]12JUL'!Y6</f>
        <v>0</v>
      </c>
      <c r="Z6" s="19">
        <f>'[4]2SEPT'!Z6+'[4]3OCT'!Z6+'[4]4NOV'!Z6+'[4]5DEC'!Z6+'[4]6JAN'!Z6+'[4]7FEB'!Z6+'[4]8MAR'!Z6+'[4]9APR'!Z6+'[4]10MAY'!Z6+'[4]11JUN'!Z6+'[4]12JUL'!Z6</f>
        <v>0</v>
      </c>
      <c r="AA6" s="19">
        <f>'[4]2SEPT'!AA6+'[4]3OCT'!AA6+'[4]4NOV'!AA6+'[4]5DEC'!AA6+'[4]6JAN'!AA6+'[4]7FEB'!AA6+'[4]8MAR'!AA6+'[4]9APR'!AA6+'[4]10MAY'!AA6+'[4]11JUN'!AA6+'[4]12JUL'!AA6</f>
        <v>0</v>
      </c>
      <c r="AB6" s="19">
        <f>'[4]2SEPT'!AB6+'[4]3OCT'!AB6+'[4]4NOV'!AB6+'[4]5DEC'!AB6+'[4]6JAN'!AB6+'[4]7FEB'!AB6+'[4]8MAR'!AB6+'[4]9APR'!AB6+'[4]10MAY'!AB6+'[4]11JUN'!AB6+'[4]12JUL'!AB6</f>
        <v>0</v>
      </c>
      <c r="AC6" s="19">
        <f>'[4]2SEPT'!AC6+'[4]3OCT'!AC6+'[4]4NOV'!AC6+'[4]5DEC'!AC6+'[4]6JAN'!AC6+'[4]7FEB'!AC6+'[4]8MAR'!AC6+'[4]9APR'!AC6+'[4]10MAY'!AC6+'[4]11JUN'!AC6+'[4]12JUL'!AC6</f>
        <v>0</v>
      </c>
      <c r="AD6" s="23">
        <f>'[4]2SEPT'!AD6+'[4]3OCT'!AD6+'[4]4NOV'!AD6+'[4]5DEC'!AD6+'[4]6JAN'!AD6+'[4]7FEB'!AD6+'[4]8MAR'!AD6+'[4]9APR'!AD6+'[4]10MAY'!AD6+'[4]11JUN'!AD6+'[4]12JUL'!AD6</f>
        <v>0</v>
      </c>
      <c r="AE6" s="19">
        <f>'[4]2SEPT'!AE6+'[4]3OCT'!AE6+'[4]4NOV'!AE6+'[4]5DEC'!AE6+'[4]6JAN'!AE6+'[4]7FEB'!AE6+'[4]8MAR'!AE6+'[4]9APR'!AE6+'[4]10MAY'!AE6+'[4]11JUN'!AE6+'[4]12JUL'!AE6</f>
        <v>0</v>
      </c>
      <c r="AF6" s="19">
        <f>'[4]2SEPT'!AF6+'[4]3OCT'!AF6+'[4]4NOV'!AF6+'[4]5DEC'!AF6+'[4]6JAN'!AF6+'[4]7FEB'!AF6+'[4]8MAR'!AF6+'[4]9APR'!AF6+'[4]10MAY'!AF6+'[4]11JUN'!AF6+'[4]12JUL'!AF6</f>
        <v>0</v>
      </c>
      <c r="AG6" s="19">
        <f>'[4]10MAY'!AG6+'[4]11JUN'!AG6+'[4]12JUL'!AG6</f>
        <v>0</v>
      </c>
      <c r="AH6" s="24">
        <f>'[4]2SEPT'!AG6+'[4]3OCT'!AG6+'[4]4NOV'!AG6+'[4]5DEC'!AG6+'[4]6JAN'!AG6+'[4]7FEB'!AG6+'[4]8MAR'!AG6+'[4]9APR'!AG6+'[4]10MAY'!AH6+'[4]11JUN'!AH6+'[4]12JUL'!AH6</f>
        <v>274768.18</v>
      </c>
    </row>
    <row r="7" spans="1:34" x14ac:dyDescent="0.25">
      <c r="A7" s="16" t="s">
        <v>48</v>
      </c>
      <c r="B7" s="17" t="s">
        <v>49</v>
      </c>
      <c r="C7" s="29" t="s">
        <v>50</v>
      </c>
      <c r="D7" s="19">
        <f>'[4]2SEPT'!D7+'[4]3OCT'!D7+'[4]4NOV'!D7+'[4]5DEC'!D7+'[4]6JAN'!D7+'[4]7FEB'!D7+'[4]8MAR'!D7+'[4]9APR'!D7+'[4]10MAY'!D7+'[4]11JUN'!D7+'[4]12JUL'!D7</f>
        <v>84450</v>
      </c>
      <c r="E7" s="19">
        <f>'[4]2SEPT'!E7+'[4]3OCT'!E7+'[4]4NOV'!E7+'[4]5DEC'!E7+'[4]6JAN'!E7+'[4]7FEB'!E7+'[4]8MAR'!E7+'[4]9APR'!E7+'[4]10MAY'!E7+'[4]11JUN'!E7+'[4]12JUL'!E7</f>
        <v>54005</v>
      </c>
      <c r="F7" s="19">
        <f>'[4]2SEPT'!F7+'[4]3OCT'!F7+'[4]4NOV'!F7+'[4]5DEC'!F7+'[4]6JAN'!F7+'[4]7FEB'!F7+'[4]8MAR'!F7+'[4]9APR'!F7+'[4]10MAY'!F7+'[4]11JUN'!F7+'[4]12JUL'!F7</f>
        <v>40000</v>
      </c>
      <c r="G7" s="19">
        <f>'[4]2SEPT'!G7+'[4]3OCT'!G7+'[4]4NOV'!G7+'[4]5DEC'!G7+'[4]6JAN'!G7+'[4]7FEB'!G7+'[4]8MAR'!G7+'[4]9APR'!G7+'[4]10MAY'!G7+'[4]11JUN'!G7+'[4]12JUL'!G7</f>
        <v>12678</v>
      </c>
      <c r="H7" s="19">
        <f>'[4]2SEPT'!H7+'[4]3OCT'!H7+'[4]4NOV'!H7+'[4]5DEC'!H7+'[4]6JAN'!H7+'[4]7FEB'!H7+'[4]8MAR'!H7+'[4]9APR'!H7+'[4]10MAY'!H7+'[4]11JUN'!H7+'[4]12JUL'!H7</f>
        <v>0</v>
      </c>
      <c r="I7" s="20">
        <f>'[4]2SEPT'!I7+'[4]3OCT'!I7+'[4]4NOV'!I7+'[4]5DEC'!I7+'[4]6JAN'!I7+'[4]7FEB'!I7+'[4]8MAR'!I7+'[4]9APR'!I7+'[4]10MAY'!I7+'[4]11JUN'!I7+'[4]12JUL'!I7</f>
        <v>191133</v>
      </c>
      <c r="J7" s="19">
        <f>'[4]2SEPT'!J7+'[4]3OCT'!J7+'[4]4NOV'!J7+'[4]5DEC'!J7+'[4]6JAN'!J7+'[4]7FEB'!J7+'[4]8MAR'!J7+'[4]9APR'!J7+'[4]10MAY'!J7+'[4]11JUN'!J7+'[4]12JUL'!J7</f>
        <v>7763.35</v>
      </c>
      <c r="K7" s="19">
        <f>'[4]2SEPT'!K7+'[4]3OCT'!K7+'[4]4NOV'!K7+'[4]5DEC'!K7+'[4]6JAN'!K7+'[4]7FEB'!K7+'[4]8MAR'!K7+'[4]9APR'!K7+'[4]10MAY'!K7+'[4]11JUN'!K7+'[4]12JUL'!K7</f>
        <v>0</v>
      </c>
      <c r="L7" s="19">
        <f>'[4]2SEPT'!L7+'[4]3OCT'!L7+'[4]4NOV'!L7+'[4]5DEC'!L7+'[4]6JAN'!L7+'[4]7FEB'!L7+'[4]8MAR'!L7+'[4]9APR'!L7+'[4]10MAY'!L7+'[4]11JUN'!L7+'[4]12JUL'!L7</f>
        <v>0</v>
      </c>
      <c r="M7" s="19">
        <f>'[4]2SEPT'!M7+'[4]3OCT'!M7+'[4]4NOV'!M7+'[4]5DEC'!M7+'[4]6JAN'!M7+'[4]7FEB'!M7+'[4]8MAR'!M7+'[4]9APR'!M7+'[4]10MAY'!M7+'[4]11JUN'!M7+'[4]12JUL'!M7</f>
        <v>0</v>
      </c>
      <c r="N7" s="19">
        <f>'[4]2SEPT'!N7+'[4]3OCT'!N7+'[4]4NOV'!N7+'[4]5DEC'!N7+'[4]6JAN'!N7+'[4]7FEB'!N7+'[4]8MAR'!N7+'[4]9APR'!N7+'[4]10MAY'!N7+'[4]11JUN'!N7+'[4]12JUL'!N7</f>
        <v>0</v>
      </c>
      <c r="O7" s="19">
        <f>'[4]2SEPT'!O7+'[4]3OCT'!O7+'[4]4NOV'!O7+'[4]5DEC'!O7+'[4]6JAN'!O7+'[4]7FEB'!O7+'[4]8MAR'!O7+'[4]9APR'!O7+'[4]10MAY'!O7+'[4]11JUN'!O7+'[4]12JUL'!O7</f>
        <v>0</v>
      </c>
      <c r="P7" s="19">
        <f>'[4]2SEPT'!P7+'[4]3OCT'!P7+'[4]4NOV'!P7+'[4]5DEC'!P7+'[4]6JAN'!P7+'[4]7FEB'!P7+'[4]8MAR'!P7+'[4]9APR'!P7+'[4]10MAY'!P7+'[4]11JUN'!P7+'[4]12JUL'!P7</f>
        <v>0</v>
      </c>
      <c r="Q7" s="19">
        <f>'[4]2SEPT'!Q7+'[4]3OCT'!Q7+'[4]4NOV'!Q7+'[4]5DEC'!Q7+'[4]6JAN'!Q7+'[4]7FEB'!Q7+'[4]8MAR'!Q7+'[4]9APR'!Q7+'[4]10MAY'!Q7+'[4]11JUN'!Q7+'[4]12JUL'!Q7</f>
        <v>0</v>
      </c>
      <c r="R7" s="19">
        <f>'[4]2SEPT'!R7+'[4]3OCT'!R7+'[4]4NOV'!R7+'[4]5DEC'!R7+'[4]6JAN'!R7+'[4]7FEB'!R7+'[4]8MAR'!R7+'[4]9APR'!R7+'[4]10MAY'!R7+'[4]11JUN'!R7+'[4]12JUL'!R7</f>
        <v>0</v>
      </c>
      <c r="S7" s="19">
        <f>'[4]2SEPT'!S7+'[4]3OCT'!S7+'[4]4NOV'!S7+'[4]5DEC'!S7+'[4]6JAN'!S7+'[4]7FEB'!S7+'[4]8MAR'!S7+'[4]9APR'!S7+'[4]10MAY'!S7+'[4]11JUN'!S7+'[4]12JUL'!S7</f>
        <v>0</v>
      </c>
      <c r="T7" s="21">
        <f>'[4]2SEPT'!T7+'[4]3OCT'!T7+'[4]4NOV'!T7+'[4]5DEC'!T7+'[4]6JAN'!T7+'[4]7FEB'!T7+'[4]8MAR'!T7+'[4]9APR'!T7+'[4]10MAY'!T7+'[4]11JUN'!T7+'[4]12JUL'!T7</f>
        <v>0</v>
      </c>
      <c r="U7" s="19">
        <f>'[4]2SEPT'!U7+'[4]3OCT'!U7+'[4]4NOV'!U7+'[4]5DEC'!U7+'[4]6JAN'!U7+'[4]7FEB'!U7+'[4]8MAR'!U7+'[4]9APR'!U7+'[4]10MAY'!U7+'[4]11JUN'!U7+'[4]12JUL'!U7</f>
        <v>0</v>
      </c>
      <c r="V7" s="19">
        <f>'[4]2SEPT'!V7+'[4]3OCT'!V7+'[4]4NOV'!V7+'[4]5DEC'!V7+'[4]6JAN'!V7+'[4]7FEB'!V7+'[4]8MAR'!V7+'[4]9APR'!V7+'[4]10MAY'!V7+'[4]11JUN'!V7+'[4]12JUL'!V7</f>
        <v>0</v>
      </c>
      <c r="W7" s="19">
        <f>'[4]2SEPT'!W7+'[4]3OCT'!W7+'[4]4NOV'!W7+'[4]5DEC'!W7+'[4]6JAN'!W7+'[4]7FEB'!W7+'[4]8MAR'!W7+'[4]9APR'!W7+'[4]10MAY'!W7+'[4]11JUN'!W7+'[4]12JUL'!W7</f>
        <v>0</v>
      </c>
      <c r="X7" s="19">
        <f>'[4]2SEPT'!X7+'[4]3OCT'!X7+'[4]4NOV'!X7+'[4]5DEC'!X7+'[4]6JAN'!X7+'[4]7FEB'!X7+'[4]8MAR'!X7+'[4]9APR'!X7+'[4]10MAY'!X7+'[4]11JUN'!X7+'[4]12JUL'!X7</f>
        <v>0</v>
      </c>
      <c r="Y7" s="22">
        <f>'[4]2SEPT'!Y7+'[4]3OCT'!Y7+'[4]4NOV'!Y7+'[4]5DEC'!Y7+'[4]6JAN'!Y7+'[4]7FEB'!Y7+'[4]8MAR'!Y7+'[4]9APR'!Y7+'[4]10MAY'!Y7+'[4]11JUN'!Y7+'[4]12JUL'!Y7</f>
        <v>0</v>
      </c>
      <c r="Z7" s="19">
        <f>'[4]2SEPT'!Z7+'[4]3OCT'!Z7+'[4]4NOV'!Z7+'[4]5DEC'!Z7+'[4]6JAN'!Z7+'[4]7FEB'!Z7+'[4]8MAR'!Z7+'[4]9APR'!Z7+'[4]10MAY'!Z7+'[4]11JUN'!Z7+'[4]12JUL'!Z7</f>
        <v>0</v>
      </c>
      <c r="AA7" s="19">
        <f>'[4]2SEPT'!AA7+'[4]3OCT'!AA7+'[4]4NOV'!AA7+'[4]5DEC'!AA7+'[4]6JAN'!AA7+'[4]7FEB'!AA7+'[4]8MAR'!AA7+'[4]9APR'!AA7+'[4]10MAY'!AA7+'[4]11JUN'!AA7+'[4]12JUL'!AA7</f>
        <v>0</v>
      </c>
      <c r="AB7" s="19">
        <f>'[4]2SEPT'!AB7+'[4]3OCT'!AB7+'[4]4NOV'!AB7+'[4]5DEC'!AB7+'[4]6JAN'!AB7+'[4]7FEB'!AB7+'[4]8MAR'!AB7+'[4]9APR'!AB7+'[4]10MAY'!AB7+'[4]11JUN'!AB7+'[4]12JUL'!AB7</f>
        <v>0</v>
      </c>
      <c r="AC7" s="19">
        <f>'[4]2SEPT'!AC7+'[4]3OCT'!AC7+'[4]4NOV'!AC7+'[4]5DEC'!AC7+'[4]6JAN'!AC7+'[4]7FEB'!AC7+'[4]8MAR'!AC7+'[4]9APR'!AC7+'[4]10MAY'!AC7+'[4]11JUN'!AC7+'[4]12JUL'!AC7</f>
        <v>0</v>
      </c>
      <c r="AD7" s="23">
        <f>'[4]2SEPT'!AD7+'[4]3OCT'!AD7+'[4]4NOV'!AD7+'[4]5DEC'!AD7+'[4]6JAN'!AD7+'[4]7FEB'!AD7+'[4]8MAR'!AD7+'[4]9APR'!AD7+'[4]10MAY'!AD7+'[4]11JUN'!AD7+'[4]12JUL'!AD7</f>
        <v>0</v>
      </c>
      <c r="AE7" s="19">
        <f>'[4]2SEPT'!AE7+'[4]3OCT'!AE7+'[4]4NOV'!AE7+'[4]5DEC'!AE7+'[4]6JAN'!AE7+'[4]7FEB'!AE7+'[4]8MAR'!AE7+'[4]9APR'!AE7+'[4]10MAY'!AE7+'[4]11JUN'!AE7+'[4]12JUL'!AE7</f>
        <v>0</v>
      </c>
      <c r="AF7" s="19">
        <f>'[4]2SEPT'!AF7+'[4]3OCT'!AF7+'[4]4NOV'!AF7+'[4]5DEC'!AF7+'[4]6JAN'!AF7+'[4]7FEB'!AF7+'[4]8MAR'!AF7+'[4]9APR'!AF7+'[4]10MAY'!AF7+'[4]11JUN'!AF7+'[4]12JUL'!AF7</f>
        <v>0</v>
      </c>
      <c r="AG7" s="19">
        <f>'[4]10MAY'!AG7+'[4]11JUN'!AG7+'[4]12JUL'!AG7</f>
        <v>0</v>
      </c>
      <c r="AH7" s="24">
        <f>'[4]2SEPT'!AG7+'[4]3OCT'!AG7+'[4]4NOV'!AG7+'[4]5DEC'!AG7+'[4]6JAN'!AG7+'[4]7FEB'!AG7+'[4]8MAR'!AG7+'[4]9APR'!AG7+'[4]10MAY'!AH7+'[4]11JUN'!AH7+'[4]12JUL'!AH7</f>
        <v>182970.35</v>
      </c>
    </row>
    <row r="8" spans="1:34" x14ac:dyDescent="0.25">
      <c r="A8" s="16" t="s">
        <v>51</v>
      </c>
      <c r="B8" s="17" t="s">
        <v>52</v>
      </c>
      <c r="C8" s="28" t="s">
        <v>45</v>
      </c>
      <c r="D8" s="19">
        <f>'[4]2SEPT'!D8+'[4]3OCT'!D8+'[4]4NOV'!D8+'[4]5DEC'!D8+'[4]6JAN'!D8+'[4]7FEB'!D8+'[4]8MAR'!D8+'[4]9APR'!D8+'[4]10MAY'!D8+'[4]11JUN'!D8+'[4]12JUL'!D8</f>
        <v>213720</v>
      </c>
      <c r="E8" s="19">
        <f>'[4]2SEPT'!E8+'[4]3OCT'!E8+'[4]4NOV'!E8+'[4]5DEC'!E8+'[4]6JAN'!E8+'[4]7FEB'!E8+'[4]8MAR'!E8+'[4]9APR'!E8+'[4]10MAY'!E8+'[4]11JUN'!E8+'[4]12JUL'!E8</f>
        <v>4867</v>
      </c>
      <c r="F8" s="19">
        <f>'[4]2SEPT'!F8+'[4]3OCT'!F8+'[4]4NOV'!F8+'[4]5DEC'!F8+'[4]6JAN'!F8+'[4]7FEB'!F8+'[4]8MAR'!F8+'[4]9APR'!F8+'[4]10MAY'!F8+'[4]11JUN'!F8+'[4]12JUL'!F8</f>
        <v>0</v>
      </c>
      <c r="G8" s="19">
        <f>'[4]2SEPT'!G8+'[4]3OCT'!G8+'[4]4NOV'!G8+'[4]5DEC'!G8+'[4]6JAN'!G8+'[4]7FEB'!G8+'[4]8MAR'!G8+'[4]9APR'!G8+'[4]10MAY'!G8+'[4]11JUN'!G8+'[4]12JUL'!G8</f>
        <v>0</v>
      </c>
      <c r="H8" s="19">
        <f>'[4]2SEPT'!H8+'[4]3OCT'!H8+'[4]4NOV'!H8+'[4]5DEC'!H8+'[4]6JAN'!H8+'[4]7FEB'!H8+'[4]8MAR'!H8+'[4]9APR'!H8+'[4]10MAY'!H8+'[4]11JUN'!H8+'[4]12JUL'!H8</f>
        <v>0</v>
      </c>
      <c r="I8" s="20">
        <f>'[4]2SEPT'!I8+'[4]3OCT'!I8+'[4]4NOV'!I8+'[4]5DEC'!I8+'[4]6JAN'!I8+'[4]7FEB'!I8+'[4]8MAR'!I8+'[4]9APR'!I8+'[4]10MAY'!I8+'[4]11JUN'!I8+'[4]12JUL'!I8</f>
        <v>218587</v>
      </c>
      <c r="J8" s="19">
        <f>'[4]2SEPT'!J8+'[4]3OCT'!J8+'[4]4NOV'!J8+'[4]5DEC'!J8+'[4]6JAN'!J8+'[4]7FEB'!J8+'[4]8MAR'!J8+'[4]9APR'!J8+'[4]10MAY'!J8+'[4]11JUN'!J8+'[4]12JUL'!J8</f>
        <v>28775.759999999998</v>
      </c>
      <c r="K8" s="19">
        <f>'[4]2SEPT'!K8+'[4]3OCT'!K8+'[4]4NOV'!K8+'[4]5DEC'!K8+'[4]6JAN'!K8+'[4]7FEB'!K8+'[4]8MAR'!K8+'[4]9APR'!K8+'[4]10MAY'!K8+'[4]11JUN'!K8+'[4]12JUL'!K8</f>
        <v>0</v>
      </c>
      <c r="L8" s="19">
        <f>'[4]2SEPT'!L8+'[4]3OCT'!L8+'[4]4NOV'!L8+'[4]5DEC'!L8+'[4]6JAN'!L8+'[4]7FEB'!L8+'[4]8MAR'!L8+'[4]9APR'!L8+'[4]10MAY'!L8+'[4]11JUN'!L8+'[4]12JUL'!L8</f>
        <v>0</v>
      </c>
      <c r="M8" s="19">
        <f>'[4]2SEPT'!M8+'[4]3OCT'!M8+'[4]4NOV'!M8+'[4]5DEC'!M8+'[4]6JAN'!M8+'[4]7FEB'!M8+'[4]8MAR'!M8+'[4]9APR'!M8+'[4]10MAY'!M8+'[4]11JUN'!M8+'[4]12JUL'!M8</f>
        <v>0</v>
      </c>
      <c r="N8" s="19">
        <f>'[4]2SEPT'!N8+'[4]3OCT'!N8+'[4]4NOV'!N8+'[4]5DEC'!N8+'[4]6JAN'!N8+'[4]7FEB'!N8+'[4]8MAR'!N8+'[4]9APR'!N8+'[4]10MAY'!N8+'[4]11JUN'!N8+'[4]12JUL'!N8</f>
        <v>0</v>
      </c>
      <c r="O8" s="19">
        <f>'[4]2SEPT'!O8+'[4]3OCT'!O8+'[4]4NOV'!O8+'[4]5DEC'!O8+'[4]6JAN'!O8+'[4]7FEB'!O8+'[4]8MAR'!O8+'[4]9APR'!O8+'[4]10MAY'!O8+'[4]11JUN'!O8+'[4]12JUL'!O8</f>
        <v>0</v>
      </c>
      <c r="P8" s="19">
        <f>'[4]2SEPT'!P8+'[4]3OCT'!P8+'[4]4NOV'!P8+'[4]5DEC'!P8+'[4]6JAN'!P8+'[4]7FEB'!P8+'[4]8MAR'!P8+'[4]9APR'!P8+'[4]10MAY'!P8+'[4]11JUN'!P8+'[4]12JUL'!P8</f>
        <v>249982</v>
      </c>
      <c r="Q8" s="19">
        <f>'[4]2SEPT'!Q8+'[4]3OCT'!Q8+'[4]4NOV'!Q8+'[4]5DEC'!Q8+'[4]6JAN'!Q8+'[4]7FEB'!Q8+'[4]8MAR'!Q8+'[4]9APR'!Q8+'[4]10MAY'!Q8+'[4]11JUN'!Q8+'[4]12JUL'!Q8</f>
        <v>0</v>
      </c>
      <c r="R8" s="19">
        <f>'[4]2SEPT'!R8+'[4]3OCT'!R8+'[4]4NOV'!R8+'[4]5DEC'!R8+'[4]6JAN'!R8+'[4]7FEB'!R8+'[4]8MAR'!R8+'[4]9APR'!R8+'[4]10MAY'!R8+'[4]11JUN'!R8+'[4]12JUL'!R8</f>
        <v>0</v>
      </c>
      <c r="S8" s="19">
        <f>'[4]2SEPT'!S8+'[4]3OCT'!S8+'[4]4NOV'!S8+'[4]5DEC'!S8+'[4]6JAN'!S8+'[4]7FEB'!S8+'[4]8MAR'!S8+'[4]9APR'!S8+'[4]10MAY'!S8+'[4]11JUN'!S8+'[4]12JUL'!S8</f>
        <v>0</v>
      </c>
      <c r="T8" s="21">
        <f>'[4]2SEPT'!T8+'[4]3OCT'!T8+'[4]4NOV'!T8+'[4]5DEC'!T8+'[4]6JAN'!T8+'[4]7FEB'!T8+'[4]8MAR'!T8+'[4]9APR'!T8+'[4]10MAY'!T8+'[4]11JUN'!T8+'[4]12JUL'!T8</f>
        <v>0</v>
      </c>
      <c r="U8" s="19">
        <f>'[4]2SEPT'!U8+'[4]3OCT'!U8+'[4]4NOV'!U8+'[4]5DEC'!U8+'[4]6JAN'!U8+'[4]7FEB'!U8+'[4]8MAR'!U8+'[4]9APR'!U8+'[4]10MAY'!U8+'[4]11JUN'!U8+'[4]12JUL'!U8</f>
        <v>0</v>
      </c>
      <c r="V8" s="19">
        <f>'[4]2SEPT'!V8+'[4]3OCT'!V8+'[4]4NOV'!V8+'[4]5DEC'!V8+'[4]6JAN'!V8+'[4]7FEB'!V8+'[4]8MAR'!V8+'[4]9APR'!V8+'[4]10MAY'!V8+'[4]11JUN'!V8+'[4]12JUL'!V8</f>
        <v>0</v>
      </c>
      <c r="W8" s="19">
        <f>'[4]2SEPT'!W8+'[4]3OCT'!W8+'[4]4NOV'!W8+'[4]5DEC'!W8+'[4]6JAN'!W8+'[4]7FEB'!W8+'[4]8MAR'!W8+'[4]9APR'!W8+'[4]10MAY'!W8+'[4]11JUN'!W8+'[4]12JUL'!W8</f>
        <v>0</v>
      </c>
      <c r="X8" s="19">
        <f>'[4]2SEPT'!X8+'[4]3OCT'!X8+'[4]4NOV'!X8+'[4]5DEC'!X8+'[4]6JAN'!X8+'[4]7FEB'!X8+'[4]8MAR'!X8+'[4]9APR'!X8+'[4]10MAY'!X8+'[4]11JUN'!X8+'[4]12JUL'!X8</f>
        <v>0</v>
      </c>
      <c r="Y8" s="22">
        <f>'[4]2SEPT'!Y8+'[4]3OCT'!Y8+'[4]4NOV'!Y8+'[4]5DEC'!Y8+'[4]6JAN'!Y8+'[4]7FEB'!Y8+'[4]8MAR'!Y8+'[4]9APR'!Y8+'[4]10MAY'!Y8+'[4]11JUN'!Y8+'[4]12JUL'!Y8</f>
        <v>0</v>
      </c>
      <c r="Z8" s="19">
        <f>'[4]2SEPT'!Z8+'[4]3OCT'!Z8+'[4]4NOV'!Z8+'[4]5DEC'!Z8+'[4]6JAN'!Z8+'[4]7FEB'!Z8+'[4]8MAR'!Z8+'[4]9APR'!Z8+'[4]10MAY'!Z8+'[4]11JUN'!Z8+'[4]12JUL'!Z8</f>
        <v>0</v>
      </c>
      <c r="AA8" s="19">
        <f>'[4]2SEPT'!AA8+'[4]3OCT'!AA8+'[4]4NOV'!AA8+'[4]5DEC'!AA8+'[4]6JAN'!AA8+'[4]7FEB'!AA8+'[4]8MAR'!AA8+'[4]9APR'!AA8+'[4]10MAY'!AA8+'[4]11JUN'!AA8+'[4]12JUL'!AA8</f>
        <v>0</v>
      </c>
      <c r="AB8" s="19">
        <f>'[4]2SEPT'!AB8+'[4]3OCT'!AB8+'[4]4NOV'!AB8+'[4]5DEC'!AB8+'[4]6JAN'!AB8+'[4]7FEB'!AB8+'[4]8MAR'!AB8+'[4]9APR'!AB8+'[4]10MAY'!AB8+'[4]11JUN'!AB8+'[4]12JUL'!AB8</f>
        <v>250000</v>
      </c>
      <c r="AC8" s="19">
        <f>'[4]2SEPT'!AC8+'[4]3OCT'!AC8+'[4]4NOV'!AC8+'[4]5DEC'!AC8+'[4]6JAN'!AC8+'[4]7FEB'!AC8+'[4]8MAR'!AC8+'[4]9APR'!AC8+'[4]10MAY'!AC8+'[4]11JUN'!AC8+'[4]12JUL'!AC8</f>
        <v>0</v>
      </c>
      <c r="AD8" s="23">
        <f>'[4]2SEPT'!AD8+'[4]3OCT'!AD8+'[4]4NOV'!AD8+'[4]5DEC'!AD8+'[4]6JAN'!AD8+'[4]7FEB'!AD8+'[4]8MAR'!AD8+'[4]9APR'!AD8+'[4]10MAY'!AD8+'[4]11JUN'!AD8+'[4]12JUL'!AD8</f>
        <v>250000</v>
      </c>
      <c r="AE8" s="19">
        <f>'[4]2SEPT'!AE8+'[4]3OCT'!AE8+'[4]4NOV'!AE8+'[4]5DEC'!AE8+'[4]6JAN'!AE8+'[4]7FEB'!AE8+'[4]8MAR'!AE8+'[4]9APR'!AE8+'[4]10MAY'!AE8+'[4]11JUN'!AE8+'[4]12JUL'!AE8</f>
        <v>0</v>
      </c>
      <c r="AF8" s="19">
        <f>'[4]2SEPT'!AF8+'[4]3OCT'!AF8+'[4]4NOV'!AF8+'[4]5DEC'!AF8+'[4]6JAN'!AF8+'[4]7FEB'!AF8+'[4]8MAR'!AF8+'[4]9APR'!AF8+'[4]10MAY'!AF8+'[4]11JUN'!AF8+'[4]12JUL'!AF8</f>
        <v>4347</v>
      </c>
      <c r="AG8" s="19">
        <f>'[4]10MAY'!AG8+'[4]11JUN'!AG8+'[4]12JUL'!AG8</f>
        <v>0</v>
      </c>
      <c r="AH8" s="24">
        <f>'[4]2SEPT'!AG8+'[4]3OCT'!AG8+'[4]4NOV'!AG8+'[4]5DEC'!AG8+'[4]6JAN'!AG8+'[4]7FEB'!AG8+'[4]8MAR'!AG8+'[4]9APR'!AG8+'[4]10MAY'!AH8+'[4]11JUN'!AH8+'[4]12JUL'!AH8</f>
        <v>691810.76</v>
      </c>
    </row>
    <row r="9" spans="1:34" x14ac:dyDescent="0.25">
      <c r="A9" s="16" t="s">
        <v>53</v>
      </c>
      <c r="B9" s="17" t="s">
        <v>54</v>
      </c>
      <c r="C9" s="28" t="s">
        <v>45</v>
      </c>
      <c r="D9" s="19">
        <f>'[4]2SEPT'!D9+'[4]3OCT'!D9+'[4]4NOV'!D9+'[4]5DEC'!D9+'[4]6JAN'!D9+'[4]7FEB'!D9+'[4]8MAR'!D9+'[4]9APR'!D9+'[4]10MAY'!D9+'[4]11JUN'!D9+'[4]12JUL'!D9</f>
        <v>987999.85</v>
      </c>
      <c r="E9" s="19">
        <f>'[4]2SEPT'!E9+'[4]3OCT'!E9+'[4]4NOV'!E9+'[4]5DEC'!E9+'[4]6JAN'!E9+'[4]7FEB'!E9+'[4]8MAR'!E9+'[4]9APR'!E9+'[4]10MAY'!E9+'[4]11JUN'!E9+'[4]12JUL'!E9</f>
        <v>109902.15</v>
      </c>
      <c r="F9" s="19">
        <f>'[4]2SEPT'!F9+'[4]3OCT'!F9+'[4]4NOV'!F9+'[4]5DEC'!F9+'[4]6JAN'!F9+'[4]7FEB'!F9+'[4]8MAR'!F9+'[4]9APR'!F9+'[4]10MAY'!F9+'[4]11JUN'!F9+'[4]12JUL'!F9</f>
        <v>0</v>
      </c>
      <c r="G9" s="19">
        <f>'[4]2SEPT'!G9+'[4]3OCT'!G9+'[4]4NOV'!G9+'[4]5DEC'!G9+'[4]6JAN'!G9+'[4]7FEB'!G9+'[4]8MAR'!G9+'[4]9APR'!G9+'[4]10MAY'!G9+'[4]11JUN'!G9+'[4]12JUL'!G9</f>
        <v>0</v>
      </c>
      <c r="H9" s="19">
        <f>'[4]2SEPT'!H9+'[4]3OCT'!H9+'[4]4NOV'!H9+'[4]5DEC'!H9+'[4]6JAN'!H9+'[4]7FEB'!H9+'[4]8MAR'!H9+'[4]9APR'!H9+'[4]10MAY'!H9+'[4]11JUN'!H9+'[4]12JUL'!H9</f>
        <v>0</v>
      </c>
      <c r="I9" s="20">
        <f>'[4]2SEPT'!I9+'[4]3OCT'!I9+'[4]4NOV'!I9+'[4]5DEC'!I9+'[4]6JAN'!I9+'[4]7FEB'!I9+'[4]8MAR'!I9+'[4]9APR'!I9+'[4]10MAY'!I9+'[4]11JUN'!I9+'[4]12JUL'!I9</f>
        <v>1097902</v>
      </c>
      <c r="J9" s="19">
        <f>'[4]2SEPT'!J9+'[4]3OCT'!J9+'[4]4NOV'!J9+'[4]5DEC'!J9+'[4]6JAN'!J9+'[4]7FEB'!J9+'[4]8MAR'!J9+'[4]9APR'!J9+'[4]10MAY'!J9+'[4]11JUN'!J9+'[4]12JUL'!J9</f>
        <v>88346.01</v>
      </c>
      <c r="K9" s="19">
        <f>'[4]2SEPT'!K9+'[4]3OCT'!K9+'[4]4NOV'!K9+'[4]5DEC'!K9+'[4]6JAN'!K9+'[4]7FEB'!K9+'[4]8MAR'!K9+'[4]9APR'!K9+'[4]10MAY'!K9+'[4]11JUN'!K9+'[4]12JUL'!K9</f>
        <v>0</v>
      </c>
      <c r="L9" s="19">
        <f>'[4]2SEPT'!L9+'[4]3OCT'!L9+'[4]4NOV'!L9+'[4]5DEC'!L9+'[4]6JAN'!L9+'[4]7FEB'!L9+'[4]8MAR'!L9+'[4]9APR'!L9+'[4]10MAY'!L9+'[4]11JUN'!L9+'[4]12JUL'!L9</f>
        <v>0</v>
      </c>
      <c r="M9" s="19">
        <f>'[4]2SEPT'!M9+'[4]3OCT'!M9+'[4]4NOV'!M9+'[4]5DEC'!M9+'[4]6JAN'!M9+'[4]7FEB'!M9+'[4]8MAR'!M9+'[4]9APR'!M9+'[4]10MAY'!M9+'[4]11JUN'!M9+'[4]12JUL'!M9</f>
        <v>0</v>
      </c>
      <c r="N9" s="19">
        <f>'[4]2SEPT'!N9+'[4]3OCT'!N9+'[4]4NOV'!N9+'[4]5DEC'!N9+'[4]6JAN'!N9+'[4]7FEB'!N9+'[4]8MAR'!N9+'[4]9APR'!N9+'[4]10MAY'!N9+'[4]11JUN'!N9+'[4]12JUL'!N9</f>
        <v>0</v>
      </c>
      <c r="O9" s="19">
        <f>'[4]2SEPT'!O9+'[4]3OCT'!O9+'[4]4NOV'!O9+'[4]5DEC'!O9+'[4]6JAN'!O9+'[4]7FEB'!O9+'[4]8MAR'!O9+'[4]9APR'!O9+'[4]10MAY'!O9+'[4]11JUN'!O9+'[4]12JUL'!O9</f>
        <v>0</v>
      </c>
      <c r="P9" s="19">
        <f>'[4]2SEPT'!P9+'[4]3OCT'!P9+'[4]4NOV'!P9+'[4]5DEC'!P9+'[4]6JAN'!P9+'[4]7FEB'!P9+'[4]8MAR'!P9+'[4]9APR'!P9+'[4]10MAY'!P9+'[4]11JUN'!P9+'[4]12JUL'!P9</f>
        <v>0</v>
      </c>
      <c r="Q9" s="19">
        <f>'[4]2SEPT'!Q9+'[4]3OCT'!Q9+'[4]4NOV'!Q9+'[4]5DEC'!Q9+'[4]6JAN'!Q9+'[4]7FEB'!Q9+'[4]8MAR'!Q9+'[4]9APR'!Q9+'[4]10MAY'!Q9+'[4]11JUN'!Q9+'[4]12JUL'!Q9</f>
        <v>0</v>
      </c>
      <c r="R9" s="19">
        <f>'[4]2SEPT'!R9+'[4]3OCT'!R9+'[4]4NOV'!R9+'[4]5DEC'!R9+'[4]6JAN'!R9+'[4]7FEB'!R9+'[4]8MAR'!R9+'[4]9APR'!R9+'[4]10MAY'!R9+'[4]11JUN'!R9+'[4]12JUL'!R9</f>
        <v>0</v>
      </c>
      <c r="S9" s="19">
        <f>'[4]2SEPT'!S9+'[4]3OCT'!S9+'[4]4NOV'!S9+'[4]5DEC'!S9+'[4]6JAN'!S9+'[4]7FEB'!S9+'[4]8MAR'!S9+'[4]9APR'!S9+'[4]10MAY'!S9+'[4]11JUN'!S9+'[4]12JUL'!S9</f>
        <v>0</v>
      </c>
      <c r="T9" s="21">
        <f>'[4]2SEPT'!T9+'[4]3OCT'!T9+'[4]4NOV'!T9+'[4]5DEC'!T9+'[4]6JAN'!T9+'[4]7FEB'!T9+'[4]8MAR'!T9+'[4]9APR'!T9+'[4]10MAY'!T9+'[4]11JUN'!T9+'[4]12JUL'!T9</f>
        <v>0</v>
      </c>
      <c r="U9" s="19">
        <f>'[4]2SEPT'!U9+'[4]3OCT'!U9+'[4]4NOV'!U9+'[4]5DEC'!U9+'[4]6JAN'!U9+'[4]7FEB'!U9+'[4]8MAR'!U9+'[4]9APR'!U9+'[4]10MAY'!U9+'[4]11JUN'!U9+'[4]12JUL'!U9</f>
        <v>0</v>
      </c>
      <c r="V9" s="19">
        <f>'[4]2SEPT'!V9+'[4]3OCT'!V9+'[4]4NOV'!V9+'[4]5DEC'!V9+'[4]6JAN'!V9+'[4]7FEB'!V9+'[4]8MAR'!V9+'[4]9APR'!V9+'[4]10MAY'!V9+'[4]11JUN'!V9+'[4]12JUL'!V9</f>
        <v>0</v>
      </c>
      <c r="W9" s="19">
        <f>'[4]2SEPT'!W9+'[4]3OCT'!W9+'[4]4NOV'!W9+'[4]5DEC'!W9+'[4]6JAN'!W9+'[4]7FEB'!W9+'[4]8MAR'!W9+'[4]9APR'!W9+'[4]10MAY'!W9+'[4]11JUN'!W9+'[4]12JUL'!W9</f>
        <v>0</v>
      </c>
      <c r="X9" s="19">
        <f>'[4]2SEPT'!X9+'[4]3OCT'!X9+'[4]4NOV'!X9+'[4]5DEC'!X9+'[4]6JAN'!X9+'[4]7FEB'!X9+'[4]8MAR'!X9+'[4]9APR'!X9+'[4]10MAY'!X9+'[4]11JUN'!X9+'[4]12JUL'!X9</f>
        <v>0</v>
      </c>
      <c r="Y9" s="22">
        <f>'[4]2SEPT'!Y9+'[4]3OCT'!Y9+'[4]4NOV'!Y9+'[4]5DEC'!Y9+'[4]6JAN'!Y9+'[4]7FEB'!Y9+'[4]8MAR'!Y9+'[4]9APR'!Y9+'[4]10MAY'!Y9+'[4]11JUN'!Y9+'[4]12JUL'!Y9</f>
        <v>0</v>
      </c>
      <c r="Z9" s="19">
        <f>'[4]2SEPT'!Z9+'[4]3OCT'!Z9+'[4]4NOV'!Z9+'[4]5DEC'!Z9+'[4]6JAN'!Z9+'[4]7FEB'!Z9+'[4]8MAR'!Z9+'[4]9APR'!Z9+'[4]10MAY'!Z9+'[4]11JUN'!Z9+'[4]12JUL'!Z9</f>
        <v>0</v>
      </c>
      <c r="AA9" s="19">
        <f>'[4]2SEPT'!AA9+'[4]3OCT'!AA9+'[4]4NOV'!AA9+'[4]5DEC'!AA9+'[4]6JAN'!AA9+'[4]7FEB'!AA9+'[4]8MAR'!AA9+'[4]9APR'!AA9+'[4]10MAY'!AA9+'[4]11JUN'!AA9+'[4]12JUL'!AA9</f>
        <v>0</v>
      </c>
      <c r="AB9" s="19">
        <f>'[4]2SEPT'!AB9+'[4]3OCT'!AB9+'[4]4NOV'!AB9+'[4]5DEC'!AB9+'[4]6JAN'!AB9+'[4]7FEB'!AB9+'[4]8MAR'!AB9+'[4]9APR'!AB9+'[4]10MAY'!AB9+'[4]11JUN'!AB9+'[4]12JUL'!AB9</f>
        <v>0</v>
      </c>
      <c r="AC9" s="19">
        <f>'[4]2SEPT'!AC9+'[4]3OCT'!AC9+'[4]4NOV'!AC9+'[4]5DEC'!AC9+'[4]6JAN'!AC9+'[4]7FEB'!AC9+'[4]8MAR'!AC9+'[4]9APR'!AC9+'[4]10MAY'!AC9+'[4]11JUN'!AC9+'[4]12JUL'!AC9</f>
        <v>0</v>
      </c>
      <c r="AD9" s="23">
        <f>'[4]2SEPT'!AD9+'[4]3OCT'!AD9+'[4]4NOV'!AD9+'[4]5DEC'!AD9+'[4]6JAN'!AD9+'[4]7FEB'!AD9+'[4]8MAR'!AD9+'[4]9APR'!AD9+'[4]10MAY'!AD9+'[4]11JUN'!AD9+'[4]12JUL'!AD9</f>
        <v>0</v>
      </c>
      <c r="AE9" s="19">
        <f>'[4]2SEPT'!AE9+'[4]3OCT'!AE9+'[4]4NOV'!AE9+'[4]5DEC'!AE9+'[4]6JAN'!AE9+'[4]7FEB'!AE9+'[4]8MAR'!AE9+'[4]9APR'!AE9+'[4]10MAY'!AE9+'[4]11JUN'!AE9+'[4]12JUL'!AE9</f>
        <v>0</v>
      </c>
      <c r="AF9" s="19">
        <f>'[4]2SEPT'!AF9+'[4]3OCT'!AF9+'[4]4NOV'!AF9+'[4]5DEC'!AF9+'[4]6JAN'!AF9+'[4]7FEB'!AF9+'[4]8MAR'!AF9+'[4]9APR'!AF9+'[4]10MAY'!AF9+'[4]11JUN'!AF9+'[4]12JUL'!AF9</f>
        <v>4348</v>
      </c>
      <c r="AG9" s="19">
        <f>'[4]10MAY'!AG9+'[4]11JUN'!AG9+'[4]12JUL'!AG9</f>
        <v>0</v>
      </c>
      <c r="AH9" s="24">
        <f>'[4]2SEPT'!AG9+'[4]3OCT'!AG9+'[4]4NOV'!AG9+'[4]5DEC'!AG9+'[4]6JAN'!AG9+'[4]7FEB'!AG9+'[4]8MAR'!AG9+'[4]9APR'!AG9+'[4]10MAY'!AH9+'[4]11JUN'!AH9+'[4]12JUL'!AH9</f>
        <v>1094757.01</v>
      </c>
    </row>
    <row r="10" spans="1:34" x14ac:dyDescent="0.25">
      <c r="A10" s="16" t="s">
        <v>55</v>
      </c>
      <c r="B10" s="17" t="s">
        <v>56</v>
      </c>
      <c r="C10" s="29" t="s">
        <v>50</v>
      </c>
      <c r="D10" s="19">
        <f>'[4]2SEPT'!D10+'[4]3OCT'!D10+'[4]4NOV'!D10+'[4]5DEC'!D10+'[4]6JAN'!D10+'[4]7FEB'!D10+'[4]8MAR'!D10+'[4]9APR'!D10+'[4]10MAY'!D10+'[4]11JUN'!D10+'[4]12JUL'!D10</f>
        <v>95111</v>
      </c>
      <c r="E10" s="19">
        <f>'[4]2SEPT'!E10+'[4]3OCT'!E10+'[4]4NOV'!E10+'[4]5DEC'!E10+'[4]6JAN'!E10+'[4]7FEB'!E10+'[4]8MAR'!E10+'[4]9APR'!E10+'[4]10MAY'!E10+'[4]11JUN'!E10+'[4]12JUL'!E10</f>
        <v>833</v>
      </c>
      <c r="F10" s="19">
        <f>'[4]2SEPT'!F10+'[4]3OCT'!F10+'[4]4NOV'!F10+'[4]5DEC'!F10+'[4]6JAN'!F10+'[4]7FEB'!F10+'[4]8MAR'!F10+'[4]9APR'!F10+'[4]10MAY'!F10+'[4]11JUN'!F10+'[4]12JUL'!F10</f>
        <v>417</v>
      </c>
      <c r="G10" s="19">
        <f>'[4]2SEPT'!G10+'[4]3OCT'!G10+'[4]4NOV'!G10+'[4]5DEC'!G10+'[4]6JAN'!G10+'[4]7FEB'!G10+'[4]8MAR'!G10+'[4]9APR'!G10+'[4]10MAY'!G10+'[4]11JUN'!G10+'[4]12JUL'!G10</f>
        <v>0</v>
      </c>
      <c r="H10" s="19">
        <f>'[4]2SEPT'!H10+'[4]3OCT'!H10+'[4]4NOV'!H10+'[4]5DEC'!H10+'[4]6JAN'!H10+'[4]7FEB'!H10+'[4]8MAR'!H10+'[4]9APR'!H10+'[4]10MAY'!H10+'[4]11JUN'!H10+'[4]12JUL'!H10</f>
        <v>1250</v>
      </c>
      <c r="I10" s="20">
        <f>'[4]2SEPT'!I10+'[4]3OCT'!I10+'[4]4NOV'!I10+'[4]5DEC'!I10+'[4]6JAN'!I10+'[4]7FEB'!I10+'[4]8MAR'!I10+'[4]9APR'!I10+'[4]10MAY'!I10+'[4]11JUN'!I10+'[4]12JUL'!I10</f>
        <v>97611</v>
      </c>
      <c r="J10" s="19">
        <f>'[4]2SEPT'!J10+'[4]3OCT'!J10+'[4]4NOV'!J10+'[4]5DEC'!J10+'[4]6JAN'!J10+'[4]7FEB'!J10+'[4]8MAR'!J10+'[4]9APR'!J10+'[4]10MAY'!J10+'[4]11JUN'!J10+'[4]12JUL'!J10</f>
        <v>12984</v>
      </c>
      <c r="K10" s="19">
        <f>'[4]2SEPT'!K10+'[4]3OCT'!K10+'[4]4NOV'!K10+'[4]5DEC'!K10+'[4]6JAN'!K10+'[4]7FEB'!K10+'[4]8MAR'!K10+'[4]9APR'!K10+'[4]10MAY'!K10+'[4]11JUN'!K10+'[4]12JUL'!K10</f>
        <v>0</v>
      </c>
      <c r="L10" s="19">
        <f>'[4]2SEPT'!L10+'[4]3OCT'!L10+'[4]4NOV'!L10+'[4]5DEC'!L10+'[4]6JAN'!L10+'[4]7FEB'!L10+'[4]8MAR'!L10+'[4]9APR'!L10+'[4]10MAY'!L10+'[4]11JUN'!L10+'[4]12JUL'!L10</f>
        <v>0</v>
      </c>
      <c r="M10" s="19">
        <f>'[4]2SEPT'!M10+'[4]3OCT'!M10+'[4]4NOV'!M10+'[4]5DEC'!M10+'[4]6JAN'!M10+'[4]7FEB'!M10+'[4]8MAR'!M10+'[4]9APR'!M10+'[4]10MAY'!M10+'[4]11JUN'!M10+'[4]12JUL'!M10</f>
        <v>0</v>
      </c>
      <c r="N10" s="19">
        <f>'[4]2SEPT'!N10+'[4]3OCT'!N10+'[4]4NOV'!N10+'[4]5DEC'!N10+'[4]6JAN'!N10+'[4]7FEB'!N10+'[4]8MAR'!N10+'[4]9APR'!N10+'[4]10MAY'!N10+'[4]11JUN'!N10+'[4]12JUL'!N10</f>
        <v>0</v>
      </c>
      <c r="O10" s="19">
        <f>'[4]2SEPT'!O10+'[4]3OCT'!O10+'[4]4NOV'!O10+'[4]5DEC'!O10+'[4]6JAN'!O10+'[4]7FEB'!O10+'[4]8MAR'!O10+'[4]9APR'!O10+'[4]10MAY'!O10+'[4]11JUN'!O10+'[4]12JUL'!O10</f>
        <v>0</v>
      </c>
      <c r="P10" s="19">
        <f>'[4]2SEPT'!P10+'[4]3OCT'!P10+'[4]4NOV'!P10+'[4]5DEC'!P10+'[4]6JAN'!P10+'[4]7FEB'!P10+'[4]8MAR'!P10+'[4]9APR'!P10+'[4]10MAY'!P10+'[4]11JUN'!P10+'[4]12JUL'!P10</f>
        <v>0</v>
      </c>
      <c r="Q10" s="19">
        <f>'[4]2SEPT'!Q10+'[4]3OCT'!Q10+'[4]4NOV'!Q10+'[4]5DEC'!Q10+'[4]6JAN'!Q10+'[4]7FEB'!Q10+'[4]8MAR'!Q10+'[4]9APR'!Q10+'[4]10MAY'!Q10+'[4]11JUN'!Q10+'[4]12JUL'!Q10</f>
        <v>0</v>
      </c>
      <c r="R10" s="19">
        <f>'[4]2SEPT'!R10+'[4]3OCT'!R10+'[4]4NOV'!R10+'[4]5DEC'!R10+'[4]6JAN'!R10+'[4]7FEB'!R10+'[4]8MAR'!R10+'[4]9APR'!R10+'[4]10MAY'!R10+'[4]11JUN'!R10+'[4]12JUL'!R10</f>
        <v>0</v>
      </c>
      <c r="S10" s="19">
        <f>'[4]2SEPT'!S10+'[4]3OCT'!S10+'[4]4NOV'!S10+'[4]5DEC'!S10+'[4]6JAN'!S10+'[4]7FEB'!S10+'[4]8MAR'!S10+'[4]9APR'!S10+'[4]10MAY'!S10+'[4]11JUN'!S10+'[4]12JUL'!S10</f>
        <v>0</v>
      </c>
      <c r="T10" s="21">
        <f>'[4]2SEPT'!T10+'[4]3OCT'!T10+'[4]4NOV'!T10+'[4]5DEC'!T10+'[4]6JAN'!T10+'[4]7FEB'!T10+'[4]8MAR'!T10+'[4]9APR'!T10+'[4]10MAY'!T10+'[4]11JUN'!T10+'[4]12JUL'!T10</f>
        <v>0</v>
      </c>
      <c r="U10" s="19">
        <f>'[4]2SEPT'!U10+'[4]3OCT'!U10+'[4]4NOV'!U10+'[4]5DEC'!U10+'[4]6JAN'!U10+'[4]7FEB'!U10+'[4]8MAR'!U10+'[4]9APR'!U10+'[4]10MAY'!U10+'[4]11JUN'!U10+'[4]12JUL'!U10</f>
        <v>0</v>
      </c>
      <c r="V10" s="19">
        <f>'[4]2SEPT'!V10+'[4]3OCT'!V10+'[4]4NOV'!V10+'[4]5DEC'!V10+'[4]6JAN'!V10+'[4]7FEB'!V10+'[4]8MAR'!V10+'[4]9APR'!V10+'[4]10MAY'!V10+'[4]11JUN'!V10+'[4]12JUL'!V10</f>
        <v>0</v>
      </c>
      <c r="W10" s="19">
        <f>'[4]2SEPT'!W10+'[4]3OCT'!W10+'[4]4NOV'!W10+'[4]5DEC'!W10+'[4]6JAN'!W10+'[4]7FEB'!W10+'[4]8MAR'!W10+'[4]9APR'!W10+'[4]10MAY'!W10+'[4]11JUN'!W10+'[4]12JUL'!W10</f>
        <v>0</v>
      </c>
      <c r="X10" s="19">
        <f>'[4]2SEPT'!X10+'[4]3OCT'!X10+'[4]4NOV'!X10+'[4]5DEC'!X10+'[4]6JAN'!X10+'[4]7FEB'!X10+'[4]8MAR'!X10+'[4]9APR'!X10+'[4]10MAY'!X10+'[4]11JUN'!X10+'[4]12JUL'!X10</f>
        <v>0</v>
      </c>
      <c r="Y10" s="22">
        <f>'[4]2SEPT'!Y10+'[4]3OCT'!Y10+'[4]4NOV'!Y10+'[4]5DEC'!Y10+'[4]6JAN'!Y10+'[4]7FEB'!Y10+'[4]8MAR'!Y10+'[4]9APR'!Y10+'[4]10MAY'!Y10+'[4]11JUN'!Y10+'[4]12JUL'!Y10</f>
        <v>0</v>
      </c>
      <c r="Z10" s="19">
        <f>'[4]2SEPT'!Z10+'[4]3OCT'!Z10+'[4]4NOV'!Z10+'[4]5DEC'!Z10+'[4]6JAN'!Z10+'[4]7FEB'!Z10+'[4]8MAR'!Z10+'[4]9APR'!Z10+'[4]10MAY'!Z10+'[4]11JUN'!Z10+'[4]12JUL'!Z10</f>
        <v>0</v>
      </c>
      <c r="AA10" s="19">
        <f>'[4]2SEPT'!AA10+'[4]3OCT'!AA10+'[4]4NOV'!AA10+'[4]5DEC'!AA10+'[4]6JAN'!AA10+'[4]7FEB'!AA10+'[4]8MAR'!AA10+'[4]9APR'!AA10+'[4]10MAY'!AA10+'[4]11JUN'!AA10+'[4]12JUL'!AA10</f>
        <v>0</v>
      </c>
      <c r="AB10" s="19">
        <f>'[4]2SEPT'!AB10+'[4]3OCT'!AB10+'[4]4NOV'!AB10+'[4]5DEC'!AB10+'[4]6JAN'!AB10+'[4]7FEB'!AB10+'[4]8MAR'!AB10+'[4]9APR'!AB10+'[4]10MAY'!AB10+'[4]11JUN'!AB10+'[4]12JUL'!AB10</f>
        <v>0</v>
      </c>
      <c r="AC10" s="19">
        <f>'[4]2SEPT'!AC10+'[4]3OCT'!AC10+'[4]4NOV'!AC10+'[4]5DEC'!AC10+'[4]6JAN'!AC10+'[4]7FEB'!AC10+'[4]8MAR'!AC10+'[4]9APR'!AC10+'[4]10MAY'!AC10+'[4]11JUN'!AC10+'[4]12JUL'!AC10</f>
        <v>0</v>
      </c>
      <c r="AD10" s="23">
        <f>'[4]2SEPT'!AD10+'[4]3OCT'!AD10+'[4]4NOV'!AD10+'[4]5DEC'!AD10+'[4]6JAN'!AD10+'[4]7FEB'!AD10+'[4]8MAR'!AD10+'[4]9APR'!AD10+'[4]10MAY'!AD10+'[4]11JUN'!AD10+'[4]12JUL'!AD10</f>
        <v>0</v>
      </c>
      <c r="AE10" s="19">
        <f>'[4]2SEPT'!AE10+'[4]3OCT'!AE10+'[4]4NOV'!AE10+'[4]5DEC'!AE10+'[4]6JAN'!AE10+'[4]7FEB'!AE10+'[4]8MAR'!AE10+'[4]9APR'!AE10+'[4]10MAY'!AE10+'[4]11JUN'!AE10+'[4]12JUL'!AE10</f>
        <v>0</v>
      </c>
      <c r="AF10" s="19">
        <f>'[4]2SEPT'!AF10+'[4]3OCT'!AF10+'[4]4NOV'!AF10+'[4]5DEC'!AF10+'[4]6JAN'!AF10+'[4]7FEB'!AF10+'[4]8MAR'!AF10+'[4]9APR'!AF10+'[4]10MAY'!AF10+'[4]11JUN'!AF10+'[4]12JUL'!AF10</f>
        <v>0</v>
      </c>
      <c r="AG10" s="19">
        <f>'[4]10MAY'!AG10+'[4]11JUN'!AG10+'[4]12JUL'!AG10</f>
        <v>0</v>
      </c>
      <c r="AH10" s="24">
        <f>'[4]2SEPT'!AG10+'[4]3OCT'!AG10+'[4]4NOV'!AG10+'[4]5DEC'!AG10+'[4]6JAN'!AG10+'[4]7FEB'!AG10+'[4]8MAR'!AG10+'[4]9APR'!AG10+'[4]10MAY'!AH10+'[4]11JUN'!AH10+'[4]12JUL'!AH10</f>
        <v>102461</v>
      </c>
    </row>
    <row r="11" spans="1:34" x14ac:dyDescent="0.25">
      <c r="A11" s="16" t="s">
        <v>57</v>
      </c>
      <c r="B11" s="17" t="s">
        <v>58</v>
      </c>
      <c r="C11" s="28" t="s">
        <v>45</v>
      </c>
      <c r="D11" s="19">
        <f>'[4]2SEPT'!D11+'[4]3OCT'!D11+'[4]4NOV'!D11+'[4]5DEC'!D11+'[4]6JAN'!D11+'[4]7FEB'!D11+'[4]8MAR'!D11+'[4]9APR'!D11+'[4]10MAY'!D11+'[4]11JUN'!D11+'[4]12JUL'!D11</f>
        <v>277927</v>
      </c>
      <c r="E11" s="19">
        <f>'[4]2SEPT'!E11+'[4]3OCT'!E11+'[4]4NOV'!E11+'[4]5DEC'!E11+'[4]6JAN'!E11+'[4]7FEB'!E11+'[4]8MAR'!E11+'[4]9APR'!E11+'[4]10MAY'!E11+'[4]11JUN'!E11+'[4]12JUL'!E11</f>
        <v>678045</v>
      </c>
      <c r="F11" s="19">
        <f>'[4]2SEPT'!F11+'[4]3OCT'!F11+'[4]4NOV'!F11+'[4]5DEC'!F11+'[4]6JAN'!F11+'[4]7FEB'!F11+'[4]8MAR'!F11+'[4]9APR'!F11+'[4]10MAY'!F11+'[4]11JUN'!F11+'[4]12JUL'!F11</f>
        <v>139886</v>
      </c>
      <c r="G11" s="19">
        <f>'[4]2SEPT'!G11+'[4]3OCT'!G11+'[4]4NOV'!G11+'[4]5DEC'!G11+'[4]6JAN'!G11+'[4]7FEB'!G11+'[4]8MAR'!G11+'[4]9APR'!G11+'[4]10MAY'!G11+'[4]11JUN'!G11+'[4]12JUL'!G11</f>
        <v>723327</v>
      </c>
      <c r="H11" s="19">
        <f>'[4]2SEPT'!H11+'[4]3OCT'!H11+'[4]4NOV'!H11+'[4]5DEC'!H11+'[4]6JAN'!H11+'[4]7FEB'!H11+'[4]8MAR'!H11+'[4]9APR'!H11+'[4]10MAY'!H11+'[4]11JUN'!H11+'[4]12JUL'!H11</f>
        <v>107363</v>
      </c>
      <c r="I11" s="20">
        <f>'[4]2SEPT'!I11+'[4]3OCT'!I11+'[4]4NOV'!I11+'[4]5DEC'!I11+'[4]6JAN'!I11+'[4]7FEB'!I11+'[4]8MAR'!I11+'[4]9APR'!I11+'[4]10MAY'!I11+'[4]11JUN'!I11+'[4]12JUL'!I11</f>
        <v>1926548</v>
      </c>
      <c r="J11" s="19">
        <f>'[4]2SEPT'!J11+'[4]3OCT'!J11+'[4]4NOV'!J11+'[4]5DEC'!J11+'[4]6JAN'!J11+'[4]7FEB'!J11+'[4]8MAR'!J11+'[4]9APR'!J11+'[4]10MAY'!J11+'[4]11JUN'!J11+'[4]12JUL'!J11</f>
        <v>548876.46</v>
      </c>
      <c r="K11" s="19">
        <f>'[4]2SEPT'!K11+'[4]3OCT'!K11+'[4]4NOV'!K11+'[4]5DEC'!K11+'[4]6JAN'!K11+'[4]7FEB'!K11+'[4]8MAR'!K11+'[4]9APR'!K11+'[4]10MAY'!K11+'[4]11JUN'!K11+'[4]12JUL'!K11</f>
        <v>0</v>
      </c>
      <c r="L11" s="19">
        <f>'[4]2SEPT'!L11+'[4]3OCT'!L11+'[4]4NOV'!L11+'[4]5DEC'!L11+'[4]6JAN'!L11+'[4]7FEB'!L11+'[4]8MAR'!L11+'[4]9APR'!L11+'[4]10MAY'!L11+'[4]11JUN'!L11+'[4]12JUL'!L11</f>
        <v>0</v>
      </c>
      <c r="M11" s="19">
        <f>'[4]2SEPT'!M11+'[4]3OCT'!M11+'[4]4NOV'!M11+'[4]5DEC'!M11+'[4]6JAN'!M11+'[4]7FEB'!M11+'[4]8MAR'!M11+'[4]9APR'!M11+'[4]10MAY'!M11+'[4]11JUN'!M11+'[4]12JUL'!M11</f>
        <v>0</v>
      </c>
      <c r="N11" s="19">
        <f>'[4]2SEPT'!N11+'[4]3OCT'!N11+'[4]4NOV'!N11+'[4]5DEC'!N11+'[4]6JAN'!N11+'[4]7FEB'!N11+'[4]8MAR'!N11+'[4]9APR'!N11+'[4]10MAY'!N11+'[4]11JUN'!N11+'[4]12JUL'!N11</f>
        <v>0</v>
      </c>
      <c r="O11" s="19">
        <f>'[4]2SEPT'!O11+'[4]3OCT'!O11+'[4]4NOV'!O11+'[4]5DEC'!O11+'[4]6JAN'!O11+'[4]7FEB'!O11+'[4]8MAR'!O11+'[4]9APR'!O11+'[4]10MAY'!O11+'[4]11JUN'!O11+'[4]12JUL'!O11</f>
        <v>0</v>
      </c>
      <c r="P11" s="19">
        <f>'[4]2SEPT'!P11+'[4]3OCT'!P11+'[4]4NOV'!P11+'[4]5DEC'!P11+'[4]6JAN'!P11+'[4]7FEB'!P11+'[4]8MAR'!P11+'[4]9APR'!P11+'[4]10MAY'!P11+'[4]11JUN'!P11+'[4]12JUL'!P11</f>
        <v>84643</v>
      </c>
      <c r="Q11" s="19">
        <f>'[4]2SEPT'!Q11+'[4]3OCT'!Q11+'[4]4NOV'!Q11+'[4]5DEC'!Q11+'[4]6JAN'!Q11+'[4]7FEB'!Q11+'[4]8MAR'!Q11+'[4]9APR'!Q11+'[4]10MAY'!Q11+'[4]11JUN'!Q11+'[4]12JUL'!Q11</f>
        <v>0</v>
      </c>
      <c r="R11" s="19">
        <f>'[4]2SEPT'!R11+'[4]3OCT'!R11+'[4]4NOV'!R11+'[4]5DEC'!R11+'[4]6JAN'!R11+'[4]7FEB'!R11+'[4]8MAR'!R11+'[4]9APR'!R11+'[4]10MAY'!R11+'[4]11JUN'!R11+'[4]12JUL'!R11</f>
        <v>0</v>
      </c>
      <c r="S11" s="19">
        <f>'[4]2SEPT'!S11+'[4]3OCT'!S11+'[4]4NOV'!S11+'[4]5DEC'!S11+'[4]6JAN'!S11+'[4]7FEB'!S11+'[4]8MAR'!S11+'[4]9APR'!S11+'[4]10MAY'!S11+'[4]11JUN'!S11+'[4]12JUL'!S11</f>
        <v>0</v>
      </c>
      <c r="T11" s="21">
        <f>'[4]2SEPT'!T11+'[4]3OCT'!T11+'[4]4NOV'!T11+'[4]5DEC'!T11+'[4]6JAN'!T11+'[4]7FEB'!T11+'[4]8MAR'!T11+'[4]9APR'!T11+'[4]10MAY'!T11+'[4]11JUN'!T11+'[4]12JUL'!T11</f>
        <v>0</v>
      </c>
      <c r="U11" s="19">
        <f>'[4]2SEPT'!U11+'[4]3OCT'!U11+'[4]4NOV'!U11+'[4]5DEC'!U11+'[4]6JAN'!U11+'[4]7FEB'!U11+'[4]8MAR'!U11+'[4]9APR'!U11+'[4]10MAY'!U11+'[4]11JUN'!U11+'[4]12JUL'!U11</f>
        <v>0</v>
      </c>
      <c r="V11" s="19">
        <f>'[4]2SEPT'!V11+'[4]3OCT'!V11+'[4]4NOV'!V11+'[4]5DEC'!V11+'[4]6JAN'!V11+'[4]7FEB'!V11+'[4]8MAR'!V11+'[4]9APR'!V11+'[4]10MAY'!V11+'[4]11JUN'!V11+'[4]12JUL'!V11</f>
        <v>0</v>
      </c>
      <c r="W11" s="19">
        <f>'[4]2SEPT'!W11+'[4]3OCT'!W11+'[4]4NOV'!W11+'[4]5DEC'!W11+'[4]6JAN'!W11+'[4]7FEB'!W11+'[4]8MAR'!W11+'[4]9APR'!W11+'[4]10MAY'!W11+'[4]11JUN'!W11+'[4]12JUL'!W11</f>
        <v>0</v>
      </c>
      <c r="X11" s="19">
        <f>'[4]2SEPT'!X11+'[4]3OCT'!X11+'[4]4NOV'!X11+'[4]5DEC'!X11+'[4]6JAN'!X11+'[4]7FEB'!X11+'[4]8MAR'!X11+'[4]9APR'!X11+'[4]10MAY'!X11+'[4]11JUN'!X11+'[4]12JUL'!X11</f>
        <v>510362</v>
      </c>
      <c r="Y11" s="22">
        <f>'[4]2SEPT'!Y11+'[4]3OCT'!Y11+'[4]4NOV'!Y11+'[4]5DEC'!Y11+'[4]6JAN'!Y11+'[4]7FEB'!Y11+'[4]8MAR'!Y11+'[4]9APR'!Y11+'[4]10MAY'!Y11+'[4]11JUN'!Y11+'[4]12JUL'!Y11</f>
        <v>510362</v>
      </c>
      <c r="Z11" s="19">
        <f>'[4]2SEPT'!Z11+'[4]3OCT'!Z11+'[4]4NOV'!Z11+'[4]5DEC'!Z11+'[4]6JAN'!Z11+'[4]7FEB'!Z11+'[4]8MAR'!Z11+'[4]9APR'!Z11+'[4]10MAY'!Z11+'[4]11JUN'!Z11+'[4]12JUL'!Z11</f>
        <v>14428</v>
      </c>
      <c r="AA11" s="19">
        <f>'[4]2SEPT'!AA11+'[4]3OCT'!AA11+'[4]4NOV'!AA11+'[4]5DEC'!AA11+'[4]6JAN'!AA11+'[4]7FEB'!AA11+'[4]8MAR'!AA11+'[4]9APR'!AA11+'[4]10MAY'!AA11+'[4]11JUN'!AA11+'[4]12JUL'!AA11</f>
        <v>0</v>
      </c>
      <c r="AB11" s="19">
        <f>'[4]2SEPT'!AB11+'[4]3OCT'!AB11+'[4]4NOV'!AB11+'[4]5DEC'!AB11+'[4]6JAN'!AB11+'[4]7FEB'!AB11+'[4]8MAR'!AB11+'[4]9APR'!AB11+'[4]10MAY'!AB11+'[4]11JUN'!AB11+'[4]12JUL'!AB11</f>
        <v>0</v>
      </c>
      <c r="AC11" s="19">
        <f>'[4]2SEPT'!AC11+'[4]3OCT'!AC11+'[4]4NOV'!AC11+'[4]5DEC'!AC11+'[4]6JAN'!AC11+'[4]7FEB'!AC11+'[4]8MAR'!AC11+'[4]9APR'!AC11+'[4]10MAY'!AC11+'[4]11JUN'!AC11+'[4]12JUL'!AC11</f>
        <v>0</v>
      </c>
      <c r="AD11" s="23">
        <f>'[4]2SEPT'!AD11+'[4]3OCT'!AD11+'[4]4NOV'!AD11+'[4]5DEC'!AD11+'[4]6JAN'!AD11+'[4]7FEB'!AD11+'[4]8MAR'!AD11+'[4]9APR'!AD11+'[4]10MAY'!AD11+'[4]11JUN'!AD11+'[4]12JUL'!AD11</f>
        <v>14428</v>
      </c>
      <c r="AE11" s="19">
        <f>'[4]2SEPT'!AE11+'[4]3OCT'!AE11+'[4]4NOV'!AE11+'[4]5DEC'!AE11+'[4]6JAN'!AE11+'[4]7FEB'!AE11+'[4]8MAR'!AE11+'[4]9APR'!AE11+'[4]10MAY'!AE11+'[4]11JUN'!AE11+'[4]12JUL'!AE11</f>
        <v>1381415</v>
      </c>
      <c r="AF11" s="19">
        <f>'[4]2SEPT'!AF11+'[4]3OCT'!AF11+'[4]4NOV'!AF11+'[4]5DEC'!AF11+'[4]6JAN'!AF11+'[4]7FEB'!AF11+'[4]8MAR'!AF11+'[4]9APR'!AF11+'[4]10MAY'!AF11+'[4]11JUN'!AF11+'[4]12JUL'!AF11</f>
        <v>4348</v>
      </c>
      <c r="AG11" s="19">
        <f>'[4]10MAY'!AG11+'[4]11JUN'!AG11+'[4]12JUL'!AG11</f>
        <v>5900</v>
      </c>
      <c r="AH11" s="24">
        <f>'[4]2SEPT'!AG11+'[4]3OCT'!AG11+'[4]4NOV'!AG11+'[4]5DEC'!AG11+'[4]6JAN'!AG11+'[4]7FEB'!AG11+'[4]8MAR'!AG11+'[4]9APR'!AG11+'[4]10MAY'!AH11+'[4]11JUN'!AH11+'[4]12JUL'!AH11</f>
        <v>4265188.46</v>
      </c>
    </row>
    <row r="12" spans="1:34" x14ac:dyDescent="0.25">
      <c r="A12" s="16" t="s">
        <v>59</v>
      </c>
      <c r="B12" s="17" t="s">
        <v>60</v>
      </c>
      <c r="C12" s="28" t="s">
        <v>45</v>
      </c>
      <c r="D12" s="19">
        <f>'[4]2SEPT'!D12+'[4]3OCT'!D12+'[4]4NOV'!D12+'[4]5DEC'!D12+'[4]6JAN'!D12+'[4]7FEB'!D12+'[4]8MAR'!D12+'[4]9APR'!D12+'[4]10MAY'!D12+'[4]11JUN'!D12+'[4]12JUL'!D12</f>
        <v>1170400</v>
      </c>
      <c r="E12" s="19">
        <f>'[4]2SEPT'!E12+'[4]3OCT'!E12+'[4]4NOV'!E12+'[4]5DEC'!E12+'[4]6JAN'!E12+'[4]7FEB'!E12+'[4]8MAR'!E12+'[4]9APR'!E12+'[4]10MAY'!E12+'[4]11JUN'!E12+'[4]12JUL'!E12</f>
        <v>3046572</v>
      </c>
      <c r="F12" s="19">
        <f>'[4]2SEPT'!F12+'[4]3OCT'!F12+'[4]4NOV'!F12+'[4]5DEC'!F12+'[4]6JAN'!F12+'[4]7FEB'!F12+'[4]8MAR'!F12+'[4]9APR'!F12+'[4]10MAY'!F12+'[4]11JUN'!F12+'[4]12JUL'!F12</f>
        <v>884840</v>
      </c>
      <c r="G12" s="19">
        <f>'[4]2SEPT'!G12+'[4]3OCT'!G12+'[4]4NOV'!G12+'[4]5DEC'!G12+'[4]6JAN'!G12+'[4]7FEB'!G12+'[4]8MAR'!G12+'[4]9APR'!G12+'[4]10MAY'!G12+'[4]11JUN'!G12+'[4]12JUL'!G12</f>
        <v>1920599</v>
      </c>
      <c r="H12" s="19">
        <f>'[4]2SEPT'!H12+'[4]3OCT'!H12+'[4]4NOV'!H12+'[4]5DEC'!H12+'[4]6JAN'!H12+'[4]7FEB'!H12+'[4]8MAR'!H12+'[4]9APR'!H12+'[4]10MAY'!H12+'[4]11JUN'!H12+'[4]12JUL'!H12</f>
        <v>2389208</v>
      </c>
      <c r="I12" s="20">
        <f>'[4]2SEPT'!I12+'[4]3OCT'!I12+'[4]4NOV'!I12+'[4]5DEC'!I12+'[4]6JAN'!I12+'[4]7FEB'!I12+'[4]8MAR'!I12+'[4]9APR'!I12+'[4]10MAY'!I12+'[4]11JUN'!I12+'[4]12JUL'!I12</f>
        <v>9411619</v>
      </c>
      <c r="J12" s="19">
        <f>'[4]2SEPT'!J12+'[4]3OCT'!J12+'[4]4NOV'!J12+'[4]5DEC'!J12+'[4]6JAN'!J12+'[4]7FEB'!J12+'[4]8MAR'!J12+'[4]9APR'!J12+'[4]10MAY'!J12+'[4]11JUN'!J12+'[4]12JUL'!J12</f>
        <v>2331227.2799999998</v>
      </c>
      <c r="K12" s="19">
        <f>'[4]2SEPT'!K12+'[4]3OCT'!K12+'[4]4NOV'!K12+'[4]5DEC'!K12+'[4]6JAN'!K12+'[4]7FEB'!K12+'[4]8MAR'!K12+'[4]9APR'!K12+'[4]10MAY'!K12+'[4]11JUN'!K12+'[4]12JUL'!K12</f>
        <v>0</v>
      </c>
      <c r="L12" s="19">
        <f>'[4]2SEPT'!L12+'[4]3OCT'!L12+'[4]4NOV'!L12+'[4]5DEC'!L12+'[4]6JAN'!L12+'[4]7FEB'!L12+'[4]8MAR'!L12+'[4]9APR'!L12+'[4]10MAY'!L12+'[4]11JUN'!L12+'[4]12JUL'!L12</f>
        <v>0</v>
      </c>
      <c r="M12" s="19">
        <f>'[4]2SEPT'!M12+'[4]3OCT'!M12+'[4]4NOV'!M12+'[4]5DEC'!M12+'[4]6JAN'!M12+'[4]7FEB'!M12+'[4]8MAR'!M12+'[4]9APR'!M12+'[4]10MAY'!M12+'[4]11JUN'!M12+'[4]12JUL'!M12</f>
        <v>0</v>
      </c>
      <c r="N12" s="19">
        <f>'[4]2SEPT'!N12+'[4]3OCT'!N12+'[4]4NOV'!N12+'[4]5DEC'!N12+'[4]6JAN'!N12+'[4]7FEB'!N12+'[4]8MAR'!N12+'[4]9APR'!N12+'[4]10MAY'!N12+'[4]11JUN'!N12+'[4]12JUL'!N12</f>
        <v>0</v>
      </c>
      <c r="O12" s="19">
        <f>'[4]2SEPT'!O12+'[4]3OCT'!O12+'[4]4NOV'!O12+'[4]5DEC'!O12+'[4]6JAN'!O12+'[4]7FEB'!O12+'[4]8MAR'!O12+'[4]9APR'!O12+'[4]10MAY'!O12+'[4]11JUN'!O12+'[4]12JUL'!O12</f>
        <v>216511</v>
      </c>
      <c r="P12" s="19">
        <f>'[4]2SEPT'!P12+'[4]3OCT'!P12+'[4]4NOV'!P12+'[4]5DEC'!P12+'[4]6JAN'!P12+'[4]7FEB'!P12+'[4]8MAR'!P12+'[4]9APR'!P12+'[4]10MAY'!P12+'[4]11JUN'!P12+'[4]12JUL'!P12</f>
        <v>437325</v>
      </c>
      <c r="Q12" s="19">
        <f>'[4]2SEPT'!Q12+'[4]3OCT'!Q12+'[4]4NOV'!Q12+'[4]5DEC'!Q12+'[4]6JAN'!Q12+'[4]7FEB'!Q12+'[4]8MAR'!Q12+'[4]9APR'!Q12+'[4]10MAY'!Q12+'[4]11JUN'!Q12+'[4]12JUL'!Q12</f>
        <v>0</v>
      </c>
      <c r="R12" s="19">
        <f>'[4]2SEPT'!R12+'[4]3OCT'!R12+'[4]4NOV'!R12+'[4]5DEC'!R12+'[4]6JAN'!R12+'[4]7FEB'!R12+'[4]8MAR'!R12+'[4]9APR'!R12+'[4]10MAY'!R12+'[4]11JUN'!R12+'[4]12JUL'!R12</f>
        <v>152045</v>
      </c>
      <c r="S12" s="19">
        <f>'[4]2SEPT'!S12+'[4]3OCT'!S12+'[4]4NOV'!S12+'[4]5DEC'!S12+'[4]6JAN'!S12+'[4]7FEB'!S12+'[4]8MAR'!S12+'[4]9APR'!S12+'[4]10MAY'!S12+'[4]11JUN'!S12+'[4]12JUL'!S12</f>
        <v>0</v>
      </c>
      <c r="T12" s="21">
        <f>'[4]2SEPT'!T12+'[4]3OCT'!T12+'[4]4NOV'!T12+'[4]5DEC'!T12+'[4]6JAN'!T12+'[4]7FEB'!T12+'[4]8MAR'!T12+'[4]9APR'!T12+'[4]10MAY'!T12+'[4]11JUN'!T12+'[4]12JUL'!T12</f>
        <v>152045</v>
      </c>
      <c r="U12" s="19">
        <f>'[4]2SEPT'!U12+'[4]3OCT'!U12+'[4]4NOV'!U12+'[4]5DEC'!U12+'[4]6JAN'!U12+'[4]7FEB'!U12+'[4]8MAR'!U12+'[4]9APR'!U12+'[4]10MAY'!U12+'[4]11JUN'!U12+'[4]12JUL'!U12</f>
        <v>0</v>
      </c>
      <c r="V12" s="19">
        <f>'[4]2SEPT'!V12+'[4]3OCT'!V12+'[4]4NOV'!V12+'[4]5DEC'!V12+'[4]6JAN'!V12+'[4]7FEB'!V12+'[4]8MAR'!V12+'[4]9APR'!V12+'[4]10MAY'!V12+'[4]11JUN'!V12+'[4]12JUL'!V12</f>
        <v>0</v>
      </c>
      <c r="W12" s="19">
        <f>'[4]2SEPT'!W12+'[4]3OCT'!W12+'[4]4NOV'!W12+'[4]5DEC'!W12+'[4]6JAN'!W12+'[4]7FEB'!W12+'[4]8MAR'!W12+'[4]9APR'!W12+'[4]10MAY'!W12+'[4]11JUN'!W12+'[4]12JUL'!W12</f>
        <v>0</v>
      </c>
      <c r="X12" s="19">
        <f>'[4]2SEPT'!X12+'[4]3OCT'!X12+'[4]4NOV'!X12+'[4]5DEC'!X12+'[4]6JAN'!X12+'[4]7FEB'!X12+'[4]8MAR'!X12+'[4]9APR'!X12+'[4]10MAY'!X12+'[4]11JUN'!X12+'[4]12JUL'!X12</f>
        <v>0</v>
      </c>
      <c r="Y12" s="22">
        <f>'[4]2SEPT'!Y12+'[4]3OCT'!Y12+'[4]4NOV'!Y12+'[4]5DEC'!Y12+'[4]6JAN'!Y12+'[4]7FEB'!Y12+'[4]8MAR'!Y12+'[4]9APR'!Y12+'[4]10MAY'!Y12+'[4]11JUN'!Y12+'[4]12JUL'!Y12</f>
        <v>0</v>
      </c>
      <c r="Z12" s="19">
        <f>'[4]2SEPT'!Z12+'[4]3OCT'!Z12+'[4]4NOV'!Z12+'[4]5DEC'!Z12+'[4]6JAN'!Z12+'[4]7FEB'!Z12+'[4]8MAR'!Z12+'[4]9APR'!Z12+'[4]10MAY'!Z12+'[4]11JUN'!Z12+'[4]12JUL'!Z12</f>
        <v>0</v>
      </c>
      <c r="AA12" s="19">
        <f>'[4]2SEPT'!AA12+'[4]3OCT'!AA12+'[4]4NOV'!AA12+'[4]5DEC'!AA12+'[4]6JAN'!AA12+'[4]7FEB'!AA12+'[4]8MAR'!AA12+'[4]9APR'!AA12+'[4]10MAY'!AA12+'[4]11JUN'!AA12+'[4]12JUL'!AA12</f>
        <v>0</v>
      </c>
      <c r="AB12" s="19">
        <f>'[4]2SEPT'!AB12+'[4]3OCT'!AB12+'[4]4NOV'!AB12+'[4]5DEC'!AB12+'[4]6JAN'!AB12+'[4]7FEB'!AB12+'[4]8MAR'!AB12+'[4]9APR'!AB12+'[4]10MAY'!AB12+'[4]11JUN'!AB12+'[4]12JUL'!AB12</f>
        <v>0</v>
      </c>
      <c r="AC12" s="19">
        <f>'[4]2SEPT'!AC12+'[4]3OCT'!AC12+'[4]4NOV'!AC12+'[4]5DEC'!AC12+'[4]6JAN'!AC12+'[4]7FEB'!AC12+'[4]8MAR'!AC12+'[4]9APR'!AC12+'[4]10MAY'!AC12+'[4]11JUN'!AC12+'[4]12JUL'!AC12</f>
        <v>0</v>
      </c>
      <c r="AD12" s="23">
        <f>'[4]2SEPT'!AD12+'[4]3OCT'!AD12+'[4]4NOV'!AD12+'[4]5DEC'!AD12+'[4]6JAN'!AD12+'[4]7FEB'!AD12+'[4]8MAR'!AD12+'[4]9APR'!AD12+'[4]10MAY'!AD12+'[4]11JUN'!AD12+'[4]12JUL'!AD12</f>
        <v>0</v>
      </c>
      <c r="AE12" s="19">
        <f>'[4]2SEPT'!AE12+'[4]3OCT'!AE12+'[4]4NOV'!AE12+'[4]5DEC'!AE12+'[4]6JAN'!AE12+'[4]7FEB'!AE12+'[4]8MAR'!AE12+'[4]9APR'!AE12+'[4]10MAY'!AE12+'[4]11JUN'!AE12+'[4]12JUL'!AE12</f>
        <v>0</v>
      </c>
      <c r="AF12" s="19">
        <f>'[4]2SEPT'!AF12+'[4]3OCT'!AF12+'[4]4NOV'!AF12+'[4]5DEC'!AF12+'[4]6JAN'!AF12+'[4]7FEB'!AF12+'[4]8MAR'!AF12+'[4]9APR'!AF12+'[4]10MAY'!AF12+'[4]11JUN'!AF12+'[4]12JUL'!AF12</f>
        <v>0</v>
      </c>
      <c r="AG12" s="19">
        <f>'[4]10MAY'!AG12+'[4]11JUN'!AG12+'[4]12JUL'!AG12</f>
        <v>0</v>
      </c>
      <c r="AH12" s="24">
        <f>'[4]2SEPT'!AG12+'[4]3OCT'!AG12+'[4]4NOV'!AG12+'[4]5DEC'!AG12+'[4]6JAN'!AG12+'[4]7FEB'!AG12+'[4]8MAR'!AG12+'[4]9APR'!AG12+'[4]10MAY'!AH12+'[4]11JUN'!AH12+'[4]12JUL'!AH12</f>
        <v>11697268.279999999</v>
      </c>
    </row>
    <row r="13" spans="1:34" x14ac:dyDescent="0.25">
      <c r="A13" s="16" t="s">
        <v>61</v>
      </c>
      <c r="B13" s="17" t="s">
        <v>62</v>
      </c>
      <c r="C13" s="18" t="s">
        <v>36</v>
      </c>
      <c r="D13" s="19">
        <f>'[4]2SEPT'!D13+'[4]3OCT'!D13+'[4]4NOV'!D13+'[4]5DEC'!D13+'[4]6JAN'!D13+'[4]7FEB'!D13+'[4]8MAR'!D13+'[4]9APR'!D13+'[4]10MAY'!D13+'[4]11JUN'!D13+'[4]12JUL'!D13</f>
        <v>0</v>
      </c>
      <c r="E13" s="19">
        <f>'[4]2SEPT'!E13+'[4]3OCT'!E13+'[4]4NOV'!E13+'[4]5DEC'!E13+'[4]6JAN'!E13+'[4]7FEB'!E13+'[4]8MAR'!E13+'[4]9APR'!E13+'[4]10MAY'!E13+'[4]11JUN'!E13+'[4]12JUL'!E13</f>
        <v>738655.19</v>
      </c>
      <c r="F13" s="19">
        <f>'[4]2SEPT'!F13+'[4]3OCT'!F13+'[4]4NOV'!F13+'[4]5DEC'!F13+'[4]6JAN'!F13+'[4]7FEB'!F13+'[4]8MAR'!F13+'[4]9APR'!F13+'[4]10MAY'!F13+'[4]11JUN'!F13+'[4]12JUL'!F13</f>
        <v>18534.810000000001</v>
      </c>
      <c r="G13" s="19">
        <f>'[4]2SEPT'!G13+'[4]3OCT'!G13+'[4]4NOV'!G13+'[4]5DEC'!G13+'[4]6JAN'!G13+'[4]7FEB'!G13+'[4]8MAR'!G13+'[4]9APR'!G13+'[4]10MAY'!G13+'[4]11JUN'!G13+'[4]12JUL'!G13</f>
        <v>0</v>
      </c>
      <c r="H13" s="19">
        <f>'[4]2SEPT'!H13+'[4]3OCT'!H13+'[4]4NOV'!H13+'[4]5DEC'!H13+'[4]6JAN'!H13+'[4]7FEB'!H13+'[4]8MAR'!H13+'[4]9APR'!H13+'[4]10MAY'!H13+'[4]11JUN'!H13+'[4]12JUL'!H13</f>
        <v>0</v>
      </c>
      <c r="I13" s="20">
        <f>'[4]2SEPT'!I13+'[4]3OCT'!I13+'[4]4NOV'!I13+'[4]5DEC'!I13+'[4]6JAN'!I13+'[4]7FEB'!I13+'[4]8MAR'!I13+'[4]9APR'!I13+'[4]10MAY'!I13+'[4]11JUN'!I13+'[4]12JUL'!I13</f>
        <v>757190</v>
      </c>
      <c r="J13" s="19">
        <f>'[4]2SEPT'!J13+'[4]3OCT'!J13+'[4]4NOV'!J13+'[4]5DEC'!J13+'[4]6JAN'!J13+'[4]7FEB'!J13+'[4]8MAR'!J13+'[4]9APR'!J13+'[4]10MAY'!J13+'[4]11JUN'!J13+'[4]12JUL'!J13</f>
        <v>37829.910000000003</v>
      </c>
      <c r="K13" s="19">
        <f>'[4]2SEPT'!K13+'[4]3OCT'!K13+'[4]4NOV'!K13+'[4]5DEC'!K13+'[4]6JAN'!K13+'[4]7FEB'!K13+'[4]8MAR'!K13+'[4]9APR'!K13+'[4]10MAY'!K13+'[4]11JUN'!K13+'[4]12JUL'!K13</f>
        <v>0</v>
      </c>
      <c r="L13" s="19">
        <f>'[4]2SEPT'!L13+'[4]3OCT'!L13+'[4]4NOV'!L13+'[4]5DEC'!L13+'[4]6JAN'!L13+'[4]7FEB'!L13+'[4]8MAR'!L13+'[4]9APR'!L13+'[4]10MAY'!L13+'[4]11JUN'!L13+'[4]12JUL'!L13</f>
        <v>0</v>
      </c>
      <c r="M13" s="19">
        <f>'[4]2SEPT'!M13+'[4]3OCT'!M13+'[4]4NOV'!M13+'[4]5DEC'!M13+'[4]6JAN'!M13+'[4]7FEB'!M13+'[4]8MAR'!M13+'[4]9APR'!M13+'[4]10MAY'!M13+'[4]11JUN'!M13+'[4]12JUL'!M13</f>
        <v>0</v>
      </c>
      <c r="N13" s="19">
        <f>'[4]2SEPT'!N13+'[4]3OCT'!N13+'[4]4NOV'!N13+'[4]5DEC'!N13+'[4]6JAN'!N13+'[4]7FEB'!N13+'[4]8MAR'!N13+'[4]9APR'!N13+'[4]10MAY'!N13+'[4]11JUN'!N13+'[4]12JUL'!N13</f>
        <v>0</v>
      </c>
      <c r="O13" s="19">
        <f>'[4]2SEPT'!O13+'[4]3OCT'!O13+'[4]4NOV'!O13+'[4]5DEC'!O13+'[4]6JAN'!O13+'[4]7FEB'!O13+'[4]8MAR'!O13+'[4]9APR'!O13+'[4]10MAY'!O13+'[4]11JUN'!O13+'[4]12JUL'!O13</f>
        <v>0</v>
      </c>
      <c r="P13" s="19">
        <f>'[4]2SEPT'!P13+'[4]3OCT'!P13+'[4]4NOV'!P13+'[4]5DEC'!P13+'[4]6JAN'!P13+'[4]7FEB'!P13+'[4]8MAR'!P13+'[4]9APR'!P13+'[4]10MAY'!P13+'[4]11JUN'!P13+'[4]12JUL'!P13</f>
        <v>50195</v>
      </c>
      <c r="Q13" s="19">
        <f>'[4]2SEPT'!Q13+'[4]3OCT'!Q13+'[4]4NOV'!Q13+'[4]5DEC'!Q13+'[4]6JAN'!Q13+'[4]7FEB'!Q13+'[4]8MAR'!Q13+'[4]9APR'!Q13+'[4]10MAY'!Q13+'[4]11JUN'!Q13+'[4]12JUL'!Q13</f>
        <v>0</v>
      </c>
      <c r="R13" s="19">
        <f>'[4]2SEPT'!R13+'[4]3OCT'!R13+'[4]4NOV'!R13+'[4]5DEC'!R13+'[4]6JAN'!R13+'[4]7FEB'!R13+'[4]8MAR'!R13+'[4]9APR'!R13+'[4]10MAY'!R13+'[4]11JUN'!R13+'[4]12JUL'!R13</f>
        <v>0</v>
      </c>
      <c r="S13" s="19">
        <f>'[4]2SEPT'!S13+'[4]3OCT'!S13+'[4]4NOV'!S13+'[4]5DEC'!S13+'[4]6JAN'!S13+'[4]7FEB'!S13+'[4]8MAR'!S13+'[4]9APR'!S13+'[4]10MAY'!S13+'[4]11JUN'!S13+'[4]12JUL'!S13</f>
        <v>0</v>
      </c>
      <c r="T13" s="21">
        <f>'[4]2SEPT'!T13+'[4]3OCT'!T13+'[4]4NOV'!T13+'[4]5DEC'!T13+'[4]6JAN'!T13+'[4]7FEB'!T13+'[4]8MAR'!T13+'[4]9APR'!T13+'[4]10MAY'!T13+'[4]11JUN'!T13+'[4]12JUL'!T13</f>
        <v>0</v>
      </c>
      <c r="U13" s="19">
        <f>'[4]2SEPT'!U13+'[4]3OCT'!U13+'[4]4NOV'!U13+'[4]5DEC'!U13+'[4]6JAN'!U13+'[4]7FEB'!U13+'[4]8MAR'!U13+'[4]9APR'!U13+'[4]10MAY'!U13+'[4]11JUN'!U13+'[4]12JUL'!U13</f>
        <v>0</v>
      </c>
      <c r="V13" s="19">
        <f>'[4]2SEPT'!V13+'[4]3OCT'!V13+'[4]4NOV'!V13+'[4]5DEC'!V13+'[4]6JAN'!V13+'[4]7FEB'!V13+'[4]8MAR'!V13+'[4]9APR'!V13+'[4]10MAY'!V13+'[4]11JUN'!V13+'[4]12JUL'!V13</f>
        <v>0</v>
      </c>
      <c r="W13" s="19">
        <f>'[4]2SEPT'!W13+'[4]3OCT'!W13+'[4]4NOV'!W13+'[4]5DEC'!W13+'[4]6JAN'!W13+'[4]7FEB'!W13+'[4]8MAR'!W13+'[4]9APR'!W13+'[4]10MAY'!W13+'[4]11JUN'!W13+'[4]12JUL'!W13</f>
        <v>0</v>
      </c>
      <c r="X13" s="19">
        <f>'[4]2SEPT'!X13+'[4]3OCT'!X13+'[4]4NOV'!X13+'[4]5DEC'!X13+'[4]6JAN'!X13+'[4]7FEB'!X13+'[4]8MAR'!X13+'[4]9APR'!X13+'[4]10MAY'!X13+'[4]11JUN'!X13+'[4]12JUL'!X13</f>
        <v>0</v>
      </c>
      <c r="Y13" s="22">
        <f>'[4]2SEPT'!Y13+'[4]3OCT'!Y13+'[4]4NOV'!Y13+'[4]5DEC'!Y13+'[4]6JAN'!Y13+'[4]7FEB'!Y13+'[4]8MAR'!Y13+'[4]9APR'!Y13+'[4]10MAY'!Y13+'[4]11JUN'!Y13+'[4]12JUL'!Y13</f>
        <v>0</v>
      </c>
      <c r="Z13" s="19">
        <f>'[4]2SEPT'!Z13+'[4]3OCT'!Z13+'[4]4NOV'!Z13+'[4]5DEC'!Z13+'[4]6JAN'!Z13+'[4]7FEB'!Z13+'[4]8MAR'!Z13+'[4]9APR'!Z13+'[4]10MAY'!Z13+'[4]11JUN'!Z13+'[4]12JUL'!Z13</f>
        <v>0</v>
      </c>
      <c r="AA13" s="19">
        <f>'[4]2SEPT'!AA13+'[4]3OCT'!AA13+'[4]4NOV'!AA13+'[4]5DEC'!AA13+'[4]6JAN'!AA13+'[4]7FEB'!AA13+'[4]8MAR'!AA13+'[4]9APR'!AA13+'[4]10MAY'!AA13+'[4]11JUN'!AA13+'[4]12JUL'!AA13</f>
        <v>0</v>
      </c>
      <c r="AB13" s="19">
        <f>'[4]2SEPT'!AB13+'[4]3OCT'!AB13+'[4]4NOV'!AB13+'[4]5DEC'!AB13+'[4]6JAN'!AB13+'[4]7FEB'!AB13+'[4]8MAR'!AB13+'[4]9APR'!AB13+'[4]10MAY'!AB13+'[4]11JUN'!AB13+'[4]12JUL'!AB13</f>
        <v>0</v>
      </c>
      <c r="AC13" s="19">
        <f>'[4]2SEPT'!AC13+'[4]3OCT'!AC13+'[4]4NOV'!AC13+'[4]5DEC'!AC13+'[4]6JAN'!AC13+'[4]7FEB'!AC13+'[4]8MAR'!AC13+'[4]9APR'!AC13+'[4]10MAY'!AC13+'[4]11JUN'!AC13+'[4]12JUL'!AC13</f>
        <v>0</v>
      </c>
      <c r="AD13" s="23">
        <f>'[4]2SEPT'!AD13+'[4]3OCT'!AD13+'[4]4NOV'!AD13+'[4]5DEC'!AD13+'[4]6JAN'!AD13+'[4]7FEB'!AD13+'[4]8MAR'!AD13+'[4]9APR'!AD13+'[4]10MAY'!AD13+'[4]11JUN'!AD13+'[4]12JUL'!AD13</f>
        <v>0</v>
      </c>
      <c r="AE13" s="19">
        <f>'[4]2SEPT'!AE13+'[4]3OCT'!AE13+'[4]4NOV'!AE13+'[4]5DEC'!AE13+'[4]6JAN'!AE13+'[4]7FEB'!AE13+'[4]8MAR'!AE13+'[4]9APR'!AE13+'[4]10MAY'!AE13+'[4]11JUN'!AE13+'[4]12JUL'!AE13</f>
        <v>0</v>
      </c>
      <c r="AF13" s="19">
        <f>'[4]2SEPT'!AF13+'[4]3OCT'!AF13+'[4]4NOV'!AF13+'[4]5DEC'!AF13+'[4]6JAN'!AF13+'[4]7FEB'!AF13+'[4]8MAR'!AF13+'[4]9APR'!AF13+'[4]10MAY'!AF13+'[4]11JUN'!AF13+'[4]12JUL'!AF13</f>
        <v>0</v>
      </c>
      <c r="AG13" s="19">
        <f>'[4]10MAY'!AG13+'[4]11JUN'!AG13+'[4]12JUL'!AG13</f>
        <v>0</v>
      </c>
      <c r="AH13" s="24">
        <f>'[4]2SEPT'!AG13+'[4]3OCT'!AG13+'[4]4NOV'!AG13+'[4]5DEC'!AG13+'[4]6JAN'!AG13+'[4]7FEB'!AG13+'[4]8MAR'!AG13+'[4]9APR'!AG13+'[4]10MAY'!AH13+'[4]11JUN'!AH13+'[4]12JUL'!AH13</f>
        <v>777932.91</v>
      </c>
    </row>
    <row r="14" spans="1:34" x14ac:dyDescent="0.25">
      <c r="A14" s="16" t="s">
        <v>63</v>
      </c>
      <c r="B14" s="17" t="s">
        <v>64</v>
      </c>
      <c r="C14" s="26" t="s">
        <v>42</v>
      </c>
      <c r="D14" s="19">
        <f>'[4]2SEPT'!D14+'[4]3OCT'!D14+'[4]4NOV'!D14+'[4]5DEC'!D14+'[4]6JAN'!D14+'[4]7FEB'!D14+'[4]8MAR'!D14+'[4]9APR'!D14+'[4]10MAY'!D14+'[4]11JUN'!D14+'[4]12JUL'!D14</f>
        <v>773000</v>
      </c>
      <c r="E14" s="19">
        <f>'[4]2SEPT'!E14+'[4]3OCT'!E14+'[4]4NOV'!E14+'[4]5DEC'!E14+'[4]6JAN'!E14+'[4]7FEB'!E14+'[4]8MAR'!E14+'[4]9APR'!E14+'[4]10MAY'!E14+'[4]11JUN'!E14+'[4]12JUL'!E14</f>
        <v>397109</v>
      </c>
      <c r="F14" s="19">
        <f>'[4]2SEPT'!F14+'[4]3OCT'!F14+'[4]4NOV'!F14+'[4]5DEC'!F14+'[4]6JAN'!F14+'[4]7FEB'!F14+'[4]8MAR'!F14+'[4]9APR'!F14+'[4]10MAY'!F14+'[4]11JUN'!F14+'[4]12JUL'!F14</f>
        <v>85000</v>
      </c>
      <c r="G14" s="19">
        <f>'[4]2SEPT'!G14+'[4]3OCT'!G14+'[4]4NOV'!G14+'[4]5DEC'!G14+'[4]6JAN'!G14+'[4]7FEB'!G14+'[4]8MAR'!G14+'[4]9APR'!G14+'[4]10MAY'!G14+'[4]11JUN'!G14+'[4]12JUL'!G14</f>
        <v>151200</v>
      </c>
      <c r="H14" s="19">
        <f>'[4]2SEPT'!H14+'[4]3OCT'!H14+'[4]4NOV'!H14+'[4]5DEC'!H14+'[4]6JAN'!H14+'[4]7FEB'!H14+'[4]8MAR'!H14+'[4]9APR'!H14+'[4]10MAY'!H14+'[4]11JUN'!H14+'[4]12JUL'!H14</f>
        <v>522000</v>
      </c>
      <c r="I14" s="20">
        <f>'[4]2SEPT'!I14+'[4]3OCT'!I14+'[4]4NOV'!I14+'[4]5DEC'!I14+'[4]6JAN'!I14+'[4]7FEB'!I14+'[4]8MAR'!I14+'[4]9APR'!I14+'[4]10MAY'!I14+'[4]11JUN'!I14+'[4]12JUL'!I14</f>
        <v>1928309</v>
      </c>
      <c r="J14" s="19">
        <f>'[4]2SEPT'!J14+'[4]3OCT'!J14+'[4]4NOV'!J14+'[4]5DEC'!J14+'[4]6JAN'!J14+'[4]7FEB'!J14+'[4]8MAR'!J14+'[4]9APR'!J14+'[4]10MAY'!J14+'[4]11JUN'!J14+'[4]12JUL'!J14</f>
        <v>641952.81999999995</v>
      </c>
      <c r="K14" s="19">
        <f>'[4]2SEPT'!K14+'[4]3OCT'!K14+'[4]4NOV'!K14+'[4]5DEC'!K14+'[4]6JAN'!K14+'[4]7FEB'!K14+'[4]8MAR'!K14+'[4]9APR'!K14+'[4]10MAY'!K14+'[4]11JUN'!K14+'[4]12JUL'!K14</f>
        <v>0</v>
      </c>
      <c r="L14" s="19">
        <f>'[4]2SEPT'!L14+'[4]3OCT'!L14+'[4]4NOV'!L14+'[4]5DEC'!L14+'[4]6JAN'!L14+'[4]7FEB'!L14+'[4]8MAR'!L14+'[4]9APR'!L14+'[4]10MAY'!L14+'[4]11JUN'!L14+'[4]12JUL'!L14</f>
        <v>0</v>
      </c>
      <c r="M14" s="19">
        <f>'[4]2SEPT'!M14+'[4]3OCT'!M14+'[4]4NOV'!M14+'[4]5DEC'!M14+'[4]6JAN'!M14+'[4]7FEB'!M14+'[4]8MAR'!M14+'[4]9APR'!M14+'[4]10MAY'!M14+'[4]11JUN'!M14+'[4]12JUL'!M14</f>
        <v>0</v>
      </c>
      <c r="N14" s="19">
        <f>'[4]2SEPT'!N14+'[4]3OCT'!N14+'[4]4NOV'!N14+'[4]5DEC'!N14+'[4]6JAN'!N14+'[4]7FEB'!N14+'[4]8MAR'!N14+'[4]9APR'!N14+'[4]10MAY'!N14+'[4]11JUN'!N14+'[4]12JUL'!N14</f>
        <v>0</v>
      </c>
      <c r="O14" s="19">
        <f>'[4]2SEPT'!O14+'[4]3OCT'!O14+'[4]4NOV'!O14+'[4]5DEC'!O14+'[4]6JAN'!O14+'[4]7FEB'!O14+'[4]8MAR'!O14+'[4]9APR'!O14+'[4]10MAY'!O14+'[4]11JUN'!O14+'[4]12JUL'!O14</f>
        <v>0</v>
      </c>
      <c r="P14" s="19">
        <f>'[4]2SEPT'!P14+'[4]3OCT'!P14+'[4]4NOV'!P14+'[4]5DEC'!P14+'[4]6JAN'!P14+'[4]7FEB'!P14+'[4]8MAR'!P14+'[4]9APR'!P14+'[4]10MAY'!P14+'[4]11JUN'!P14+'[4]12JUL'!P14</f>
        <v>0</v>
      </c>
      <c r="Q14" s="19">
        <f>'[4]2SEPT'!Q14+'[4]3OCT'!Q14+'[4]4NOV'!Q14+'[4]5DEC'!Q14+'[4]6JAN'!Q14+'[4]7FEB'!Q14+'[4]8MAR'!Q14+'[4]9APR'!Q14+'[4]10MAY'!Q14+'[4]11JUN'!Q14+'[4]12JUL'!Q14</f>
        <v>0</v>
      </c>
      <c r="R14" s="19">
        <f>'[4]2SEPT'!R14+'[4]3OCT'!R14+'[4]4NOV'!R14+'[4]5DEC'!R14+'[4]6JAN'!R14+'[4]7FEB'!R14+'[4]8MAR'!R14+'[4]9APR'!R14+'[4]10MAY'!R14+'[4]11JUN'!R14+'[4]12JUL'!R14</f>
        <v>0</v>
      </c>
      <c r="S14" s="19">
        <f>'[4]2SEPT'!S14+'[4]3OCT'!S14+'[4]4NOV'!S14+'[4]5DEC'!S14+'[4]6JAN'!S14+'[4]7FEB'!S14+'[4]8MAR'!S14+'[4]9APR'!S14+'[4]10MAY'!S14+'[4]11JUN'!S14+'[4]12JUL'!S14</f>
        <v>0</v>
      </c>
      <c r="T14" s="21">
        <f>'[4]2SEPT'!T14+'[4]3OCT'!T14+'[4]4NOV'!T14+'[4]5DEC'!T14+'[4]6JAN'!T14+'[4]7FEB'!T14+'[4]8MAR'!T14+'[4]9APR'!T14+'[4]10MAY'!T14+'[4]11JUN'!T14+'[4]12JUL'!T14</f>
        <v>0</v>
      </c>
      <c r="U14" s="19">
        <f>'[4]2SEPT'!U14+'[4]3OCT'!U14+'[4]4NOV'!U14+'[4]5DEC'!U14+'[4]6JAN'!U14+'[4]7FEB'!U14+'[4]8MAR'!U14+'[4]9APR'!U14+'[4]10MAY'!U14+'[4]11JUN'!U14+'[4]12JUL'!U14</f>
        <v>0</v>
      </c>
      <c r="V14" s="19">
        <f>'[4]2SEPT'!V14+'[4]3OCT'!V14+'[4]4NOV'!V14+'[4]5DEC'!V14+'[4]6JAN'!V14+'[4]7FEB'!V14+'[4]8MAR'!V14+'[4]9APR'!V14+'[4]10MAY'!V14+'[4]11JUN'!V14+'[4]12JUL'!V14</f>
        <v>0</v>
      </c>
      <c r="W14" s="19">
        <f>'[4]2SEPT'!W14+'[4]3OCT'!W14+'[4]4NOV'!W14+'[4]5DEC'!W14+'[4]6JAN'!W14+'[4]7FEB'!W14+'[4]8MAR'!W14+'[4]9APR'!W14+'[4]10MAY'!W14+'[4]11JUN'!W14+'[4]12JUL'!W14</f>
        <v>0</v>
      </c>
      <c r="X14" s="19">
        <f>'[4]2SEPT'!X14+'[4]3OCT'!X14+'[4]4NOV'!X14+'[4]5DEC'!X14+'[4]6JAN'!X14+'[4]7FEB'!X14+'[4]8MAR'!X14+'[4]9APR'!X14+'[4]10MAY'!X14+'[4]11JUN'!X14+'[4]12JUL'!X14</f>
        <v>0</v>
      </c>
      <c r="Y14" s="22">
        <f>'[4]2SEPT'!Y14+'[4]3OCT'!Y14+'[4]4NOV'!Y14+'[4]5DEC'!Y14+'[4]6JAN'!Y14+'[4]7FEB'!Y14+'[4]8MAR'!Y14+'[4]9APR'!Y14+'[4]10MAY'!Y14+'[4]11JUN'!Y14+'[4]12JUL'!Y14</f>
        <v>0</v>
      </c>
      <c r="Z14" s="19">
        <f>'[4]2SEPT'!Z14+'[4]3OCT'!Z14+'[4]4NOV'!Z14+'[4]5DEC'!Z14+'[4]6JAN'!Z14+'[4]7FEB'!Z14+'[4]8MAR'!Z14+'[4]9APR'!Z14+'[4]10MAY'!Z14+'[4]11JUN'!Z14+'[4]12JUL'!Z14</f>
        <v>0</v>
      </c>
      <c r="AA14" s="19">
        <f>'[4]2SEPT'!AA14+'[4]3OCT'!AA14+'[4]4NOV'!AA14+'[4]5DEC'!AA14+'[4]6JAN'!AA14+'[4]7FEB'!AA14+'[4]8MAR'!AA14+'[4]9APR'!AA14+'[4]10MAY'!AA14+'[4]11JUN'!AA14+'[4]12JUL'!AA14</f>
        <v>0</v>
      </c>
      <c r="AB14" s="19">
        <f>'[4]2SEPT'!AB14+'[4]3OCT'!AB14+'[4]4NOV'!AB14+'[4]5DEC'!AB14+'[4]6JAN'!AB14+'[4]7FEB'!AB14+'[4]8MAR'!AB14+'[4]9APR'!AB14+'[4]10MAY'!AB14+'[4]11JUN'!AB14+'[4]12JUL'!AB14</f>
        <v>0</v>
      </c>
      <c r="AC14" s="19">
        <f>'[4]2SEPT'!AC14+'[4]3OCT'!AC14+'[4]4NOV'!AC14+'[4]5DEC'!AC14+'[4]6JAN'!AC14+'[4]7FEB'!AC14+'[4]8MAR'!AC14+'[4]9APR'!AC14+'[4]10MAY'!AC14+'[4]11JUN'!AC14+'[4]12JUL'!AC14</f>
        <v>0</v>
      </c>
      <c r="AD14" s="23">
        <f>'[4]2SEPT'!AD14+'[4]3OCT'!AD14+'[4]4NOV'!AD14+'[4]5DEC'!AD14+'[4]6JAN'!AD14+'[4]7FEB'!AD14+'[4]8MAR'!AD14+'[4]9APR'!AD14+'[4]10MAY'!AD14+'[4]11JUN'!AD14+'[4]12JUL'!AD14</f>
        <v>0</v>
      </c>
      <c r="AE14" s="19">
        <f>'[4]2SEPT'!AE14+'[4]3OCT'!AE14+'[4]4NOV'!AE14+'[4]5DEC'!AE14+'[4]6JAN'!AE14+'[4]7FEB'!AE14+'[4]8MAR'!AE14+'[4]9APR'!AE14+'[4]10MAY'!AE14+'[4]11JUN'!AE14+'[4]12JUL'!AE14</f>
        <v>0</v>
      </c>
      <c r="AF14" s="19">
        <f>'[4]2SEPT'!AF14+'[4]3OCT'!AF14+'[4]4NOV'!AF14+'[4]5DEC'!AF14+'[4]6JAN'!AF14+'[4]7FEB'!AF14+'[4]8MAR'!AF14+'[4]9APR'!AF14+'[4]10MAY'!AF14+'[4]11JUN'!AF14+'[4]12JUL'!AF14</f>
        <v>15000</v>
      </c>
      <c r="AG14" s="19">
        <f>'[4]10MAY'!AG14+'[4]11JUN'!AG14+'[4]12JUL'!AG14</f>
        <v>9881.75</v>
      </c>
      <c r="AH14" s="24">
        <f>'[4]2SEPT'!AG14+'[4]3OCT'!AG14+'[4]4NOV'!AG14+'[4]5DEC'!AG14+'[4]6JAN'!AG14+'[4]7FEB'!AG14+'[4]8MAR'!AG14+'[4]9APR'!AG14+'[4]10MAY'!AH14+'[4]11JUN'!AH14+'[4]12JUL'!AH14</f>
        <v>2434451.5699999998</v>
      </c>
    </row>
    <row r="15" spans="1:34" x14ac:dyDescent="0.25">
      <c r="A15" s="16" t="s">
        <v>65</v>
      </c>
      <c r="B15" s="17" t="s">
        <v>66</v>
      </c>
      <c r="C15" s="26" t="s">
        <v>42</v>
      </c>
      <c r="D15" s="19">
        <f>'[4]2SEPT'!D15+'[4]3OCT'!D15+'[4]4NOV'!D15+'[4]5DEC'!D15+'[4]6JAN'!D15+'[4]7FEB'!D15+'[4]8MAR'!D15+'[4]9APR'!D15+'[4]10MAY'!D15+'[4]11JUN'!D15+'[4]12JUL'!D15</f>
        <v>381875.23</v>
      </c>
      <c r="E15" s="19">
        <f>'[4]2SEPT'!E15+'[4]3OCT'!E15+'[4]4NOV'!E15+'[4]5DEC'!E15+'[4]6JAN'!E15+'[4]7FEB'!E15+'[4]8MAR'!E15+'[4]9APR'!E15+'[4]10MAY'!E15+'[4]11JUN'!E15+'[4]12JUL'!E15</f>
        <v>592344.42000000004</v>
      </c>
      <c r="F15" s="19">
        <f>'[4]2SEPT'!F15+'[4]3OCT'!F15+'[4]4NOV'!F15+'[4]5DEC'!F15+'[4]6JAN'!F15+'[4]7FEB'!F15+'[4]8MAR'!F15+'[4]9APR'!F15+'[4]10MAY'!F15+'[4]11JUN'!F15+'[4]12JUL'!F15</f>
        <v>308067.22000000003</v>
      </c>
      <c r="G15" s="19">
        <f>'[4]2SEPT'!G15+'[4]3OCT'!G15+'[4]4NOV'!G15+'[4]5DEC'!G15+'[4]6JAN'!G15+'[4]7FEB'!G15+'[4]8MAR'!G15+'[4]9APR'!G15+'[4]10MAY'!G15+'[4]11JUN'!G15+'[4]12JUL'!G15</f>
        <v>150776.13</v>
      </c>
      <c r="H15" s="19">
        <f>'[4]2SEPT'!H15+'[4]3OCT'!H15+'[4]4NOV'!H15+'[4]5DEC'!H15+'[4]6JAN'!H15+'[4]7FEB'!H15+'[4]8MAR'!H15+'[4]9APR'!H15+'[4]10MAY'!H15+'[4]11JUN'!H15+'[4]12JUL'!H15</f>
        <v>0</v>
      </c>
      <c r="I15" s="20">
        <f>'[4]2SEPT'!I15+'[4]3OCT'!I15+'[4]4NOV'!I15+'[4]5DEC'!I15+'[4]6JAN'!I15+'[4]7FEB'!I15+'[4]8MAR'!I15+'[4]9APR'!I15+'[4]10MAY'!I15+'[4]11JUN'!I15+'[4]12JUL'!I15</f>
        <v>1433063</v>
      </c>
      <c r="J15" s="19">
        <f>'[4]2SEPT'!J15+'[4]3OCT'!J15+'[4]4NOV'!J15+'[4]5DEC'!J15+'[4]6JAN'!J15+'[4]7FEB'!J15+'[4]8MAR'!J15+'[4]9APR'!J15+'[4]10MAY'!J15+'[4]11JUN'!J15+'[4]12JUL'!J15</f>
        <v>495142.57</v>
      </c>
      <c r="K15" s="19">
        <f>'[4]2SEPT'!K15+'[4]3OCT'!K15+'[4]4NOV'!K15+'[4]5DEC'!K15+'[4]6JAN'!K15+'[4]7FEB'!K15+'[4]8MAR'!K15+'[4]9APR'!K15+'[4]10MAY'!K15+'[4]11JUN'!K15+'[4]12JUL'!K15</f>
        <v>0</v>
      </c>
      <c r="L15" s="19">
        <f>'[4]2SEPT'!L15+'[4]3OCT'!L15+'[4]4NOV'!L15+'[4]5DEC'!L15+'[4]6JAN'!L15+'[4]7FEB'!L15+'[4]8MAR'!L15+'[4]9APR'!L15+'[4]10MAY'!L15+'[4]11JUN'!L15+'[4]12JUL'!L15</f>
        <v>0</v>
      </c>
      <c r="M15" s="19">
        <f>'[4]2SEPT'!M15+'[4]3OCT'!M15+'[4]4NOV'!M15+'[4]5DEC'!M15+'[4]6JAN'!M15+'[4]7FEB'!M15+'[4]8MAR'!M15+'[4]9APR'!M15+'[4]10MAY'!M15+'[4]11JUN'!M15+'[4]12JUL'!M15</f>
        <v>0</v>
      </c>
      <c r="N15" s="19">
        <f>'[4]2SEPT'!N15+'[4]3OCT'!N15+'[4]4NOV'!N15+'[4]5DEC'!N15+'[4]6JAN'!N15+'[4]7FEB'!N15+'[4]8MAR'!N15+'[4]9APR'!N15+'[4]10MAY'!N15+'[4]11JUN'!N15+'[4]12JUL'!N15</f>
        <v>0</v>
      </c>
      <c r="O15" s="19">
        <f>'[4]2SEPT'!O15+'[4]3OCT'!O15+'[4]4NOV'!O15+'[4]5DEC'!O15+'[4]6JAN'!O15+'[4]7FEB'!O15+'[4]8MAR'!O15+'[4]9APR'!O15+'[4]10MAY'!O15+'[4]11JUN'!O15+'[4]12JUL'!O15</f>
        <v>0</v>
      </c>
      <c r="P15" s="19">
        <f>'[4]2SEPT'!P15+'[4]3OCT'!P15+'[4]4NOV'!P15+'[4]5DEC'!P15+'[4]6JAN'!P15+'[4]7FEB'!P15+'[4]8MAR'!P15+'[4]9APR'!P15+'[4]10MAY'!P15+'[4]11JUN'!P15+'[4]12JUL'!P15</f>
        <v>0</v>
      </c>
      <c r="Q15" s="19">
        <f>'[4]2SEPT'!Q15+'[4]3OCT'!Q15+'[4]4NOV'!Q15+'[4]5DEC'!Q15+'[4]6JAN'!Q15+'[4]7FEB'!Q15+'[4]8MAR'!Q15+'[4]9APR'!Q15+'[4]10MAY'!Q15+'[4]11JUN'!Q15+'[4]12JUL'!Q15</f>
        <v>0</v>
      </c>
      <c r="R15" s="19">
        <f>'[4]2SEPT'!R15+'[4]3OCT'!R15+'[4]4NOV'!R15+'[4]5DEC'!R15+'[4]6JAN'!R15+'[4]7FEB'!R15+'[4]8MAR'!R15+'[4]9APR'!R15+'[4]10MAY'!R15+'[4]11JUN'!R15+'[4]12JUL'!R15</f>
        <v>0</v>
      </c>
      <c r="S15" s="19">
        <f>'[4]2SEPT'!S15+'[4]3OCT'!S15+'[4]4NOV'!S15+'[4]5DEC'!S15+'[4]6JAN'!S15+'[4]7FEB'!S15+'[4]8MAR'!S15+'[4]9APR'!S15+'[4]10MAY'!S15+'[4]11JUN'!S15+'[4]12JUL'!S15</f>
        <v>0</v>
      </c>
      <c r="T15" s="21">
        <f>'[4]2SEPT'!T15+'[4]3OCT'!T15+'[4]4NOV'!T15+'[4]5DEC'!T15+'[4]6JAN'!T15+'[4]7FEB'!T15+'[4]8MAR'!T15+'[4]9APR'!T15+'[4]10MAY'!T15+'[4]11JUN'!T15+'[4]12JUL'!T15</f>
        <v>0</v>
      </c>
      <c r="U15" s="19">
        <f>'[4]2SEPT'!U15+'[4]3OCT'!U15+'[4]4NOV'!U15+'[4]5DEC'!U15+'[4]6JAN'!U15+'[4]7FEB'!U15+'[4]8MAR'!U15+'[4]9APR'!U15+'[4]10MAY'!U15+'[4]11JUN'!U15+'[4]12JUL'!U15</f>
        <v>0</v>
      </c>
      <c r="V15" s="19">
        <f>'[4]2SEPT'!V15+'[4]3OCT'!V15+'[4]4NOV'!V15+'[4]5DEC'!V15+'[4]6JAN'!V15+'[4]7FEB'!V15+'[4]8MAR'!V15+'[4]9APR'!V15+'[4]10MAY'!V15+'[4]11JUN'!V15+'[4]12JUL'!V15</f>
        <v>0</v>
      </c>
      <c r="W15" s="19">
        <f>'[4]2SEPT'!W15+'[4]3OCT'!W15+'[4]4NOV'!W15+'[4]5DEC'!W15+'[4]6JAN'!W15+'[4]7FEB'!W15+'[4]8MAR'!W15+'[4]9APR'!W15+'[4]10MAY'!W15+'[4]11JUN'!W15+'[4]12JUL'!W15</f>
        <v>0</v>
      </c>
      <c r="X15" s="19">
        <f>'[4]2SEPT'!X15+'[4]3OCT'!X15+'[4]4NOV'!X15+'[4]5DEC'!X15+'[4]6JAN'!X15+'[4]7FEB'!X15+'[4]8MAR'!X15+'[4]9APR'!X15+'[4]10MAY'!X15+'[4]11JUN'!X15+'[4]12JUL'!X15</f>
        <v>0</v>
      </c>
      <c r="Y15" s="22">
        <f>'[4]2SEPT'!Y15+'[4]3OCT'!Y15+'[4]4NOV'!Y15+'[4]5DEC'!Y15+'[4]6JAN'!Y15+'[4]7FEB'!Y15+'[4]8MAR'!Y15+'[4]9APR'!Y15+'[4]10MAY'!Y15+'[4]11JUN'!Y15+'[4]12JUL'!Y15</f>
        <v>0</v>
      </c>
      <c r="Z15" s="19">
        <f>'[4]2SEPT'!Z15+'[4]3OCT'!Z15+'[4]4NOV'!Z15+'[4]5DEC'!Z15+'[4]6JAN'!Z15+'[4]7FEB'!Z15+'[4]8MAR'!Z15+'[4]9APR'!Z15+'[4]10MAY'!Z15+'[4]11JUN'!Z15+'[4]12JUL'!Z15</f>
        <v>0</v>
      </c>
      <c r="AA15" s="19">
        <f>'[4]2SEPT'!AA15+'[4]3OCT'!AA15+'[4]4NOV'!AA15+'[4]5DEC'!AA15+'[4]6JAN'!AA15+'[4]7FEB'!AA15+'[4]8MAR'!AA15+'[4]9APR'!AA15+'[4]10MAY'!AA15+'[4]11JUN'!AA15+'[4]12JUL'!AA15</f>
        <v>0</v>
      </c>
      <c r="AB15" s="19">
        <f>'[4]2SEPT'!AB15+'[4]3OCT'!AB15+'[4]4NOV'!AB15+'[4]5DEC'!AB15+'[4]6JAN'!AB15+'[4]7FEB'!AB15+'[4]8MAR'!AB15+'[4]9APR'!AB15+'[4]10MAY'!AB15+'[4]11JUN'!AB15+'[4]12JUL'!AB15</f>
        <v>0</v>
      </c>
      <c r="AC15" s="19">
        <f>'[4]2SEPT'!AC15+'[4]3OCT'!AC15+'[4]4NOV'!AC15+'[4]5DEC'!AC15+'[4]6JAN'!AC15+'[4]7FEB'!AC15+'[4]8MAR'!AC15+'[4]9APR'!AC15+'[4]10MAY'!AC15+'[4]11JUN'!AC15+'[4]12JUL'!AC15</f>
        <v>0</v>
      </c>
      <c r="AD15" s="23">
        <f>'[4]2SEPT'!AD15+'[4]3OCT'!AD15+'[4]4NOV'!AD15+'[4]5DEC'!AD15+'[4]6JAN'!AD15+'[4]7FEB'!AD15+'[4]8MAR'!AD15+'[4]9APR'!AD15+'[4]10MAY'!AD15+'[4]11JUN'!AD15+'[4]12JUL'!AD15</f>
        <v>0</v>
      </c>
      <c r="AE15" s="19">
        <f>'[4]2SEPT'!AE15+'[4]3OCT'!AE15+'[4]4NOV'!AE15+'[4]5DEC'!AE15+'[4]6JAN'!AE15+'[4]7FEB'!AE15+'[4]8MAR'!AE15+'[4]9APR'!AE15+'[4]10MAY'!AE15+'[4]11JUN'!AE15+'[4]12JUL'!AE15</f>
        <v>0</v>
      </c>
      <c r="AF15" s="19">
        <f>'[4]2SEPT'!AF15+'[4]3OCT'!AF15+'[4]4NOV'!AF15+'[4]5DEC'!AF15+'[4]6JAN'!AF15+'[4]7FEB'!AF15+'[4]8MAR'!AF15+'[4]9APR'!AF15+'[4]10MAY'!AF15+'[4]11JUN'!AF15+'[4]12JUL'!AF15</f>
        <v>3150</v>
      </c>
      <c r="AG15" s="19">
        <f>'[4]10MAY'!AG15+'[4]11JUN'!AG15+'[4]12JUL'!AG15</f>
        <v>0</v>
      </c>
      <c r="AH15" s="24">
        <f>'[4]2SEPT'!AG15+'[4]3OCT'!AG15+'[4]4NOV'!AG15+'[4]5DEC'!AG15+'[4]6JAN'!AG15+'[4]7FEB'!AG15+'[4]8MAR'!AG15+'[4]9APR'!AG15+'[4]10MAY'!AH15+'[4]11JUN'!AH15+'[4]12JUL'!AH15</f>
        <v>1811932.57</v>
      </c>
    </row>
    <row r="16" spans="1:34" x14ac:dyDescent="0.25">
      <c r="A16" s="16" t="s">
        <v>67</v>
      </c>
      <c r="B16" s="17" t="s">
        <v>68</v>
      </c>
      <c r="C16" s="25" t="s">
        <v>39</v>
      </c>
      <c r="D16" s="19">
        <f>'[4]2SEPT'!D16+'[4]3OCT'!D16+'[4]4NOV'!D16+'[4]5DEC'!D16+'[4]6JAN'!D16+'[4]7FEB'!D16+'[4]8MAR'!D16+'[4]9APR'!D16+'[4]10MAY'!D16+'[4]11JUN'!D16+'[4]12JUL'!D16</f>
        <v>121633.57</v>
      </c>
      <c r="E16" s="19">
        <f>'[4]2SEPT'!E16+'[4]3OCT'!E16+'[4]4NOV'!E16+'[4]5DEC'!E16+'[4]6JAN'!E16+'[4]7FEB'!E16+'[4]8MAR'!E16+'[4]9APR'!E16+'[4]10MAY'!E16+'[4]11JUN'!E16+'[4]12JUL'!E16</f>
        <v>40263.43</v>
      </c>
      <c r="F16" s="19">
        <f>'[4]2SEPT'!F16+'[4]3OCT'!F16+'[4]4NOV'!F16+'[4]5DEC'!F16+'[4]6JAN'!F16+'[4]7FEB'!F16+'[4]8MAR'!F16+'[4]9APR'!F16+'[4]10MAY'!F16+'[4]11JUN'!F16+'[4]12JUL'!F16</f>
        <v>0</v>
      </c>
      <c r="G16" s="19">
        <f>'[4]2SEPT'!G16+'[4]3OCT'!G16+'[4]4NOV'!G16+'[4]5DEC'!G16+'[4]6JAN'!G16+'[4]7FEB'!G16+'[4]8MAR'!G16+'[4]9APR'!G16+'[4]10MAY'!G16+'[4]11JUN'!G16+'[4]12JUL'!G16</f>
        <v>0</v>
      </c>
      <c r="H16" s="19">
        <f>'[4]2SEPT'!H16+'[4]3OCT'!H16+'[4]4NOV'!H16+'[4]5DEC'!H16+'[4]6JAN'!H16+'[4]7FEB'!H16+'[4]8MAR'!H16+'[4]9APR'!H16+'[4]10MAY'!H16+'[4]11JUN'!H16+'[4]12JUL'!H16</f>
        <v>0</v>
      </c>
      <c r="I16" s="20">
        <f>'[4]2SEPT'!I16+'[4]3OCT'!I16+'[4]4NOV'!I16+'[4]5DEC'!I16+'[4]6JAN'!I16+'[4]7FEB'!I16+'[4]8MAR'!I16+'[4]9APR'!I16+'[4]10MAY'!I16+'[4]11JUN'!I16+'[4]12JUL'!I16</f>
        <v>161897</v>
      </c>
      <c r="J16" s="19">
        <f>'[4]2SEPT'!J16+'[4]3OCT'!J16+'[4]4NOV'!J16+'[4]5DEC'!J16+'[4]6JAN'!J16+'[4]7FEB'!J16+'[4]8MAR'!J16+'[4]9APR'!J16+'[4]10MAY'!J16+'[4]11JUN'!J16+'[4]12JUL'!J16</f>
        <v>21071.72</v>
      </c>
      <c r="K16" s="19">
        <f>'[4]2SEPT'!K16+'[4]3OCT'!K16+'[4]4NOV'!K16+'[4]5DEC'!K16+'[4]6JAN'!K16+'[4]7FEB'!K16+'[4]8MAR'!K16+'[4]9APR'!K16+'[4]10MAY'!K16+'[4]11JUN'!K16+'[4]12JUL'!K16</f>
        <v>0</v>
      </c>
      <c r="L16" s="19">
        <f>'[4]2SEPT'!L16+'[4]3OCT'!L16+'[4]4NOV'!L16+'[4]5DEC'!L16+'[4]6JAN'!L16+'[4]7FEB'!L16+'[4]8MAR'!L16+'[4]9APR'!L16+'[4]10MAY'!L16+'[4]11JUN'!L16+'[4]12JUL'!L16</f>
        <v>0</v>
      </c>
      <c r="M16" s="19">
        <f>'[4]2SEPT'!M16+'[4]3OCT'!M16+'[4]4NOV'!M16+'[4]5DEC'!M16+'[4]6JAN'!M16+'[4]7FEB'!M16+'[4]8MAR'!M16+'[4]9APR'!M16+'[4]10MAY'!M16+'[4]11JUN'!M16+'[4]12JUL'!M16</f>
        <v>0</v>
      </c>
      <c r="N16" s="19">
        <f>'[4]2SEPT'!N16+'[4]3OCT'!N16+'[4]4NOV'!N16+'[4]5DEC'!N16+'[4]6JAN'!N16+'[4]7FEB'!N16+'[4]8MAR'!N16+'[4]9APR'!N16+'[4]10MAY'!N16+'[4]11JUN'!N16+'[4]12JUL'!N16</f>
        <v>0</v>
      </c>
      <c r="O16" s="19">
        <f>'[4]2SEPT'!O16+'[4]3OCT'!O16+'[4]4NOV'!O16+'[4]5DEC'!O16+'[4]6JAN'!O16+'[4]7FEB'!O16+'[4]8MAR'!O16+'[4]9APR'!O16+'[4]10MAY'!O16+'[4]11JUN'!O16+'[4]12JUL'!O16</f>
        <v>0</v>
      </c>
      <c r="P16" s="19">
        <f>'[4]2SEPT'!P16+'[4]3OCT'!P16+'[4]4NOV'!P16+'[4]5DEC'!P16+'[4]6JAN'!P16+'[4]7FEB'!P16+'[4]8MAR'!P16+'[4]9APR'!P16+'[4]10MAY'!P16+'[4]11JUN'!P16+'[4]12JUL'!P16</f>
        <v>0</v>
      </c>
      <c r="Q16" s="19">
        <f>'[4]2SEPT'!Q16+'[4]3OCT'!Q16+'[4]4NOV'!Q16+'[4]5DEC'!Q16+'[4]6JAN'!Q16+'[4]7FEB'!Q16+'[4]8MAR'!Q16+'[4]9APR'!Q16+'[4]10MAY'!Q16+'[4]11JUN'!Q16+'[4]12JUL'!Q16</f>
        <v>0</v>
      </c>
      <c r="R16" s="19">
        <f>'[4]2SEPT'!R16+'[4]3OCT'!R16+'[4]4NOV'!R16+'[4]5DEC'!R16+'[4]6JAN'!R16+'[4]7FEB'!R16+'[4]8MAR'!R16+'[4]9APR'!R16+'[4]10MAY'!R16+'[4]11JUN'!R16+'[4]12JUL'!R16</f>
        <v>0</v>
      </c>
      <c r="S16" s="19">
        <f>'[4]2SEPT'!S16+'[4]3OCT'!S16+'[4]4NOV'!S16+'[4]5DEC'!S16+'[4]6JAN'!S16+'[4]7FEB'!S16+'[4]8MAR'!S16+'[4]9APR'!S16+'[4]10MAY'!S16+'[4]11JUN'!S16+'[4]12JUL'!S16</f>
        <v>0</v>
      </c>
      <c r="T16" s="21">
        <f>'[4]2SEPT'!T16+'[4]3OCT'!T16+'[4]4NOV'!T16+'[4]5DEC'!T16+'[4]6JAN'!T16+'[4]7FEB'!T16+'[4]8MAR'!T16+'[4]9APR'!T16+'[4]10MAY'!T16+'[4]11JUN'!T16+'[4]12JUL'!T16</f>
        <v>0</v>
      </c>
      <c r="U16" s="19">
        <f>'[4]2SEPT'!U16+'[4]3OCT'!U16+'[4]4NOV'!U16+'[4]5DEC'!U16+'[4]6JAN'!U16+'[4]7FEB'!U16+'[4]8MAR'!U16+'[4]9APR'!U16+'[4]10MAY'!U16+'[4]11JUN'!U16+'[4]12JUL'!U16</f>
        <v>0</v>
      </c>
      <c r="V16" s="19">
        <f>'[4]2SEPT'!V16+'[4]3OCT'!V16+'[4]4NOV'!V16+'[4]5DEC'!V16+'[4]6JAN'!V16+'[4]7FEB'!V16+'[4]8MAR'!V16+'[4]9APR'!V16+'[4]10MAY'!V16+'[4]11JUN'!V16+'[4]12JUL'!V16</f>
        <v>0</v>
      </c>
      <c r="W16" s="19">
        <f>'[4]2SEPT'!W16+'[4]3OCT'!W16+'[4]4NOV'!W16+'[4]5DEC'!W16+'[4]6JAN'!W16+'[4]7FEB'!W16+'[4]8MAR'!W16+'[4]9APR'!W16+'[4]10MAY'!W16+'[4]11JUN'!W16+'[4]12JUL'!W16</f>
        <v>0</v>
      </c>
      <c r="X16" s="19">
        <f>'[4]2SEPT'!X16+'[4]3OCT'!X16+'[4]4NOV'!X16+'[4]5DEC'!X16+'[4]6JAN'!X16+'[4]7FEB'!X16+'[4]8MAR'!X16+'[4]9APR'!X16+'[4]10MAY'!X16+'[4]11JUN'!X16+'[4]12JUL'!X16</f>
        <v>0</v>
      </c>
      <c r="Y16" s="22">
        <f>'[4]2SEPT'!Y16+'[4]3OCT'!Y16+'[4]4NOV'!Y16+'[4]5DEC'!Y16+'[4]6JAN'!Y16+'[4]7FEB'!Y16+'[4]8MAR'!Y16+'[4]9APR'!Y16+'[4]10MAY'!Y16+'[4]11JUN'!Y16+'[4]12JUL'!Y16</f>
        <v>0</v>
      </c>
      <c r="Z16" s="19">
        <f>'[4]2SEPT'!Z16+'[4]3OCT'!Z16+'[4]4NOV'!Z16+'[4]5DEC'!Z16+'[4]6JAN'!Z16+'[4]7FEB'!Z16+'[4]8MAR'!Z16+'[4]9APR'!Z16+'[4]10MAY'!Z16+'[4]11JUN'!Z16+'[4]12JUL'!Z16</f>
        <v>0</v>
      </c>
      <c r="AA16" s="19">
        <f>'[4]2SEPT'!AA16+'[4]3OCT'!AA16+'[4]4NOV'!AA16+'[4]5DEC'!AA16+'[4]6JAN'!AA16+'[4]7FEB'!AA16+'[4]8MAR'!AA16+'[4]9APR'!AA16+'[4]10MAY'!AA16+'[4]11JUN'!AA16+'[4]12JUL'!AA16</f>
        <v>0</v>
      </c>
      <c r="AB16" s="19">
        <f>'[4]2SEPT'!AB16+'[4]3OCT'!AB16+'[4]4NOV'!AB16+'[4]5DEC'!AB16+'[4]6JAN'!AB16+'[4]7FEB'!AB16+'[4]8MAR'!AB16+'[4]9APR'!AB16+'[4]10MAY'!AB16+'[4]11JUN'!AB16+'[4]12JUL'!AB16</f>
        <v>0</v>
      </c>
      <c r="AC16" s="19">
        <f>'[4]2SEPT'!AC16+'[4]3OCT'!AC16+'[4]4NOV'!AC16+'[4]5DEC'!AC16+'[4]6JAN'!AC16+'[4]7FEB'!AC16+'[4]8MAR'!AC16+'[4]9APR'!AC16+'[4]10MAY'!AC16+'[4]11JUN'!AC16+'[4]12JUL'!AC16</f>
        <v>0</v>
      </c>
      <c r="AD16" s="23">
        <f>'[4]2SEPT'!AD16+'[4]3OCT'!AD16+'[4]4NOV'!AD16+'[4]5DEC'!AD16+'[4]6JAN'!AD16+'[4]7FEB'!AD16+'[4]8MAR'!AD16+'[4]9APR'!AD16+'[4]10MAY'!AD16+'[4]11JUN'!AD16+'[4]12JUL'!AD16</f>
        <v>0</v>
      </c>
      <c r="AE16" s="19">
        <f>'[4]2SEPT'!AE16+'[4]3OCT'!AE16+'[4]4NOV'!AE16+'[4]5DEC'!AE16+'[4]6JAN'!AE16+'[4]7FEB'!AE16+'[4]8MAR'!AE16+'[4]9APR'!AE16+'[4]10MAY'!AE16+'[4]11JUN'!AE16+'[4]12JUL'!AE16</f>
        <v>0</v>
      </c>
      <c r="AF16" s="19">
        <f>'[4]2SEPT'!AF16+'[4]3OCT'!AF16+'[4]4NOV'!AF16+'[4]5DEC'!AF16+'[4]6JAN'!AF16+'[4]7FEB'!AF16+'[4]8MAR'!AF16+'[4]9APR'!AF16+'[4]10MAY'!AF16+'[4]11JUN'!AF16+'[4]12JUL'!AF16</f>
        <v>0</v>
      </c>
      <c r="AG16" s="19">
        <f>'[4]10MAY'!AG16+'[4]11JUN'!AG16+'[4]12JUL'!AG16</f>
        <v>0</v>
      </c>
      <c r="AH16" s="24">
        <f>'[4]2SEPT'!AG16+'[4]3OCT'!AG16+'[4]4NOV'!AG16+'[4]5DEC'!AG16+'[4]6JAN'!AG16+'[4]7FEB'!AG16+'[4]8MAR'!AG16+'[4]9APR'!AG16+'[4]10MAY'!AH16+'[4]11JUN'!AH16+'[4]12JUL'!AH16</f>
        <v>169476.72</v>
      </c>
    </row>
    <row r="17" spans="1:34" x14ac:dyDescent="0.25">
      <c r="A17" s="16" t="s">
        <v>69</v>
      </c>
      <c r="B17" s="17" t="s">
        <v>70</v>
      </c>
      <c r="C17" s="30" t="s">
        <v>71</v>
      </c>
      <c r="D17" s="19">
        <f>'[4]2SEPT'!D17+'[4]3OCT'!D17+'[4]4NOV'!D17+'[4]5DEC'!D17+'[4]6JAN'!D17+'[4]7FEB'!D17+'[4]8MAR'!D17+'[4]9APR'!D17+'[4]10MAY'!D17+'[4]11JUN'!D17+'[4]12JUL'!D17</f>
        <v>74305.52</v>
      </c>
      <c r="E17" s="19">
        <f>'[4]2SEPT'!E17+'[4]3OCT'!E17+'[4]4NOV'!E17+'[4]5DEC'!E17+'[4]6JAN'!E17+'[4]7FEB'!E17+'[4]8MAR'!E17+'[4]9APR'!E17+'[4]10MAY'!E17+'[4]11JUN'!E17+'[4]12JUL'!E17</f>
        <v>36855.360000000001</v>
      </c>
      <c r="F17" s="19">
        <f>'[4]2SEPT'!F17+'[4]3OCT'!F17+'[4]4NOV'!F17+'[4]5DEC'!F17+'[4]6JAN'!F17+'[4]7FEB'!F17+'[4]8MAR'!F17+'[4]9APR'!F17+'[4]10MAY'!F17+'[4]11JUN'!F17+'[4]12JUL'!F17</f>
        <v>18500</v>
      </c>
      <c r="G17" s="19">
        <f>'[4]2SEPT'!G17+'[4]3OCT'!G17+'[4]4NOV'!G17+'[4]5DEC'!G17+'[4]6JAN'!G17+'[4]7FEB'!G17+'[4]8MAR'!G17+'[4]9APR'!G17+'[4]10MAY'!G17+'[4]11JUN'!G17+'[4]12JUL'!G17</f>
        <v>20090.12</v>
      </c>
      <c r="H17" s="19">
        <f>'[4]2SEPT'!H17+'[4]3OCT'!H17+'[4]4NOV'!H17+'[4]5DEC'!H17+'[4]6JAN'!H17+'[4]7FEB'!H17+'[4]8MAR'!H17+'[4]9APR'!H17+'[4]10MAY'!H17+'[4]11JUN'!H17+'[4]12JUL'!H17</f>
        <v>7900</v>
      </c>
      <c r="I17" s="20">
        <f>'[4]2SEPT'!I17+'[4]3OCT'!I17+'[4]4NOV'!I17+'[4]5DEC'!I17+'[4]6JAN'!I17+'[4]7FEB'!I17+'[4]8MAR'!I17+'[4]9APR'!I17+'[4]10MAY'!I17+'[4]11JUN'!I17+'[4]12JUL'!I17</f>
        <v>157651</v>
      </c>
      <c r="J17" s="19">
        <f>'[4]2SEPT'!J17+'[4]3OCT'!J17+'[4]4NOV'!J17+'[4]5DEC'!J17+'[4]6JAN'!J17+'[4]7FEB'!J17+'[4]8MAR'!J17+'[4]9APR'!J17+'[4]10MAY'!J17+'[4]11JUN'!J17+'[4]12JUL'!J17</f>
        <v>7126.42</v>
      </c>
      <c r="K17" s="19">
        <f>'[4]2SEPT'!K17+'[4]3OCT'!K17+'[4]4NOV'!K17+'[4]5DEC'!K17+'[4]6JAN'!K17+'[4]7FEB'!K17+'[4]8MAR'!K17+'[4]9APR'!K17+'[4]10MAY'!K17+'[4]11JUN'!K17+'[4]12JUL'!K17</f>
        <v>0</v>
      </c>
      <c r="L17" s="19">
        <f>'[4]2SEPT'!L17+'[4]3OCT'!L17+'[4]4NOV'!L17+'[4]5DEC'!L17+'[4]6JAN'!L17+'[4]7FEB'!L17+'[4]8MAR'!L17+'[4]9APR'!L17+'[4]10MAY'!L17+'[4]11JUN'!L17+'[4]12JUL'!L17</f>
        <v>0</v>
      </c>
      <c r="M17" s="19">
        <f>'[4]2SEPT'!M17+'[4]3OCT'!M17+'[4]4NOV'!M17+'[4]5DEC'!M17+'[4]6JAN'!M17+'[4]7FEB'!M17+'[4]8MAR'!M17+'[4]9APR'!M17+'[4]10MAY'!M17+'[4]11JUN'!M17+'[4]12JUL'!M17</f>
        <v>0</v>
      </c>
      <c r="N17" s="19">
        <f>'[4]2SEPT'!N17+'[4]3OCT'!N17+'[4]4NOV'!N17+'[4]5DEC'!N17+'[4]6JAN'!N17+'[4]7FEB'!N17+'[4]8MAR'!N17+'[4]9APR'!N17+'[4]10MAY'!N17+'[4]11JUN'!N17+'[4]12JUL'!N17</f>
        <v>0</v>
      </c>
      <c r="O17" s="19">
        <f>'[4]2SEPT'!O17+'[4]3OCT'!O17+'[4]4NOV'!O17+'[4]5DEC'!O17+'[4]6JAN'!O17+'[4]7FEB'!O17+'[4]8MAR'!O17+'[4]9APR'!O17+'[4]10MAY'!O17+'[4]11JUN'!O17+'[4]12JUL'!O17</f>
        <v>0</v>
      </c>
      <c r="P17" s="19">
        <f>'[4]2SEPT'!P17+'[4]3OCT'!P17+'[4]4NOV'!P17+'[4]5DEC'!P17+'[4]6JAN'!P17+'[4]7FEB'!P17+'[4]8MAR'!P17+'[4]9APR'!P17+'[4]10MAY'!P17+'[4]11JUN'!P17+'[4]12JUL'!P17</f>
        <v>0</v>
      </c>
      <c r="Q17" s="19">
        <f>'[4]2SEPT'!Q17+'[4]3OCT'!Q17+'[4]4NOV'!Q17+'[4]5DEC'!Q17+'[4]6JAN'!Q17+'[4]7FEB'!Q17+'[4]8MAR'!Q17+'[4]9APR'!Q17+'[4]10MAY'!Q17+'[4]11JUN'!Q17+'[4]12JUL'!Q17</f>
        <v>0</v>
      </c>
      <c r="R17" s="19">
        <f>'[4]2SEPT'!R17+'[4]3OCT'!R17+'[4]4NOV'!R17+'[4]5DEC'!R17+'[4]6JAN'!R17+'[4]7FEB'!R17+'[4]8MAR'!R17+'[4]9APR'!R17+'[4]10MAY'!R17+'[4]11JUN'!R17+'[4]12JUL'!R17</f>
        <v>0</v>
      </c>
      <c r="S17" s="19">
        <f>'[4]2SEPT'!S17+'[4]3OCT'!S17+'[4]4NOV'!S17+'[4]5DEC'!S17+'[4]6JAN'!S17+'[4]7FEB'!S17+'[4]8MAR'!S17+'[4]9APR'!S17+'[4]10MAY'!S17+'[4]11JUN'!S17+'[4]12JUL'!S17</f>
        <v>0</v>
      </c>
      <c r="T17" s="21">
        <f>'[4]2SEPT'!T17+'[4]3OCT'!T17+'[4]4NOV'!T17+'[4]5DEC'!T17+'[4]6JAN'!T17+'[4]7FEB'!T17+'[4]8MAR'!T17+'[4]9APR'!T17+'[4]10MAY'!T17+'[4]11JUN'!T17+'[4]12JUL'!T17</f>
        <v>0</v>
      </c>
      <c r="U17" s="19">
        <f>'[4]2SEPT'!U17+'[4]3OCT'!U17+'[4]4NOV'!U17+'[4]5DEC'!U17+'[4]6JAN'!U17+'[4]7FEB'!U17+'[4]8MAR'!U17+'[4]9APR'!U17+'[4]10MAY'!U17+'[4]11JUN'!U17+'[4]12JUL'!U17</f>
        <v>0</v>
      </c>
      <c r="V17" s="19">
        <f>'[4]2SEPT'!V17+'[4]3OCT'!V17+'[4]4NOV'!V17+'[4]5DEC'!V17+'[4]6JAN'!V17+'[4]7FEB'!V17+'[4]8MAR'!V17+'[4]9APR'!V17+'[4]10MAY'!V17+'[4]11JUN'!V17+'[4]12JUL'!V17</f>
        <v>0</v>
      </c>
      <c r="W17" s="19">
        <f>'[4]2SEPT'!W17+'[4]3OCT'!W17+'[4]4NOV'!W17+'[4]5DEC'!W17+'[4]6JAN'!W17+'[4]7FEB'!W17+'[4]8MAR'!W17+'[4]9APR'!W17+'[4]10MAY'!W17+'[4]11JUN'!W17+'[4]12JUL'!W17</f>
        <v>0</v>
      </c>
      <c r="X17" s="19">
        <f>'[4]2SEPT'!X17+'[4]3OCT'!X17+'[4]4NOV'!X17+'[4]5DEC'!X17+'[4]6JAN'!X17+'[4]7FEB'!X17+'[4]8MAR'!X17+'[4]9APR'!X17+'[4]10MAY'!X17+'[4]11JUN'!X17+'[4]12JUL'!X17</f>
        <v>0</v>
      </c>
      <c r="Y17" s="22">
        <f>'[4]2SEPT'!Y17+'[4]3OCT'!Y17+'[4]4NOV'!Y17+'[4]5DEC'!Y17+'[4]6JAN'!Y17+'[4]7FEB'!Y17+'[4]8MAR'!Y17+'[4]9APR'!Y17+'[4]10MAY'!Y17+'[4]11JUN'!Y17+'[4]12JUL'!Y17</f>
        <v>0</v>
      </c>
      <c r="Z17" s="19">
        <f>'[4]2SEPT'!Z17+'[4]3OCT'!Z17+'[4]4NOV'!Z17+'[4]5DEC'!Z17+'[4]6JAN'!Z17+'[4]7FEB'!Z17+'[4]8MAR'!Z17+'[4]9APR'!Z17+'[4]10MAY'!Z17+'[4]11JUN'!Z17+'[4]12JUL'!Z17</f>
        <v>0</v>
      </c>
      <c r="AA17" s="19">
        <f>'[4]2SEPT'!AA17+'[4]3OCT'!AA17+'[4]4NOV'!AA17+'[4]5DEC'!AA17+'[4]6JAN'!AA17+'[4]7FEB'!AA17+'[4]8MAR'!AA17+'[4]9APR'!AA17+'[4]10MAY'!AA17+'[4]11JUN'!AA17+'[4]12JUL'!AA17</f>
        <v>0</v>
      </c>
      <c r="AB17" s="19">
        <f>'[4]2SEPT'!AB17+'[4]3OCT'!AB17+'[4]4NOV'!AB17+'[4]5DEC'!AB17+'[4]6JAN'!AB17+'[4]7FEB'!AB17+'[4]8MAR'!AB17+'[4]9APR'!AB17+'[4]10MAY'!AB17+'[4]11JUN'!AB17+'[4]12JUL'!AB17</f>
        <v>0</v>
      </c>
      <c r="AC17" s="19">
        <f>'[4]2SEPT'!AC17+'[4]3OCT'!AC17+'[4]4NOV'!AC17+'[4]5DEC'!AC17+'[4]6JAN'!AC17+'[4]7FEB'!AC17+'[4]8MAR'!AC17+'[4]9APR'!AC17+'[4]10MAY'!AC17+'[4]11JUN'!AC17+'[4]12JUL'!AC17</f>
        <v>0</v>
      </c>
      <c r="AD17" s="23">
        <f>'[4]2SEPT'!AD17+'[4]3OCT'!AD17+'[4]4NOV'!AD17+'[4]5DEC'!AD17+'[4]6JAN'!AD17+'[4]7FEB'!AD17+'[4]8MAR'!AD17+'[4]9APR'!AD17+'[4]10MAY'!AD17+'[4]11JUN'!AD17+'[4]12JUL'!AD17</f>
        <v>0</v>
      </c>
      <c r="AE17" s="19">
        <f>'[4]2SEPT'!AE17+'[4]3OCT'!AE17+'[4]4NOV'!AE17+'[4]5DEC'!AE17+'[4]6JAN'!AE17+'[4]7FEB'!AE17+'[4]8MAR'!AE17+'[4]9APR'!AE17+'[4]10MAY'!AE17+'[4]11JUN'!AE17+'[4]12JUL'!AE17</f>
        <v>0</v>
      </c>
      <c r="AF17" s="19">
        <f>'[4]2SEPT'!AF17+'[4]3OCT'!AF17+'[4]4NOV'!AF17+'[4]5DEC'!AF17+'[4]6JAN'!AF17+'[4]7FEB'!AF17+'[4]8MAR'!AF17+'[4]9APR'!AF17+'[4]10MAY'!AF17+'[4]11JUN'!AF17+'[4]12JUL'!AF17</f>
        <v>0</v>
      </c>
      <c r="AG17" s="19">
        <f>'[4]10MAY'!AG17+'[4]11JUN'!AG17+'[4]12JUL'!AG17</f>
        <v>0</v>
      </c>
      <c r="AH17" s="24">
        <f>'[4]2SEPT'!AG17+'[4]3OCT'!AG17+'[4]4NOV'!AG17+'[4]5DEC'!AG17+'[4]6JAN'!AG17+'[4]7FEB'!AG17+'[4]8MAR'!AG17+'[4]9APR'!AG17+'[4]10MAY'!AH17+'[4]11JUN'!AH17+'[4]12JUL'!AH17</f>
        <v>151639.41999999998</v>
      </c>
    </row>
    <row r="18" spans="1:34" x14ac:dyDescent="0.25">
      <c r="A18" s="16" t="s">
        <v>72</v>
      </c>
      <c r="B18" s="17" t="s">
        <v>73</v>
      </c>
      <c r="C18" s="25" t="s">
        <v>39</v>
      </c>
      <c r="D18" s="19">
        <f>'[4]2SEPT'!D18+'[4]3OCT'!D18+'[4]4NOV'!D18+'[4]5DEC'!D18+'[4]6JAN'!D18+'[4]7FEB'!D18+'[4]8MAR'!D18+'[4]9APR'!D18+'[4]10MAY'!D18+'[4]11JUN'!D18+'[4]12JUL'!D18</f>
        <v>0</v>
      </c>
      <c r="E18" s="19">
        <f>'[4]2SEPT'!E18+'[4]3OCT'!E18+'[4]4NOV'!E18+'[4]5DEC'!E18+'[4]6JAN'!E18+'[4]7FEB'!E18+'[4]8MAR'!E18+'[4]9APR'!E18+'[4]10MAY'!E18+'[4]11JUN'!E18+'[4]12JUL'!E18</f>
        <v>375951</v>
      </c>
      <c r="F18" s="19">
        <f>'[4]2SEPT'!F18+'[4]3OCT'!F18+'[4]4NOV'!F18+'[4]5DEC'!F18+'[4]6JAN'!F18+'[4]7FEB'!F18+'[4]8MAR'!F18+'[4]9APR'!F18+'[4]10MAY'!F18+'[4]11JUN'!F18+'[4]12JUL'!F18</f>
        <v>8645</v>
      </c>
      <c r="G18" s="19">
        <f>'[4]2SEPT'!G18+'[4]3OCT'!G18+'[4]4NOV'!G18+'[4]5DEC'!G18+'[4]6JAN'!G18+'[4]7FEB'!G18+'[4]8MAR'!G18+'[4]9APR'!G18+'[4]10MAY'!G18+'[4]11JUN'!G18+'[4]12JUL'!G18</f>
        <v>18000</v>
      </c>
      <c r="H18" s="19">
        <f>'[4]2SEPT'!H18+'[4]3OCT'!H18+'[4]4NOV'!H18+'[4]5DEC'!H18+'[4]6JAN'!H18+'[4]7FEB'!H18+'[4]8MAR'!H18+'[4]9APR'!H18+'[4]10MAY'!H18+'[4]11JUN'!H18+'[4]12JUL'!H18</f>
        <v>5000</v>
      </c>
      <c r="I18" s="20">
        <f>'[4]2SEPT'!I18+'[4]3OCT'!I18+'[4]4NOV'!I18+'[4]5DEC'!I18+'[4]6JAN'!I18+'[4]7FEB'!I18+'[4]8MAR'!I18+'[4]9APR'!I18+'[4]10MAY'!I18+'[4]11JUN'!I18+'[4]12JUL'!I18</f>
        <v>407596</v>
      </c>
      <c r="J18" s="19">
        <f>'[4]2SEPT'!J18+'[4]3OCT'!J18+'[4]4NOV'!J18+'[4]5DEC'!J18+'[4]6JAN'!J18+'[4]7FEB'!J18+'[4]8MAR'!J18+'[4]9APR'!J18+'[4]10MAY'!J18+'[4]11JUN'!J18+'[4]12JUL'!J18</f>
        <v>25579.49</v>
      </c>
      <c r="K18" s="19">
        <f>'[4]2SEPT'!K18+'[4]3OCT'!K18+'[4]4NOV'!K18+'[4]5DEC'!K18+'[4]6JAN'!K18+'[4]7FEB'!K18+'[4]8MAR'!K18+'[4]9APR'!K18+'[4]10MAY'!K18+'[4]11JUN'!K18+'[4]12JUL'!K18</f>
        <v>0</v>
      </c>
      <c r="L18" s="19">
        <f>'[4]2SEPT'!L18+'[4]3OCT'!L18+'[4]4NOV'!L18+'[4]5DEC'!L18+'[4]6JAN'!L18+'[4]7FEB'!L18+'[4]8MAR'!L18+'[4]9APR'!L18+'[4]10MAY'!L18+'[4]11JUN'!L18+'[4]12JUL'!L18</f>
        <v>0</v>
      </c>
      <c r="M18" s="19">
        <f>'[4]2SEPT'!M18+'[4]3OCT'!M18+'[4]4NOV'!M18+'[4]5DEC'!M18+'[4]6JAN'!M18+'[4]7FEB'!M18+'[4]8MAR'!M18+'[4]9APR'!M18+'[4]10MAY'!M18+'[4]11JUN'!M18+'[4]12JUL'!M18</f>
        <v>0</v>
      </c>
      <c r="N18" s="19">
        <f>'[4]2SEPT'!N18+'[4]3OCT'!N18+'[4]4NOV'!N18+'[4]5DEC'!N18+'[4]6JAN'!N18+'[4]7FEB'!N18+'[4]8MAR'!N18+'[4]9APR'!N18+'[4]10MAY'!N18+'[4]11JUN'!N18+'[4]12JUL'!N18</f>
        <v>0</v>
      </c>
      <c r="O18" s="19">
        <f>'[4]2SEPT'!O18+'[4]3OCT'!O18+'[4]4NOV'!O18+'[4]5DEC'!O18+'[4]6JAN'!O18+'[4]7FEB'!O18+'[4]8MAR'!O18+'[4]9APR'!O18+'[4]10MAY'!O18+'[4]11JUN'!O18+'[4]12JUL'!O18</f>
        <v>0</v>
      </c>
      <c r="P18" s="19">
        <f>'[4]2SEPT'!P18+'[4]3OCT'!P18+'[4]4NOV'!P18+'[4]5DEC'!P18+'[4]6JAN'!P18+'[4]7FEB'!P18+'[4]8MAR'!P18+'[4]9APR'!P18+'[4]10MAY'!P18+'[4]11JUN'!P18+'[4]12JUL'!P18</f>
        <v>0</v>
      </c>
      <c r="Q18" s="19">
        <f>'[4]2SEPT'!Q18+'[4]3OCT'!Q18+'[4]4NOV'!Q18+'[4]5DEC'!Q18+'[4]6JAN'!Q18+'[4]7FEB'!Q18+'[4]8MAR'!Q18+'[4]9APR'!Q18+'[4]10MAY'!Q18+'[4]11JUN'!Q18+'[4]12JUL'!Q18</f>
        <v>0</v>
      </c>
      <c r="R18" s="19">
        <f>'[4]2SEPT'!R18+'[4]3OCT'!R18+'[4]4NOV'!R18+'[4]5DEC'!R18+'[4]6JAN'!R18+'[4]7FEB'!R18+'[4]8MAR'!R18+'[4]9APR'!R18+'[4]10MAY'!R18+'[4]11JUN'!R18+'[4]12JUL'!R18</f>
        <v>0</v>
      </c>
      <c r="S18" s="19">
        <f>'[4]2SEPT'!S18+'[4]3OCT'!S18+'[4]4NOV'!S18+'[4]5DEC'!S18+'[4]6JAN'!S18+'[4]7FEB'!S18+'[4]8MAR'!S18+'[4]9APR'!S18+'[4]10MAY'!S18+'[4]11JUN'!S18+'[4]12JUL'!S18</f>
        <v>0</v>
      </c>
      <c r="T18" s="21">
        <f>'[4]2SEPT'!T18+'[4]3OCT'!T18+'[4]4NOV'!T18+'[4]5DEC'!T18+'[4]6JAN'!T18+'[4]7FEB'!T18+'[4]8MAR'!T18+'[4]9APR'!T18+'[4]10MAY'!T18+'[4]11JUN'!T18+'[4]12JUL'!T18</f>
        <v>0</v>
      </c>
      <c r="U18" s="19">
        <f>'[4]2SEPT'!U18+'[4]3OCT'!U18+'[4]4NOV'!U18+'[4]5DEC'!U18+'[4]6JAN'!U18+'[4]7FEB'!U18+'[4]8MAR'!U18+'[4]9APR'!U18+'[4]10MAY'!U18+'[4]11JUN'!U18+'[4]12JUL'!U18</f>
        <v>0</v>
      </c>
      <c r="V18" s="19">
        <f>'[4]2SEPT'!V18+'[4]3OCT'!V18+'[4]4NOV'!V18+'[4]5DEC'!V18+'[4]6JAN'!V18+'[4]7FEB'!V18+'[4]8MAR'!V18+'[4]9APR'!V18+'[4]10MAY'!V18+'[4]11JUN'!V18+'[4]12JUL'!V18</f>
        <v>0</v>
      </c>
      <c r="W18" s="19">
        <f>'[4]2SEPT'!W18+'[4]3OCT'!W18+'[4]4NOV'!W18+'[4]5DEC'!W18+'[4]6JAN'!W18+'[4]7FEB'!W18+'[4]8MAR'!W18+'[4]9APR'!W18+'[4]10MAY'!W18+'[4]11JUN'!W18+'[4]12JUL'!W18</f>
        <v>0</v>
      </c>
      <c r="X18" s="19">
        <f>'[4]2SEPT'!X18+'[4]3OCT'!X18+'[4]4NOV'!X18+'[4]5DEC'!X18+'[4]6JAN'!X18+'[4]7FEB'!X18+'[4]8MAR'!X18+'[4]9APR'!X18+'[4]10MAY'!X18+'[4]11JUN'!X18+'[4]12JUL'!X18</f>
        <v>0</v>
      </c>
      <c r="Y18" s="22">
        <f>'[4]2SEPT'!Y18+'[4]3OCT'!Y18+'[4]4NOV'!Y18+'[4]5DEC'!Y18+'[4]6JAN'!Y18+'[4]7FEB'!Y18+'[4]8MAR'!Y18+'[4]9APR'!Y18+'[4]10MAY'!Y18+'[4]11JUN'!Y18+'[4]12JUL'!Y18</f>
        <v>0</v>
      </c>
      <c r="Z18" s="19">
        <f>'[4]2SEPT'!Z18+'[4]3OCT'!Z18+'[4]4NOV'!Z18+'[4]5DEC'!Z18+'[4]6JAN'!Z18+'[4]7FEB'!Z18+'[4]8MAR'!Z18+'[4]9APR'!Z18+'[4]10MAY'!Z18+'[4]11JUN'!Z18+'[4]12JUL'!Z18</f>
        <v>0</v>
      </c>
      <c r="AA18" s="19">
        <f>'[4]2SEPT'!AA18+'[4]3OCT'!AA18+'[4]4NOV'!AA18+'[4]5DEC'!AA18+'[4]6JAN'!AA18+'[4]7FEB'!AA18+'[4]8MAR'!AA18+'[4]9APR'!AA18+'[4]10MAY'!AA18+'[4]11JUN'!AA18+'[4]12JUL'!AA18</f>
        <v>0</v>
      </c>
      <c r="AB18" s="19">
        <f>'[4]2SEPT'!AB18+'[4]3OCT'!AB18+'[4]4NOV'!AB18+'[4]5DEC'!AB18+'[4]6JAN'!AB18+'[4]7FEB'!AB18+'[4]8MAR'!AB18+'[4]9APR'!AB18+'[4]10MAY'!AB18+'[4]11JUN'!AB18+'[4]12JUL'!AB18</f>
        <v>0</v>
      </c>
      <c r="AC18" s="19">
        <f>'[4]2SEPT'!AC18+'[4]3OCT'!AC18+'[4]4NOV'!AC18+'[4]5DEC'!AC18+'[4]6JAN'!AC18+'[4]7FEB'!AC18+'[4]8MAR'!AC18+'[4]9APR'!AC18+'[4]10MAY'!AC18+'[4]11JUN'!AC18+'[4]12JUL'!AC18</f>
        <v>0</v>
      </c>
      <c r="AD18" s="23">
        <f>'[4]2SEPT'!AD18+'[4]3OCT'!AD18+'[4]4NOV'!AD18+'[4]5DEC'!AD18+'[4]6JAN'!AD18+'[4]7FEB'!AD18+'[4]8MAR'!AD18+'[4]9APR'!AD18+'[4]10MAY'!AD18+'[4]11JUN'!AD18+'[4]12JUL'!AD18</f>
        <v>0</v>
      </c>
      <c r="AE18" s="19">
        <f>'[4]2SEPT'!AE18+'[4]3OCT'!AE18+'[4]4NOV'!AE18+'[4]5DEC'!AE18+'[4]6JAN'!AE18+'[4]7FEB'!AE18+'[4]8MAR'!AE18+'[4]9APR'!AE18+'[4]10MAY'!AE18+'[4]11JUN'!AE18+'[4]12JUL'!AE18</f>
        <v>0</v>
      </c>
      <c r="AF18" s="19">
        <f>'[4]2SEPT'!AF18+'[4]3OCT'!AF18+'[4]4NOV'!AF18+'[4]5DEC'!AF18+'[4]6JAN'!AF18+'[4]7FEB'!AF18+'[4]8MAR'!AF18+'[4]9APR'!AF18+'[4]10MAY'!AF18+'[4]11JUN'!AF18+'[4]12JUL'!AF18</f>
        <v>0</v>
      </c>
      <c r="AG18" s="19">
        <f>'[4]10MAY'!AG18+'[4]11JUN'!AG18+'[4]12JUL'!AG18</f>
        <v>0</v>
      </c>
      <c r="AH18" s="24">
        <f>'[4]2SEPT'!AG18+'[4]3OCT'!AG18+'[4]4NOV'!AG18+'[4]5DEC'!AG18+'[4]6JAN'!AG18+'[4]7FEB'!AG18+'[4]8MAR'!AG18+'[4]9APR'!AG18+'[4]10MAY'!AH18+'[4]11JUN'!AH18+'[4]12JUL'!AH18</f>
        <v>399209.49</v>
      </c>
    </row>
    <row r="19" spans="1:34" x14ac:dyDescent="0.25">
      <c r="A19" s="16" t="s">
        <v>74</v>
      </c>
      <c r="B19" s="17" t="s">
        <v>75</v>
      </c>
      <c r="C19" s="28" t="s">
        <v>45</v>
      </c>
      <c r="D19" s="19">
        <f>'[4]2SEPT'!D19+'[4]3OCT'!D19+'[4]4NOV'!D19+'[4]5DEC'!D19+'[4]6JAN'!D19+'[4]7FEB'!D19+'[4]8MAR'!D19+'[4]9APR'!D19+'[4]10MAY'!D19+'[4]11JUN'!D19+'[4]12JUL'!D19</f>
        <v>689796</v>
      </c>
      <c r="E19" s="19">
        <f>'[4]2SEPT'!E19+'[4]3OCT'!E19+'[4]4NOV'!E19+'[4]5DEC'!E19+'[4]6JAN'!E19+'[4]7FEB'!E19+'[4]8MAR'!E19+'[4]9APR'!E19+'[4]10MAY'!E19+'[4]11JUN'!E19+'[4]12JUL'!E19</f>
        <v>0</v>
      </c>
      <c r="F19" s="19">
        <f>'[4]2SEPT'!F19+'[4]3OCT'!F19+'[4]4NOV'!F19+'[4]5DEC'!F19+'[4]6JAN'!F19+'[4]7FEB'!F19+'[4]8MAR'!F19+'[4]9APR'!F19+'[4]10MAY'!F19+'[4]11JUN'!F19+'[4]12JUL'!F19</f>
        <v>0</v>
      </c>
      <c r="G19" s="19">
        <f>'[4]2SEPT'!G19+'[4]3OCT'!G19+'[4]4NOV'!G19+'[4]5DEC'!G19+'[4]6JAN'!G19+'[4]7FEB'!G19+'[4]8MAR'!G19+'[4]9APR'!G19+'[4]10MAY'!G19+'[4]11JUN'!G19+'[4]12JUL'!G19</f>
        <v>0</v>
      </c>
      <c r="H19" s="19">
        <f>'[4]2SEPT'!H19+'[4]3OCT'!H19+'[4]4NOV'!H19+'[4]5DEC'!H19+'[4]6JAN'!H19+'[4]7FEB'!H19+'[4]8MAR'!H19+'[4]9APR'!H19+'[4]10MAY'!H19+'[4]11JUN'!H19+'[4]12JUL'!H19</f>
        <v>0</v>
      </c>
      <c r="I19" s="20">
        <f>'[4]2SEPT'!I19+'[4]3OCT'!I19+'[4]4NOV'!I19+'[4]5DEC'!I19+'[4]6JAN'!I19+'[4]7FEB'!I19+'[4]8MAR'!I19+'[4]9APR'!I19+'[4]10MAY'!I19+'[4]11JUN'!I19+'[4]12JUL'!I19</f>
        <v>689796</v>
      </c>
      <c r="J19" s="19">
        <f>'[4]2SEPT'!J19+'[4]3OCT'!J19+'[4]4NOV'!J19+'[4]5DEC'!J19+'[4]6JAN'!J19+'[4]7FEB'!J19+'[4]8MAR'!J19+'[4]9APR'!J19+'[4]10MAY'!J19+'[4]11JUN'!J19+'[4]12JUL'!J19</f>
        <v>51268.24</v>
      </c>
      <c r="K19" s="19">
        <f>'[4]2SEPT'!K19+'[4]3OCT'!K19+'[4]4NOV'!K19+'[4]5DEC'!K19+'[4]6JAN'!K19+'[4]7FEB'!K19+'[4]8MAR'!K19+'[4]9APR'!K19+'[4]10MAY'!K19+'[4]11JUN'!K19+'[4]12JUL'!K19</f>
        <v>0</v>
      </c>
      <c r="L19" s="19">
        <f>'[4]2SEPT'!L19+'[4]3OCT'!L19+'[4]4NOV'!L19+'[4]5DEC'!L19+'[4]6JAN'!L19+'[4]7FEB'!L19+'[4]8MAR'!L19+'[4]9APR'!L19+'[4]10MAY'!L19+'[4]11JUN'!L19+'[4]12JUL'!L19</f>
        <v>0</v>
      </c>
      <c r="M19" s="19">
        <f>'[4]2SEPT'!M19+'[4]3OCT'!M19+'[4]4NOV'!M19+'[4]5DEC'!M19+'[4]6JAN'!M19+'[4]7FEB'!M19+'[4]8MAR'!M19+'[4]9APR'!M19+'[4]10MAY'!M19+'[4]11JUN'!M19+'[4]12JUL'!M19</f>
        <v>0</v>
      </c>
      <c r="N19" s="19">
        <f>'[4]2SEPT'!N19+'[4]3OCT'!N19+'[4]4NOV'!N19+'[4]5DEC'!N19+'[4]6JAN'!N19+'[4]7FEB'!N19+'[4]8MAR'!N19+'[4]9APR'!N19+'[4]10MAY'!N19+'[4]11JUN'!N19+'[4]12JUL'!N19</f>
        <v>0</v>
      </c>
      <c r="O19" s="19">
        <f>'[4]2SEPT'!O19+'[4]3OCT'!O19+'[4]4NOV'!O19+'[4]5DEC'!O19+'[4]6JAN'!O19+'[4]7FEB'!O19+'[4]8MAR'!O19+'[4]9APR'!O19+'[4]10MAY'!O19+'[4]11JUN'!O19+'[4]12JUL'!O19</f>
        <v>0</v>
      </c>
      <c r="P19" s="19">
        <f>'[4]2SEPT'!P19+'[4]3OCT'!P19+'[4]4NOV'!P19+'[4]5DEC'!P19+'[4]6JAN'!P19+'[4]7FEB'!P19+'[4]8MAR'!P19+'[4]9APR'!P19+'[4]10MAY'!P19+'[4]11JUN'!P19+'[4]12JUL'!P19</f>
        <v>0</v>
      </c>
      <c r="Q19" s="19">
        <f>'[4]2SEPT'!Q19+'[4]3OCT'!Q19+'[4]4NOV'!Q19+'[4]5DEC'!Q19+'[4]6JAN'!Q19+'[4]7FEB'!Q19+'[4]8MAR'!Q19+'[4]9APR'!Q19+'[4]10MAY'!Q19+'[4]11JUN'!Q19+'[4]12JUL'!Q19</f>
        <v>0</v>
      </c>
      <c r="R19" s="19">
        <f>'[4]2SEPT'!R19+'[4]3OCT'!R19+'[4]4NOV'!R19+'[4]5DEC'!R19+'[4]6JAN'!R19+'[4]7FEB'!R19+'[4]8MAR'!R19+'[4]9APR'!R19+'[4]10MAY'!R19+'[4]11JUN'!R19+'[4]12JUL'!R19</f>
        <v>0</v>
      </c>
      <c r="S19" s="19">
        <f>'[4]2SEPT'!S19+'[4]3OCT'!S19+'[4]4NOV'!S19+'[4]5DEC'!S19+'[4]6JAN'!S19+'[4]7FEB'!S19+'[4]8MAR'!S19+'[4]9APR'!S19+'[4]10MAY'!S19+'[4]11JUN'!S19+'[4]12JUL'!S19</f>
        <v>0</v>
      </c>
      <c r="T19" s="21">
        <f>'[4]2SEPT'!T19+'[4]3OCT'!T19+'[4]4NOV'!T19+'[4]5DEC'!T19+'[4]6JAN'!T19+'[4]7FEB'!T19+'[4]8MAR'!T19+'[4]9APR'!T19+'[4]10MAY'!T19+'[4]11JUN'!T19+'[4]12JUL'!T19</f>
        <v>0</v>
      </c>
      <c r="U19" s="19">
        <f>'[4]2SEPT'!U19+'[4]3OCT'!U19+'[4]4NOV'!U19+'[4]5DEC'!U19+'[4]6JAN'!U19+'[4]7FEB'!U19+'[4]8MAR'!U19+'[4]9APR'!U19+'[4]10MAY'!U19+'[4]11JUN'!U19+'[4]12JUL'!U19</f>
        <v>0</v>
      </c>
      <c r="V19" s="19">
        <f>'[4]2SEPT'!V19+'[4]3OCT'!V19+'[4]4NOV'!V19+'[4]5DEC'!V19+'[4]6JAN'!V19+'[4]7FEB'!V19+'[4]8MAR'!V19+'[4]9APR'!V19+'[4]10MAY'!V19+'[4]11JUN'!V19+'[4]12JUL'!V19</f>
        <v>0</v>
      </c>
      <c r="W19" s="19">
        <f>'[4]2SEPT'!W19+'[4]3OCT'!W19+'[4]4NOV'!W19+'[4]5DEC'!W19+'[4]6JAN'!W19+'[4]7FEB'!W19+'[4]8MAR'!W19+'[4]9APR'!W19+'[4]10MAY'!W19+'[4]11JUN'!W19+'[4]12JUL'!W19</f>
        <v>0</v>
      </c>
      <c r="X19" s="19">
        <f>'[4]2SEPT'!X19+'[4]3OCT'!X19+'[4]4NOV'!X19+'[4]5DEC'!X19+'[4]6JAN'!X19+'[4]7FEB'!X19+'[4]8MAR'!X19+'[4]9APR'!X19+'[4]10MAY'!X19+'[4]11JUN'!X19+'[4]12JUL'!X19</f>
        <v>0</v>
      </c>
      <c r="Y19" s="22">
        <f>'[4]2SEPT'!Y19+'[4]3OCT'!Y19+'[4]4NOV'!Y19+'[4]5DEC'!Y19+'[4]6JAN'!Y19+'[4]7FEB'!Y19+'[4]8MAR'!Y19+'[4]9APR'!Y19+'[4]10MAY'!Y19+'[4]11JUN'!Y19+'[4]12JUL'!Y19</f>
        <v>0</v>
      </c>
      <c r="Z19" s="19">
        <f>'[4]2SEPT'!Z19+'[4]3OCT'!Z19+'[4]4NOV'!Z19+'[4]5DEC'!Z19+'[4]6JAN'!Z19+'[4]7FEB'!Z19+'[4]8MAR'!Z19+'[4]9APR'!Z19+'[4]10MAY'!Z19+'[4]11JUN'!Z19+'[4]12JUL'!Z19</f>
        <v>0</v>
      </c>
      <c r="AA19" s="19">
        <f>'[4]2SEPT'!AA19+'[4]3OCT'!AA19+'[4]4NOV'!AA19+'[4]5DEC'!AA19+'[4]6JAN'!AA19+'[4]7FEB'!AA19+'[4]8MAR'!AA19+'[4]9APR'!AA19+'[4]10MAY'!AA19+'[4]11JUN'!AA19+'[4]12JUL'!AA19</f>
        <v>0</v>
      </c>
      <c r="AB19" s="19">
        <f>'[4]2SEPT'!AB19+'[4]3OCT'!AB19+'[4]4NOV'!AB19+'[4]5DEC'!AB19+'[4]6JAN'!AB19+'[4]7FEB'!AB19+'[4]8MAR'!AB19+'[4]9APR'!AB19+'[4]10MAY'!AB19+'[4]11JUN'!AB19+'[4]12JUL'!AB19</f>
        <v>0</v>
      </c>
      <c r="AC19" s="19">
        <f>'[4]2SEPT'!AC19+'[4]3OCT'!AC19+'[4]4NOV'!AC19+'[4]5DEC'!AC19+'[4]6JAN'!AC19+'[4]7FEB'!AC19+'[4]8MAR'!AC19+'[4]9APR'!AC19+'[4]10MAY'!AC19+'[4]11JUN'!AC19+'[4]12JUL'!AC19</f>
        <v>0</v>
      </c>
      <c r="AD19" s="23">
        <f>'[4]2SEPT'!AD19+'[4]3OCT'!AD19+'[4]4NOV'!AD19+'[4]5DEC'!AD19+'[4]6JAN'!AD19+'[4]7FEB'!AD19+'[4]8MAR'!AD19+'[4]9APR'!AD19+'[4]10MAY'!AD19+'[4]11JUN'!AD19+'[4]12JUL'!AD19</f>
        <v>0</v>
      </c>
      <c r="AE19" s="19">
        <f>'[4]2SEPT'!AE19+'[4]3OCT'!AE19+'[4]4NOV'!AE19+'[4]5DEC'!AE19+'[4]6JAN'!AE19+'[4]7FEB'!AE19+'[4]8MAR'!AE19+'[4]9APR'!AE19+'[4]10MAY'!AE19+'[4]11JUN'!AE19+'[4]12JUL'!AE19</f>
        <v>0</v>
      </c>
      <c r="AF19" s="19">
        <f>'[4]2SEPT'!AF19+'[4]3OCT'!AF19+'[4]4NOV'!AF19+'[4]5DEC'!AF19+'[4]6JAN'!AF19+'[4]7FEB'!AF19+'[4]8MAR'!AF19+'[4]9APR'!AF19+'[4]10MAY'!AF19+'[4]11JUN'!AF19+'[4]12JUL'!AF19</f>
        <v>0</v>
      </c>
      <c r="AG19" s="19">
        <f>'[4]10MAY'!AG19+'[4]11JUN'!AG19+'[4]12JUL'!AG19</f>
        <v>0</v>
      </c>
      <c r="AH19" s="24">
        <f>'[4]2SEPT'!AG19+'[4]3OCT'!AG19+'[4]4NOV'!AG19+'[4]5DEC'!AG19+'[4]6JAN'!AG19+'[4]7FEB'!AG19+'[4]8MAR'!AG19+'[4]9APR'!AG19+'[4]10MAY'!AH19+'[4]11JUN'!AH19+'[4]12JUL'!AH19</f>
        <v>683581.24</v>
      </c>
    </row>
    <row r="20" spans="1:34" x14ac:dyDescent="0.25">
      <c r="A20" s="16" t="s">
        <v>76</v>
      </c>
      <c r="B20" s="17" t="s">
        <v>77</v>
      </c>
      <c r="C20" s="28" t="s">
        <v>45</v>
      </c>
      <c r="D20" s="19">
        <f>'[4]2SEPT'!D20+'[4]3OCT'!D20+'[4]4NOV'!D20+'[4]5DEC'!D20+'[4]6JAN'!D20+'[4]7FEB'!D20+'[4]8MAR'!D20+'[4]9APR'!D20+'[4]10MAY'!D20+'[4]11JUN'!D20+'[4]12JUL'!D20</f>
        <v>210583</v>
      </c>
      <c r="E20" s="19">
        <f>'[4]2SEPT'!E20+'[4]3OCT'!E20+'[4]4NOV'!E20+'[4]5DEC'!E20+'[4]6JAN'!E20+'[4]7FEB'!E20+'[4]8MAR'!E20+'[4]9APR'!E20+'[4]10MAY'!E20+'[4]11JUN'!E20+'[4]12JUL'!E20</f>
        <v>247780</v>
      </c>
      <c r="F20" s="19">
        <f>'[4]2SEPT'!F20+'[4]3OCT'!F20+'[4]4NOV'!F20+'[4]5DEC'!F20+'[4]6JAN'!F20+'[4]7FEB'!F20+'[4]8MAR'!F20+'[4]9APR'!F20+'[4]10MAY'!F20+'[4]11JUN'!F20+'[4]12JUL'!F20</f>
        <v>56887</v>
      </c>
      <c r="G20" s="19">
        <f>'[4]2SEPT'!G20+'[4]3OCT'!G20+'[4]4NOV'!G20+'[4]5DEC'!G20+'[4]6JAN'!G20+'[4]7FEB'!G20+'[4]8MAR'!G20+'[4]9APR'!G20+'[4]10MAY'!G20+'[4]11JUN'!G20+'[4]12JUL'!G20</f>
        <v>0</v>
      </c>
      <c r="H20" s="19">
        <f>'[4]2SEPT'!H20+'[4]3OCT'!H20+'[4]4NOV'!H20+'[4]5DEC'!H20+'[4]6JAN'!H20+'[4]7FEB'!H20+'[4]8MAR'!H20+'[4]9APR'!H20+'[4]10MAY'!H20+'[4]11JUN'!H20+'[4]12JUL'!H20</f>
        <v>0</v>
      </c>
      <c r="I20" s="20">
        <f>'[4]2SEPT'!I20+'[4]3OCT'!I20+'[4]4NOV'!I20+'[4]5DEC'!I20+'[4]6JAN'!I20+'[4]7FEB'!I20+'[4]8MAR'!I20+'[4]9APR'!I20+'[4]10MAY'!I20+'[4]11JUN'!I20+'[4]12JUL'!I20</f>
        <v>515250</v>
      </c>
      <c r="J20" s="19">
        <f>'[4]2SEPT'!J20+'[4]3OCT'!J20+'[4]4NOV'!J20+'[4]5DEC'!J20+'[4]6JAN'!J20+'[4]7FEB'!J20+'[4]8MAR'!J20+'[4]9APR'!J20+'[4]10MAY'!J20+'[4]11JUN'!J20+'[4]12JUL'!J20</f>
        <v>60946.27</v>
      </c>
      <c r="K20" s="19">
        <f>'[4]2SEPT'!K20+'[4]3OCT'!K20+'[4]4NOV'!K20+'[4]5DEC'!K20+'[4]6JAN'!K20+'[4]7FEB'!K20+'[4]8MAR'!K20+'[4]9APR'!K20+'[4]10MAY'!K20+'[4]11JUN'!K20+'[4]12JUL'!K20</f>
        <v>0</v>
      </c>
      <c r="L20" s="19">
        <f>'[4]2SEPT'!L20+'[4]3OCT'!L20+'[4]4NOV'!L20+'[4]5DEC'!L20+'[4]6JAN'!L20+'[4]7FEB'!L20+'[4]8MAR'!L20+'[4]9APR'!L20+'[4]10MAY'!L20+'[4]11JUN'!L20+'[4]12JUL'!L20</f>
        <v>0</v>
      </c>
      <c r="M20" s="19">
        <f>'[4]2SEPT'!M20+'[4]3OCT'!M20+'[4]4NOV'!M20+'[4]5DEC'!M20+'[4]6JAN'!M20+'[4]7FEB'!M20+'[4]8MAR'!M20+'[4]9APR'!M20+'[4]10MAY'!M20+'[4]11JUN'!M20+'[4]12JUL'!M20</f>
        <v>0</v>
      </c>
      <c r="N20" s="19">
        <f>'[4]2SEPT'!N20+'[4]3OCT'!N20+'[4]4NOV'!N20+'[4]5DEC'!N20+'[4]6JAN'!N20+'[4]7FEB'!N20+'[4]8MAR'!N20+'[4]9APR'!N20+'[4]10MAY'!N20+'[4]11JUN'!N20+'[4]12JUL'!N20</f>
        <v>0</v>
      </c>
      <c r="O20" s="19">
        <f>'[4]2SEPT'!O20+'[4]3OCT'!O20+'[4]4NOV'!O20+'[4]5DEC'!O20+'[4]6JAN'!O20+'[4]7FEB'!O20+'[4]8MAR'!O20+'[4]9APR'!O20+'[4]10MAY'!O20+'[4]11JUN'!O20+'[4]12JUL'!O20</f>
        <v>0</v>
      </c>
      <c r="P20" s="19">
        <f>'[4]2SEPT'!P20+'[4]3OCT'!P20+'[4]4NOV'!P20+'[4]5DEC'!P20+'[4]6JAN'!P20+'[4]7FEB'!P20+'[4]8MAR'!P20+'[4]9APR'!P20+'[4]10MAY'!P20+'[4]11JUN'!P20+'[4]12JUL'!P20</f>
        <v>0</v>
      </c>
      <c r="Q20" s="19">
        <f>'[4]2SEPT'!Q20+'[4]3OCT'!Q20+'[4]4NOV'!Q20+'[4]5DEC'!Q20+'[4]6JAN'!Q20+'[4]7FEB'!Q20+'[4]8MAR'!Q20+'[4]9APR'!Q20+'[4]10MAY'!Q20+'[4]11JUN'!Q20+'[4]12JUL'!Q20</f>
        <v>0</v>
      </c>
      <c r="R20" s="19">
        <f>'[4]2SEPT'!R20+'[4]3OCT'!R20+'[4]4NOV'!R20+'[4]5DEC'!R20+'[4]6JAN'!R20+'[4]7FEB'!R20+'[4]8MAR'!R20+'[4]9APR'!R20+'[4]10MAY'!R20+'[4]11JUN'!R20+'[4]12JUL'!R20</f>
        <v>0</v>
      </c>
      <c r="S20" s="19">
        <f>'[4]2SEPT'!S20+'[4]3OCT'!S20+'[4]4NOV'!S20+'[4]5DEC'!S20+'[4]6JAN'!S20+'[4]7FEB'!S20+'[4]8MAR'!S20+'[4]9APR'!S20+'[4]10MAY'!S20+'[4]11JUN'!S20+'[4]12JUL'!S20</f>
        <v>0</v>
      </c>
      <c r="T20" s="21">
        <f>'[4]2SEPT'!T20+'[4]3OCT'!T20+'[4]4NOV'!T20+'[4]5DEC'!T20+'[4]6JAN'!T20+'[4]7FEB'!T20+'[4]8MAR'!T20+'[4]9APR'!T20+'[4]10MAY'!T20+'[4]11JUN'!T20+'[4]12JUL'!T20</f>
        <v>0</v>
      </c>
      <c r="U20" s="19">
        <f>'[4]2SEPT'!U20+'[4]3OCT'!U20+'[4]4NOV'!U20+'[4]5DEC'!U20+'[4]6JAN'!U20+'[4]7FEB'!U20+'[4]8MAR'!U20+'[4]9APR'!U20+'[4]10MAY'!U20+'[4]11JUN'!U20+'[4]12JUL'!U20</f>
        <v>0</v>
      </c>
      <c r="V20" s="19">
        <f>'[4]2SEPT'!V20+'[4]3OCT'!V20+'[4]4NOV'!V20+'[4]5DEC'!V20+'[4]6JAN'!V20+'[4]7FEB'!V20+'[4]8MAR'!V20+'[4]9APR'!V20+'[4]10MAY'!V20+'[4]11JUN'!V20+'[4]12JUL'!V20</f>
        <v>0</v>
      </c>
      <c r="W20" s="19">
        <f>'[4]2SEPT'!W20+'[4]3OCT'!W20+'[4]4NOV'!W20+'[4]5DEC'!W20+'[4]6JAN'!W20+'[4]7FEB'!W20+'[4]8MAR'!W20+'[4]9APR'!W20+'[4]10MAY'!W20+'[4]11JUN'!W20+'[4]12JUL'!W20</f>
        <v>0</v>
      </c>
      <c r="X20" s="19">
        <f>'[4]2SEPT'!X20+'[4]3OCT'!X20+'[4]4NOV'!X20+'[4]5DEC'!X20+'[4]6JAN'!X20+'[4]7FEB'!X20+'[4]8MAR'!X20+'[4]9APR'!X20+'[4]10MAY'!X20+'[4]11JUN'!X20+'[4]12JUL'!X20</f>
        <v>0</v>
      </c>
      <c r="Y20" s="22">
        <f>'[4]2SEPT'!Y20+'[4]3OCT'!Y20+'[4]4NOV'!Y20+'[4]5DEC'!Y20+'[4]6JAN'!Y20+'[4]7FEB'!Y20+'[4]8MAR'!Y20+'[4]9APR'!Y20+'[4]10MAY'!Y20+'[4]11JUN'!Y20+'[4]12JUL'!Y20</f>
        <v>0</v>
      </c>
      <c r="Z20" s="19">
        <f>'[4]2SEPT'!Z20+'[4]3OCT'!Z20+'[4]4NOV'!Z20+'[4]5DEC'!Z20+'[4]6JAN'!Z20+'[4]7FEB'!Z20+'[4]8MAR'!Z20+'[4]9APR'!Z20+'[4]10MAY'!Z20+'[4]11JUN'!Z20+'[4]12JUL'!Z20</f>
        <v>0</v>
      </c>
      <c r="AA20" s="19">
        <f>'[4]2SEPT'!AA20+'[4]3OCT'!AA20+'[4]4NOV'!AA20+'[4]5DEC'!AA20+'[4]6JAN'!AA20+'[4]7FEB'!AA20+'[4]8MAR'!AA20+'[4]9APR'!AA20+'[4]10MAY'!AA20+'[4]11JUN'!AA20+'[4]12JUL'!AA20</f>
        <v>0</v>
      </c>
      <c r="AB20" s="19">
        <f>'[4]2SEPT'!AB20+'[4]3OCT'!AB20+'[4]4NOV'!AB20+'[4]5DEC'!AB20+'[4]6JAN'!AB20+'[4]7FEB'!AB20+'[4]8MAR'!AB20+'[4]9APR'!AB20+'[4]10MAY'!AB20+'[4]11JUN'!AB20+'[4]12JUL'!AB20</f>
        <v>0</v>
      </c>
      <c r="AC20" s="19">
        <f>'[4]2SEPT'!AC20+'[4]3OCT'!AC20+'[4]4NOV'!AC20+'[4]5DEC'!AC20+'[4]6JAN'!AC20+'[4]7FEB'!AC20+'[4]8MAR'!AC20+'[4]9APR'!AC20+'[4]10MAY'!AC20+'[4]11JUN'!AC20+'[4]12JUL'!AC20</f>
        <v>0</v>
      </c>
      <c r="AD20" s="23">
        <f>'[4]2SEPT'!AD20+'[4]3OCT'!AD20+'[4]4NOV'!AD20+'[4]5DEC'!AD20+'[4]6JAN'!AD20+'[4]7FEB'!AD20+'[4]8MAR'!AD20+'[4]9APR'!AD20+'[4]10MAY'!AD20+'[4]11JUN'!AD20+'[4]12JUL'!AD20</f>
        <v>0</v>
      </c>
      <c r="AE20" s="19">
        <f>'[4]2SEPT'!AE20+'[4]3OCT'!AE20+'[4]4NOV'!AE20+'[4]5DEC'!AE20+'[4]6JAN'!AE20+'[4]7FEB'!AE20+'[4]8MAR'!AE20+'[4]9APR'!AE20+'[4]10MAY'!AE20+'[4]11JUN'!AE20+'[4]12JUL'!AE20</f>
        <v>0</v>
      </c>
      <c r="AF20" s="19">
        <f>'[4]2SEPT'!AF20+'[4]3OCT'!AF20+'[4]4NOV'!AF20+'[4]5DEC'!AF20+'[4]6JAN'!AF20+'[4]7FEB'!AF20+'[4]8MAR'!AF20+'[4]9APR'!AF20+'[4]10MAY'!AF20+'[4]11JUN'!AF20+'[4]12JUL'!AF20</f>
        <v>4347</v>
      </c>
      <c r="AG20" s="19">
        <f>'[4]10MAY'!AG20+'[4]11JUN'!AG20+'[4]12JUL'!AG20</f>
        <v>0</v>
      </c>
      <c r="AH20" s="24">
        <f>'[4]2SEPT'!AG20+'[4]3OCT'!AG20+'[4]4NOV'!AG20+'[4]5DEC'!AG20+'[4]6JAN'!AG20+'[4]7FEB'!AG20+'[4]8MAR'!AG20+'[4]9APR'!AG20+'[4]10MAY'!AH20+'[4]11JUN'!AH20+'[4]12JUL'!AH20</f>
        <v>533258.27</v>
      </c>
    </row>
    <row r="21" spans="1:34" x14ac:dyDescent="0.25">
      <c r="A21" s="16" t="s">
        <v>78</v>
      </c>
      <c r="B21" s="17" t="s">
        <v>79</v>
      </c>
      <c r="C21" s="30" t="s">
        <v>71</v>
      </c>
      <c r="D21" s="19">
        <f>'[4]2SEPT'!D21+'[4]3OCT'!D21+'[4]4NOV'!D21+'[4]5DEC'!D21+'[4]6JAN'!D21+'[4]7FEB'!D21+'[4]8MAR'!D21+'[4]9APR'!D21+'[4]10MAY'!D21+'[4]11JUN'!D21+'[4]12JUL'!D21</f>
        <v>70288.5</v>
      </c>
      <c r="E21" s="19">
        <f>'[4]2SEPT'!E21+'[4]3OCT'!E21+'[4]4NOV'!E21+'[4]5DEC'!E21+'[4]6JAN'!E21+'[4]7FEB'!E21+'[4]8MAR'!E21+'[4]9APR'!E21+'[4]10MAY'!E21+'[4]11JUN'!E21+'[4]12JUL'!E21</f>
        <v>98163</v>
      </c>
      <c r="F21" s="19">
        <f>'[4]2SEPT'!F21+'[4]3OCT'!F21+'[4]4NOV'!F21+'[4]5DEC'!F21+'[4]6JAN'!F21+'[4]7FEB'!F21+'[4]8MAR'!F21+'[4]9APR'!F21+'[4]10MAY'!F21+'[4]11JUN'!F21+'[4]12JUL'!F21</f>
        <v>0</v>
      </c>
      <c r="G21" s="19">
        <f>'[4]2SEPT'!G21+'[4]3OCT'!G21+'[4]4NOV'!G21+'[4]5DEC'!G21+'[4]6JAN'!G21+'[4]7FEB'!G21+'[4]8MAR'!G21+'[4]9APR'!G21+'[4]10MAY'!G21+'[4]11JUN'!G21+'[4]12JUL'!G21</f>
        <v>94465.5</v>
      </c>
      <c r="H21" s="19">
        <f>'[4]2SEPT'!H21+'[4]3OCT'!H21+'[4]4NOV'!H21+'[4]5DEC'!H21+'[4]6JAN'!H21+'[4]7FEB'!H21+'[4]8MAR'!H21+'[4]9APR'!H21+'[4]10MAY'!H21+'[4]11JUN'!H21+'[4]12JUL'!H21</f>
        <v>25151</v>
      </c>
      <c r="I21" s="20">
        <f>'[4]2SEPT'!I21+'[4]3OCT'!I21+'[4]4NOV'!I21+'[4]5DEC'!I21+'[4]6JAN'!I21+'[4]7FEB'!I21+'[4]8MAR'!I21+'[4]9APR'!I21+'[4]10MAY'!I21+'[4]11JUN'!I21+'[4]12JUL'!I21</f>
        <v>288068</v>
      </c>
      <c r="J21" s="19">
        <f>'[4]2SEPT'!J21+'[4]3OCT'!J21+'[4]4NOV'!J21+'[4]5DEC'!J21+'[4]6JAN'!J21+'[4]7FEB'!J21+'[4]8MAR'!J21+'[4]9APR'!J21+'[4]10MAY'!J21+'[4]11JUN'!J21+'[4]12JUL'!J21</f>
        <v>20753.8</v>
      </c>
      <c r="K21" s="19">
        <f>'[4]2SEPT'!K21+'[4]3OCT'!K21+'[4]4NOV'!K21+'[4]5DEC'!K21+'[4]6JAN'!K21+'[4]7FEB'!K21+'[4]8MAR'!K21+'[4]9APR'!K21+'[4]10MAY'!K21+'[4]11JUN'!K21+'[4]12JUL'!K21</f>
        <v>0</v>
      </c>
      <c r="L21" s="19">
        <f>'[4]2SEPT'!L21+'[4]3OCT'!L21+'[4]4NOV'!L21+'[4]5DEC'!L21+'[4]6JAN'!L21+'[4]7FEB'!L21+'[4]8MAR'!L21+'[4]9APR'!L21+'[4]10MAY'!L21+'[4]11JUN'!L21+'[4]12JUL'!L21</f>
        <v>0</v>
      </c>
      <c r="M21" s="19">
        <f>'[4]2SEPT'!M21+'[4]3OCT'!M21+'[4]4NOV'!M21+'[4]5DEC'!M21+'[4]6JAN'!M21+'[4]7FEB'!M21+'[4]8MAR'!M21+'[4]9APR'!M21+'[4]10MAY'!M21+'[4]11JUN'!M21+'[4]12JUL'!M21</f>
        <v>0</v>
      </c>
      <c r="N21" s="19">
        <f>'[4]2SEPT'!N21+'[4]3OCT'!N21+'[4]4NOV'!N21+'[4]5DEC'!N21+'[4]6JAN'!N21+'[4]7FEB'!N21+'[4]8MAR'!N21+'[4]9APR'!N21+'[4]10MAY'!N21+'[4]11JUN'!N21+'[4]12JUL'!N21</f>
        <v>0</v>
      </c>
      <c r="O21" s="19">
        <f>'[4]2SEPT'!O21+'[4]3OCT'!O21+'[4]4NOV'!O21+'[4]5DEC'!O21+'[4]6JAN'!O21+'[4]7FEB'!O21+'[4]8MAR'!O21+'[4]9APR'!O21+'[4]10MAY'!O21+'[4]11JUN'!O21+'[4]12JUL'!O21</f>
        <v>0</v>
      </c>
      <c r="P21" s="19">
        <f>'[4]2SEPT'!P21+'[4]3OCT'!P21+'[4]4NOV'!P21+'[4]5DEC'!P21+'[4]6JAN'!P21+'[4]7FEB'!P21+'[4]8MAR'!P21+'[4]9APR'!P21+'[4]10MAY'!P21+'[4]11JUN'!P21+'[4]12JUL'!P21</f>
        <v>125078</v>
      </c>
      <c r="Q21" s="19">
        <f>'[4]2SEPT'!Q21+'[4]3OCT'!Q21+'[4]4NOV'!Q21+'[4]5DEC'!Q21+'[4]6JAN'!Q21+'[4]7FEB'!Q21+'[4]8MAR'!Q21+'[4]9APR'!Q21+'[4]10MAY'!Q21+'[4]11JUN'!Q21+'[4]12JUL'!Q21</f>
        <v>0</v>
      </c>
      <c r="R21" s="19">
        <f>'[4]2SEPT'!R21+'[4]3OCT'!R21+'[4]4NOV'!R21+'[4]5DEC'!R21+'[4]6JAN'!R21+'[4]7FEB'!R21+'[4]8MAR'!R21+'[4]9APR'!R21+'[4]10MAY'!R21+'[4]11JUN'!R21+'[4]12JUL'!R21</f>
        <v>0</v>
      </c>
      <c r="S21" s="19">
        <f>'[4]2SEPT'!S21+'[4]3OCT'!S21+'[4]4NOV'!S21+'[4]5DEC'!S21+'[4]6JAN'!S21+'[4]7FEB'!S21+'[4]8MAR'!S21+'[4]9APR'!S21+'[4]10MAY'!S21+'[4]11JUN'!S21+'[4]12JUL'!S21</f>
        <v>0</v>
      </c>
      <c r="T21" s="21">
        <f>'[4]2SEPT'!T21+'[4]3OCT'!T21+'[4]4NOV'!T21+'[4]5DEC'!T21+'[4]6JAN'!T21+'[4]7FEB'!T21+'[4]8MAR'!T21+'[4]9APR'!T21+'[4]10MAY'!T21+'[4]11JUN'!T21+'[4]12JUL'!T21</f>
        <v>0</v>
      </c>
      <c r="U21" s="19">
        <f>'[4]2SEPT'!U21+'[4]3OCT'!U21+'[4]4NOV'!U21+'[4]5DEC'!U21+'[4]6JAN'!U21+'[4]7FEB'!U21+'[4]8MAR'!U21+'[4]9APR'!U21+'[4]10MAY'!U21+'[4]11JUN'!U21+'[4]12JUL'!U21</f>
        <v>0</v>
      </c>
      <c r="V21" s="19">
        <f>'[4]2SEPT'!V21+'[4]3OCT'!V21+'[4]4NOV'!V21+'[4]5DEC'!V21+'[4]6JAN'!V21+'[4]7FEB'!V21+'[4]8MAR'!V21+'[4]9APR'!V21+'[4]10MAY'!V21+'[4]11JUN'!V21+'[4]12JUL'!V21</f>
        <v>0</v>
      </c>
      <c r="W21" s="19">
        <f>'[4]2SEPT'!W21+'[4]3OCT'!W21+'[4]4NOV'!W21+'[4]5DEC'!W21+'[4]6JAN'!W21+'[4]7FEB'!W21+'[4]8MAR'!W21+'[4]9APR'!W21+'[4]10MAY'!W21+'[4]11JUN'!W21+'[4]12JUL'!W21</f>
        <v>0</v>
      </c>
      <c r="X21" s="19">
        <f>'[4]2SEPT'!X21+'[4]3OCT'!X21+'[4]4NOV'!X21+'[4]5DEC'!X21+'[4]6JAN'!X21+'[4]7FEB'!X21+'[4]8MAR'!X21+'[4]9APR'!X21+'[4]10MAY'!X21+'[4]11JUN'!X21+'[4]12JUL'!X21</f>
        <v>0</v>
      </c>
      <c r="Y21" s="22">
        <f>'[4]2SEPT'!Y21+'[4]3OCT'!Y21+'[4]4NOV'!Y21+'[4]5DEC'!Y21+'[4]6JAN'!Y21+'[4]7FEB'!Y21+'[4]8MAR'!Y21+'[4]9APR'!Y21+'[4]10MAY'!Y21+'[4]11JUN'!Y21+'[4]12JUL'!Y21</f>
        <v>0</v>
      </c>
      <c r="Z21" s="19">
        <f>'[4]2SEPT'!Z21+'[4]3OCT'!Z21+'[4]4NOV'!Z21+'[4]5DEC'!Z21+'[4]6JAN'!Z21+'[4]7FEB'!Z21+'[4]8MAR'!Z21+'[4]9APR'!Z21+'[4]10MAY'!Z21+'[4]11JUN'!Z21+'[4]12JUL'!Z21</f>
        <v>0</v>
      </c>
      <c r="AA21" s="19">
        <f>'[4]2SEPT'!AA21+'[4]3OCT'!AA21+'[4]4NOV'!AA21+'[4]5DEC'!AA21+'[4]6JAN'!AA21+'[4]7FEB'!AA21+'[4]8MAR'!AA21+'[4]9APR'!AA21+'[4]10MAY'!AA21+'[4]11JUN'!AA21+'[4]12JUL'!AA21</f>
        <v>0</v>
      </c>
      <c r="AB21" s="19">
        <f>'[4]2SEPT'!AB21+'[4]3OCT'!AB21+'[4]4NOV'!AB21+'[4]5DEC'!AB21+'[4]6JAN'!AB21+'[4]7FEB'!AB21+'[4]8MAR'!AB21+'[4]9APR'!AB21+'[4]10MAY'!AB21+'[4]11JUN'!AB21+'[4]12JUL'!AB21</f>
        <v>0</v>
      </c>
      <c r="AC21" s="19">
        <f>'[4]2SEPT'!AC21+'[4]3OCT'!AC21+'[4]4NOV'!AC21+'[4]5DEC'!AC21+'[4]6JAN'!AC21+'[4]7FEB'!AC21+'[4]8MAR'!AC21+'[4]9APR'!AC21+'[4]10MAY'!AC21+'[4]11JUN'!AC21+'[4]12JUL'!AC21</f>
        <v>0</v>
      </c>
      <c r="AD21" s="23">
        <f>'[4]2SEPT'!AD21+'[4]3OCT'!AD21+'[4]4NOV'!AD21+'[4]5DEC'!AD21+'[4]6JAN'!AD21+'[4]7FEB'!AD21+'[4]8MAR'!AD21+'[4]9APR'!AD21+'[4]10MAY'!AD21+'[4]11JUN'!AD21+'[4]12JUL'!AD21</f>
        <v>0</v>
      </c>
      <c r="AE21" s="19">
        <f>'[4]2SEPT'!AE21+'[4]3OCT'!AE21+'[4]4NOV'!AE21+'[4]5DEC'!AE21+'[4]6JAN'!AE21+'[4]7FEB'!AE21+'[4]8MAR'!AE21+'[4]9APR'!AE21+'[4]10MAY'!AE21+'[4]11JUN'!AE21+'[4]12JUL'!AE21</f>
        <v>0</v>
      </c>
      <c r="AF21" s="19">
        <f>'[4]2SEPT'!AF21+'[4]3OCT'!AF21+'[4]4NOV'!AF21+'[4]5DEC'!AF21+'[4]6JAN'!AF21+'[4]7FEB'!AF21+'[4]8MAR'!AF21+'[4]9APR'!AF21+'[4]10MAY'!AF21+'[4]11JUN'!AF21+'[4]12JUL'!AF21</f>
        <v>36338.86</v>
      </c>
      <c r="AG21" s="19">
        <f>'[4]10MAY'!AG21+'[4]11JUN'!AG21+'[4]12JUL'!AG21</f>
        <v>0</v>
      </c>
      <c r="AH21" s="24">
        <f>'[4]2SEPT'!AG21+'[4]3OCT'!AG21+'[4]4NOV'!AG21+'[4]5DEC'!AG21+'[4]6JAN'!AG21+'[4]7FEB'!AG21+'[4]8MAR'!AG21+'[4]9APR'!AG21+'[4]10MAY'!AH21+'[4]11JUN'!AH21+'[4]12JUL'!AH21</f>
        <v>415809.66</v>
      </c>
    </row>
    <row r="22" spans="1:34" x14ac:dyDescent="0.25">
      <c r="A22" s="16" t="s">
        <v>80</v>
      </c>
      <c r="B22" s="17" t="s">
        <v>81</v>
      </c>
      <c r="C22" s="25" t="s">
        <v>39</v>
      </c>
      <c r="D22" s="19">
        <f>'[4]2SEPT'!D22+'[4]3OCT'!D22+'[4]4NOV'!D22+'[4]5DEC'!D22+'[4]6JAN'!D22+'[4]7FEB'!D22+'[4]8MAR'!D22+'[4]9APR'!D22+'[4]10MAY'!D22+'[4]11JUN'!D22+'[4]12JUL'!D22</f>
        <v>46963.19</v>
      </c>
      <c r="E22" s="19">
        <f>'[4]2SEPT'!E22+'[4]3OCT'!E22+'[4]4NOV'!E22+'[4]5DEC'!E22+'[4]6JAN'!E22+'[4]7FEB'!E22+'[4]8MAR'!E22+'[4]9APR'!E22+'[4]10MAY'!E22+'[4]11JUN'!E22+'[4]12JUL'!E22</f>
        <v>0</v>
      </c>
      <c r="F22" s="19">
        <f>'[4]2SEPT'!F22+'[4]3OCT'!F22+'[4]4NOV'!F22+'[4]5DEC'!F22+'[4]6JAN'!F22+'[4]7FEB'!F22+'[4]8MAR'!F22+'[4]9APR'!F22+'[4]10MAY'!F22+'[4]11JUN'!F22+'[4]12JUL'!F22</f>
        <v>0</v>
      </c>
      <c r="G22" s="19">
        <f>'[4]2SEPT'!G22+'[4]3OCT'!G22+'[4]4NOV'!G22+'[4]5DEC'!G22+'[4]6JAN'!G22+'[4]7FEB'!G22+'[4]8MAR'!G22+'[4]9APR'!G22+'[4]10MAY'!G22+'[4]11JUN'!G22+'[4]12JUL'!G22</f>
        <v>1000</v>
      </c>
      <c r="H22" s="19">
        <f>'[4]2SEPT'!H22+'[4]3OCT'!H22+'[4]4NOV'!H22+'[4]5DEC'!H22+'[4]6JAN'!H22+'[4]7FEB'!H22+'[4]8MAR'!H22+'[4]9APR'!H22+'[4]10MAY'!H22+'[4]11JUN'!H22+'[4]12JUL'!H22</f>
        <v>31564.81</v>
      </c>
      <c r="I22" s="20">
        <f>'[4]2SEPT'!I22+'[4]3OCT'!I22+'[4]4NOV'!I22+'[4]5DEC'!I22+'[4]6JAN'!I22+'[4]7FEB'!I22+'[4]8MAR'!I22+'[4]9APR'!I22+'[4]10MAY'!I22+'[4]11JUN'!I22+'[4]12JUL'!I22</f>
        <v>79528</v>
      </c>
      <c r="J22" s="19">
        <f>'[4]2SEPT'!J22+'[4]3OCT'!J22+'[4]4NOV'!J22+'[4]5DEC'!J22+'[4]6JAN'!J22+'[4]7FEB'!J22+'[4]8MAR'!J22+'[4]9APR'!J22+'[4]10MAY'!J22+'[4]11JUN'!J22+'[4]12JUL'!J22</f>
        <v>3246</v>
      </c>
      <c r="K22" s="19">
        <f>'[4]2SEPT'!K22+'[4]3OCT'!K22+'[4]4NOV'!K22+'[4]5DEC'!K22+'[4]6JAN'!K22+'[4]7FEB'!K22+'[4]8MAR'!K22+'[4]9APR'!K22+'[4]10MAY'!K22+'[4]11JUN'!K22+'[4]12JUL'!K22</f>
        <v>0</v>
      </c>
      <c r="L22" s="19">
        <f>'[4]2SEPT'!L22+'[4]3OCT'!L22+'[4]4NOV'!L22+'[4]5DEC'!L22+'[4]6JAN'!L22+'[4]7FEB'!L22+'[4]8MAR'!L22+'[4]9APR'!L22+'[4]10MAY'!L22+'[4]11JUN'!L22+'[4]12JUL'!L22</f>
        <v>0</v>
      </c>
      <c r="M22" s="19">
        <f>'[4]2SEPT'!M22+'[4]3OCT'!M22+'[4]4NOV'!M22+'[4]5DEC'!M22+'[4]6JAN'!M22+'[4]7FEB'!M22+'[4]8MAR'!M22+'[4]9APR'!M22+'[4]10MAY'!M22+'[4]11JUN'!M22+'[4]12JUL'!M22</f>
        <v>0</v>
      </c>
      <c r="N22" s="19">
        <f>'[4]2SEPT'!N22+'[4]3OCT'!N22+'[4]4NOV'!N22+'[4]5DEC'!N22+'[4]6JAN'!N22+'[4]7FEB'!N22+'[4]8MAR'!N22+'[4]9APR'!N22+'[4]10MAY'!N22+'[4]11JUN'!N22+'[4]12JUL'!N22</f>
        <v>0</v>
      </c>
      <c r="O22" s="19">
        <f>'[4]2SEPT'!O22+'[4]3OCT'!O22+'[4]4NOV'!O22+'[4]5DEC'!O22+'[4]6JAN'!O22+'[4]7FEB'!O22+'[4]8MAR'!O22+'[4]9APR'!O22+'[4]10MAY'!O22+'[4]11JUN'!O22+'[4]12JUL'!O22</f>
        <v>0</v>
      </c>
      <c r="P22" s="19">
        <f>'[4]2SEPT'!P22+'[4]3OCT'!P22+'[4]4NOV'!P22+'[4]5DEC'!P22+'[4]6JAN'!P22+'[4]7FEB'!P22+'[4]8MAR'!P22+'[4]9APR'!P22+'[4]10MAY'!P22+'[4]11JUN'!P22+'[4]12JUL'!P22</f>
        <v>0</v>
      </c>
      <c r="Q22" s="19">
        <f>'[4]2SEPT'!Q22+'[4]3OCT'!Q22+'[4]4NOV'!Q22+'[4]5DEC'!Q22+'[4]6JAN'!Q22+'[4]7FEB'!Q22+'[4]8MAR'!Q22+'[4]9APR'!Q22+'[4]10MAY'!Q22+'[4]11JUN'!Q22+'[4]12JUL'!Q22</f>
        <v>0</v>
      </c>
      <c r="R22" s="19">
        <f>'[4]2SEPT'!R22+'[4]3OCT'!R22+'[4]4NOV'!R22+'[4]5DEC'!R22+'[4]6JAN'!R22+'[4]7FEB'!R22+'[4]8MAR'!R22+'[4]9APR'!R22+'[4]10MAY'!R22+'[4]11JUN'!R22+'[4]12JUL'!R22</f>
        <v>0</v>
      </c>
      <c r="S22" s="19">
        <f>'[4]2SEPT'!S22+'[4]3OCT'!S22+'[4]4NOV'!S22+'[4]5DEC'!S22+'[4]6JAN'!S22+'[4]7FEB'!S22+'[4]8MAR'!S22+'[4]9APR'!S22+'[4]10MAY'!S22+'[4]11JUN'!S22+'[4]12JUL'!S22</f>
        <v>0</v>
      </c>
      <c r="T22" s="21">
        <f>'[4]2SEPT'!T22+'[4]3OCT'!T22+'[4]4NOV'!T22+'[4]5DEC'!T22+'[4]6JAN'!T22+'[4]7FEB'!T22+'[4]8MAR'!T22+'[4]9APR'!T22+'[4]10MAY'!T22+'[4]11JUN'!T22+'[4]12JUL'!T22</f>
        <v>0</v>
      </c>
      <c r="U22" s="19">
        <f>'[4]2SEPT'!U22+'[4]3OCT'!U22+'[4]4NOV'!U22+'[4]5DEC'!U22+'[4]6JAN'!U22+'[4]7FEB'!U22+'[4]8MAR'!U22+'[4]9APR'!U22+'[4]10MAY'!U22+'[4]11JUN'!U22+'[4]12JUL'!U22</f>
        <v>0</v>
      </c>
      <c r="V22" s="19">
        <f>'[4]2SEPT'!V22+'[4]3OCT'!V22+'[4]4NOV'!V22+'[4]5DEC'!V22+'[4]6JAN'!V22+'[4]7FEB'!V22+'[4]8MAR'!V22+'[4]9APR'!V22+'[4]10MAY'!V22+'[4]11JUN'!V22+'[4]12JUL'!V22</f>
        <v>0</v>
      </c>
      <c r="W22" s="19">
        <f>'[4]2SEPT'!W22+'[4]3OCT'!W22+'[4]4NOV'!W22+'[4]5DEC'!W22+'[4]6JAN'!W22+'[4]7FEB'!W22+'[4]8MAR'!W22+'[4]9APR'!W22+'[4]10MAY'!W22+'[4]11JUN'!W22+'[4]12JUL'!W22</f>
        <v>0</v>
      </c>
      <c r="X22" s="19">
        <f>'[4]2SEPT'!X22+'[4]3OCT'!X22+'[4]4NOV'!X22+'[4]5DEC'!X22+'[4]6JAN'!X22+'[4]7FEB'!X22+'[4]8MAR'!X22+'[4]9APR'!X22+'[4]10MAY'!X22+'[4]11JUN'!X22+'[4]12JUL'!X22</f>
        <v>0</v>
      </c>
      <c r="Y22" s="22">
        <f>'[4]2SEPT'!Y22+'[4]3OCT'!Y22+'[4]4NOV'!Y22+'[4]5DEC'!Y22+'[4]6JAN'!Y22+'[4]7FEB'!Y22+'[4]8MAR'!Y22+'[4]9APR'!Y22+'[4]10MAY'!Y22+'[4]11JUN'!Y22+'[4]12JUL'!Y22</f>
        <v>0</v>
      </c>
      <c r="Z22" s="19">
        <f>'[4]2SEPT'!Z22+'[4]3OCT'!Z22+'[4]4NOV'!Z22+'[4]5DEC'!Z22+'[4]6JAN'!Z22+'[4]7FEB'!Z22+'[4]8MAR'!Z22+'[4]9APR'!Z22+'[4]10MAY'!Z22+'[4]11JUN'!Z22+'[4]12JUL'!Z22</f>
        <v>0</v>
      </c>
      <c r="AA22" s="19">
        <f>'[4]2SEPT'!AA22+'[4]3OCT'!AA22+'[4]4NOV'!AA22+'[4]5DEC'!AA22+'[4]6JAN'!AA22+'[4]7FEB'!AA22+'[4]8MAR'!AA22+'[4]9APR'!AA22+'[4]10MAY'!AA22+'[4]11JUN'!AA22+'[4]12JUL'!AA22</f>
        <v>0</v>
      </c>
      <c r="AB22" s="19">
        <f>'[4]2SEPT'!AB22+'[4]3OCT'!AB22+'[4]4NOV'!AB22+'[4]5DEC'!AB22+'[4]6JAN'!AB22+'[4]7FEB'!AB22+'[4]8MAR'!AB22+'[4]9APR'!AB22+'[4]10MAY'!AB22+'[4]11JUN'!AB22+'[4]12JUL'!AB22</f>
        <v>0</v>
      </c>
      <c r="AC22" s="19">
        <f>'[4]2SEPT'!AC22+'[4]3OCT'!AC22+'[4]4NOV'!AC22+'[4]5DEC'!AC22+'[4]6JAN'!AC22+'[4]7FEB'!AC22+'[4]8MAR'!AC22+'[4]9APR'!AC22+'[4]10MAY'!AC22+'[4]11JUN'!AC22+'[4]12JUL'!AC22</f>
        <v>0</v>
      </c>
      <c r="AD22" s="23">
        <f>'[4]2SEPT'!AD22+'[4]3OCT'!AD22+'[4]4NOV'!AD22+'[4]5DEC'!AD22+'[4]6JAN'!AD22+'[4]7FEB'!AD22+'[4]8MAR'!AD22+'[4]9APR'!AD22+'[4]10MAY'!AD22+'[4]11JUN'!AD22+'[4]12JUL'!AD22</f>
        <v>0</v>
      </c>
      <c r="AE22" s="19">
        <f>'[4]2SEPT'!AE22+'[4]3OCT'!AE22+'[4]4NOV'!AE22+'[4]5DEC'!AE22+'[4]6JAN'!AE22+'[4]7FEB'!AE22+'[4]8MAR'!AE22+'[4]9APR'!AE22+'[4]10MAY'!AE22+'[4]11JUN'!AE22+'[4]12JUL'!AE22</f>
        <v>0</v>
      </c>
      <c r="AF22" s="19">
        <f>'[4]2SEPT'!AF22+'[4]3OCT'!AF22+'[4]4NOV'!AF22+'[4]5DEC'!AF22+'[4]6JAN'!AF22+'[4]7FEB'!AF22+'[4]8MAR'!AF22+'[4]9APR'!AF22+'[4]10MAY'!AF22+'[4]11JUN'!AF22+'[4]12JUL'!AF22</f>
        <v>0</v>
      </c>
      <c r="AG22" s="19">
        <f>'[4]10MAY'!AG22+'[4]11JUN'!AG22+'[4]12JUL'!AG22</f>
        <v>0</v>
      </c>
      <c r="AH22" s="24">
        <f>'[4]2SEPT'!AG22+'[4]3OCT'!AG22+'[4]4NOV'!AG22+'[4]5DEC'!AG22+'[4]6JAN'!AG22+'[4]7FEB'!AG22+'[4]8MAR'!AG22+'[4]9APR'!AG22+'[4]10MAY'!AH22+'[4]11JUN'!AH22+'[4]12JUL'!AH22</f>
        <v>76147</v>
      </c>
    </row>
    <row r="23" spans="1:34" x14ac:dyDescent="0.25">
      <c r="A23" s="16" t="s">
        <v>82</v>
      </c>
      <c r="B23" s="17" t="s">
        <v>83</v>
      </c>
      <c r="C23" s="30" t="s">
        <v>71</v>
      </c>
      <c r="D23" s="19">
        <f>'[4]2SEPT'!D23+'[4]3OCT'!D23+'[4]4NOV'!D23+'[4]5DEC'!D23+'[4]6JAN'!D23+'[4]7FEB'!D23+'[4]8MAR'!D23+'[4]9APR'!D23+'[4]10MAY'!D23+'[4]11JUN'!D23+'[4]12JUL'!D23</f>
        <v>415067.24</v>
      </c>
      <c r="E23" s="19">
        <f>'[4]2SEPT'!E23+'[4]3OCT'!E23+'[4]4NOV'!E23+'[4]5DEC'!E23+'[4]6JAN'!E23+'[4]7FEB'!E23+'[4]8MAR'!E23+'[4]9APR'!E23+'[4]10MAY'!E23+'[4]11JUN'!E23+'[4]12JUL'!E23</f>
        <v>953011.47</v>
      </c>
      <c r="F23" s="19">
        <f>'[4]2SEPT'!F23+'[4]3OCT'!F23+'[4]4NOV'!F23+'[4]5DEC'!F23+'[4]6JAN'!F23+'[4]7FEB'!F23+'[4]8MAR'!F23+'[4]9APR'!F23+'[4]10MAY'!F23+'[4]11JUN'!F23+'[4]12JUL'!F23</f>
        <v>556459.65</v>
      </c>
      <c r="G23" s="19">
        <f>'[4]2SEPT'!G23+'[4]3OCT'!G23+'[4]4NOV'!G23+'[4]5DEC'!G23+'[4]6JAN'!G23+'[4]7FEB'!G23+'[4]8MAR'!G23+'[4]9APR'!G23+'[4]10MAY'!G23+'[4]11JUN'!G23+'[4]12JUL'!G23</f>
        <v>1257714.55</v>
      </c>
      <c r="H23" s="19">
        <f>'[4]2SEPT'!H23+'[4]3OCT'!H23+'[4]4NOV'!H23+'[4]5DEC'!H23+'[4]6JAN'!H23+'[4]7FEB'!H23+'[4]8MAR'!H23+'[4]9APR'!H23+'[4]10MAY'!H23+'[4]11JUN'!H23+'[4]12JUL'!H23</f>
        <v>49490.09</v>
      </c>
      <c r="I23" s="20">
        <f>'[4]2SEPT'!I23+'[4]3OCT'!I23+'[4]4NOV'!I23+'[4]5DEC'!I23+'[4]6JAN'!I23+'[4]7FEB'!I23+'[4]8MAR'!I23+'[4]9APR'!I23+'[4]10MAY'!I23+'[4]11JUN'!I23+'[4]12JUL'!I23</f>
        <v>3231743</v>
      </c>
      <c r="J23" s="19">
        <f>'[4]2SEPT'!J23+'[4]3OCT'!J23+'[4]4NOV'!J23+'[4]5DEC'!J23+'[4]6JAN'!J23+'[4]7FEB'!J23+'[4]8MAR'!J23+'[4]9APR'!J23+'[4]10MAY'!J23+'[4]11JUN'!J23+'[4]12JUL'!J23</f>
        <v>773797.13</v>
      </c>
      <c r="K23" s="19">
        <f>'[4]2SEPT'!K23+'[4]3OCT'!K23+'[4]4NOV'!K23+'[4]5DEC'!K23+'[4]6JAN'!K23+'[4]7FEB'!K23+'[4]8MAR'!K23+'[4]9APR'!K23+'[4]10MAY'!K23+'[4]11JUN'!K23+'[4]12JUL'!K23</f>
        <v>0</v>
      </c>
      <c r="L23" s="19">
        <f>'[4]2SEPT'!L23+'[4]3OCT'!L23+'[4]4NOV'!L23+'[4]5DEC'!L23+'[4]6JAN'!L23+'[4]7FEB'!L23+'[4]8MAR'!L23+'[4]9APR'!L23+'[4]10MAY'!L23+'[4]11JUN'!L23+'[4]12JUL'!L23</f>
        <v>127486</v>
      </c>
      <c r="M23" s="19">
        <f>'[4]2SEPT'!M23+'[4]3OCT'!M23+'[4]4NOV'!M23+'[4]5DEC'!M23+'[4]6JAN'!M23+'[4]7FEB'!M23+'[4]8MAR'!M23+'[4]9APR'!M23+'[4]10MAY'!M23+'[4]11JUN'!M23+'[4]12JUL'!M23</f>
        <v>0</v>
      </c>
      <c r="N23" s="19">
        <f>'[4]2SEPT'!N23+'[4]3OCT'!N23+'[4]4NOV'!N23+'[4]5DEC'!N23+'[4]6JAN'!N23+'[4]7FEB'!N23+'[4]8MAR'!N23+'[4]9APR'!N23+'[4]10MAY'!N23+'[4]11JUN'!N23+'[4]12JUL'!N23</f>
        <v>24954</v>
      </c>
      <c r="O23" s="19">
        <f>'[4]2SEPT'!O23+'[4]3OCT'!O23+'[4]4NOV'!O23+'[4]5DEC'!O23+'[4]6JAN'!O23+'[4]7FEB'!O23+'[4]8MAR'!O23+'[4]9APR'!O23+'[4]10MAY'!O23+'[4]11JUN'!O23+'[4]12JUL'!O23</f>
        <v>107163</v>
      </c>
      <c r="P23" s="19">
        <f>'[4]2SEPT'!P23+'[4]3OCT'!P23+'[4]4NOV'!P23+'[4]5DEC'!P23+'[4]6JAN'!P23+'[4]7FEB'!P23+'[4]8MAR'!P23+'[4]9APR'!P23+'[4]10MAY'!P23+'[4]11JUN'!P23+'[4]12JUL'!P23</f>
        <v>124792</v>
      </c>
      <c r="Q23" s="19">
        <f>'[4]2SEPT'!Q23+'[4]3OCT'!Q23+'[4]4NOV'!Q23+'[4]5DEC'!Q23+'[4]6JAN'!Q23+'[4]7FEB'!Q23+'[4]8MAR'!Q23+'[4]9APR'!Q23+'[4]10MAY'!Q23+'[4]11JUN'!Q23+'[4]12JUL'!Q23</f>
        <v>495179</v>
      </c>
      <c r="R23" s="19">
        <f>'[4]2SEPT'!R23+'[4]3OCT'!R23+'[4]4NOV'!R23+'[4]5DEC'!R23+'[4]6JAN'!R23+'[4]7FEB'!R23+'[4]8MAR'!R23+'[4]9APR'!R23+'[4]10MAY'!R23+'[4]11JUN'!R23+'[4]12JUL'!R23</f>
        <v>0</v>
      </c>
      <c r="S23" s="19">
        <f>'[4]2SEPT'!S23+'[4]3OCT'!S23+'[4]4NOV'!S23+'[4]5DEC'!S23+'[4]6JAN'!S23+'[4]7FEB'!S23+'[4]8MAR'!S23+'[4]9APR'!S23+'[4]10MAY'!S23+'[4]11JUN'!S23+'[4]12JUL'!S23</f>
        <v>0</v>
      </c>
      <c r="T23" s="21">
        <f>'[4]2SEPT'!T23+'[4]3OCT'!T23+'[4]4NOV'!T23+'[4]5DEC'!T23+'[4]6JAN'!T23+'[4]7FEB'!T23+'[4]8MAR'!T23+'[4]9APR'!T23+'[4]10MAY'!T23+'[4]11JUN'!T23+'[4]12JUL'!T23</f>
        <v>495179</v>
      </c>
      <c r="U23" s="19">
        <f>'[4]2SEPT'!U23+'[4]3OCT'!U23+'[4]4NOV'!U23+'[4]5DEC'!U23+'[4]6JAN'!U23+'[4]7FEB'!U23+'[4]8MAR'!U23+'[4]9APR'!U23+'[4]10MAY'!U23+'[4]11JUN'!U23+'[4]12JUL'!U23</f>
        <v>0</v>
      </c>
      <c r="V23" s="19">
        <f>'[4]2SEPT'!V23+'[4]3OCT'!V23+'[4]4NOV'!V23+'[4]5DEC'!V23+'[4]6JAN'!V23+'[4]7FEB'!V23+'[4]8MAR'!V23+'[4]9APR'!V23+'[4]10MAY'!V23+'[4]11JUN'!V23+'[4]12JUL'!V23</f>
        <v>0</v>
      </c>
      <c r="W23" s="19">
        <f>'[4]2SEPT'!W23+'[4]3OCT'!W23+'[4]4NOV'!W23+'[4]5DEC'!W23+'[4]6JAN'!W23+'[4]7FEB'!W23+'[4]8MAR'!W23+'[4]9APR'!W23+'[4]10MAY'!W23+'[4]11JUN'!W23+'[4]12JUL'!W23</f>
        <v>102500</v>
      </c>
      <c r="X23" s="19">
        <f>'[4]2SEPT'!X23+'[4]3OCT'!X23+'[4]4NOV'!X23+'[4]5DEC'!X23+'[4]6JAN'!X23+'[4]7FEB'!X23+'[4]8MAR'!X23+'[4]9APR'!X23+'[4]10MAY'!X23+'[4]11JUN'!X23+'[4]12JUL'!X23</f>
        <v>0</v>
      </c>
      <c r="Y23" s="22">
        <f>'[4]2SEPT'!Y23+'[4]3OCT'!Y23+'[4]4NOV'!Y23+'[4]5DEC'!Y23+'[4]6JAN'!Y23+'[4]7FEB'!Y23+'[4]8MAR'!Y23+'[4]9APR'!Y23+'[4]10MAY'!Y23+'[4]11JUN'!Y23+'[4]12JUL'!Y23</f>
        <v>102500</v>
      </c>
      <c r="Z23" s="19">
        <f>'[4]2SEPT'!Z23+'[4]3OCT'!Z23+'[4]4NOV'!Z23+'[4]5DEC'!Z23+'[4]6JAN'!Z23+'[4]7FEB'!Z23+'[4]8MAR'!Z23+'[4]9APR'!Z23+'[4]10MAY'!Z23+'[4]11JUN'!Z23+'[4]12JUL'!Z23</f>
        <v>0</v>
      </c>
      <c r="AA23" s="19">
        <f>'[4]2SEPT'!AA23+'[4]3OCT'!AA23+'[4]4NOV'!AA23+'[4]5DEC'!AA23+'[4]6JAN'!AA23+'[4]7FEB'!AA23+'[4]8MAR'!AA23+'[4]9APR'!AA23+'[4]10MAY'!AA23+'[4]11JUN'!AA23+'[4]12JUL'!AA23</f>
        <v>155739</v>
      </c>
      <c r="AB23" s="19">
        <f>'[4]2SEPT'!AB23+'[4]3OCT'!AB23+'[4]4NOV'!AB23+'[4]5DEC'!AB23+'[4]6JAN'!AB23+'[4]7FEB'!AB23+'[4]8MAR'!AB23+'[4]9APR'!AB23+'[4]10MAY'!AB23+'[4]11JUN'!AB23+'[4]12JUL'!AB23</f>
        <v>52500</v>
      </c>
      <c r="AC23" s="19">
        <f>'[4]2SEPT'!AC23+'[4]3OCT'!AC23+'[4]4NOV'!AC23+'[4]5DEC'!AC23+'[4]6JAN'!AC23+'[4]7FEB'!AC23+'[4]8MAR'!AC23+'[4]9APR'!AC23+'[4]10MAY'!AC23+'[4]11JUN'!AC23+'[4]12JUL'!AC23</f>
        <v>0</v>
      </c>
      <c r="AD23" s="23">
        <f>'[4]2SEPT'!AD23+'[4]3OCT'!AD23+'[4]4NOV'!AD23+'[4]5DEC'!AD23+'[4]6JAN'!AD23+'[4]7FEB'!AD23+'[4]8MAR'!AD23+'[4]9APR'!AD23+'[4]10MAY'!AD23+'[4]11JUN'!AD23+'[4]12JUL'!AD23</f>
        <v>208239</v>
      </c>
      <c r="AE23" s="19">
        <f>'[4]2SEPT'!AE23+'[4]3OCT'!AE23+'[4]4NOV'!AE23+'[4]5DEC'!AE23+'[4]6JAN'!AE23+'[4]7FEB'!AE23+'[4]8MAR'!AE23+'[4]9APR'!AE23+'[4]10MAY'!AE23+'[4]11JUN'!AE23+'[4]12JUL'!AE23</f>
        <v>234309</v>
      </c>
      <c r="AF23" s="19">
        <f>'[4]2SEPT'!AF23+'[4]3OCT'!AF23+'[4]4NOV'!AF23+'[4]5DEC'!AF23+'[4]6JAN'!AF23+'[4]7FEB'!AF23+'[4]8MAR'!AF23+'[4]9APR'!AF23+'[4]10MAY'!AF23+'[4]11JUN'!AF23+'[4]12JUL'!AF23</f>
        <v>33480</v>
      </c>
      <c r="AG23" s="19">
        <f>'[4]10MAY'!AG23+'[4]11JUN'!AG23+'[4]12JUL'!AG23</f>
        <v>0</v>
      </c>
      <c r="AH23" s="24">
        <f>'[4]2SEPT'!AG23+'[4]3OCT'!AG23+'[4]4NOV'!AG23+'[4]5DEC'!AG23+'[4]6JAN'!AG23+'[4]7FEB'!AG23+'[4]8MAR'!AG23+'[4]9APR'!AG23+'[4]10MAY'!AH23+'[4]11JUN'!AH23+'[4]12JUL'!AH23</f>
        <v>5061658.13</v>
      </c>
    </row>
    <row r="24" spans="1:34" x14ac:dyDescent="0.25">
      <c r="A24" s="16" t="s">
        <v>84</v>
      </c>
      <c r="B24" s="17" t="s">
        <v>85</v>
      </c>
      <c r="C24" s="18" t="s">
        <v>36</v>
      </c>
      <c r="D24" s="19">
        <f>'[4]2SEPT'!D24+'[4]3OCT'!D24+'[4]4NOV'!D24+'[4]5DEC'!D24+'[4]6JAN'!D24+'[4]7FEB'!D24+'[4]8MAR'!D24+'[4]9APR'!D24+'[4]10MAY'!D24+'[4]11JUN'!D24+'[4]12JUL'!D24</f>
        <v>228069.77</v>
      </c>
      <c r="E24" s="19">
        <f>'[4]2SEPT'!E24+'[4]3OCT'!E24+'[4]4NOV'!E24+'[4]5DEC'!E24+'[4]6JAN'!E24+'[4]7FEB'!E24+'[4]8MAR'!E24+'[4]9APR'!E24+'[4]10MAY'!E24+'[4]11JUN'!E24+'[4]12JUL'!E24</f>
        <v>60772.28</v>
      </c>
      <c r="F24" s="19">
        <f>'[4]2SEPT'!F24+'[4]3OCT'!F24+'[4]4NOV'!F24+'[4]5DEC'!F24+'[4]6JAN'!F24+'[4]7FEB'!F24+'[4]8MAR'!F24+'[4]9APR'!F24+'[4]10MAY'!F24+'[4]11JUN'!F24+'[4]12JUL'!F24</f>
        <v>22206.95</v>
      </c>
      <c r="G24" s="19">
        <f>'[4]2SEPT'!G24+'[4]3OCT'!G24+'[4]4NOV'!G24+'[4]5DEC'!G24+'[4]6JAN'!G24+'[4]7FEB'!G24+'[4]8MAR'!G24+'[4]9APR'!G24+'[4]10MAY'!G24+'[4]11JUN'!G24+'[4]12JUL'!G24</f>
        <v>9240</v>
      </c>
      <c r="H24" s="19">
        <f>'[4]2SEPT'!H24+'[4]3OCT'!H24+'[4]4NOV'!H24+'[4]5DEC'!H24+'[4]6JAN'!H24+'[4]7FEB'!H24+'[4]8MAR'!H24+'[4]9APR'!H24+'[4]10MAY'!H24+'[4]11JUN'!H24+'[4]12JUL'!H24</f>
        <v>0</v>
      </c>
      <c r="I24" s="20">
        <f>'[4]2SEPT'!I24+'[4]3OCT'!I24+'[4]4NOV'!I24+'[4]5DEC'!I24+'[4]6JAN'!I24+'[4]7FEB'!I24+'[4]8MAR'!I24+'[4]9APR'!I24+'[4]10MAY'!I24+'[4]11JUN'!I24+'[4]12JUL'!I24</f>
        <v>320289</v>
      </c>
      <c r="J24" s="19">
        <f>'[4]2SEPT'!J24+'[4]3OCT'!J24+'[4]4NOV'!J24+'[4]5DEC'!J24+'[4]6JAN'!J24+'[4]7FEB'!J24+'[4]8MAR'!J24+'[4]9APR'!J24+'[4]10MAY'!J24+'[4]11JUN'!J24+'[4]12JUL'!J24</f>
        <v>21808.82</v>
      </c>
      <c r="K24" s="19">
        <f>'[4]2SEPT'!K24+'[4]3OCT'!K24+'[4]4NOV'!K24+'[4]5DEC'!K24+'[4]6JAN'!K24+'[4]7FEB'!K24+'[4]8MAR'!K24+'[4]9APR'!K24+'[4]10MAY'!K24+'[4]11JUN'!K24+'[4]12JUL'!K24</f>
        <v>0</v>
      </c>
      <c r="L24" s="19">
        <f>'[4]2SEPT'!L24+'[4]3OCT'!L24+'[4]4NOV'!L24+'[4]5DEC'!L24+'[4]6JAN'!L24+'[4]7FEB'!L24+'[4]8MAR'!L24+'[4]9APR'!L24+'[4]10MAY'!L24+'[4]11JUN'!L24+'[4]12JUL'!L24</f>
        <v>0</v>
      </c>
      <c r="M24" s="19">
        <f>'[4]2SEPT'!M24+'[4]3OCT'!M24+'[4]4NOV'!M24+'[4]5DEC'!M24+'[4]6JAN'!M24+'[4]7FEB'!M24+'[4]8MAR'!M24+'[4]9APR'!M24+'[4]10MAY'!M24+'[4]11JUN'!M24+'[4]12JUL'!M24</f>
        <v>0</v>
      </c>
      <c r="N24" s="19">
        <f>'[4]2SEPT'!N24+'[4]3OCT'!N24+'[4]4NOV'!N24+'[4]5DEC'!N24+'[4]6JAN'!N24+'[4]7FEB'!N24+'[4]8MAR'!N24+'[4]9APR'!N24+'[4]10MAY'!N24+'[4]11JUN'!N24+'[4]12JUL'!N24</f>
        <v>0</v>
      </c>
      <c r="O24" s="19">
        <f>'[4]2SEPT'!O24+'[4]3OCT'!O24+'[4]4NOV'!O24+'[4]5DEC'!O24+'[4]6JAN'!O24+'[4]7FEB'!O24+'[4]8MAR'!O24+'[4]9APR'!O24+'[4]10MAY'!O24+'[4]11JUN'!O24+'[4]12JUL'!O24</f>
        <v>0</v>
      </c>
      <c r="P24" s="19">
        <f>'[4]2SEPT'!P24+'[4]3OCT'!P24+'[4]4NOV'!P24+'[4]5DEC'!P24+'[4]6JAN'!P24+'[4]7FEB'!P24+'[4]8MAR'!P24+'[4]9APR'!P24+'[4]10MAY'!P24+'[4]11JUN'!P24+'[4]12JUL'!P24</f>
        <v>0</v>
      </c>
      <c r="Q24" s="19">
        <f>'[4]2SEPT'!Q24+'[4]3OCT'!Q24+'[4]4NOV'!Q24+'[4]5DEC'!Q24+'[4]6JAN'!Q24+'[4]7FEB'!Q24+'[4]8MAR'!Q24+'[4]9APR'!Q24+'[4]10MAY'!Q24+'[4]11JUN'!Q24+'[4]12JUL'!Q24</f>
        <v>0</v>
      </c>
      <c r="R24" s="19">
        <f>'[4]2SEPT'!R24+'[4]3OCT'!R24+'[4]4NOV'!R24+'[4]5DEC'!R24+'[4]6JAN'!R24+'[4]7FEB'!R24+'[4]8MAR'!R24+'[4]9APR'!R24+'[4]10MAY'!R24+'[4]11JUN'!R24+'[4]12JUL'!R24</f>
        <v>0</v>
      </c>
      <c r="S24" s="19">
        <f>'[4]2SEPT'!S24+'[4]3OCT'!S24+'[4]4NOV'!S24+'[4]5DEC'!S24+'[4]6JAN'!S24+'[4]7FEB'!S24+'[4]8MAR'!S24+'[4]9APR'!S24+'[4]10MAY'!S24+'[4]11JUN'!S24+'[4]12JUL'!S24</f>
        <v>0</v>
      </c>
      <c r="T24" s="21">
        <f>'[4]2SEPT'!T24+'[4]3OCT'!T24+'[4]4NOV'!T24+'[4]5DEC'!T24+'[4]6JAN'!T24+'[4]7FEB'!T24+'[4]8MAR'!T24+'[4]9APR'!T24+'[4]10MAY'!T24+'[4]11JUN'!T24+'[4]12JUL'!T24</f>
        <v>0</v>
      </c>
      <c r="U24" s="19">
        <f>'[4]2SEPT'!U24+'[4]3OCT'!U24+'[4]4NOV'!U24+'[4]5DEC'!U24+'[4]6JAN'!U24+'[4]7FEB'!U24+'[4]8MAR'!U24+'[4]9APR'!U24+'[4]10MAY'!U24+'[4]11JUN'!U24+'[4]12JUL'!U24</f>
        <v>0</v>
      </c>
      <c r="V24" s="19">
        <f>'[4]2SEPT'!V24+'[4]3OCT'!V24+'[4]4NOV'!V24+'[4]5DEC'!V24+'[4]6JAN'!V24+'[4]7FEB'!V24+'[4]8MAR'!V24+'[4]9APR'!V24+'[4]10MAY'!V24+'[4]11JUN'!V24+'[4]12JUL'!V24</f>
        <v>0</v>
      </c>
      <c r="W24" s="19">
        <f>'[4]2SEPT'!W24+'[4]3OCT'!W24+'[4]4NOV'!W24+'[4]5DEC'!W24+'[4]6JAN'!W24+'[4]7FEB'!W24+'[4]8MAR'!W24+'[4]9APR'!W24+'[4]10MAY'!W24+'[4]11JUN'!W24+'[4]12JUL'!W24</f>
        <v>0</v>
      </c>
      <c r="X24" s="19">
        <f>'[4]2SEPT'!X24+'[4]3OCT'!X24+'[4]4NOV'!X24+'[4]5DEC'!X24+'[4]6JAN'!X24+'[4]7FEB'!X24+'[4]8MAR'!X24+'[4]9APR'!X24+'[4]10MAY'!X24+'[4]11JUN'!X24+'[4]12JUL'!X24</f>
        <v>0</v>
      </c>
      <c r="Y24" s="22">
        <f>'[4]2SEPT'!Y24+'[4]3OCT'!Y24+'[4]4NOV'!Y24+'[4]5DEC'!Y24+'[4]6JAN'!Y24+'[4]7FEB'!Y24+'[4]8MAR'!Y24+'[4]9APR'!Y24+'[4]10MAY'!Y24+'[4]11JUN'!Y24+'[4]12JUL'!Y24</f>
        <v>0</v>
      </c>
      <c r="Z24" s="19">
        <f>'[4]2SEPT'!Z24+'[4]3OCT'!Z24+'[4]4NOV'!Z24+'[4]5DEC'!Z24+'[4]6JAN'!Z24+'[4]7FEB'!Z24+'[4]8MAR'!Z24+'[4]9APR'!Z24+'[4]10MAY'!Z24+'[4]11JUN'!Z24+'[4]12JUL'!Z24</f>
        <v>0</v>
      </c>
      <c r="AA24" s="19">
        <f>'[4]2SEPT'!AA24+'[4]3OCT'!AA24+'[4]4NOV'!AA24+'[4]5DEC'!AA24+'[4]6JAN'!AA24+'[4]7FEB'!AA24+'[4]8MAR'!AA24+'[4]9APR'!AA24+'[4]10MAY'!AA24+'[4]11JUN'!AA24+'[4]12JUL'!AA24</f>
        <v>0</v>
      </c>
      <c r="AB24" s="19">
        <f>'[4]2SEPT'!AB24+'[4]3OCT'!AB24+'[4]4NOV'!AB24+'[4]5DEC'!AB24+'[4]6JAN'!AB24+'[4]7FEB'!AB24+'[4]8MAR'!AB24+'[4]9APR'!AB24+'[4]10MAY'!AB24+'[4]11JUN'!AB24+'[4]12JUL'!AB24</f>
        <v>0</v>
      </c>
      <c r="AC24" s="19">
        <f>'[4]2SEPT'!AC24+'[4]3OCT'!AC24+'[4]4NOV'!AC24+'[4]5DEC'!AC24+'[4]6JAN'!AC24+'[4]7FEB'!AC24+'[4]8MAR'!AC24+'[4]9APR'!AC24+'[4]10MAY'!AC24+'[4]11JUN'!AC24+'[4]12JUL'!AC24</f>
        <v>0</v>
      </c>
      <c r="AD24" s="23">
        <f>'[4]2SEPT'!AD24+'[4]3OCT'!AD24+'[4]4NOV'!AD24+'[4]5DEC'!AD24+'[4]6JAN'!AD24+'[4]7FEB'!AD24+'[4]8MAR'!AD24+'[4]9APR'!AD24+'[4]10MAY'!AD24+'[4]11JUN'!AD24+'[4]12JUL'!AD24</f>
        <v>0</v>
      </c>
      <c r="AE24" s="19">
        <f>'[4]2SEPT'!AE24+'[4]3OCT'!AE24+'[4]4NOV'!AE24+'[4]5DEC'!AE24+'[4]6JAN'!AE24+'[4]7FEB'!AE24+'[4]8MAR'!AE24+'[4]9APR'!AE24+'[4]10MAY'!AE24+'[4]11JUN'!AE24+'[4]12JUL'!AE24</f>
        <v>0</v>
      </c>
      <c r="AF24" s="19">
        <f>'[4]2SEPT'!AF24+'[4]3OCT'!AF24+'[4]4NOV'!AF24+'[4]5DEC'!AF24+'[4]6JAN'!AF24+'[4]7FEB'!AF24+'[4]8MAR'!AF24+'[4]9APR'!AF24+'[4]10MAY'!AF24+'[4]11JUN'!AF24+'[4]12JUL'!AF24</f>
        <v>15000</v>
      </c>
      <c r="AG24" s="19">
        <f>'[4]10MAY'!AG24+'[4]11JUN'!AG24+'[4]12JUL'!AG24</f>
        <v>0</v>
      </c>
      <c r="AH24" s="24">
        <f>'[4]2SEPT'!AG24+'[4]3OCT'!AG24+'[4]4NOV'!AG24+'[4]5DEC'!AG24+'[4]6JAN'!AG24+'[4]7FEB'!AG24+'[4]8MAR'!AG24+'[4]9APR'!AG24+'[4]10MAY'!AH24+'[4]11JUN'!AH24+'[4]12JUL'!AH24</f>
        <v>330406.82</v>
      </c>
    </row>
    <row r="25" spans="1:34" x14ac:dyDescent="0.25">
      <c r="A25" s="16" t="s">
        <v>86</v>
      </c>
      <c r="B25" s="17" t="s">
        <v>87</v>
      </c>
      <c r="C25" s="26" t="s">
        <v>42</v>
      </c>
      <c r="D25" s="19">
        <f>'[4]2SEPT'!D25+'[4]3OCT'!D25+'[4]4NOV'!D25+'[4]5DEC'!D25+'[4]6JAN'!D25+'[4]7FEB'!D25+'[4]8MAR'!D25+'[4]9APR'!D25+'[4]10MAY'!D25+'[4]11JUN'!D25+'[4]12JUL'!D25</f>
        <v>120467</v>
      </c>
      <c r="E25" s="19">
        <f>'[4]2SEPT'!E25+'[4]3OCT'!E25+'[4]4NOV'!E25+'[4]5DEC'!E25+'[4]6JAN'!E25+'[4]7FEB'!E25+'[4]8MAR'!E25+'[4]9APR'!E25+'[4]10MAY'!E25+'[4]11JUN'!E25+'[4]12JUL'!E25</f>
        <v>113891</v>
      </c>
      <c r="F25" s="19">
        <f>'[4]2SEPT'!F25+'[4]3OCT'!F25+'[4]4NOV'!F25+'[4]5DEC'!F25+'[4]6JAN'!F25+'[4]7FEB'!F25+'[4]8MAR'!F25+'[4]9APR'!F25+'[4]10MAY'!F25+'[4]11JUN'!F25+'[4]12JUL'!F25</f>
        <v>0</v>
      </c>
      <c r="G25" s="19">
        <f>'[4]2SEPT'!G25+'[4]3OCT'!G25+'[4]4NOV'!G25+'[4]5DEC'!G25+'[4]6JAN'!G25+'[4]7FEB'!G25+'[4]8MAR'!G25+'[4]9APR'!G25+'[4]10MAY'!G25+'[4]11JUN'!G25+'[4]12JUL'!G25</f>
        <v>0</v>
      </c>
      <c r="H25" s="19">
        <f>'[4]2SEPT'!H25+'[4]3OCT'!H25+'[4]4NOV'!H25+'[4]5DEC'!H25+'[4]6JAN'!H25+'[4]7FEB'!H25+'[4]8MAR'!H25+'[4]9APR'!H25+'[4]10MAY'!H25+'[4]11JUN'!H25+'[4]12JUL'!H25</f>
        <v>0</v>
      </c>
      <c r="I25" s="20">
        <f>'[4]2SEPT'!I25+'[4]3OCT'!I25+'[4]4NOV'!I25+'[4]5DEC'!I25+'[4]6JAN'!I25+'[4]7FEB'!I25+'[4]8MAR'!I25+'[4]9APR'!I25+'[4]10MAY'!I25+'[4]11JUN'!I25+'[4]12JUL'!I25</f>
        <v>234358</v>
      </c>
      <c r="J25" s="19">
        <f>'[4]2SEPT'!J25+'[4]3OCT'!J25+'[4]4NOV'!J25+'[4]5DEC'!J25+'[4]6JAN'!J25+'[4]7FEB'!J25+'[4]8MAR'!J25+'[4]9APR'!J25+'[4]10MAY'!J25+'[4]11JUN'!J25+'[4]12JUL'!J25</f>
        <v>8331.6299999999992</v>
      </c>
      <c r="K25" s="19">
        <f>'[4]2SEPT'!K25+'[4]3OCT'!K25+'[4]4NOV'!K25+'[4]5DEC'!K25+'[4]6JAN'!K25+'[4]7FEB'!K25+'[4]8MAR'!K25+'[4]9APR'!K25+'[4]10MAY'!K25+'[4]11JUN'!K25+'[4]12JUL'!K25</f>
        <v>0</v>
      </c>
      <c r="L25" s="19">
        <f>'[4]2SEPT'!L25+'[4]3OCT'!L25+'[4]4NOV'!L25+'[4]5DEC'!L25+'[4]6JAN'!L25+'[4]7FEB'!L25+'[4]8MAR'!L25+'[4]9APR'!L25+'[4]10MAY'!L25+'[4]11JUN'!L25+'[4]12JUL'!L25</f>
        <v>0</v>
      </c>
      <c r="M25" s="19">
        <f>'[4]2SEPT'!M25+'[4]3OCT'!M25+'[4]4NOV'!M25+'[4]5DEC'!M25+'[4]6JAN'!M25+'[4]7FEB'!M25+'[4]8MAR'!M25+'[4]9APR'!M25+'[4]10MAY'!M25+'[4]11JUN'!M25+'[4]12JUL'!M25</f>
        <v>0</v>
      </c>
      <c r="N25" s="19">
        <f>'[4]2SEPT'!N25+'[4]3OCT'!N25+'[4]4NOV'!N25+'[4]5DEC'!N25+'[4]6JAN'!N25+'[4]7FEB'!N25+'[4]8MAR'!N25+'[4]9APR'!N25+'[4]10MAY'!N25+'[4]11JUN'!N25+'[4]12JUL'!N25</f>
        <v>0</v>
      </c>
      <c r="O25" s="19">
        <f>'[4]2SEPT'!O25+'[4]3OCT'!O25+'[4]4NOV'!O25+'[4]5DEC'!O25+'[4]6JAN'!O25+'[4]7FEB'!O25+'[4]8MAR'!O25+'[4]9APR'!O25+'[4]10MAY'!O25+'[4]11JUN'!O25+'[4]12JUL'!O25</f>
        <v>0</v>
      </c>
      <c r="P25" s="19">
        <f>'[4]2SEPT'!P25+'[4]3OCT'!P25+'[4]4NOV'!P25+'[4]5DEC'!P25+'[4]6JAN'!P25+'[4]7FEB'!P25+'[4]8MAR'!P25+'[4]9APR'!P25+'[4]10MAY'!P25+'[4]11JUN'!P25+'[4]12JUL'!P25</f>
        <v>0</v>
      </c>
      <c r="Q25" s="19">
        <f>'[4]2SEPT'!Q25+'[4]3OCT'!Q25+'[4]4NOV'!Q25+'[4]5DEC'!Q25+'[4]6JAN'!Q25+'[4]7FEB'!Q25+'[4]8MAR'!Q25+'[4]9APR'!Q25+'[4]10MAY'!Q25+'[4]11JUN'!Q25+'[4]12JUL'!Q25</f>
        <v>0</v>
      </c>
      <c r="R25" s="19">
        <f>'[4]2SEPT'!R25+'[4]3OCT'!R25+'[4]4NOV'!R25+'[4]5DEC'!R25+'[4]6JAN'!R25+'[4]7FEB'!R25+'[4]8MAR'!R25+'[4]9APR'!R25+'[4]10MAY'!R25+'[4]11JUN'!R25+'[4]12JUL'!R25</f>
        <v>0</v>
      </c>
      <c r="S25" s="19">
        <f>'[4]2SEPT'!S25+'[4]3OCT'!S25+'[4]4NOV'!S25+'[4]5DEC'!S25+'[4]6JAN'!S25+'[4]7FEB'!S25+'[4]8MAR'!S25+'[4]9APR'!S25+'[4]10MAY'!S25+'[4]11JUN'!S25+'[4]12JUL'!S25</f>
        <v>0</v>
      </c>
      <c r="T25" s="21">
        <f>'[4]2SEPT'!T25+'[4]3OCT'!T25+'[4]4NOV'!T25+'[4]5DEC'!T25+'[4]6JAN'!T25+'[4]7FEB'!T25+'[4]8MAR'!T25+'[4]9APR'!T25+'[4]10MAY'!T25+'[4]11JUN'!T25+'[4]12JUL'!T25</f>
        <v>0</v>
      </c>
      <c r="U25" s="19">
        <f>'[4]2SEPT'!U25+'[4]3OCT'!U25+'[4]4NOV'!U25+'[4]5DEC'!U25+'[4]6JAN'!U25+'[4]7FEB'!U25+'[4]8MAR'!U25+'[4]9APR'!U25+'[4]10MAY'!U25+'[4]11JUN'!U25+'[4]12JUL'!U25</f>
        <v>0</v>
      </c>
      <c r="V25" s="19">
        <f>'[4]2SEPT'!V25+'[4]3OCT'!V25+'[4]4NOV'!V25+'[4]5DEC'!V25+'[4]6JAN'!V25+'[4]7FEB'!V25+'[4]8MAR'!V25+'[4]9APR'!V25+'[4]10MAY'!V25+'[4]11JUN'!V25+'[4]12JUL'!V25</f>
        <v>0</v>
      </c>
      <c r="W25" s="19">
        <f>'[4]2SEPT'!W25+'[4]3OCT'!W25+'[4]4NOV'!W25+'[4]5DEC'!W25+'[4]6JAN'!W25+'[4]7FEB'!W25+'[4]8MAR'!W25+'[4]9APR'!W25+'[4]10MAY'!W25+'[4]11JUN'!W25+'[4]12JUL'!W25</f>
        <v>0</v>
      </c>
      <c r="X25" s="19">
        <f>'[4]2SEPT'!X25+'[4]3OCT'!X25+'[4]4NOV'!X25+'[4]5DEC'!X25+'[4]6JAN'!X25+'[4]7FEB'!X25+'[4]8MAR'!X25+'[4]9APR'!X25+'[4]10MAY'!X25+'[4]11JUN'!X25+'[4]12JUL'!X25</f>
        <v>0</v>
      </c>
      <c r="Y25" s="22">
        <f>'[4]2SEPT'!Y25+'[4]3OCT'!Y25+'[4]4NOV'!Y25+'[4]5DEC'!Y25+'[4]6JAN'!Y25+'[4]7FEB'!Y25+'[4]8MAR'!Y25+'[4]9APR'!Y25+'[4]10MAY'!Y25+'[4]11JUN'!Y25+'[4]12JUL'!Y25</f>
        <v>0</v>
      </c>
      <c r="Z25" s="19">
        <f>'[4]2SEPT'!Z25+'[4]3OCT'!Z25+'[4]4NOV'!Z25+'[4]5DEC'!Z25+'[4]6JAN'!Z25+'[4]7FEB'!Z25+'[4]8MAR'!Z25+'[4]9APR'!Z25+'[4]10MAY'!Z25+'[4]11JUN'!Z25+'[4]12JUL'!Z25</f>
        <v>0</v>
      </c>
      <c r="AA25" s="19">
        <f>'[4]2SEPT'!AA25+'[4]3OCT'!AA25+'[4]4NOV'!AA25+'[4]5DEC'!AA25+'[4]6JAN'!AA25+'[4]7FEB'!AA25+'[4]8MAR'!AA25+'[4]9APR'!AA25+'[4]10MAY'!AA25+'[4]11JUN'!AA25+'[4]12JUL'!AA25</f>
        <v>0</v>
      </c>
      <c r="AB25" s="19">
        <f>'[4]2SEPT'!AB25+'[4]3OCT'!AB25+'[4]4NOV'!AB25+'[4]5DEC'!AB25+'[4]6JAN'!AB25+'[4]7FEB'!AB25+'[4]8MAR'!AB25+'[4]9APR'!AB25+'[4]10MAY'!AB25+'[4]11JUN'!AB25+'[4]12JUL'!AB25</f>
        <v>0</v>
      </c>
      <c r="AC25" s="19">
        <f>'[4]2SEPT'!AC25+'[4]3OCT'!AC25+'[4]4NOV'!AC25+'[4]5DEC'!AC25+'[4]6JAN'!AC25+'[4]7FEB'!AC25+'[4]8MAR'!AC25+'[4]9APR'!AC25+'[4]10MAY'!AC25+'[4]11JUN'!AC25+'[4]12JUL'!AC25</f>
        <v>0</v>
      </c>
      <c r="AD25" s="23">
        <f>'[4]2SEPT'!AD25+'[4]3OCT'!AD25+'[4]4NOV'!AD25+'[4]5DEC'!AD25+'[4]6JAN'!AD25+'[4]7FEB'!AD25+'[4]8MAR'!AD25+'[4]9APR'!AD25+'[4]10MAY'!AD25+'[4]11JUN'!AD25+'[4]12JUL'!AD25</f>
        <v>0</v>
      </c>
      <c r="AE25" s="19">
        <f>'[4]2SEPT'!AE25+'[4]3OCT'!AE25+'[4]4NOV'!AE25+'[4]5DEC'!AE25+'[4]6JAN'!AE25+'[4]7FEB'!AE25+'[4]8MAR'!AE25+'[4]9APR'!AE25+'[4]10MAY'!AE25+'[4]11JUN'!AE25+'[4]12JUL'!AE25</f>
        <v>0</v>
      </c>
      <c r="AF25" s="19">
        <f>'[4]2SEPT'!AF25+'[4]3OCT'!AF25+'[4]4NOV'!AF25+'[4]5DEC'!AF25+'[4]6JAN'!AF25+'[4]7FEB'!AF25+'[4]8MAR'!AF25+'[4]9APR'!AF25+'[4]10MAY'!AF25+'[4]11JUN'!AF25+'[4]12JUL'!AF25</f>
        <v>0</v>
      </c>
      <c r="AG25" s="19">
        <f>'[4]10MAY'!AG25+'[4]11JUN'!AG25+'[4]12JUL'!AG25</f>
        <v>0</v>
      </c>
      <c r="AH25" s="24">
        <f>'[4]2SEPT'!AG25+'[4]3OCT'!AG25+'[4]4NOV'!AG25+'[4]5DEC'!AG25+'[4]6JAN'!AG25+'[4]7FEB'!AG25+'[4]8MAR'!AG25+'[4]9APR'!AG25+'[4]10MAY'!AH25+'[4]11JUN'!AH25+'[4]12JUL'!AH25</f>
        <v>223159.63</v>
      </c>
    </row>
    <row r="26" spans="1:34" x14ac:dyDescent="0.25">
      <c r="A26" s="16" t="s">
        <v>88</v>
      </c>
      <c r="B26" s="17" t="s">
        <v>89</v>
      </c>
      <c r="C26" s="18" t="s">
        <v>36</v>
      </c>
      <c r="D26" s="19">
        <f>'[4]2SEPT'!D26+'[4]3OCT'!D26+'[4]4NOV'!D26+'[4]5DEC'!D26+'[4]6JAN'!D26+'[4]7FEB'!D26+'[4]8MAR'!D26+'[4]9APR'!D26+'[4]10MAY'!D26+'[4]11JUN'!D26+'[4]12JUL'!D26</f>
        <v>119742</v>
      </c>
      <c r="E26" s="19">
        <f>'[4]2SEPT'!E26+'[4]3OCT'!E26+'[4]4NOV'!E26+'[4]5DEC'!E26+'[4]6JAN'!E26+'[4]7FEB'!E26+'[4]8MAR'!E26+'[4]9APR'!E26+'[4]10MAY'!E26+'[4]11JUN'!E26+'[4]12JUL'!E26</f>
        <v>258531</v>
      </c>
      <c r="F26" s="19">
        <f>'[4]2SEPT'!F26+'[4]3OCT'!F26+'[4]4NOV'!F26+'[4]5DEC'!F26+'[4]6JAN'!F26+'[4]7FEB'!F26+'[4]8MAR'!F26+'[4]9APR'!F26+'[4]10MAY'!F26+'[4]11JUN'!F26+'[4]12JUL'!F26</f>
        <v>62631</v>
      </c>
      <c r="G26" s="19">
        <f>'[4]2SEPT'!G26+'[4]3OCT'!G26+'[4]4NOV'!G26+'[4]5DEC'!G26+'[4]6JAN'!G26+'[4]7FEB'!G26+'[4]8MAR'!G26+'[4]9APR'!G26+'[4]10MAY'!G26+'[4]11JUN'!G26+'[4]12JUL'!G26</f>
        <v>178143</v>
      </c>
      <c r="H26" s="19">
        <f>'[4]2SEPT'!H26+'[4]3OCT'!H26+'[4]4NOV'!H26+'[4]5DEC'!H26+'[4]6JAN'!H26+'[4]7FEB'!H26+'[4]8MAR'!H26+'[4]9APR'!H26+'[4]10MAY'!H26+'[4]11JUN'!H26+'[4]12JUL'!H26</f>
        <v>7600</v>
      </c>
      <c r="I26" s="20">
        <f>'[4]2SEPT'!I26+'[4]3OCT'!I26+'[4]4NOV'!I26+'[4]5DEC'!I26+'[4]6JAN'!I26+'[4]7FEB'!I26+'[4]8MAR'!I26+'[4]9APR'!I26+'[4]10MAY'!I26+'[4]11JUN'!I26+'[4]12JUL'!I26</f>
        <v>626647</v>
      </c>
      <c r="J26" s="19">
        <f>'[4]2SEPT'!J26+'[4]3OCT'!J26+'[4]4NOV'!J26+'[4]5DEC'!J26+'[4]6JAN'!J26+'[4]7FEB'!J26+'[4]8MAR'!J26+'[4]9APR'!J26+'[4]10MAY'!J26+'[4]11JUN'!J26+'[4]12JUL'!J26</f>
        <v>41969.03</v>
      </c>
      <c r="K26" s="19">
        <f>'[4]2SEPT'!K26+'[4]3OCT'!K26+'[4]4NOV'!K26+'[4]5DEC'!K26+'[4]6JAN'!K26+'[4]7FEB'!K26+'[4]8MAR'!K26+'[4]9APR'!K26+'[4]10MAY'!K26+'[4]11JUN'!K26+'[4]12JUL'!K26</f>
        <v>0</v>
      </c>
      <c r="L26" s="19">
        <f>'[4]2SEPT'!L26+'[4]3OCT'!L26+'[4]4NOV'!L26+'[4]5DEC'!L26+'[4]6JAN'!L26+'[4]7FEB'!L26+'[4]8MAR'!L26+'[4]9APR'!L26+'[4]10MAY'!L26+'[4]11JUN'!L26+'[4]12JUL'!L26</f>
        <v>0</v>
      </c>
      <c r="M26" s="19">
        <f>'[4]2SEPT'!M26+'[4]3OCT'!M26+'[4]4NOV'!M26+'[4]5DEC'!M26+'[4]6JAN'!M26+'[4]7FEB'!M26+'[4]8MAR'!M26+'[4]9APR'!M26+'[4]10MAY'!M26+'[4]11JUN'!M26+'[4]12JUL'!M26</f>
        <v>0</v>
      </c>
      <c r="N26" s="19">
        <f>'[4]2SEPT'!N26+'[4]3OCT'!N26+'[4]4NOV'!N26+'[4]5DEC'!N26+'[4]6JAN'!N26+'[4]7FEB'!N26+'[4]8MAR'!N26+'[4]9APR'!N26+'[4]10MAY'!N26+'[4]11JUN'!N26+'[4]12JUL'!N26</f>
        <v>0</v>
      </c>
      <c r="O26" s="19">
        <f>'[4]2SEPT'!O26+'[4]3OCT'!O26+'[4]4NOV'!O26+'[4]5DEC'!O26+'[4]6JAN'!O26+'[4]7FEB'!O26+'[4]8MAR'!O26+'[4]9APR'!O26+'[4]10MAY'!O26+'[4]11JUN'!O26+'[4]12JUL'!O26</f>
        <v>0</v>
      </c>
      <c r="P26" s="19">
        <f>'[4]2SEPT'!P26+'[4]3OCT'!P26+'[4]4NOV'!P26+'[4]5DEC'!P26+'[4]6JAN'!P26+'[4]7FEB'!P26+'[4]8MAR'!P26+'[4]9APR'!P26+'[4]10MAY'!P26+'[4]11JUN'!P26+'[4]12JUL'!P26</f>
        <v>0</v>
      </c>
      <c r="Q26" s="19">
        <f>'[4]2SEPT'!Q26+'[4]3OCT'!Q26+'[4]4NOV'!Q26+'[4]5DEC'!Q26+'[4]6JAN'!Q26+'[4]7FEB'!Q26+'[4]8MAR'!Q26+'[4]9APR'!Q26+'[4]10MAY'!Q26+'[4]11JUN'!Q26+'[4]12JUL'!Q26</f>
        <v>0</v>
      </c>
      <c r="R26" s="19">
        <f>'[4]2SEPT'!R26+'[4]3OCT'!R26+'[4]4NOV'!R26+'[4]5DEC'!R26+'[4]6JAN'!R26+'[4]7FEB'!R26+'[4]8MAR'!R26+'[4]9APR'!R26+'[4]10MAY'!R26+'[4]11JUN'!R26+'[4]12JUL'!R26</f>
        <v>0</v>
      </c>
      <c r="S26" s="19">
        <f>'[4]2SEPT'!S26+'[4]3OCT'!S26+'[4]4NOV'!S26+'[4]5DEC'!S26+'[4]6JAN'!S26+'[4]7FEB'!S26+'[4]8MAR'!S26+'[4]9APR'!S26+'[4]10MAY'!S26+'[4]11JUN'!S26+'[4]12JUL'!S26</f>
        <v>0</v>
      </c>
      <c r="T26" s="21">
        <f>'[4]2SEPT'!T26+'[4]3OCT'!T26+'[4]4NOV'!T26+'[4]5DEC'!T26+'[4]6JAN'!T26+'[4]7FEB'!T26+'[4]8MAR'!T26+'[4]9APR'!T26+'[4]10MAY'!T26+'[4]11JUN'!T26+'[4]12JUL'!T26</f>
        <v>0</v>
      </c>
      <c r="U26" s="19">
        <f>'[4]2SEPT'!U26+'[4]3OCT'!U26+'[4]4NOV'!U26+'[4]5DEC'!U26+'[4]6JAN'!U26+'[4]7FEB'!U26+'[4]8MAR'!U26+'[4]9APR'!U26+'[4]10MAY'!U26+'[4]11JUN'!U26+'[4]12JUL'!U26</f>
        <v>0</v>
      </c>
      <c r="V26" s="19">
        <f>'[4]2SEPT'!V26+'[4]3OCT'!V26+'[4]4NOV'!V26+'[4]5DEC'!V26+'[4]6JAN'!V26+'[4]7FEB'!V26+'[4]8MAR'!V26+'[4]9APR'!V26+'[4]10MAY'!V26+'[4]11JUN'!V26+'[4]12JUL'!V26</f>
        <v>0</v>
      </c>
      <c r="W26" s="19">
        <f>'[4]2SEPT'!W26+'[4]3OCT'!W26+'[4]4NOV'!W26+'[4]5DEC'!W26+'[4]6JAN'!W26+'[4]7FEB'!W26+'[4]8MAR'!W26+'[4]9APR'!W26+'[4]10MAY'!W26+'[4]11JUN'!W26+'[4]12JUL'!W26</f>
        <v>0</v>
      </c>
      <c r="X26" s="19">
        <f>'[4]2SEPT'!X26+'[4]3OCT'!X26+'[4]4NOV'!X26+'[4]5DEC'!X26+'[4]6JAN'!X26+'[4]7FEB'!X26+'[4]8MAR'!X26+'[4]9APR'!X26+'[4]10MAY'!X26+'[4]11JUN'!X26+'[4]12JUL'!X26</f>
        <v>0</v>
      </c>
      <c r="Y26" s="22">
        <f>'[4]2SEPT'!Y26+'[4]3OCT'!Y26+'[4]4NOV'!Y26+'[4]5DEC'!Y26+'[4]6JAN'!Y26+'[4]7FEB'!Y26+'[4]8MAR'!Y26+'[4]9APR'!Y26+'[4]10MAY'!Y26+'[4]11JUN'!Y26+'[4]12JUL'!Y26</f>
        <v>0</v>
      </c>
      <c r="Z26" s="19">
        <f>'[4]2SEPT'!Z26+'[4]3OCT'!Z26+'[4]4NOV'!Z26+'[4]5DEC'!Z26+'[4]6JAN'!Z26+'[4]7FEB'!Z26+'[4]8MAR'!Z26+'[4]9APR'!Z26+'[4]10MAY'!Z26+'[4]11JUN'!Z26+'[4]12JUL'!Z26</f>
        <v>0</v>
      </c>
      <c r="AA26" s="19">
        <f>'[4]2SEPT'!AA26+'[4]3OCT'!AA26+'[4]4NOV'!AA26+'[4]5DEC'!AA26+'[4]6JAN'!AA26+'[4]7FEB'!AA26+'[4]8MAR'!AA26+'[4]9APR'!AA26+'[4]10MAY'!AA26+'[4]11JUN'!AA26+'[4]12JUL'!AA26</f>
        <v>0</v>
      </c>
      <c r="AB26" s="19">
        <f>'[4]2SEPT'!AB26+'[4]3OCT'!AB26+'[4]4NOV'!AB26+'[4]5DEC'!AB26+'[4]6JAN'!AB26+'[4]7FEB'!AB26+'[4]8MAR'!AB26+'[4]9APR'!AB26+'[4]10MAY'!AB26+'[4]11JUN'!AB26+'[4]12JUL'!AB26</f>
        <v>0</v>
      </c>
      <c r="AC26" s="19">
        <f>'[4]2SEPT'!AC26+'[4]3OCT'!AC26+'[4]4NOV'!AC26+'[4]5DEC'!AC26+'[4]6JAN'!AC26+'[4]7FEB'!AC26+'[4]8MAR'!AC26+'[4]9APR'!AC26+'[4]10MAY'!AC26+'[4]11JUN'!AC26+'[4]12JUL'!AC26</f>
        <v>0</v>
      </c>
      <c r="AD26" s="23">
        <f>'[4]2SEPT'!AD26+'[4]3OCT'!AD26+'[4]4NOV'!AD26+'[4]5DEC'!AD26+'[4]6JAN'!AD26+'[4]7FEB'!AD26+'[4]8MAR'!AD26+'[4]9APR'!AD26+'[4]10MAY'!AD26+'[4]11JUN'!AD26+'[4]12JUL'!AD26</f>
        <v>0</v>
      </c>
      <c r="AE26" s="19">
        <f>'[4]2SEPT'!AE26+'[4]3OCT'!AE26+'[4]4NOV'!AE26+'[4]5DEC'!AE26+'[4]6JAN'!AE26+'[4]7FEB'!AE26+'[4]8MAR'!AE26+'[4]9APR'!AE26+'[4]10MAY'!AE26+'[4]11JUN'!AE26+'[4]12JUL'!AE26</f>
        <v>0</v>
      </c>
      <c r="AF26" s="19">
        <f>'[4]2SEPT'!AF26+'[4]3OCT'!AF26+'[4]4NOV'!AF26+'[4]5DEC'!AF26+'[4]6JAN'!AF26+'[4]7FEB'!AF26+'[4]8MAR'!AF26+'[4]9APR'!AF26+'[4]10MAY'!AF26+'[4]11JUN'!AF26+'[4]12JUL'!AF26</f>
        <v>0</v>
      </c>
      <c r="AG26" s="19">
        <f>'[4]10MAY'!AG26+'[4]11JUN'!AG26+'[4]12JUL'!AG26</f>
        <v>0</v>
      </c>
      <c r="AH26" s="24">
        <f>'[4]2SEPT'!AG26+'[4]3OCT'!AG26+'[4]4NOV'!AG26+'[4]5DEC'!AG26+'[4]6JAN'!AG26+'[4]7FEB'!AG26+'[4]8MAR'!AG26+'[4]9APR'!AG26+'[4]10MAY'!AH26+'[4]11JUN'!AH26+'[4]12JUL'!AH26</f>
        <v>616397.03</v>
      </c>
    </row>
    <row r="27" spans="1:34" x14ac:dyDescent="0.25">
      <c r="A27" s="27" t="s">
        <v>90</v>
      </c>
      <c r="B27" s="17" t="s">
        <v>91</v>
      </c>
      <c r="C27" s="29" t="s">
        <v>50</v>
      </c>
      <c r="D27" s="19">
        <f>'[4]2SEPT'!D27+'[4]3OCT'!D27+'[4]4NOV'!D27+'[4]5DEC'!D27+'[4]6JAN'!D27+'[4]7FEB'!D27+'[4]8MAR'!D27+'[4]9APR'!D27+'[4]10MAY'!D27+'[4]11JUN'!D27+'[4]12JUL'!D27</f>
        <v>189925</v>
      </c>
      <c r="E27" s="19">
        <f>'[4]2SEPT'!E27+'[4]3OCT'!E27+'[4]4NOV'!E27+'[4]5DEC'!E27+'[4]6JAN'!E27+'[4]7FEB'!E27+'[4]8MAR'!E27+'[4]9APR'!E27+'[4]10MAY'!E27+'[4]11JUN'!E27+'[4]12JUL'!E27</f>
        <v>12500</v>
      </c>
      <c r="F27" s="19">
        <f>'[4]2SEPT'!F27+'[4]3OCT'!F27+'[4]4NOV'!F27+'[4]5DEC'!F27+'[4]6JAN'!F27+'[4]7FEB'!F27+'[4]8MAR'!F27+'[4]9APR'!F27+'[4]10MAY'!F27+'[4]11JUN'!F27+'[4]12JUL'!F27</f>
        <v>49500</v>
      </c>
      <c r="G27" s="19">
        <f>'[4]2SEPT'!G27+'[4]3OCT'!G27+'[4]4NOV'!G27+'[4]5DEC'!G27+'[4]6JAN'!G27+'[4]7FEB'!G27+'[4]8MAR'!G27+'[4]9APR'!G27+'[4]10MAY'!G27+'[4]11JUN'!G27+'[4]12JUL'!G27</f>
        <v>11000</v>
      </c>
      <c r="H27" s="19">
        <f>'[4]2SEPT'!H27+'[4]3OCT'!H27+'[4]4NOV'!H27+'[4]5DEC'!H27+'[4]6JAN'!H27+'[4]7FEB'!H27+'[4]8MAR'!H27+'[4]9APR'!H27+'[4]10MAY'!H27+'[4]11JUN'!H27+'[4]12JUL'!H27</f>
        <v>8000</v>
      </c>
      <c r="I27" s="20">
        <f>'[4]2SEPT'!I27+'[4]3OCT'!I27+'[4]4NOV'!I27+'[4]5DEC'!I27+'[4]6JAN'!I27+'[4]7FEB'!I27+'[4]8MAR'!I27+'[4]9APR'!I27+'[4]10MAY'!I27+'[4]11JUN'!I27+'[4]12JUL'!I27</f>
        <v>270925</v>
      </c>
      <c r="J27" s="19">
        <f>'[4]2SEPT'!J27+'[4]3OCT'!J27+'[4]4NOV'!J27+'[4]5DEC'!J27+'[4]6JAN'!J27+'[4]7FEB'!J27+'[4]8MAR'!J27+'[4]9APR'!J27+'[4]10MAY'!J27+'[4]11JUN'!J27+'[4]12JUL'!J27</f>
        <v>14531.26</v>
      </c>
      <c r="K27" s="19">
        <f>'[4]2SEPT'!K27+'[4]3OCT'!K27+'[4]4NOV'!K27+'[4]5DEC'!K27+'[4]6JAN'!K27+'[4]7FEB'!K27+'[4]8MAR'!K27+'[4]9APR'!K27+'[4]10MAY'!K27+'[4]11JUN'!K27+'[4]12JUL'!K27</f>
        <v>0</v>
      </c>
      <c r="L27" s="19">
        <f>'[4]2SEPT'!L27+'[4]3OCT'!L27+'[4]4NOV'!L27+'[4]5DEC'!L27+'[4]6JAN'!L27+'[4]7FEB'!L27+'[4]8MAR'!L27+'[4]9APR'!L27+'[4]10MAY'!L27+'[4]11JUN'!L27+'[4]12JUL'!L27</f>
        <v>0</v>
      </c>
      <c r="M27" s="19">
        <f>'[4]2SEPT'!M27+'[4]3OCT'!M27+'[4]4NOV'!M27+'[4]5DEC'!M27+'[4]6JAN'!M27+'[4]7FEB'!M27+'[4]8MAR'!M27+'[4]9APR'!M27+'[4]10MAY'!M27+'[4]11JUN'!M27+'[4]12JUL'!M27</f>
        <v>0</v>
      </c>
      <c r="N27" s="19">
        <f>'[4]2SEPT'!N27+'[4]3OCT'!N27+'[4]4NOV'!N27+'[4]5DEC'!N27+'[4]6JAN'!N27+'[4]7FEB'!N27+'[4]8MAR'!N27+'[4]9APR'!N27+'[4]10MAY'!N27+'[4]11JUN'!N27+'[4]12JUL'!N27</f>
        <v>0</v>
      </c>
      <c r="O27" s="19">
        <f>'[4]2SEPT'!O27+'[4]3OCT'!O27+'[4]4NOV'!O27+'[4]5DEC'!O27+'[4]6JAN'!O27+'[4]7FEB'!O27+'[4]8MAR'!O27+'[4]9APR'!O27+'[4]10MAY'!O27+'[4]11JUN'!O27+'[4]12JUL'!O27</f>
        <v>0</v>
      </c>
      <c r="P27" s="19">
        <f>'[4]2SEPT'!P27+'[4]3OCT'!P27+'[4]4NOV'!P27+'[4]5DEC'!P27+'[4]6JAN'!P27+'[4]7FEB'!P27+'[4]8MAR'!P27+'[4]9APR'!P27+'[4]10MAY'!P27+'[4]11JUN'!P27+'[4]12JUL'!P27</f>
        <v>0</v>
      </c>
      <c r="Q27" s="19">
        <f>'[4]2SEPT'!Q27+'[4]3OCT'!Q27+'[4]4NOV'!Q27+'[4]5DEC'!Q27+'[4]6JAN'!Q27+'[4]7FEB'!Q27+'[4]8MAR'!Q27+'[4]9APR'!Q27+'[4]10MAY'!Q27+'[4]11JUN'!Q27+'[4]12JUL'!Q27</f>
        <v>0</v>
      </c>
      <c r="R27" s="19">
        <f>'[4]2SEPT'!R27+'[4]3OCT'!R27+'[4]4NOV'!R27+'[4]5DEC'!R27+'[4]6JAN'!R27+'[4]7FEB'!R27+'[4]8MAR'!R27+'[4]9APR'!R27+'[4]10MAY'!R27+'[4]11JUN'!R27+'[4]12JUL'!R27</f>
        <v>0</v>
      </c>
      <c r="S27" s="19">
        <f>'[4]2SEPT'!S27+'[4]3OCT'!S27+'[4]4NOV'!S27+'[4]5DEC'!S27+'[4]6JAN'!S27+'[4]7FEB'!S27+'[4]8MAR'!S27+'[4]9APR'!S27+'[4]10MAY'!S27+'[4]11JUN'!S27+'[4]12JUL'!S27</f>
        <v>0</v>
      </c>
      <c r="T27" s="21">
        <f>'[4]2SEPT'!T27+'[4]3OCT'!T27+'[4]4NOV'!T27+'[4]5DEC'!T27+'[4]6JAN'!T27+'[4]7FEB'!T27+'[4]8MAR'!T27+'[4]9APR'!T27+'[4]10MAY'!T27+'[4]11JUN'!T27+'[4]12JUL'!T27</f>
        <v>0</v>
      </c>
      <c r="U27" s="19">
        <f>'[4]2SEPT'!U27+'[4]3OCT'!U27+'[4]4NOV'!U27+'[4]5DEC'!U27+'[4]6JAN'!U27+'[4]7FEB'!U27+'[4]8MAR'!U27+'[4]9APR'!U27+'[4]10MAY'!U27+'[4]11JUN'!U27+'[4]12JUL'!U27</f>
        <v>0</v>
      </c>
      <c r="V27" s="19">
        <f>'[4]2SEPT'!V27+'[4]3OCT'!V27+'[4]4NOV'!V27+'[4]5DEC'!V27+'[4]6JAN'!V27+'[4]7FEB'!V27+'[4]8MAR'!V27+'[4]9APR'!V27+'[4]10MAY'!V27+'[4]11JUN'!V27+'[4]12JUL'!V27</f>
        <v>0</v>
      </c>
      <c r="W27" s="19">
        <f>'[4]2SEPT'!W27+'[4]3OCT'!W27+'[4]4NOV'!W27+'[4]5DEC'!W27+'[4]6JAN'!W27+'[4]7FEB'!W27+'[4]8MAR'!W27+'[4]9APR'!W27+'[4]10MAY'!W27+'[4]11JUN'!W27+'[4]12JUL'!W27</f>
        <v>0</v>
      </c>
      <c r="X27" s="19">
        <f>'[4]2SEPT'!X27+'[4]3OCT'!X27+'[4]4NOV'!X27+'[4]5DEC'!X27+'[4]6JAN'!X27+'[4]7FEB'!X27+'[4]8MAR'!X27+'[4]9APR'!X27+'[4]10MAY'!X27+'[4]11JUN'!X27+'[4]12JUL'!X27</f>
        <v>0</v>
      </c>
      <c r="Y27" s="22">
        <f>'[4]2SEPT'!Y27+'[4]3OCT'!Y27+'[4]4NOV'!Y27+'[4]5DEC'!Y27+'[4]6JAN'!Y27+'[4]7FEB'!Y27+'[4]8MAR'!Y27+'[4]9APR'!Y27+'[4]10MAY'!Y27+'[4]11JUN'!Y27+'[4]12JUL'!Y27</f>
        <v>0</v>
      </c>
      <c r="Z27" s="19">
        <f>'[4]2SEPT'!Z27+'[4]3OCT'!Z27+'[4]4NOV'!Z27+'[4]5DEC'!Z27+'[4]6JAN'!Z27+'[4]7FEB'!Z27+'[4]8MAR'!Z27+'[4]9APR'!Z27+'[4]10MAY'!Z27+'[4]11JUN'!Z27+'[4]12JUL'!Z27</f>
        <v>0</v>
      </c>
      <c r="AA27" s="19">
        <f>'[4]2SEPT'!AA27+'[4]3OCT'!AA27+'[4]4NOV'!AA27+'[4]5DEC'!AA27+'[4]6JAN'!AA27+'[4]7FEB'!AA27+'[4]8MAR'!AA27+'[4]9APR'!AA27+'[4]10MAY'!AA27+'[4]11JUN'!AA27+'[4]12JUL'!AA27</f>
        <v>0</v>
      </c>
      <c r="AB27" s="19">
        <f>'[4]2SEPT'!AB27+'[4]3OCT'!AB27+'[4]4NOV'!AB27+'[4]5DEC'!AB27+'[4]6JAN'!AB27+'[4]7FEB'!AB27+'[4]8MAR'!AB27+'[4]9APR'!AB27+'[4]10MAY'!AB27+'[4]11JUN'!AB27+'[4]12JUL'!AB27</f>
        <v>0</v>
      </c>
      <c r="AC27" s="19">
        <f>'[4]2SEPT'!AC27+'[4]3OCT'!AC27+'[4]4NOV'!AC27+'[4]5DEC'!AC27+'[4]6JAN'!AC27+'[4]7FEB'!AC27+'[4]8MAR'!AC27+'[4]9APR'!AC27+'[4]10MAY'!AC27+'[4]11JUN'!AC27+'[4]12JUL'!AC27</f>
        <v>0</v>
      </c>
      <c r="AD27" s="23">
        <f>'[4]2SEPT'!AD27+'[4]3OCT'!AD27+'[4]4NOV'!AD27+'[4]5DEC'!AD27+'[4]6JAN'!AD27+'[4]7FEB'!AD27+'[4]8MAR'!AD27+'[4]9APR'!AD27+'[4]10MAY'!AD27+'[4]11JUN'!AD27+'[4]12JUL'!AD27</f>
        <v>0</v>
      </c>
      <c r="AE27" s="19">
        <f>'[4]2SEPT'!AE27+'[4]3OCT'!AE27+'[4]4NOV'!AE27+'[4]5DEC'!AE27+'[4]6JAN'!AE27+'[4]7FEB'!AE27+'[4]8MAR'!AE27+'[4]9APR'!AE27+'[4]10MAY'!AE27+'[4]11JUN'!AE27+'[4]12JUL'!AE27</f>
        <v>0</v>
      </c>
      <c r="AF27" s="19">
        <f>'[4]2SEPT'!AF27+'[4]3OCT'!AF27+'[4]4NOV'!AF27+'[4]5DEC'!AF27+'[4]6JAN'!AF27+'[4]7FEB'!AF27+'[4]8MAR'!AF27+'[4]9APR'!AF27+'[4]10MAY'!AF27+'[4]11JUN'!AF27+'[4]12JUL'!AF27</f>
        <v>0</v>
      </c>
      <c r="AG27" s="19">
        <f>'[4]10MAY'!AG27+'[4]11JUN'!AG27+'[4]12JUL'!AG27</f>
        <v>0</v>
      </c>
      <c r="AH27" s="24">
        <f>'[4]2SEPT'!AG27+'[4]3OCT'!AG27+'[4]4NOV'!AG27+'[4]5DEC'!AG27+'[4]6JAN'!AG27+'[4]7FEB'!AG27+'[4]8MAR'!AG27+'[4]9APR'!AG27+'[4]10MAY'!AH27+'[4]11JUN'!AH27+'[4]12JUL'!AH27</f>
        <v>262878.26</v>
      </c>
    </row>
    <row r="28" spans="1:34" x14ac:dyDescent="0.25">
      <c r="A28" s="16" t="s">
        <v>92</v>
      </c>
      <c r="B28" s="17" t="s">
        <v>93</v>
      </c>
      <c r="C28" s="29" t="s">
        <v>50</v>
      </c>
      <c r="D28" s="19">
        <f>'[4]2SEPT'!D28+'[4]3OCT'!D28+'[4]4NOV'!D28+'[4]5DEC'!D28+'[4]6JAN'!D28+'[4]7FEB'!D28+'[4]8MAR'!D28+'[4]9APR'!D28+'[4]10MAY'!D28+'[4]11JUN'!D28+'[4]12JUL'!D28</f>
        <v>1000</v>
      </c>
      <c r="E28" s="19">
        <f>'[4]2SEPT'!E28+'[4]3OCT'!E28+'[4]4NOV'!E28+'[4]5DEC'!E28+'[4]6JAN'!E28+'[4]7FEB'!E28+'[4]8MAR'!E28+'[4]9APR'!E28+'[4]10MAY'!E28+'[4]11JUN'!E28+'[4]12JUL'!E28</f>
        <v>6500</v>
      </c>
      <c r="F28" s="19">
        <f>'[4]2SEPT'!F28+'[4]3OCT'!F28+'[4]4NOV'!F28+'[4]5DEC'!F28+'[4]6JAN'!F28+'[4]7FEB'!F28+'[4]8MAR'!F28+'[4]9APR'!F28+'[4]10MAY'!F28+'[4]11JUN'!F28+'[4]12JUL'!F28</f>
        <v>25846</v>
      </c>
      <c r="G28" s="19">
        <f>'[4]2SEPT'!G28+'[4]3OCT'!G28+'[4]4NOV'!G28+'[4]5DEC'!G28+'[4]6JAN'!G28+'[4]7FEB'!G28+'[4]8MAR'!G28+'[4]9APR'!G28+'[4]10MAY'!G28+'[4]11JUN'!G28+'[4]12JUL'!G28</f>
        <v>32000</v>
      </c>
      <c r="H28" s="19">
        <f>'[4]2SEPT'!H28+'[4]3OCT'!H28+'[4]4NOV'!H28+'[4]5DEC'!H28+'[4]6JAN'!H28+'[4]7FEB'!H28+'[4]8MAR'!H28+'[4]9APR'!H28+'[4]10MAY'!H28+'[4]11JUN'!H28+'[4]12JUL'!H28</f>
        <v>0</v>
      </c>
      <c r="I28" s="20">
        <f>'[4]2SEPT'!I28+'[4]3OCT'!I28+'[4]4NOV'!I28+'[4]5DEC'!I28+'[4]6JAN'!I28+'[4]7FEB'!I28+'[4]8MAR'!I28+'[4]9APR'!I28+'[4]10MAY'!I28+'[4]11JUN'!I28+'[4]12JUL'!I28</f>
        <v>65346</v>
      </c>
      <c r="J28" s="19">
        <f>'[4]2SEPT'!J28+'[4]3OCT'!J28+'[4]4NOV'!J28+'[4]5DEC'!J28+'[4]6JAN'!J28+'[4]7FEB'!J28+'[4]8MAR'!J28+'[4]9APR'!J28+'[4]10MAY'!J28+'[4]11JUN'!J28+'[4]12JUL'!J28</f>
        <v>6492</v>
      </c>
      <c r="K28" s="19">
        <f>'[4]2SEPT'!K28+'[4]3OCT'!K28+'[4]4NOV'!K28+'[4]5DEC'!K28+'[4]6JAN'!K28+'[4]7FEB'!K28+'[4]8MAR'!K28+'[4]9APR'!K28+'[4]10MAY'!K28+'[4]11JUN'!K28+'[4]12JUL'!K28</f>
        <v>0</v>
      </c>
      <c r="L28" s="19">
        <f>'[4]2SEPT'!L28+'[4]3OCT'!L28+'[4]4NOV'!L28+'[4]5DEC'!L28+'[4]6JAN'!L28+'[4]7FEB'!L28+'[4]8MAR'!L28+'[4]9APR'!L28+'[4]10MAY'!L28+'[4]11JUN'!L28+'[4]12JUL'!L28</f>
        <v>0</v>
      </c>
      <c r="M28" s="19">
        <f>'[4]2SEPT'!M28+'[4]3OCT'!M28+'[4]4NOV'!M28+'[4]5DEC'!M28+'[4]6JAN'!M28+'[4]7FEB'!M28+'[4]8MAR'!M28+'[4]9APR'!M28+'[4]10MAY'!M28+'[4]11JUN'!M28+'[4]12JUL'!M28</f>
        <v>0</v>
      </c>
      <c r="N28" s="19">
        <f>'[4]2SEPT'!N28+'[4]3OCT'!N28+'[4]4NOV'!N28+'[4]5DEC'!N28+'[4]6JAN'!N28+'[4]7FEB'!N28+'[4]8MAR'!N28+'[4]9APR'!N28+'[4]10MAY'!N28+'[4]11JUN'!N28+'[4]12JUL'!N28</f>
        <v>0</v>
      </c>
      <c r="O28" s="19">
        <f>'[4]2SEPT'!O28+'[4]3OCT'!O28+'[4]4NOV'!O28+'[4]5DEC'!O28+'[4]6JAN'!O28+'[4]7FEB'!O28+'[4]8MAR'!O28+'[4]9APR'!O28+'[4]10MAY'!O28+'[4]11JUN'!O28+'[4]12JUL'!O28</f>
        <v>0</v>
      </c>
      <c r="P28" s="19">
        <f>'[4]2SEPT'!P28+'[4]3OCT'!P28+'[4]4NOV'!P28+'[4]5DEC'!P28+'[4]6JAN'!P28+'[4]7FEB'!P28+'[4]8MAR'!P28+'[4]9APR'!P28+'[4]10MAY'!P28+'[4]11JUN'!P28+'[4]12JUL'!P28</f>
        <v>0</v>
      </c>
      <c r="Q28" s="19">
        <f>'[4]2SEPT'!Q28+'[4]3OCT'!Q28+'[4]4NOV'!Q28+'[4]5DEC'!Q28+'[4]6JAN'!Q28+'[4]7FEB'!Q28+'[4]8MAR'!Q28+'[4]9APR'!Q28+'[4]10MAY'!Q28+'[4]11JUN'!Q28+'[4]12JUL'!Q28</f>
        <v>0</v>
      </c>
      <c r="R28" s="19">
        <f>'[4]2SEPT'!R28+'[4]3OCT'!R28+'[4]4NOV'!R28+'[4]5DEC'!R28+'[4]6JAN'!R28+'[4]7FEB'!R28+'[4]8MAR'!R28+'[4]9APR'!R28+'[4]10MAY'!R28+'[4]11JUN'!R28+'[4]12JUL'!R28</f>
        <v>0</v>
      </c>
      <c r="S28" s="19">
        <f>'[4]2SEPT'!S28+'[4]3OCT'!S28+'[4]4NOV'!S28+'[4]5DEC'!S28+'[4]6JAN'!S28+'[4]7FEB'!S28+'[4]8MAR'!S28+'[4]9APR'!S28+'[4]10MAY'!S28+'[4]11JUN'!S28+'[4]12JUL'!S28</f>
        <v>0</v>
      </c>
      <c r="T28" s="21">
        <f>'[4]2SEPT'!T28+'[4]3OCT'!T28+'[4]4NOV'!T28+'[4]5DEC'!T28+'[4]6JAN'!T28+'[4]7FEB'!T28+'[4]8MAR'!T28+'[4]9APR'!T28+'[4]10MAY'!T28+'[4]11JUN'!T28+'[4]12JUL'!T28</f>
        <v>0</v>
      </c>
      <c r="U28" s="19">
        <f>'[4]2SEPT'!U28+'[4]3OCT'!U28+'[4]4NOV'!U28+'[4]5DEC'!U28+'[4]6JAN'!U28+'[4]7FEB'!U28+'[4]8MAR'!U28+'[4]9APR'!U28+'[4]10MAY'!U28+'[4]11JUN'!U28+'[4]12JUL'!U28</f>
        <v>0</v>
      </c>
      <c r="V28" s="19">
        <f>'[4]2SEPT'!V28+'[4]3OCT'!V28+'[4]4NOV'!V28+'[4]5DEC'!V28+'[4]6JAN'!V28+'[4]7FEB'!V28+'[4]8MAR'!V28+'[4]9APR'!V28+'[4]10MAY'!V28+'[4]11JUN'!V28+'[4]12JUL'!V28</f>
        <v>0</v>
      </c>
      <c r="W28" s="19">
        <f>'[4]2SEPT'!W28+'[4]3OCT'!W28+'[4]4NOV'!W28+'[4]5DEC'!W28+'[4]6JAN'!W28+'[4]7FEB'!W28+'[4]8MAR'!W28+'[4]9APR'!W28+'[4]10MAY'!W28+'[4]11JUN'!W28+'[4]12JUL'!W28</f>
        <v>0</v>
      </c>
      <c r="X28" s="19">
        <f>'[4]2SEPT'!X28+'[4]3OCT'!X28+'[4]4NOV'!X28+'[4]5DEC'!X28+'[4]6JAN'!X28+'[4]7FEB'!X28+'[4]8MAR'!X28+'[4]9APR'!X28+'[4]10MAY'!X28+'[4]11JUN'!X28+'[4]12JUL'!X28</f>
        <v>0</v>
      </c>
      <c r="Y28" s="22">
        <f>'[4]2SEPT'!Y28+'[4]3OCT'!Y28+'[4]4NOV'!Y28+'[4]5DEC'!Y28+'[4]6JAN'!Y28+'[4]7FEB'!Y28+'[4]8MAR'!Y28+'[4]9APR'!Y28+'[4]10MAY'!Y28+'[4]11JUN'!Y28+'[4]12JUL'!Y28</f>
        <v>0</v>
      </c>
      <c r="Z28" s="19">
        <f>'[4]2SEPT'!Z28+'[4]3OCT'!Z28+'[4]4NOV'!Z28+'[4]5DEC'!Z28+'[4]6JAN'!Z28+'[4]7FEB'!Z28+'[4]8MAR'!Z28+'[4]9APR'!Z28+'[4]10MAY'!Z28+'[4]11JUN'!Z28+'[4]12JUL'!Z28</f>
        <v>0</v>
      </c>
      <c r="AA28" s="19">
        <f>'[4]2SEPT'!AA28+'[4]3OCT'!AA28+'[4]4NOV'!AA28+'[4]5DEC'!AA28+'[4]6JAN'!AA28+'[4]7FEB'!AA28+'[4]8MAR'!AA28+'[4]9APR'!AA28+'[4]10MAY'!AA28+'[4]11JUN'!AA28+'[4]12JUL'!AA28</f>
        <v>0</v>
      </c>
      <c r="AB28" s="19">
        <f>'[4]2SEPT'!AB28+'[4]3OCT'!AB28+'[4]4NOV'!AB28+'[4]5DEC'!AB28+'[4]6JAN'!AB28+'[4]7FEB'!AB28+'[4]8MAR'!AB28+'[4]9APR'!AB28+'[4]10MAY'!AB28+'[4]11JUN'!AB28+'[4]12JUL'!AB28</f>
        <v>0</v>
      </c>
      <c r="AC28" s="19">
        <f>'[4]2SEPT'!AC28+'[4]3OCT'!AC28+'[4]4NOV'!AC28+'[4]5DEC'!AC28+'[4]6JAN'!AC28+'[4]7FEB'!AC28+'[4]8MAR'!AC28+'[4]9APR'!AC28+'[4]10MAY'!AC28+'[4]11JUN'!AC28+'[4]12JUL'!AC28</f>
        <v>0</v>
      </c>
      <c r="AD28" s="23">
        <f>'[4]2SEPT'!AD28+'[4]3OCT'!AD28+'[4]4NOV'!AD28+'[4]5DEC'!AD28+'[4]6JAN'!AD28+'[4]7FEB'!AD28+'[4]8MAR'!AD28+'[4]9APR'!AD28+'[4]10MAY'!AD28+'[4]11JUN'!AD28+'[4]12JUL'!AD28</f>
        <v>0</v>
      </c>
      <c r="AE28" s="19">
        <f>'[4]2SEPT'!AE28+'[4]3OCT'!AE28+'[4]4NOV'!AE28+'[4]5DEC'!AE28+'[4]6JAN'!AE28+'[4]7FEB'!AE28+'[4]8MAR'!AE28+'[4]9APR'!AE28+'[4]10MAY'!AE28+'[4]11JUN'!AE28+'[4]12JUL'!AE28</f>
        <v>0</v>
      </c>
      <c r="AF28" s="19">
        <f>'[4]2SEPT'!AF28+'[4]3OCT'!AF28+'[4]4NOV'!AF28+'[4]5DEC'!AF28+'[4]6JAN'!AF28+'[4]7FEB'!AF28+'[4]8MAR'!AF28+'[4]9APR'!AF28+'[4]10MAY'!AF28+'[4]11JUN'!AF28+'[4]12JUL'!AF28</f>
        <v>0</v>
      </c>
      <c r="AG28" s="19">
        <f>'[4]10MAY'!AG28+'[4]11JUN'!AG28+'[4]12JUL'!AG28</f>
        <v>0</v>
      </c>
      <c r="AH28" s="24">
        <f>'[4]2SEPT'!AG28+'[4]3OCT'!AG28+'[4]4NOV'!AG28+'[4]5DEC'!AG28+'[4]6JAN'!AG28+'[4]7FEB'!AG28+'[4]8MAR'!AG28+'[4]9APR'!AG28+'[4]10MAY'!AH28+'[4]11JUN'!AH28+'[4]12JUL'!AH28</f>
        <v>66392</v>
      </c>
    </row>
    <row r="29" spans="1:34" x14ac:dyDescent="0.25">
      <c r="A29" s="16" t="s">
        <v>94</v>
      </c>
      <c r="B29" s="17" t="s">
        <v>95</v>
      </c>
      <c r="C29" s="25" t="s">
        <v>39</v>
      </c>
      <c r="D29" s="19">
        <f>'[4]2SEPT'!D29+'[4]3OCT'!D29+'[4]4NOV'!D29+'[4]5DEC'!D29+'[4]6JAN'!D29+'[4]7FEB'!D29+'[4]8MAR'!D29+'[4]9APR'!D29+'[4]10MAY'!D29+'[4]11JUN'!D29+'[4]12JUL'!D29</f>
        <v>104154</v>
      </c>
      <c r="E29" s="19">
        <f>'[4]2SEPT'!E29+'[4]3OCT'!E29+'[4]4NOV'!E29+'[4]5DEC'!E29+'[4]6JAN'!E29+'[4]7FEB'!E29+'[4]8MAR'!E29+'[4]9APR'!E29+'[4]10MAY'!E29+'[4]11JUN'!E29+'[4]12JUL'!E29</f>
        <v>68435</v>
      </c>
      <c r="F29" s="19">
        <f>'[4]2SEPT'!F29+'[4]3OCT'!F29+'[4]4NOV'!F29+'[4]5DEC'!F29+'[4]6JAN'!F29+'[4]7FEB'!F29+'[4]8MAR'!F29+'[4]9APR'!F29+'[4]10MAY'!F29+'[4]11JUN'!F29+'[4]12JUL'!F29</f>
        <v>29909</v>
      </c>
      <c r="G29" s="19">
        <f>'[4]2SEPT'!G29+'[4]3OCT'!G29+'[4]4NOV'!G29+'[4]5DEC'!G29+'[4]6JAN'!G29+'[4]7FEB'!G29+'[4]8MAR'!G29+'[4]9APR'!G29+'[4]10MAY'!G29+'[4]11JUN'!G29+'[4]12JUL'!G29</f>
        <v>40000</v>
      </c>
      <c r="H29" s="19">
        <f>'[4]2SEPT'!H29+'[4]3OCT'!H29+'[4]4NOV'!H29+'[4]5DEC'!H29+'[4]6JAN'!H29+'[4]7FEB'!H29+'[4]8MAR'!H29+'[4]9APR'!H29+'[4]10MAY'!H29+'[4]11JUN'!H29+'[4]12JUL'!H29</f>
        <v>0</v>
      </c>
      <c r="I29" s="20">
        <f>'[4]2SEPT'!I29+'[4]3OCT'!I29+'[4]4NOV'!I29+'[4]5DEC'!I29+'[4]6JAN'!I29+'[4]7FEB'!I29+'[4]8MAR'!I29+'[4]9APR'!I29+'[4]10MAY'!I29+'[4]11JUN'!I29+'[4]12JUL'!I29</f>
        <v>242498</v>
      </c>
      <c r="J29" s="19">
        <f>'[4]2SEPT'!J29+'[4]3OCT'!J29+'[4]4NOV'!J29+'[4]5DEC'!J29+'[4]6JAN'!J29+'[4]7FEB'!J29+'[4]8MAR'!J29+'[4]9APR'!J29+'[4]10MAY'!J29+'[4]11JUN'!J29+'[4]12JUL'!J29</f>
        <v>14279.03</v>
      </c>
      <c r="K29" s="19">
        <f>'[4]2SEPT'!K29+'[4]3OCT'!K29+'[4]4NOV'!K29+'[4]5DEC'!K29+'[4]6JAN'!K29+'[4]7FEB'!K29+'[4]8MAR'!K29+'[4]9APR'!K29+'[4]10MAY'!K29+'[4]11JUN'!K29+'[4]12JUL'!K29</f>
        <v>0</v>
      </c>
      <c r="L29" s="19">
        <f>'[4]2SEPT'!L29+'[4]3OCT'!L29+'[4]4NOV'!L29+'[4]5DEC'!L29+'[4]6JAN'!L29+'[4]7FEB'!L29+'[4]8MAR'!L29+'[4]9APR'!L29+'[4]10MAY'!L29+'[4]11JUN'!L29+'[4]12JUL'!L29</f>
        <v>0</v>
      </c>
      <c r="M29" s="19">
        <f>'[4]2SEPT'!M29+'[4]3OCT'!M29+'[4]4NOV'!M29+'[4]5DEC'!M29+'[4]6JAN'!M29+'[4]7FEB'!M29+'[4]8MAR'!M29+'[4]9APR'!M29+'[4]10MAY'!M29+'[4]11JUN'!M29+'[4]12JUL'!M29</f>
        <v>0</v>
      </c>
      <c r="N29" s="19">
        <f>'[4]2SEPT'!N29+'[4]3OCT'!N29+'[4]4NOV'!N29+'[4]5DEC'!N29+'[4]6JAN'!N29+'[4]7FEB'!N29+'[4]8MAR'!N29+'[4]9APR'!N29+'[4]10MAY'!N29+'[4]11JUN'!N29+'[4]12JUL'!N29</f>
        <v>0</v>
      </c>
      <c r="O29" s="19">
        <f>'[4]2SEPT'!O29+'[4]3OCT'!O29+'[4]4NOV'!O29+'[4]5DEC'!O29+'[4]6JAN'!O29+'[4]7FEB'!O29+'[4]8MAR'!O29+'[4]9APR'!O29+'[4]10MAY'!O29+'[4]11JUN'!O29+'[4]12JUL'!O29</f>
        <v>0</v>
      </c>
      <c r="P29" s="19">
        <f>'[4]2SEPT'!P29+'[4]3OCT'!P29+'[4]4NOV'!P29+'[4]5DEC'!P29+'[4]6JAN'!P29+'[4]7FEB'!P29+'[4]8MAR'!P29+'[4]9APR'!P29+'[4]10MAY'!P29+'[4]11JUN'!P29+'[4]12JUL'!P29</f>
        <v>0</v>
      </c>
      <c r="Q29" s="19">
        <f>'[4]2SEPT'!Q29+'[4]3OCT'!Q29+'[4]4NOV'!Q29+'[4]5DEC'!Q29+'[4]6JAN'!Q29+'[4]7FEB'!Q29+'[4]8MAR'!Q29+'[4]9APR'!Q29+'[4]10MAY'!Q29+'[4]11JUN'!Q29+'[4]12JUL'!Q29</f>
        <v>0</v>
      </c>
      <c r="R29" s="19">
        <f>'[4]2SEPT'!R29+'[4]3OCT'!R29+'[4]4NOV'!R29+'[4]5DEC'!R29+'[4]6JAN'!R29+'[4]7FEB'!R29+'[4]8MAR'!R29+'[4]9APR'!R29+'[4]10MAY'!R29+'[4]11JUN'!R29+'[4]12JUL'!R29</f>
        <v>0</v>
      </c>
      <c r="S29" s="19">
        <f>'[4]2SEPT'!S29+'[4]3OCT'!S29+'[4]4NOV'!S29+'[4]5DEC'!S29+'[4]6JAN'!S29+'[4]7FEB'!S29+'[4]8MAR'!S29+'[4]9APR'!S29+'[4]10MAY'!S29+'[4]11JUN'!S29+'[4]12JUL'!S29</f>
        <v>0</v>
      </c>
      <c r="T29" s="21">
        <f>'[4]2SEPT'!T29+'[4]3OCT'!T29+'[4]4NOV'!T29+'[4]5DEC'!T29+'[4]6JAN'!T29+'[4]7FEB'!T29+'[4]8MAR'!T29+'[4]9APR'!T29+'[4]10MAY'!T29+'[4]11JUN'!T29+'[4]12JUL'!T29</f>
        <v>0</v>
      </c>
      <c r="U29" s="19">
        <f>'[4]2SEPT'!U29+'[4]3OCT'!U29+'[4]4NOV'!U29+'[4]5DEC'!U29+'[4]6JAN'!U29+'[4]7FEB'!U29+'[4]8MAR'!U29+'[4]9APR'!U29+'[4]10MAY'!U29+'[4]11JUN'!U29+'[4]12JUL'!U29</f>
        <v>0</v>
      </c>
      <c r="V29" s="19">
        <f>'[4]2SEPT'!V29+'[4]3OCT'!V29+'[4]4NOV'!V29+'[4]5DEC'!V29+'[4]6JAN'!V29+'[4]7FEB'!V29+'[4]8MAR'!V29+'[4]9APR'!V29+'[4]10MAY'!V29+'[4]11JUN'!V29+'[4]12JUL'!V29</f>
        <v>0</v>
      </c>
      <c r="W29" s="19">
        <f>'[4]2SEPT'!W29+'[4]3OCT'!W29+'[4]4NOV'!W29+'[4]5DEC'!W29+'[4]6JAN'!W29+'[4]7FEB'!W29+'[4]8MAR'!W29+'[4]9APR'!W29+'[4]10MAY'!W29+'[4]11JUN'!W29+'[4]12JUL'!W29</f>
        <v>0</v>
      </c>
      <c r="X29" s="19">
        <f>'[4]2SEPT'!X29+'[4]3OCT'!X29+'[4]4NOV'!X29+'[4]5DEC'!X29+'[4]6JAN'!X29+'[4]7FEB'!X29+'[4]8MAR'!X29+'[4]9APR'!X29+'[4]10MAY'!X29+'[4]11JUN'!X29+'[4]12JUL'!X29</f>
        <v>0</v>
      </c>
      <c r="Y29" s="22">
        <f>'[4]2SEPT'!Y29+'[4]3OCT'!Y29+'[4]4NOV'!Y29+'[4]5DEC'!Y29+'[4]6JAN'!Y29+'[4]7FEB'!Y29+'[4]8MAR'!Y29+'[4]9APR'!Y29+'[4]10MAY'!Y29+'[4]11JUN'!Y29+'[4]12JUL'!Y29</f>
        <v>0</v>
      </c>
      <c r="Z29" s="19">
        <f>'[4]2SEPT'!Z29+'[4]3OCT'!Z29+'[4]4NOV'!Z29+'[4]5DEC'!Z29+'[4]6JAN'!Z29+'[4]7FEB'!Z29+'[4]8MAR'!Z29+'[4]9APR'!Z29+'[4]10MAY'!Z29+'[4]11JUN'!Z29+'[4]12JUL'!Z29</f>
        <v>0</v>
      </c>
      <c r="AA29" s="19">
        <f>'[4]2SEPT'!AA29+'[4]3OCT'!AA29+'[4]4NOV'!AA29+'[4]5DEC'!AA29+'[4]6JAN'!AA29+'[4]7FEB'!AA29+'[4]8MAR'!AA29+'[4]9APR'!AA29+'[4]10MAY'!AA29+'[4]11JUN'!AA29+'[4]12JUL'!AA29</f>
        <v>0</v>
      </c>
      <c r="AB29" s="19">
        <f>'[4]2SEPT'!AB29+'[4]3OCT'!AB29+'[4]4NOV'!AB29+'[4]5DEC'!AB29+'[4]6JAN'!AB29+'[4]7FEB'!AB29+'[4]8MAR'!AB29+'[4]9APR'!AB29+'[4]10MAY'!AB29+'[4]11JUN'!AB29+'[4]12JUL'!AB29</f>
        <v>0</v>
      </c>
      <c r="AC29" s="19">
        <f>'[4]2SEPT'!AC29+'[4]3OCT'!AC29+'[4]4NOV'!AC29+'[4]5DEC'!AC29+'[4]6JAN'!AC29+'[4]7FEB'!AC29+'[4]8MAR'!AC29+'[4]9APR'!AC29+'[4]10MAY'!AC29+'[4]11JUN'!AC29+'[4]12JUL'!AC29</f>
        <v>0</v>
      </c>
      <c r="AD29" s="23">
        <f>'[4]2SEPT'!AD29+'[4]3OCT'!AD29+'[4]4NOV'!AD29+'[4]5DEC'!AD29+'[4]6JAN'!AD29+'[4]7FEB'!AD29+'[4]8MAR'!AD29+'[4]9APR'!AD29+'[4]10MAY'!AD29+'[4]11JUN'!AD29+'[4]12JUL'!AD29</f>
        <v>0</v>
      </c>
      <c r="AE29" s="19">
        <f>'[4]2SEPT'!AE29+'[4]3OCT'!AE29+'[4]4NOV'!AE29+'[4]5DEC'!AE29+'[4]6JAN'!AE29+'[4]7FEB'!AE29+'[4]8MAR'!AE29+'[4]9APR'!AE29+'[4]10MAY'!AE29+'[4]11JUN'!AE29+'[4]12JUL'!AE29</f>
        <v>0</v>
      </c>
      <c r="AF29" s="19">
        <f>'[4]2SEPT'!AF29+'[4]3OCT'!AF29+'[4]4NOV'!AF29+'[4]5DEC'!AF29+'[4]6JAN'!AF29+'[4]7FEB'!AF29+'[4]8MAR'!AF29+'[4]9APR'!AF29+'[4]10MAY'!AF29+'[4]11JUN'!AF29+'[4]12JUL'!AF29</f>
        <v>0</v>
      </c>
      <c r="AG29" s="19">
        <f>'[4]10MAY'!AG29+'[4]11JUN'!AG29+'[4]12JUL'!AG29</f>
        <v>0</v>
      </c>
      <c r="AH29" s="24">
        <f>'[4]2SEPT'!AG29+'[4]3OCT'!AG29+'[4]4NOV'!AG29+'[4]5DEC'!AG29+'[4]6JAN'!AG29+'[4]7FEB'!AG29+'[4]8MAR'!AG29+'[4]9APR'!AG29+'[4]10MAY'!AH29+'[4]11JUN'!AH29+'[4]12JUL'!AH29</f>
        <v>236570.03</v>
      </c>
    </row>
    <row r="30" spans="1:34" x14ac:dyDescent="0.25">
      <c r="A30" s="16" t="s">
        <v>96</v>
      </c>
      <c r="B30" s="17" t="s">
        <v>97</v>
      </c>
      <c r="C30" s="25" t="s">
        <v>39</v>
      </c>
      <c r="D30" s="19">
        <f>'[4]2SEPT'!D30+'[4]3OCT'!D30+'[4]4NOV'!D30+'[4]5DEC'!D30+'[4]6JAN'!D30+'[4]7FEB'!D30+'[4]8MAR'!D30+'[4]9APR'!D30+'[4]10MAY'!D30+'[4]11JUN'!D30+'[4]12JUL'!D30</f>
        <v>46963.19</v>
      </c>
      <c r="E30" s="19">
        <f>'[4]2SEPT'!E30+'[4]3OCT'!E30+'[4]4NOV'!E30+'[4]5DEC'!E30+'[4]6JAN'!E30+'[4]7FEB'!E30+'[4]8MAR'!E30+'[4]9APR'!E30+'[4]10MAY'!E30+'[4]11JUN'!E30+'[4]12JUL'!E30</f>
        <v>0</v>
      </c>
      <c r="F30" s="19">
        <f>'[4]2SEPT'!F30+'[4]3OCT'!F30+'[4]4NOV'!F30+'[4]5DEC'!F30+'[4]6JAN'!F30+'[4]7FEB'!F30+'[4]8MAR'!F30+'[4]9APR'!F30+'[4]10MAY'!F30+'[4]11JUN'!F30+'[4]12JUL'!F30</f>
        <v>0</v>
      </c>
      <c r="G30" s="19">
        <f>'[4]2SEPT'!G30+'[4]3OCT'!G30+'[4]4NOV'!G30+'[4]5DEC'!G30+'[4]6JAN'!G30+'[4]7FEB'!G30+'[4]8MAR'!G30+'[4]9APR'!G30+'[4]10MAY'!G30+'[4]11JUN'!G30+'[4]12JUL'!G30</f>
        <v>28322.81</v>
      </c>
      <c r="H30" s="19">
        <f>'[4]2SEPT'!H30+'[4]3OCT'!H30+'[4]4NOV'!H30+'[4]5DEC'!H30+'[4]6JAN'!H30+'[4]7FEB'!H30+'[4]8MAR'!H30+'[4]9APR'!H30+'[4]10MAY'!H30+'[4]11JUN'!H30+'[4]12JUL'!H30</f>
        <v>2000</v>
      </c>
      <c r="I30" s="20">
        <f>'[4]2SEPT'!I30+'[4]3OCT'!I30+'[4]4NOV'!I30+'[4]5DEC'!I30+'[4]6JAN'!I30+'[4]7FEB'!I30+'[4]8MAR'!I30+'[4]9APR'!I30+'[4]10MAY'!I30+'[4]11JUN'!I30+'[4]12JUL'!I30</f>
        <v>77286</v>
      </c>
      <c r="J30" s="19">
        <f>'[4]2SEPT'!J30+'[4]3OCT'!J30+'[4]4NOV'!J30+'[4]5DEC'!J30+'[4]6JAN'!J30+'[4]7FEB'!J30+'[4]8MAR'!J30+'[4]9APR'!J30+'[4]10MAY'!J30+'[4]11JUN'!J30+'[4]12JUL'!J30</f>
        <v>3246</v>
      </c>
      <c r="K30" s="19">
        <f>'[4]2SEPT'!K30+'[4]3OCT'!K30+'[4]4NOV'!K30+'[4]5DEC'!K30+'[4]6JAN'!K30+'[4]7FEB'!K30+'[4]8MAR'!K30+'[4]9APR'!K30+'[4]10MAY'!K30+'[4]11JUN'!K30+'[4]12JUL'!K30</f>
        <v>0</v>
      </c>
      <c r="L30" s="19">
        <f>'[4]2SEPT'!L30+'[4]3OCT'!L30+'[4]4NOV'!L30+'[4]5DEC'!L30+'[4]6JAN'!L30+'[4]7FEB'!L30+'[4]8MAR'!L30+'[4]9APR'!L30+'[4]10MAY'!L30+'[4]11JUN'!L30+'[4]12JUL'!L30</f>
        <v>0</v>
      </c>
      <c r="M30" s="19">
        <f>'[4]2SEPT'!M30+'[4]3OCT'!M30+'[4]4NOV'!M30+'[4]5DEC'!M30+'[4]6JAN'!M30+'[4]7FEB'!M30+'[4]8MAR'!M30+'[4]9APR'!M30+'[4]10MAY'!M30+'[4]11JUN'!M30+'[4]12JUL'!M30</f>
        <v>0</v>
      </c>
      <c r="N30" s="19">
        <f>'[4]2SEPT'!N30+'[4]3OCT'!N30+'[4]4NOV'!N30+'[4]5DEC'!N30+'[4]6JAN'!N30+'[4]7FEB'!N30+'[4]8MAR'!N30+'[4]9APR'!N30+'[4]10MAY'!N30+'[4]11JUN'!N30+'[4]12JUL'!N30</f>
        <v>0</v>
      </c>
      <c r="O30" s="19">
        <f>'[4]2SEPT'!O30+'[4]3OCT'!O30+'[4]4NOV'!O30+'[4]5DEC'!O30+'[4]6JAN'!O30+'[4]7FEB'!O30+'[4]8MAR'!O30+'[4]9APR'!O30+'[4]10MAY'!O30+'[4]11JUN'!O30+'[4]12JUL'!O30</f>
        <v>0</v>
      </c>
      <c r="P30" s="19">
        <f>'[4]2SEPT'!P30+'[4]3OCT'!P30+'[4]4NOV'!P30+'[4]5DEC'!P30+'[4]6JAN'!P30+'[4]7FEB'!P30+'[4]8MAR'!P30+'[4]9APR'!P30+'[4]10MAY'!P30+'[4]11JUN'!P30+'[4]12JUL'!P30</f>
        <v>0</v>
      </c>
      <c r="Q30" s="19">
        <f>'[4]2SEPT'!Q30+'[4]3OCT'!Q30+'[4]4NOV'!Q30+'[4]5DEC'!Q30+'[4]6JAN'!Q30+'[4]7FEB'!Q30+'[4]8MAR'!Q30+'[4]9APR'!Q30+'[4]10MAY'!Q30+'[4]11JUN'!Q30+'[4]12JUL'!Q30</f>
        <v>0</v>
      </c>
      <c r="R30" s="19">
        <f>'[4]2SEPT'!R30+'[4]3OCT'!R30+'[4]4NOV'!R30+'[4]5DEC'!R30+'[4]6JAN'!R30+'[4]7FEB'!R30+'[4]8MAR'!R30+'[4]9APR'!R30+'[4]10MAY'!R30+'[4]11JUN'!R30+'[4]12JUL'!R30</f>
        <v>0</v>
      </c>
      <c r="S30" s="19">
        <f>'[4]2SEPT'!S30+'[4]3OCT'!S30+'[4]4NOV'!S30+'[4]5DEC'!S30+'[4]6JAN'!S30+'[4]7FEB'!S30+'[4]8MAR'!S30+'[4]9APR'!S30+'[4]10MAY'!S30+'[4]11JUN'!S30+'[4]12JUL'!S30</f>
        <v>0</v>
      </c>
      <c r="T30" s="21">
        <f>'[4]2SEPT'!T30+'[4]3OCT'!T30+'[4]4NOV'!T30+'[4]5DEC'!T30+'[4]6JAN'!T30+'[4]7FEB'!T30+'[4]8MAR'!T30+'[4]9APR'!T30+'[4]10MAY'!T30+'[4]11JUN'!T30+'[4]12JUL'!T30</f>
        <v>0</v>
      </c>
      <c r="U30" s="19">
        <f>'[4]2SEPT'!U30+'[4]3OCT'!U30+'[4]4NOV'!U30+'[4]5DEC'!U30+'[4]6JAN'!U30+'[4]7FEB'!U30+'[4]8MAR'!U30+'[4]9APR'!U30+'[4]10MAY'!U30+'[4]11JUN'!U30+'[4]12JUL'!U30</f>
        <v>0</v>
      </c>
      <c r="V30" s="19">
        <f>'[4]2SEPT'!V30+'[4]3OCT'!V30+'[4]4NOV'!V30+'[4]5DEC'!V30+'[4]6JAN'!V30+'[4]7FEB'!V30+'[4]8MAR'!V30+'[4]9APR'!V30+'[4]10MAY'!V30+'[4]11JUN'!V30+'[4]12JUL'!V30</f>
        <v>0</v>
      </c>
      <c r="W30" s="19">
        <f>'[4]2SEPT'!W30+'[4]3OCT'!W30+'[4]4NOV'!W30+'[4]5DEC'!W30+'[4]6JAN'!W30+'[4]7FEB'!W30+'[4]8MAR'!W30+'[4]9APR'!W30+'[4]10MAY'!W30+'[4]11JUN'!W30+'[4]12JUL'!W30</f>
        <v>0</v>
      </c>
      <c r="X30" s="19">
        <f>'[4]2SEPT'!X30+'[4]3OCT'!X30+'[4]4NOV'!X30+'[4]5DEC'!X30+'[4]6JAN'!X30+'[4]7FEB'!X30+'[4]8MAR'!X30+'[4]9APR'!X30+'[4]10MAY'!X30+'[4]11JUN'!X30+'[4]12JUL'!X30</f>
        <v>0</v>
      </c>
      <c r="Y30" s="22">
        <f>'[4]2SEPT'!Y30+'[4]3OCT'!Y30+'[4]4NOV'!Y30+'[4]5DEC'!Y30+'[4]6JAN'!Y30+'[4]7FEB'!Y30+'[4]8MAR'!Y30+'[4]9APR'!Y30+'[4]10MAY'!Y30+'[4]11JUN'!Y30+'[4]12JUL'!Y30</f>
        <v>0</v>
      </c>
      <c r="Z30" s="19">
        <f>'[4]2SEPT'!Z30+'[4]3OCT'!Z30+'[4]4NOV'!Z30+'[4]5DEC'!Z30+'[4]6JAN'!Z30+'[4]7FEB'!Z30+'[4]8MAR'!Z30+'[4]9APR'!Z30+'[4]10MAY'!Z30+'[4]11JUN'!Z30+'[4]12JUL'!Z30</f>
        <v>0</v>
      </c>
      <c r="AA30" s="19">
        <f>'[4]2SEPT'!AA30+'[4]3OCT'!AA30+'[4]4NOV'!AA30+'[4]5DEC'!AA30+'[4]6JAN'!AA30+'[4]7FEB'!AA30+'[4]8MAR'!AA30+'[4]9APR'!AA30+'[4]10MAY'!AA30+'[4]11JUN'!AA30+'[4]12JUL'!AA30</f>
        <v>0</v>
      </c>
      <c r="AB30" s="19">
        <f>'[4]2SEPT'!AB30+'[4]3OCT'!AB30+'[4]4NOV'!AB30+'[4]5DEC'!AB30+'[4]6JAN'!AB30+'[4]7FEB'!AB30+'[4]8MAR'!AB30+'[4]9APR'!AB30+'[4]10MAY'!AB30+'[4]11JUN'!AB30+'[4]12JUL'!AB30</f>
        <v>0</v>
      </c>
      <c r="AC30" s="19">
        <f>'[4]2SEPT'!AC30+'[4]3OCT'!AC30+'[4]4NOV'!AC30+'[4]5DEC'!AC30+'[4]6JAN'!AC30+'[4]7FEB'!AC30+'[4]8MAR'!AC30+'[4]9APR'!AC30+'[4]10MAY'!AC30+'[4]11JUN'!AC30+'[4]12JUL'!AC30</f>
        <v>0</v>
      </c>
      <c r="AD30" s="23">
        <f>'[4]2SEPT'!AD30+'[4]3OCT'!AD30+'[4]4NOV'!AD30+'[4]5DEC'!AD30+'[4]6JAN'!AD30+'[4]7FEB'!AD30+'[4]8MAR'!AD30+'[4]9APR'!AD30+'[4]10MAY'!AD30+'[4]11JUN'!AD30+'[4]12JUL'!AD30</f>
        <v>0</v>
      </c>
      <c r="AE30" s="19">
        <f>'[4]2SEPT'!AE30+'[4]3OCT'!AE30+'[4]4NOV'!AE30+'[4]5DEC'!AE30+'[4]6JAN'!AE30+'[4]7FEB'!AE30+'[4]8MAR'!AE30+'[4]9APR'!AE30+'[4]10MAY'!AE30+'[4]11JUN'!AE30+'[4]12JUL'!AE30</f>
        <v>0</v>
      </c>
      <c r="AF30" s="19">
        <f>'[4]2SEPT'!AF30+'[4]3OCT'!AF30+'[4]4NOV'!AF30+'[4]5DEC'!AF30+'[4]6JAN'!AF30+'[4]7FEB'!AF30+'[4]8MAR'!AF30+'[4]9APR'!AF30+'[4]10MAY'!AF30+'[4]11JUN'!AF30+'[4]12JUL'!AF30</f>
        <v>0</v>
      </c>
      <c r="AG30" s="19">
        <f>'[4]10MAY'!AG30+'[4]11JUN'!AG30+'[4]12JUL'!AG30</f>
        <v>0</v>
      </c>
      <c r="AH30" s="24">
        <f>'[4]2SEPT'!AG30+'[4]3OCT'!AG30+'[4]4NOV'!AG30+'[4]5DEC'!AG30+'[4]6JAN'!AG30+'[4]7FEB'!AG30+'[4]8MAR'!AG30+'[4]9APR'!AG30+'[4]10MAY'!AH30+'[4]11JUN'!AH30+'[4]12JUL'!AH30</f>
        <v>74092</v>
      </c>
    </row>
    <row r="31" spans="1:34" x14ac:dyDescent="0.25">
      <c r="A31" s="16" t="s">
        <v>98</v>
      </c>
      <c r="B31" s="17" t="s">
        <v>99</v>
      </c>
      <c r="C31" s="31" t="s">
        <v>100</v>
      </c>
      <c r="D31" s="19">
        <f>'[4]2SEPT'!D31+'[4]3OCT'!D31+'[4]4NOV'!D31+'[4]5DEC'!D31+'[4]6JAN'!D31+'[4]7FEB'!D31+'[4]8MAR'!D31+'[4]9APR'!D31+'[4]10MAY'!D31+'[4]11JUN'!D31+'[4]12JUL'!D31</f>
        <v>934664</v>
      </c>
      <c r="E31" s="19">
        <f>'[4]2SEPT'!E31+'[4]3OCT'!E31+'[4]4NOV'!E31+'[4]5DEC'!E31+'[4]6JAN'!E31+'[4]7FEB'!E31+'[4]8MAR'!E31+'[4]9APR'!E31+'[4]10MAY'!E31+'[4]11JUN'!E31+'[4]12JUL'!E31</f>
        <v>1299295.49</v>
      </c>
      <c r="F31" s="19">
        <f>'[4]2SEPT'!F31+'[4]3OCT'!F31+'[4]4NOV'!F31+'[4]5DEC'!F31+'[4]6JAN'!F31+'[4]7FEB'!F31+'[4]8MAR'!F31+'[4]9APR'!F31+'[4]10MAY'!F31+'[4]11JUN'!F31+'[4]12JUL'!F31</f>
        <v>217507.5</v>
      </c>
      <c r="G31" s="19">
        <f>'[4]2SEPT'!G31+'[4]3OCT'!G31+'[4]4NOV'!G31+'[4]5DEC'!G31+'[4]6JAN'!G31+'[4]7FEB'!G31+'[4]8MAR'!G31+'[4]9APR'!G31+'[4]10MAY'!G31+'[4]11JUN'!G31+'[4]12JUL'!G31</f>
        <v>0</v>
      </c>
      <c r="H31" s="19">
        <f>'[4]2SEPT'!H31+'[4]3OCT'!H31+'[4]4NOV'!H31+'[4]5DEC'!H31+'[4]6JAN'!H31+'[4]7FEB'!H31+'[4]8MAR'!H31+'[4]9APR'!H31+'[4]10MAY'!H31+'[4]11JUN'!H31+'[4]12JUL'!H31</f>
        <v>183275.01</v>
      </c>
      <c r="I31" s="20">
        <f>'[4]2SEPT'!I31+'[4]3OCT'!I31+'[4]4NOV'!I31+'[4]5DEC'!I31+'[4]6JAN'!I31+'[4]7FEB'!I31+'[4]8MAR'!I31+'[4]9APR'!I31+'[4]10MAY'!I31+'[4]11JUN'!I31+'[4]12JUL'!I31</f>
        <v>2634742</v>
      </c>
      <c r="J31" s="19">
        <f>'[4]2SEPT'!J31+'[4]3OCT'!J31+'[4]4NOV'!J31+'[4]5DEC'!J31+'[4]6JAN'!J31+'[4]7FEB'!J31+'[4]8MAR'!J31+'[4]9APR'!J31+'[4]10MAY'!J31+'[4]11JUN'!J31+'[4]12JUL'!J31</f>
        <v>984272.78</v>
      </c>
      <c r="K31" s="19">
        <f>'[4]2SEPT'!K31+'[4]3OCT'!K31+'[4]4NOV'!K31+'[4]5DEC'!K31+'[4]6JAN'!K31+'[4]7FEB'!K31+'[4]8MAR'!K31+'[4]9APR'!K31+'[4]10MAY'!K31+'[4]11JUN'!K31+'[4]12JUL'!K31</f>
        <v>0</v>
      </c>
      <c r="L31" s="19">
        <f>'[4]2SEPT'!L31+'[4]3OCT'!L31+'[4]4NOV'!L31+'[4]5DEC'!L31+'[4]6JAN'!L31+'[4]7FEB'!L31+'[4]8MAR'!L31+'[4]9APR'!L31+'[4]10MAY'!L31+'[4]11JUN'!L31+'[4]12JUL'!L31</f>
        <v>0</v>
      </c>
      <c r="M31" s="19">
        <f>'[4]2SEPT'!M31+'[4]3OCT'!M31+'[4]4NOV'!M31+'[4]5DEC'!M31+'[4]6JAN'!M31+'[4]7FEB'!M31+'[4]8MAR'!M31+'[4]9APR'!M31+'[4]10MAY'!M31+'[4]11JUN'!M31+'[4]12JUL'!M31</f>
        <v>0</v>
      </c>
      <c r="N31" s="19">
        <f>'[4]2SEPT'!N31+'[4]3OCT'!N31+'[4]4NOV'!N31+'[4]5DEC'!N31+'[4]6JAN'!N31+'[4]7FEB'!N31+'[4]8MAR'!N31+'[4]9APR'!N31+'[4]10MAY'!N31+'[4]11JUN'!N31+'[4]12JUL'!N31</f>
        <v>0</v>
      </c>
      <c r="O31" s="19">
        <f>'[4]2SEPT'!O31+'[4]3OCT'!O31+'[4]4NOV'!O31+'[4]5DEC'!O31+'[4]6JAN'!O31+'[4]7FEB'!O31+'[4]8MAR'!O31+'[4]9APR'!O31+'[4]10MAY'!O31+'[4]11JUN'!O31+'[4]12JUL'!O31</f>
        <v>0</v>
      </c>
      <c r="P31" s="19">
        <f>'[4]2SEPT'!P31+'[4]3OCT'!P31+'[4]4NOV'!P31+'[4]5DEC'!P31+'[4]6JAN'!P31+'[4]7FEB'!P31+'[4]8MAR'!P31+'[4]9APR'!P31+'[4]10MAY'!P31+'[4]11JUN'!P31+'[4]12JUL'!P31</f>
        <v>244507</v>
      </c>
      <c r="Q31" s="19">
        <f>'[4]2SEPT'!Q31+'[4]3OCT'!Q31+'[4]4NOV'!Q31+'[4]5DEC'!Q31+'[4]6JAN'!Q31+'[4]7FEB'!Q31+'[4]8MAR'!Q31+'[4]9APR'!Q31+'[4]10MAY'!Q31+'[4]11JUN'!Q31+'[4]12JUL'!Q31</f>
        <v>0</v>
      </c>
      <c r="R31" s="19">
        <f>'[4]2SEPT'!R31+'[4]3OCT'!R31+'[4]4NOV'!R31+'[4]5DEC'!R31+'[4]6JAN'!R31+'[4]7FEB'!R31+'[4]8MAR'!R31+'[4]9APR'!R31+'[4]10MAY'!R31+'[4]11JUN'!R31+'[4]12JUL'!R31</f>
        <v>0</v>
      </c>
      <c r="S31" s="19">
        <f>'[4]2SEPT'!S31+'[4]3OCT'!S31+'[4]4NOV'!S31+'[4]5DEC'!S31+'[4]6JAN'!S31+'[4]7FEB'!S31+'[4]8MAR'!S31+'[4]9APR'!S31+'[4]10MAY'!S31+'[4]11JUN'!S31+'[4]12JUL'!S31</f>
        <v>0</v>
      </c>
      <c r="T31" s="21">
        <f>'[4]2SEPT'!T31+'[4]3OCT'!T31+'[4]4NOV'!T31+'[4]5DEC'!T31+'[4]6JAN'!T31+'[4]7FEB'!T31+'[4]8MAR'!T31+'[4]9APR'!T31+'[4]10MAY'!T31+'[4]11JUN'!T31+'[4]12JUL'!T31</f>
        <v>0</v>
      </c>
      <c r="U31" s="19">
        <f>'[4]2SEPT'!U31+'[4]3OCT'!U31+'[4]4NOV'!U31+'[4]5DEC'!U31+'[4]6JAN'!U31+'[4]7FEB'!U31+'[4]8MAR'!U31+'[4]9APR'!U31+'[4]10MAY'!U31+'[4]11JUN'!U31+'[4]12JUL'!U31</f>
        <v>1336087</v>
      </c>
      <c r="V31" s="19">
        <f>'[4]2SEPT'!V31+'[4]3OCT'!V31+'[4]4NOV'!V31+'[4]5DEC'!V31+'[4]6JAN'!V31+'[4]7FEB'!V31+'[4]8MAR'!V31+'[4]9APR'!V31+'[4]10MAY'!V31+'[4]11JUN'!V31+'[4]12JUL'!V31</f>
        <v>0</v>
      </c>
      <c r="W31" s="19">
        <f>'[4]2SEPT'!W31+'[4]3OCT'!W31+'[4]4NOV'!W31+'[4]5DEC'!W31+'[4]6JAN'!W31+'[4]7FEB'!W31+'[4]8MAR'!W31+'[4]9APR'!W31+'[4]10MAY'!W31+'[4]11JUN'!W31+'[4]12JUL'!W31</f>
        <v>0</v>
      </c>
      <c r="X31" s="19">
        <f>'[4]2SEPT'!X31+'[4]3OCT'!X31+'[4]4NOV'!X31+'[4]5DEC'!X31+'[4]6JAN'!X31+'[4]7FEB'!X31+'[4]8MAR'!X31+'[4]9APR'!X31+'[4]10MAY'!X31+'[4]11JUN'!X31+'[4]12JUL'!X31</f>
        <v>0</v>
      </c>
      <c r="Y31" s="22">
        <f>'[4]2SEPT'!Y31+'[4]3OCT'!Y31+'[4]4NOV'!Y31+'[4]5DEC'!Y31+'[4]6JAN'!Y31+'[4]7FEB'!Y31+'[4]8MAR'!Y31+'[4]9APR'!Y31+'[4]10MAY'!Y31+'[4]11JUN'!Y31+'[4]12JUL'!Y31</f>
        <v>1336087</v>
      </c>
      <c r="Z31" s="19">
        <f>'[4]2SEPT'!Z31+'[4]3OCT'!Z31+'[4]4NOV'!Z31+'[4]5DEC'!Z31+'[4]6JAN'!Z31+'[4]7FEB'!Z31+'[4]8MAR'!Z31+'[4]9APR'!Z31+'[4]10MAY'!Z31+'[4]11JUN'!Z31+'[4]12JUL'!Z31</f>
        <v>132918</v>
      </c>
      <c r="AA31" s="19">
        <f>'[4]2SEPT'!AA31+'[4]3OCT'!AA31+'[4]4NOV'!AA31+'[4]5DEC'!AA31+'[4]6JAN'!AA31+'[4]7FEB'!AA31+'[4]8MAR'!AA31+'[4]9APR'!AA31+'[4]10MAY'!AA31+'[4]11JUN'!AA31+'[4]12JUL'!AA31</f>
        <v>0</v>
      </c>
      <c r="AB31" s="19">
        <f>'[4]2SEPT'!AB31+'[4]3OCT'!AB31+'[4]4NOV'!AB31+'[4]5DEC'!AB31+'[4]6JAN'!AB31+'[4]7FEB'!AB31+'[4]8MAR'!AB31+'[4]9APR'!AB31+'[4]10MAY'!AB31+'[4]11JUN'!AB31+'[4]12JUL'!AB31</f>
        <v>47707</v>
      </c>
      <c r="AC31" s="19">
        <f>'[4]2SEPT'!AC31+'[4]3OCT'!AC31+'[4]4NOV'!AC31+'[4]5DEC'!AC31+'[4]6JAN'!AC31+'[4]7FEB'!AC31+'[4]8MAR'!AC31+'[4]9APR'!AC31+'[4]10MAY'!AC31+'[4]11JUN'!AC31+'[4]12JUL'!AC31</f>
        <v>0</v>
      </c>
      <c r="AD31" s="23">
        <f>'[4]2SEPT'!AD31+'[4]3OCT'!AD31+'[4]4NOV'!AD31+'[4]5DEC'!AD31+'[4]6JAN'!AD31+'[4]7FEB'!AD31+'[4]8MAR'!AD31+'[4]9APR'!AD31+'[4]10MAY'!AD31+'[4]11JUN'!AD31+'[4]12JUL'!AD31</f>
        <v>180625</v>
      </c>
      <c r="AE31" s="19">
        <f>'[4]2SEPT'!AE31+'[4]3OCT'!AE31+'[4]4NOV'!AE31+'[4]5DEC'!AE31+'[4]6JAN'!AE31+'[4]7FEB'!AE31+'[4]8MAR'!AE31+'[4]9APR'!AE31+'[4]10MAY'!AE31+'[4]11JUN'!AE31+'[4]12JUL'!AE31</f>
        <v>181500</v>
      </c>
      <c r="AF31" s="19">
        <f>'[4]2SEPT'!AF31+'[4]3OCT'!AF31+'[4]4NOV'!AF31+'[4]5DEC'!AF31+'[4]6JAN'!AF31+'[4]7FEB'!AF31+'[4]8MAR'!AF31+'[4]9APR'!AF31+'[4]10MAY'!AF31+'[4]11JUN'!AF31+'[4]12JUL'!AF31</f>
        <v>0</v>
      </c>
      <c r="AG31" s="19">
        <f>'[4]10MAY'!AG31+'[4]11JUN'!AG31+'[4]12JUL'!AG31</f>
        <v>0</v>
      </c>
      <c r="AH31" s="24">
        <f>'[4]2SEPT'!AG31+'[4]3OCT'!AG31+'[4]4NOV'!AG31+'[4]5DEC'!AG31+'[4]6JAN'!AG31+'[4]7FEB'!AG31+'[4]8MAR'!AG31+'[4]9APR'!AG31+'[4]10MAY'!AH31+'[4]11JUN'!AH31+'[4]12JUL'!AH31</f>
        <v>5195402.78</v>
      </c>
    </row>
    <row r="32" spans="1:34" x14ac:dyDescent="0.25">
      <c r="A32" s="16" t="s">
        <v>101</v>
      </c>
      <c r="B32" s="17" t="s">
        <v>102</v>
      </c>
      <c r="C32" s="28" t="s">
        <v>45</v>
      </c>
      <c r="D32" s="19">
        <f>'[4]2SEPT'!D32+'[4]3OCT'!D32+'[4]4NOV'!D32+'[4]5DEC'!D32+'[4]6JAN'!D32+'[4]7FEB'!D32+'[4]8MAR'!D32+'[4]9APR'!D32+'[4]10MAY'!D32+'[4]11JUN'!D32+'[4]12JUL'!D32</f>
        <v>354952.76</v>
      </c>
      <c r="E32" s="19">
        <f>'[4]2SEPT'!E32+'[4]3OCT'!E32+'[4]4NOV'!E32+'[4]5DEC'!E32+'[4]6JAN'!E32+'[4]7FEB'!E32+'[4]8MAR'!E32+'[4]9APR'!E32+'[4]10MAY'!E32+'[4]11JUN'!E32+'[4]12JUL'!E32</f>
        <v>145500</v>
      </c>
      <c r="F32" s="19">
        <f>'[4]2SEPT'!F32+'[4]3OCT'!F32+'[4]4NOV'!F32+'[4]5DEC'!F32+'[4]6JAN'!F32+'[4]7FEB'!F32+'[4]8MAR'!F32+'[4]9APR'!F32+'[4]10MAY'!F32+'[4]11JUN'!F32+'[4]12JUL'!F32</f>
        <v>184353.43</v>
      </c>
      <c r="G32" s="19">
        <f>'[4]2SEPT'!G32+'[4]3OCT'!G32+'[4]4NOV'!G32+'[4]5DEC'!G32+'[4]6JAN'!G32+'[4]7FEB'!G32+'[4]8MAR'!G32+'[4]9APR'!G32+'[4]10MAY'!G32+'[4]11JUN'!G32+'[4]12JUL'!G32</f>
        <v>103185.81</v>
      </c>
      <c r="H32" s="19">
        <f>'[4]2SEPT'!H32+'[4]3OCT'!H32+'[4]4NOV'!H32+'[4]5DEC'!H32+'[4]6JAN'!H32+'[4]7FEB'!H32+'[4]8MAR'!H32+'[4]9APR'!H32+'[4]10MAY'!H32+'[4]11JUN'!H32+'[4]12JUL'!H32</f>
        <v>0</v>
      </c>
      <c r="I32" s="20">
        <f>'[4]2SEPT'!I32+'[4]3OCT'!I32+'[4]4NOV'!I32+'[4]5DEC'!I32+'[4]6JAN'!I32+'[4]7FEB'!I32+'[4]8MAR'!I32+'[4]9APR'!I32+'[4]10MAY'!I32+'[4]11JUN'!I32+'[4]12JUL'!I32</f>
        <v>787992</v>
      </c>
      <c r="J32" s="19">
        <f>'[4]2SEPT'!J32+'[4]3OCT'!J32+'[4]4NOV'!J32+'[4]5DEC'!J32+'[4]6JAN'!J32+'[4]7FEB'!J32+'[4]8MAR'!J32+'[4]9APR'!J32+'[4]10MAY'!J32+'[4]11JUN'!J32+'[4]12JUL'!J32</f>
        <v>77774.44</v>
      </c>
      <c r="K32" s="19">
        <f>'[4]2SEPT'!K32+'[4]3OCT'!K32+'[4]4NOV'!K32+'[4]5DEC'!K32+'[4]6JAN'!K32+'[4]7FEB'!K32+'[4]8MAR'!K32+'[4]9APR'!K32+'[4]10MAY'!K32+'[4]11JUN'!K32+'[4]12JUL'!K32</f>
        <v>0</v>
      </c>
      <c r="L32" s="19">
        <f>'[4]2SEPT'!L32+'[4]3OCT'!L32+'[4]4NOV'!L32+'[4]5DEC'!L32+'[4]6JAN'!L32+'[4]7FEB'!L32+'[4]8MAR'!L32+'[4]9APR'!L32+'[4]10MAY'!L32+'[4]11JUN'!L32+'[4]12JUL'!L32</f>
        <v>0</v>
      </c>
      <c r="M32" s="19">
        <f>'[4]2SEPT'!M32+'[4]3OCT'!M32+'[4]4NOV'!M32+'[4]5DEC'!M32+'[4]6JAN'!M32+'[4]7FEB'!M32+'[4]8MAR'!M32+'[4]9APR'!M32+'[4]10MAY'!M32+'[4]11JUN'!M32+'[4]12JUL'!M32</f>
        <v>0</v>
      </c>
      <c r="N32" s="19">
        <f>'[4]2SEPT'!N32+'[4]3OCT'!N32+'[4]4NOV'!N32+'[4]5DEC'!N32+'[4]6JAN'!N32+'[4]7FEB'!N32+'[4]8MAR'!N32+'[4]9APR'!N32+'[4]10MAY'!N32+'[4]11JUN'!N32+'[4]12JUL'!N32</f>
        <v>0</v>
      </c>
      <c r="O32" s="19">
        <f>'[4]2SEPT'!O32+'[4]3OCT'!O32+'[4]4NOV'!O32+'[4]5DEC'!O32+'[4]6JAN'!O32+'[4]7FEB'!O32+'[4]8MAR'!O32+'[4]9APR'!O32+'[4]10MAY'!O32+'[4]11JUN'!O32+'[4]12JUL'!O32</f>
        <v>0</v>
      </c>
      <c r="P32" s="19">
        <f>'[4]2SEPT'!P32+'[4]3OCT'!P32+'[4]4NOV'!P32+'[4]5DEC'!P32+'[4]6JAN'!P32+'[4]7FEB'!P32+'[4]8MAR'!P32+'[4]9APR'!P32+'[4]10MAY'!P32+'[4]11JUN'!P32+'[4]12JUL'!P32</f>
        <v>52548</v>
      </c>
      <c r="Q32" s="19">
        <f>'[4]2SEPT'!Q32+'[4]3OCT'!Q32+'[4]4NOV'!Q32+'[4]5DEC'!Q32+'[4]6JAN'!Q32+'[4]7FEB'!Q32+'[4]8MAR'!Q32+'[4]9APR'!Q32+'[4]10MAY'!Q32+'[4]11JUN'!Q32+'[4]12JUL'!Q32</f>
        <v>0</v>
      </c>
      <c r="R32" s="19">
        <f>'[4]2SEPT'!R32+'[4]3OCT'!R32+'[4]4NOV'!R32+'[4]5DEC'!R32+'[4]6JAN'!R32+'[4]7FEB'!R32+'[4]8MAR'!R32+'[4]9APR'!R32+'[4]10MAY'!R32+'[4]11JUN'!R32+'[4]12JUL'!R32</f>
        <v>0</v>
      </c>
      <c r="S32" s="19">
        <f>'[4]2SEPT'!S32+'[4]3OCT'!S32+'[4]4NOV'!S32+'[4]5DEC'!S32+'[4]6JAN'!S32+'[4]7FEB'!S32+'[4]8MAR'!S32+'[4]9APR'!S32+'[4]10MAY'!S32+'[4]11JUN'!S32+'[4]12JUL'!S32</f>
        <v>0</v>
      </c>
      <c r="T32" s="21">
        <f>'[4]2SEPT'!T32+'[4]3OCT'!T32+'[4]4NOV'!T32+'[4]5DEC'!T32+'[4]6JAN'!T32+'[4]7FEB'!T32+'[4]8MAR'!T32+'[4]9APR'!T32+'[4]10MAY'!T32+'[4]11JUN'!T32+'[4]12JUL'!T32</f>
        <v>0</v>
      </c>
      <c r="U32" s="19">
        <f>'[4]2SEPT'!U32+'[4]3OCT'!U32+'[4]4NOV'!U32+'[4]5DEC'!U32+'[4]6JAN'!U32+'[4]7FEB'!U32+'[4]8MAR'!U32+'[4]9APR'!U32+'[4]10MAY'!U32+'[4]11JUN'!U32+'[4]12JUL'!U32</f>
        <v>0</v>
      </c>
      <c r="V32" s="19">
        <f>'[4]2SEPT'!V32+'[4]3OCT'!V32+'[4]4NOV'!V32+'[4]5DEC'!V32+'[4]6JAN'!V32+'[4]7FEB'!V32+'[4]8MAR'!V32+'[4]9APR'!V32+'[4]10MAY'!V32+'[4]11JUN'!V32+'[4]12JUL'!V32</f>
        <v>0</v>
      </c>
      <c r="W32" s="19">
        <f>'[4]2SEPT'!W32+'[4]3OCT'!W32+'[4]4NOV'!W32+'[4]5DEC'!W32+'[4]6JAN'!W32+'[4]7FEB'!W32+'[4]8MAR'!W32+'[4]9APR'!W32+'[4]10MAY'!W32+'[4]11JUN'!W32+'[4]12JUL'!W32</f>
        <v>0</v>
      </c>
      <c r="X32" s="19">
        <f>'[4]2SEPT'!X32+'[4]3OCT'!X32+'[4]4NOV'!X32+'[4]5DEC'!X32+'[4]6JAN'!X32+'[4]7FEB'!X32+'[4]8MAR'!X32+'[4]9APR'!X32+'[4]10MAY'!X32+'[4]11JUN'!X32+'[4]12JUL'!X32</f>
        <v>0</v>
      </c>
      <c r="Y32" s="22">
        <f>'[4]2SEPT'!Y32+'[4]3OCT'!Y32+'[4]4NOV'!Y32+'[4]5DEC'!Y32+'[4]6JAN'!Y32+'[4]7FEB'!Y32+'[4]8MAR'!Y32+'[4]9APR'!Y32+'[4]10MAY'!Y32+'[4]11JUN'!Y32+'[4]12JUL'!Y32</f>
        <v>0</v>
      </c>
      <c r="Z32" s="19">
        <f>'[4]2SEPT'!Z32+'[4]3OCT'!Z32+'[4]4NOV'!Z32+'[4]5DEC'!Z32+'[4]6JAN'!Z32+'[4]7FEB'!Z32+'[4]8MAR'!Z32+'[4]9APR'!Z32+'[4]10MAY'!Z32+'[4]11JUN'!Z32+'[4]12JUL'!Z32</f>
        <v>0</v>
      </c>
      <c r="AA32" s="19">
        <f>'[4]2SEPT'!AA32+'[4]3OCT'!AA32+'[4]4NOV'!AA32+'[4]5DEC'!AA32+'[4]6JAN'!AA32+'[4]7FEB'!AA32+'[4]8MAR'!AA32+'[4]9APR'!AA32+'[4]10MAY'!AA32+'[4]11JUN'!AA32+'[4]12JUL'!AA32</f>
        <v>0</v>
      </c>
      <c r="AB32" s="19">
        <f>'[4]2SEPT'!AB32+'[4]3OCT'!AB32+'[4]4NOV'!AB32+'[4]5DEC'!AB32+'[4]6JAN'!AB32+'[4]7FEB'!AB32+'[4]8MAR'!AB32+'[4]9APR'!AB32+'[4]10MAY'!AB32+'[4]11JUN'!AB32+'[4]12JUL'!AB32</f>
        <v>0</v>
      </c>
      <c r="AC32" s="19">
        <f>'[4]2SEPT'!AC32+'[4]3OCT'!AC32+'[4]4NOV'!AC32+'[4]5DEC'!AC32+'[4]6JAN'!AC32+'[4]7FEB'!AC32+'[4]8MAR'!AC32+'[4]9APR'!AC32+'[4]10MAY'!AC32+'[4]11JUN'!AC32+'[4]12JUL'!AC32</f>
        <v>0</v>
      </c>
      <c r="AD32" s="23">
        <f>'[4]2SEPT'!AD32+'[4]3OCT'!AD32+'[4]4NOV'!AD32+'[4]5DEC'!AD32+'[4]6JAN'!AD32+'[4]7FEB'!AD32+'[4]8MAR'!AD32+'[4]9APR'!AD32+'[4]10MAY'!AD32+'[4]11JUN'!AD32+'[4]12JUL'!AD32</f>
        <v>0</v>
      </c>
      <c r="AE32" s="19">
        <f>'[4]2SEPT'!AE32+'[4]3OCT'!AE32+'[4]4NOV'!AE32+'[4]5DEC'!AE32+'[4]6JAN'!AE32+'[4]7FEB'!AE32+'[4]8MAR'!AE32+'[4]9APR'!AE32+'[4]10MAY'!AE32+'[4]11JUN'!AE32+'[4]12JUL'!AE32</f>
        <v>0</v>
      </c>
      <c r="AF32" s="19">
        <f>'[4]2SEPT'!AF32+'[4]3OCT'!AF32+'[4]4NOV'!AF32+'[4]5DEC'!AF32+'[4]6JAN'!AF32+'[4]7FEB'!AF32+'[4]8MAR'!AF32+'[4]9APR'!AF32+'[4]10MAY'!AF32+'[4]11JUN'!AF32+'[4]12JUL'!AF32</f>
        <v>4348</v>
      </c>
      <c r="AG32" s="19">
        <f>'[4]10MAY'!AG32+'[4]11JUN'!AG32+'[4]12JUL'!AG32</f>
        <v>0</v>
      </c>
      <c r="AH32" s="24">
        <f>'[4]2SEPT'!AG32+'[4]3OCT'!AG32+'[4]4NOV'!AG32+'[4]5DEC'!AG32+'[4]6JAN'!AG32+'[4]7FEB'!AG32+'[4]8MAR'!AG32+'[4]9APR'!AG32+'[4]10MAY'!AH32+'[4]11JUN'!AH32+'[4]12JUL'!AH32</f>
        <v>848269.44</v>
      </c>
    </row>
    <row r="33" spans="1:34" x14ac:dyDescent="0.25">
      <c r="A33" s="16" t="s">
        <v>103</v>
      </c>
      <c r="B33" s="17" t="s">
        <v>104</v>
      </c>
      <c r="C33" s="28" t="s">
        <v>45</v>
      </c>
      <c r="D33" s="19">
        <f>'[4]2SEPT'!D33+'[4]3OCT'!D33+'[4]4NOV'!D33+'[4]5DEC'!D33+'[4]6JAN'!D33+'[4]7FEB'!D33+'[4]8MAR'!D33+'[4]9APR'!D33+'[4]10MAY'!D33+'[4]11JUN'!D33+'[4]12JUL'!D33</f>
        <v>141794</v>
      </c>
      <c r="E33" s="19">
        <f>'[4]2SEPT'!E33+'[4]3OCT'!E33+'[4]4NOV'!E33+'[4]5DEC'!E33+'[4]6JAN'!E33+'[4]7FEB'!E33+'[4]8MAR'!E33+'[4]9APR'!E33+'[4]10MAY'!E33+'[4]11JUN'!E33+'[4]12JUL'!E33</f>
        <v>58226</v>
      </c>
      <c r="F33" s="19">
        <f>'[4]2SEPT'!F33+'[4]3OCT'!F33+'[4]4NOV'!F33+'[4]5DEC'!F33+'[4]6JAN'!F33+'[4]7FEB'!F33+'[4]8MAR'!F33+'[4]9APR'!F33+'[4]10MAY'!F33+'[4]11JUN'!F33+'[4]12JUL'!F33</f>
        <v>6125</v>
      </c>
      <c r="G33" s="19">
        <f>'[4]2SEPT'!G33+'[4]3OCT'!G33+'[4]4NOV'!G33+'[4]5DEC'!G33+'[4]6JAN'!G33+'[4]7FEB'!G33+'[4]8MAR'!G33+'[4]9APR'!G33+'[4]10MAY'!G33+'[4]11JUN'!G33+'[4]12JUL'!G33</f>
        <v>2917</v>
      </c>
      <c r="H33" s="19">
        <f>'[4]2SEPT'!H33+'[4]3OCT'!H33+'[4]4NOV'!H33+'[4]5DEC'!H33+'[4]6JAN'!H33+'[4]7FEB'!H33+'[4]8MAR'!H33+'[4]9APR'!H33+'[4]10MAY'!H33+'[4]11JUN'!H33+'[4]12JUL'!H33</f>
        <v>1726</v>
      </c>
      <c r="I33" s="20">
        <f>'[4]2SEPT'!I33+'[4]3OCT'!I33+'[4]4NOV'!I33+'[4]5DEC'!I33+'[4]6JAN'!I33+'[4]7FEB'!I33+'[4]8MAR'!I33+'[4]9APR'!I33+'[4]10MAY'!I33+'[4]11JUN'!I33+'[4]12JUL'!I33</f>
        <v>210788</v>
      </c>
      <c r="J33" s="19">
        <f>'[4]2SEPT'!J33+'[4]3OCT'!J33+'[4]4NOV'!J33+'[4]5DEC'!J33+'[4]6JAN'!J33+'[4]7FEB'!J33+'[4]8MAR'!J33+'[4]9APR'!J33+'[4]10MAY'!J33+'[4]11JUN'!J33+'[4]12JUL'!J33</f>
        <v>25996.29</v>
      </c>
      <c r="K33" s="19">
        <f>'[4]2SEPT'!K33+'[4]3OCT'!K33+'[4]4NOV'!K33+'[4]5DEC'!K33+'[4]6JAN'!K33+'[4]7FEB'!K33+'[4]8MAR'!K33+'[4]9APR'!K33+'[4]10MAY'!K33+'[4]11JUN'!K33+'[4]12JUL'!K33</f>
        <v>0</v>
      </c>
      <c r="L33" s="19">
        <f>'[4]2SEPT'!L33+'[4]3OCT'!L33+'[4]4NOV'!L33+'[4]5DEC'!L33+'[4]6JAN'!L33+'[4]7FEB'!L33+'[4]8MAR'!L33+'[4]9APR'!L33+'[4]10MAY'!L33+'[4]11JUN'!L33+'[4]12JUL'!L33</f>
        <v>0</v>
      </c>
      <c r="M33" s="19">
        <f>'[4]2SEPT'!M33+'[4]3OCT'!M33+'[4]4NOV'!M33+'[4]5DEC'!M33+'[4]6JAN'!M33+'[4]7FEB'!M33+'[4]8MAR'!M33+'[4]9APR'!M33+'[4]10MAY'!M33+'[4]11JUN'!M33+'[4]12JUL'!M33</f>
        <v>0</v>
      </c>
      <c r="N33" s="19">
        <f>'[4]2SEPT'!N33+'[4]3OCT'!N33+'[4]4NOV'!N33+'[4]5DEC'!N33+'[4]6JAN'!N33+'[4]7FEB'!N33+'[4]8MAR'!N33+'[4]9APR'!N33+'[4]10MAY'!N33+'[4]11JUN'!N33+'[4]12JUL'!N33</f>
        <v>0</v>
      </c>
      <c r="O33" s="19">
        <f>'[4]2SEPT'!O33+'[4]3OCT'!O33+'[4]4NOV'!O33+'[4]5DEC'!O33+'[4]6JAN'!O33+'[4]7FEB'!O33+'[4]8MAR'!O33+'[4]9APR'!O33+'[4]10MAY'!O33+'[4]11JUN'!O33+'[4]12JUL'!O33</f>
        <v>0</v>
      </c>
      <c r="P33" s="19">
        <f>'[4]2SEPT'!P33+'[4]3OCT'!P33+'[4]4NOV'!P33+'[4]5DEC'!P33+'[4]6JAN'!P33+'[4]7FEB'!P33+'[4]8MAR'!P33+'[4]9APR'!P33+'[4]10MAY'!P33+'[4]11JUN'!P33+'[4]12JUL'!P33</f>
        <v>0</v>
      </c>
      <c r="Q33" s="19">
        <f>'[4]2SEPT'!Q33+'[4]3OCT'!Q33+'[4]4NOV'!Q33+'[4]5DEC'!Q33+'[4]6JAN'!Q33+'[4]7FEB'!Q33+'[4]8MAR'!Q33+'[4]9APR'!Q33+'[4]10MAY'!Q33+'[4]11JUN'!Q33+'[4]12JUL'!Q33</f>
        <v>0</v>
      </c>
      <c r="R33" s="19">
        <f>'[4]2SEPT'!R33+'[4]3OCT'!R33+'[4]4NOV'!R33+'[4]5DEC'!R33+'[4]6JAN'!R33+'[4]7FEB'!R33+'[4]8MAR'!R33+'[4]9APR'!R33+'[4]10MAY'!R33+'[4]11JUN'!R33+'[4]12JUL'!R33</f>
        <v>0</v>
      </c>
      <c r="S33" s="19">
        <f>'[4]2SEPT'!S33+'[4]3OCT'!S33+'[4]4NOV'!S33+'[4]5DEC'!S33+'[4]6JAN'!S33+'[4]7FEB'!S33+'[4]8MAR'!S33+'[4]9APR'!S33+'[4]10MAY'!S33+'[4]11JUN'!S33+'[4]12JUL'!S33</f>
        <v>0</v>
      </c>
      <c r="T33" s="21">
        <f>'[4]2SEPT'!T33+'[4]3OCT'!T33+'[4]4NOV'!T33+'[4]5DEC'!T33+'[4]6JAN'!T33+'[4]7FEB'!T33+'[4]8MAR'!T33+'[4]9APR'!T33+'[4]10MAY'!T33+'[4]11JUN'!T33+'[4]12JUL'!T33</f>
        <v>0</v>
      </c>
      <c r="U33" s="19">
        <f>'[4]2SEPT'!U33+'[4]3OCT'!U33+'[4]4NOV'!U33+'[4]5DEC'!U33+'[4]6JAN'!U33+'[4]7FEB'!U33+'[4]8MAR'!U33+'[4]9APR'!U33+'[4]10MAY'!U33+'[4]11JUN'!U33+'[4]12JUL'!U33</f>
        <v>0</v>
      </c>
      <c r="V33" s="19">
        <f>'[4]2SEPT'!V33+'[4]3OCT'!V33+'[4]4NOV'!V33+'[4]5DEC'!V33+'[4]6JAN'!V33+'[4]7FEB'!V33+'[4]8MAR'!V33+'[4]9APR'!V33+'[4]10MAY'!V33+'[4]11JUN'!V33+'[4]12JUL'!V33</f>
        <v>0</v>
      </c>
      <c r="W33" s="19">
        <f>'[4]2SEPT'!W33+'[4]3OCT'!W33+'[4]4NOV'!W33+'[4]5DEC'!W33+'[4]6JAN'!W33+'[4]7FEB'!W33+'[4]8MAR'!W33+'[4]9APR'!W33+'[4]10MAY'!W33+'[4]11JUN'!W33+'[4]12JUL'!W33</f>
        <v>0</v>
      </c>
      <c r="X33" s="19">
        <f>'[4]2SEPT'!X33+'[4]3OCT'!X33+'[4]4NOV'!X33+'[4]5DEC'!X33+'[4]6JAN'!X33+'[4]7FEB'!X33+'[4]8MAR'!X33+'[4]9APR'!X33+'[4]10MAY'!X33+'[4]11JUN'!X33+'[4]12JUL'!X33</f>
        <v>0</v>
      </c>
      <c r="Y33" s="22">
        <f>'[4]2SEPT'!Y33+'[4]3OCT'!Y33+'[4]4NOV'!Y33+'[4]5DEC'!Y33+'[4]6JAN'!Y33+'[4]7FEB'!Y33+'[4]8MAR'!Y33+'[4]9APR'!Y33+'[4]10MAY'!Y33+'[4]11JUN'!Y33+'[4]12JUL'!Y33</f>
        <v>0</v>
      </c>
      <c r="Z33" s="19">
        <f>'[4]2SEPT'!Z33+'[4]3OCT'!Z33+'[4]4NOV'!Z33+'[4]5DEC'!Z33+'[4]6JAN'!Z33+'[4]7FEB'!Z33+'[4]8MAR'!Z33+'[4]9APR'!Z33+'[4]10MAY'!Z33+'[4]11JUN'!Z33+'[4]12JUL'!Z33</f>
        <v>0</v>
      </c>
      <c r="AA33" s="19">
        <f>'[4]2SEPT'!AA33+'[4]3OCT'!AA33+'[4]4NOV'!AA33+'[4]5DEC'!AA33+'[4]6JAN'!AA33+'[4]7FEB'!AA33+'[4]8MAR'!AA33+'[4]9APR'!AA33+'[4]10MAY'!AA33+'[4]11JUN'!AA33+'[4]12JUL'!AA33</f>
        <v>0</v>
      </c>
      <c r="AB33" s="19">
        <f>'[4]2SEPT'!AB33+'[4]3OCT'!AB33+'[4]4NOV'!AB33+'[4]5DEC'!AB33+'[4]6JAN'!AB33+'[4]7FEB'!AB33+'[4]8MAR'!AB33+'[4]9APR'!AB33+'[4]10MAY'!AB33+'[4]11JUN'!AB33+'[4]12JUL'!AB33</f>
        <v>0</v>
      </c>
      <c r="AC33" s="19">
        <f>'[4]2SEPT'!AC33+'[4]3OCT'!AC33+'[4]4NOV'!AC33+'[4]5DEC'!AC33+'[4]6JAN'!AC33+'[4]7FEB'!AC33+'[4]8MAR'!AC33+'[4]9APR'!AC33+'[4]10MAY'!AC33+'[4]11JUN'!AC33+'[4]12JUL'!AC33</f>
        <v>0</v>
      </c>
      <c r="AD33" s="23">
        <f>'[4]2SEPT'!AD33+'[4]3OCT'!AD33+'[4]4NOV'!AD33+'[4]5DEC'!AD33+'[4]6JAN'!AD33+'[4]7FEB'!AD33+'[4]8MAR'!AD33+'[4]9APR'!AD33+'[4]10MAY'!AD33+'[4]11JUN'!AD33+'[4]12JUL'!AD33</f>
        <v>0</v>
      </c>
      <c r="AE33" s="19">
        <f>'[4]2SEPT'!AE33+'[4]3OCT'!AE33+'[4]4NOV'!AE33+'[4]5DEC'!AE33+'[4]6JAN'!AE33+'[4]7FEB'!AE33+'[4]8MAR'!AE33+'[4]9APR'!AE33+'[4]10MAY'!AE33+'[4]11JUN'!AE33+'[4]12JUL'!AE33</f>
        <v>0</v>
      </c>
      <c r="AF33" s="19">
        <f>'[4]2SEPT'!AF33+'[4]3OCT'!AF33+'[4]4NOV'!AF33+'[4]5DEC'!AF33+'[4]6JAN'!AF33+'[4]7FEB'!AF33+'[4]8MAR'!AF33+'[4]9APR'!AF33+'[4]10MAY'!AF33+'[4]11JUN'!AF33+'[4]12JUL'!AF33</f>
        <v>0</v>
      </c>
      <c r="AG33" s="19">
        <f>'[4]10MAY'!AG33+'[4]11JUN'!AG33+'[4]12JUL'!AG33</f>
        <v>0</v>
      </c>
      <c r="AH33" s="24">
        <f>'[4]2SEPT'!AG33+'[4]3OCT'!AG33+'[4]4NOV'!AG33+'[4]5DEC'!AG33+'[4]6JAN'!AG33+'[4]7FEB'!AG33+'[4]8MAR'!AG33+'[4]9APR'!AG33+'[4]10MAY'!AH33+'[4]11JUN'!AH33+'[4]12JUL'!AH33</f>
        <v>236784.29</v>
      </c>
    </row>
    <row r="34" spans="1:34" x14ac:dyDescent="0.25">
      <c r="A34" s="16" t="s">
        <v>105</v>
      </c>
      <c r="B34" s="17" t="s">
        <v>106</v>
      </c>
      <c r="C34" s="31" t="s">
        <v>100</v>
      </c>
      <c r="D34" s="19">
        <f>'[4]2SEPT'!D34+'[4]3OCT'!D34+'[4]4NOV'!D34+'[4]5DEC'!D34+'[4]6JAN'!D34+'[4]7FEB'!D34+'[4]8MAR'!D34+'[4]9APR'!D34+'[4]10MAY'!D34+'[4]11JUN'!D34+'[4]12JUL'!D34</f>
        <v>285960.32000000001</v>
      </c>
      <c r="E34" s="19">
        <f>'[4]2SEPT'!E34+'[4]3OCT'!E34+'[4]4NOV'!E34+'[4]5DEC'!E34+'[4]6JAN'!E34+'[4]7FEB'!E34+'[4]8MAR'!E34+'[4]9APR'!E34+'[4]10MAY'!E34+'[4]11JUN'!E34+'[4]12JUL'!E34</f>
        <v>0</v>
      </c>
      <c r="F34" s="19">
        <f>'[4]2SEPT'!F34+'[4]3OCT'!F34+'[4]4NOV'!F34+'[4]5DEC'!F34+'[4]6JAN'!F34+'[4]7FEB'!F34+'[4]8MAR'!F34+'[4]9APR'!F34+'[4]10MAY'!F34+'[4]11JUN'!F34+'[4]12JUL'!F34</f>
        <v>0</v>
      </c>
      <c r="G34" s="19">
        <f>'[4]2SEPT'!G34+'[4]3OCT'!G34+'[4]4NOV'!G34+'[4]5DEC'!G34+'[4]6JAN'!G34+'[4]7FEB'!G34+'[4]8MAR'!G34+'[4]9APR'!G34+'[4]10MAY'!G34+'[4]11JUN'!G34+'[4]12JUL'!G34</f>
        <v>82973.679999999993</v>
      </c>
      <c r="H34" s="19">
        <f>'[4]2SEPT'!H34+'[4]3OCT'!H34+'[4]4NOV'!H34+'[4]5DEC'!H34+'[4]6JAN'!H34+'[4]7FEB'!H34+'[4]8MAR'!H34+'[4]9APR'!H34+'[4]10MAY'!H34+'[4]11JUN'!H34+'[4]12JUL'!H34</f>
        <v>5000</v>
      </c>
      <c r="I34" s="20">
        <f>'[4]2SEPT'!I34+'[4]3OCT'!I34+'[4]4NOV'!I34+'[4]5DEC'!I34+'[4]6JAN'!I34+'[4]7FEB'!I34+'[4]8MAR'!I34+'[4]9APR'!I34+'[4]10MAY'!I34+'[4]11JUN'!I34+'[4]12JUL'!I34</f>
        <v>373934</v>
      </c>
      <c r="J34" s="19">
        <f>'[4]2SEPT'!J34+'[4]3OCT'!J34+'[4]4NOV'!J34+'[4]5DEC'!J34+'[4]6JAN'!J34+'[4]7FEB'!J34+'[4]8MAR'!J34+'[4]9APR'!J34+'[4]10MAY'!J34+'[4]11JUN'!J34+'[4]12JUL'!J34</f>
        <v>21440.78</v>
      </c>
      <c r="K34" s="19">
        <f>'[4]2SEPT'!K34+'[4]3OCT'!K34+'[4]4NOV'!K34+'[4]5DEC'!K34+'[4]6JAN'!K34+'[4]7FEB'!K34+'[4]8MAR'!K34+'[4]9APR'!K34+'[4]10MAY'!K34+'[4]11JUN'!K34+'[4]12JUL'!K34</f>
        <v>0</v>
      </c>
      <c r="L34" s="19">
        <f>'[4]2SEPT'!L34+'[4]3OCT'!L34+'[4]4NOV'!L34+'[4]5DEC'!L34+'[4]6JAN'!L34+'[4]7FEB'!L34+'[4]8MAR'!L34+'[4]9APR'!L34+'[4]10MAY'!L34+'[4]11JUN'!L34+'[4]12JUL'!L34</f>
        <v>0</v>
      </c>
      <c r="M34" s="19">
        <f>'[4]2SEPT'!M34+'[4]3OCT'!M34+'[4]4NOV'!M34+'[4]5DEC'!M34+'[4]6JAN'!M34+'[4]7FEB'!M34+'[4]8MAR'!M34+'[4]9APR'!M34+'[4]10MAY'!M34+'[4]11JUN'!M34+'[4]12JUL'!M34</f>
        <v>0</v>
      </c>
      <c r="N34" s="19">
        <f>'[4]2SEPT'!N34+'[4]3OCT'!N34+'[4]4NOV'!N34+'[4]5DEC'!N34+'[4]6JAN'!N34+'[4]7FEB'!N34+'[4]8MAR'!N34+'[4]9APR'!N34+'[4]10MAY'!N34+'[4]11JUN'!N34+'[4]12JUL'!N34</f>
        <v>0</v>
      </c>
      <c r="O34" s="19">
        <f>'[4]2SEPT'!O34+'[4]3OCT'!O34+'[4]4NOV'!O34+'[4]5DEC'!O34+'[4]6JAN'!O34+'[4]7FEB'!O34+'[4]8MAR'!O34+'[4]9APR'!O34+'[4]10MAY'!O34+'[4]11JUN'!O34+'[4]12JUL'!O34</f>
        <v>0</v>
      </c>
      <c r="P34" s="19">
        <f>'[4]2SEPT'!P34+'[4]3OCT'!P34+'[4]4NOV'!P34+'[4]5DEC'!P34+'[4]6JAN'!P34+'[4]7FEB'!P34+'[4]8MAR'!P34+'[4]9APR'!P34+'[4]10MAY'!P34+'[4]11JUN'!P34+'[4]12JUL'!P34</f>
        <v>0</v>
      </c>
      <c r="Q34" s="19">
        <f>'[4]2SEPT'!Q34+'[4]3OCT'!Q34+'[4]4NOV'!Q34+'[4]5DEC'!Q34+'[4]6JAN'!Q34+'[4]7FEB'!Q34+'[4]8MAR'!Q34+'[4]9APR'!Q34+'[4]10MAY'!Q34+'[4]11JUN'!Q34+'[4]12JUL'!Q34</f>
        <v>0</v>
      </c>
      <c r="R34" s="19">
        <f>'[4]2SEPT'!R34+'[4]3OCT'!R34+'[4]4NOV'!R34+'[4]5DEC'!R34+'[4]6JAN'!R34+'[4]7FEB'!R34+'[4]8MAR'!R34+'[4]9APR'!R34+'[4]10MAY'!R34+'[4]11JUN'!R34+'[4]12JUL'!R34</f>
        <v>0</v>
      </c>
      <c r="S34" s="19">
        <f>'[4]2SEPT'!S34+'[4]3OCT'!S34+'[4]4NOV'!S34+'[4]5DEC'!S34+'[4]6JAN'!S34+'[4]7FEB'!S34+'[4]8MAR'!S34+'[4]9APR'!S34+'[4]10MAY'!S34+'[4]11JUN'!S34+'[4]12JUL'!S34</f>
        <v>0</v>
      </c>
      <c r="T34" s="21">
        <f>'[4]2SEPT'!T34+'[4]3OCT'!T34+'[4]4NOV'!T34+'[4]5DEC'!T34+'[4]6JAN'!T34+'[4]7FEB'!T34+'[4]8MAR'!T34+'[4]9APR'!T34+'[4]10MAY'!T34+'[4]11JUN'!T34+'[4]12JUL'!T34</f>
        <v>0</v>
      </c>
      <c r="U34" s="19">
        <f>'[4]2SEPT'!U34+'[4]3OCT'!U34+'[4]4NOV'!U34+'[4]5DEC'!U34+'[4]6JAN'!U34+'[4]7FEB'!U34+'[4]8MAR'!U34+'[4]9APR'!U34+'[4]10MAY'!U34+'[4]11JUN'!U34+'[4]12JUL'!U34</f>
        <v>0</v>
      </c>
      <c r="V34" s="19">
        <f>'[4]2SEPT'!V34+'[4]3OCT'!V34+'[4]4NOV'!V34+'[4]5DEC'!V34+'[4]6JAN'!V34+'[4]7FEB'!V34+'[4]8MAR'!V34+'[4]9APR'!V34+'[4]10MAY'!V34+'[4]11JUN'!V34+'[4]12JUL'!V34</f>
        <v>0</v>
      </c>
      <c r="W34" s="19">
        <f>'[4]2SEPT'!W34+'[4]3OCT'!W34+'[4]4NOV'!W34+'[4]5DEC'!W34+'[4]6JAN'!W34+'[4]7FEB'!W34+'[4]8MAR'!W34+'[4]9APR'!W34+'[4]10MAY'!W34+'[4]11JUN'!W34+'[4]12JUL'!W34</f>
        <v>0</v>
      </c>
      <c r="X34" s="19">
        <f>'[4]2SEPT'!X34+'[4]3OCT'!X34+'[4]4NOV'!X34+'[4]5DEC'!X34+'[4]6JAN'!X34+'[4]7FEB'!X34+'[4]8MAR'!X34+'[4]9APR'!X34+'[4]10MAY'!X34+'[4]11JUN'!X34+'[4]12JUL'!X34</f>
        <v>0</v>
      </c>
      <c r="Y34" s="22">
        <f>'[4]2SEPT'!Y34+'[4]3OCT'!Y34+'[4]4NOV'!Y34+'[4]5DEC'!Y34+'[4]6JAN'!Y34+'[4]7FEB'!Y34+'[4]8MAR'!Y34+'[4]9APR'!Y34+'[4]10MAY'!Y34+'[4]11JUN'!Y34+'[4]12JUL'!Y34</f>
        <v>0</v>
      </c>
      <c r="Z34" s="19">
        <f>'[4]2SEPT'!Z34+'[4]3OCT'!Z34+'[4]4NOV'!Z34+'[4]5DEC'!Z34+'[4]6JAN'!Z34+'[4]7FEB'!Z34+'[4]8MAR'!Z34+'[4]9APR'!Z34+'[4]10MAY'!Z34+'[4]11JUN'!Z34+'[4]12JUL'!Z34</f>
        <v>0</v>
      </c>
      <c r="AA34" s="19">
        <f>'[4]2SEPT'!AA34+'[4]3OCT'!AA34+'[4]4NOV'!AA34+'[4]5DEC'!AA34+'[4]6JAN'!AA34+'[4]7FEB'!AA34+'[4]8MAR'!AA34+'[4]9APR'!AA34+'[4]10MAY'!AA34+'[4]11JUN'!AA34+'[4]12JUL'!AA34</f>
        <v>0</v>
      </c>
      <c r="AB34" s="19">
        <f>'[4]2SEPT'!AB34+'[4]3OCT'!AB34+'[4]4NOV'!AB34+'[4]5DEC'!AB34+'[4]6JAN'!AB34+'[4]7FEB'!AB34+'[4]8MAR'!AB34+'[4]9APR'!AB34+'[4]10MAY'!AB34+'[4]11JUN'!AB34+'[4]12JUL'!AB34</f>
        <v>0</v>
      </c>
      <c r="AC34" s="19">
        <f>'[4]2SEPT'!AC34+'[4]3OCT'!AC34+'[4]4NOV'!AC34+'[4]5DEC'!AC34+'[4]6JAN'!AC34+'[4]7FEB'!AC34+'[4]8MAR'!AC34+'[4]9APR'!AC34+'[4]10MAY'!AC34+'[4]11JUN'!AC34+'[4]12JUL'!AC34</f>
        <v>0</v>
      </c>
      <c r="AD34" s="23">
        <f>'[4]2SEPT'!AD34+'[4]3OCT'!AD34+'[4]4NOV'!AD34+'[4]5DEC'!AD34+'[4]6JAN'!AD34+'[4]7FEB'!AD34+'[4]8MAR'!AD34+'[4]9APR'!AD34+'[4]10MAY'!AD34+'[4]11JUN'!AD34+'[4]12JUL'!AD34</f>
        <v>0</v>
      </c>
      <c r="AE34" s="19">
        <f>'[4]2SEPT'!AE34+'[4]3OCT'!AE34+'[4]4NOV'!AE34+'[4]5DEC'!AE34+'[4]6JAN'!AE34+'[4]7FEB'!AE34+'[4]8MAR'!AE34+'[4]9APR'!AE34+'[4]10MAY'!AE34+'[4]11JUN'!AE34+'[4]12JUL'!AE34</f>
        <v>0</v>
      </c>
      <c r="AF34" s="19">
        <f>'[4]2SEPT'!AF34+'[4]3OCT'!AF34+'[4]4NOV'!AF34+'[4]5DEC'!AF34+'[4]6JAN'!AF34+'[4]7FEB'!AF34+'[4]8MAR'!AF34+'[4]9APR'!AF34+'[4]10MAY'!AF34+'[4]11JUN'!AF34+'[4]12JUL'!AF34</f>
        <v>0</v>
      </c>
      <c r="AG34" s="19">
        <f>'[4]10MAY'!AG34+'[4]11JUN'!AG34+'[4]12JUL'!AG34</f>
        <v>0</v>
      </c>
      <c r="AH34" s="24">
        <f>'[4]2SEPT'!AG34+'[4]3OCT'!AG34+'[4]4NOV'!AG34+'[4]5DEC'!AG34+'[4]6JAN'!AG34+'[4]7FEB'!AG34+'[4]8MAR'!AG34+'[4]9APR'!AG34+'[4]10MAY'!AH34+'[4]11JUN'!AH34+'[4]12JUL'!AH34</f>
        <v>364212.78</v>
      </c>
    </row>
    <row r="35" spans="1:34" x14ac:dyDescent="0.25">
      <c r="A35" s="16" t="s">
        <v>107</v>
      </c>
      <c r="B35" s="17" t="s">
        <v>108</v>
      </c>
      <c r="C35" s="28" t="s">
        <v>45</v>
      </c>
      <c r="D35" s="19">
        <f>'[4]2SEPT'!D35+'[4]3OCT'!D35+'[4]4NOV'!D35+'[4]5DEC'!D35+'[4]6JAN'!D35+'[4]7FEB'!D35+'[4]8MAR'!D35+'[4]9APR'!D35+'[4]10MAY'!D35+'[4]11JUN'!D35+'[4]12JUL'!D35</f>
        <v>282450</v>
      </c>
      <c r="E35" s="19">
        <f>'[4]2SEPT'!E35+'[4]3OCT'!E35+'[4]4NOV'!E35+'[4]5DEC'!E35+'[4]6JAN'!E35+'[4]7FEB'!E35+'[4]8MAR'!E35+'[4]9APR'!E35+'[4]10MAY'!E35+'[4]11JUN'!E35+'[4]12JUL'!E35</f>
        <v>293000</v>
      </c>
      <c r="F35" s="19">
        <f>'[4]2SEPT'!F35+'[4]3OCT'!F35+'[4]4NOV'!F35+'[4]5DEC'!F35+'[4]6JAN'!F35+'[4]7FEB'!F35+'[4]8MAR'!F35+'[4]9APR'!F35+'[4]10MAY'!F35+'[4]11JUN'!F35+'[4]12JUL'!F35</f>
        <v>73000</v>
      </c>
      <c r="G35" s="19">
        <f>'[4]2SEPT'!G35+'[4]3OCT'!G35+'[4]4NOV'!G35+'[4]5DEC'!G35+'[4]6JAN'!G35+'[4]7FEB'!G35+'[4]8MAR'!G35+'[4]9APR'!G35+'[4]10MAY'!G35+'[4]11JUN'!G35+'[4]12JUL'!G35</f>
        <v>58000</v>
      </c>
      <c r="H35" s="19">
        <f>'[4]2SEPT'!H35+'[4]3OCT'!H35+'[4]4NOV'!H35+'[4]5DEC'!H35+'[4]6JAN'!H35+'[4]7FEB'!H35+'[4]8MAR'!H35+'[4]9APR'!H35+'[4]10MAY'!H35+'[4]11JUN'!H35+'[4]12JUL'!H35</f>
        <v>6000</v>
      </c>
      <c r="I35" s="20">
        <f>'[4]2SEPT'!I35+'[4]3OCT'!I35+'[4]4NOV'!I35+'[4]5DEC'!I35+'[4]6JAN'!I35+'[4]7FEB'!I35+'[4]8MAR'!I35+'[4]9APR'!I35+'[4]10MAY'!I35+'[4]11JUN'!I35+'[4]12JUL'!I35</f>
        <v>712450</v>
      </c>
      <c r="J35" s="19">
        <f>'[4]2SEPT'!J35+'[4]3OCT'!J35+'[4]4NOV'!J35+'[4]5DEC'!J35+'[4]6JAN'!J35+'[4]7FEB'!J35+'[4]8MAR'!J35+'[4]9APR'!J35+'[4]10MAY'!J35+'[4]11JUN'!J35+'[4]12JUL'!J35</f>
        <v>33620.449999999997</v>
      </c>
      <c r="K35" s="19">
        <f>'[4]2SEPT'!K35+'[4]3OCT'!K35+'[4]4NOV'!K35+'[4]5DEC'!K35+'[4]6JAN'!K35+'[4]7FEB'!K35+'[4]8MAR'!K35+'[4]9APR'!K35+'[4]10MAY'!K35+'[4]11JUN'!K35+'[4]12JUL'!K35</f>
        <v>0</v>
      </c>
      <c r="L35" s="19">
        <f>'[4]2SEPT'!L35+'[4]3OCT'!L35+'[4]4NOV'!L35+'[4]5DEC'!L35+'[4]6JAN'!L35+'[4]7FEB'!L35+'[4]8MAR'!L35+'[4]9APR'!L35+'[4]10MAY'!L35+'[4]11JUN'!L35+'[4]12JUL'!L35</f>
        <v>0</v>
      </c>
      <c r="M35" s="19">
        <f>'[4]2SEPT'!M35+'[4]3OCT'!M35+'[4]4NOV'!M35+'[4]5DEC'!M35+'[4]6JAN'!M35+'[4]7FEB'!M35+'[4]8MAR'!M35+'[4]9APR'!M35+'[4]10MAY'!M35+'[4]11JUN'!M35+'[4]12JUL'!M35</f>
        <v>0</v>
      </c>
      <c r="N35" s="19">
        <f>'[4]2SEPT'!N35+'[4]3OCT'!N35+'[4]4NOV'!N35+'[4]5DEC'!N35+'[4]6JAN'!N35+'[4]7FEB'!N35+'[4]8MAR'!N35+'[4]9APR'!N35+'[4]10MAY'!N35+'[4]11JUN'!N35+'[4]12JUL'!N35</f>
        <v>0</v>
      </c>
      <c r="O35" s="19">
        <f>'[4]2SEPT'!O35+'[4]3OCT'!O35+'[4]4NOV'!O35+'[4]5DEC'!O35+'[4]6JAN'!O35+'[4]7FEB'!O35+'[4]8MAR'!O35+'[4]9APR'!O35+'[4]10MAY'!O35+'[4]11JUN'!O35+'[4]12JUL'!O35</f>
        <v>0</v>
      </c>
      <c r="P35" s="19">
        <f>'[4]2SEPT'!P35+'[4]3OCT'!P35+'[4]4NOV'!P35+'[4]5DEC'!P35+'[4]6JAN'!P35+'[4]7FEB'!P35+'[4]8MAR'!P35+'[4]9APR'!P35+'[4]10MAY'!P35+'[4]11JUN'!P35+'[4]12JUL'!P35</f>
        <v>0</v>
      </c>
      <c r="Q35" s="19">
        <f>'[4]2SEPT'!Q35+'[4]3OCT'!Q35+'[4]4NOV'!Q35+'[4]5DEC'!Q35+'[4]6JAN'!Q35+'[4]7FEB'!Q35+'[4]8MAR'!Q35+'[4]9APR'!Q35+'[4]10MAY'!Q35+'[4]11JUN'!Q35+'[4]12JUL'!Q35</f>
        <v>0</v>
      </c>
      <c r="R35" s="19">
        <f>'[4]2SEPT'!R35+'[4]3OCT'!R35+'[4]4NOV'!R35+'[4]5DEC'!R35+'[4]6JAN'!R35+'[4]7FEB'!R35+'[4]8MAR'!R35+'[4]9APR'!R35+'[4]10MAY'!R35+'[4]11JUN'!R35+'[4]12JUL'!R35</f>
        <v>0</v>
      </c>
      <c r="S35" s="19">
        <f>'[4]2SEPT'!S35+'[4]3OCT'!S35+'[4]4NOV'!S35+'[4]5DEC'!S35+'[4]6JAN'!S35+'[4]7FEB'!S35+'[4]8MAR'!S35+'[4]9APR'!S35+'[4]10MAY'!S35+'[4]11JUN'!S35+'[4]12JUL'!S35</f>
        <v>0</v>
      </c>
      <c r="T35" s="21">
        <f>'[4]2SEPT'!T35+'[4]3OCT'!T35+'[4]4NOV'!T35+'[4]5DEC'!T35+'[4]6JAN'!T35+'[4]7FEB'!T35+'[4]8MAR'!T35+'[4]9APR'!T35+'[4]10MAY'!T35+'[4]11JUN'!T35+'[4]12JUL'!T35</f>
        <v>0</v>
      </c>
      <c r="U35" s="19">
        <f>'[4]2SEPT'!U35+'[4]3OCT'!U35+'[4]4NOV'!U35+'[4]5DEC'!U35+'[4]6JAN'!U35+'[4]7FEB'!U35+'[4]8MAR'!U35+'[4]9APR'!U35+'[4]10MAY'!U35+'[4]11JUN'!U35+'[4]12JUL'!U35</f>
        <v>0</v>
      </c>
      <c r="V35" s="19">
        <f>'[4]2SEPT'!V35+'[4]3OCT'!V35+'[4]4NOV'!V35+'[4]5DEC'!V35+'[4]6JAN'!V35+'[4]7FEB'!V35+'[4]8MAR'!V35+'[4]9APR'!V35+'[4]10MAY'!V35+'[4]11JUN'!V35+'[4]12JUL'!V35</f>
        <v>0</v>
      </c>
      <c r="W35" s="19">
        <f>'[4]2SEPT'!W35+'[4]3OCT'!W35+'[4]4NOV'!W35+'[4]5DEC'!W35+'[4]6JAN'!W35+'[4]7FEB'!W35+'[4]8MAR'!W35+'[4]9APR'!W35+'[4]10MAY'!W35+'[4]11JUN'!W35+'[4]12JUL'!W35</f>
        <v>0</v>
      </c>
      <c r="X35" s="19">
        <f>'[4]2SEPT'!X35+'[4]3OCT'!X35+'[4]4NOV'!X35+'[4]5DEC'!X35+'[4]6JAN'!X35+'[4]7FEB'!X35+'[4]8MAR'!X35+'[4]9APR'!X35+'[4]10MAY'!X35+'[4]11JUN'!X35+'[4]12JUL'!X35</f>
        <v>0</v>
      </c>
      <c r="Y35" s="22">
        <f>'[4]2SEPT'!Y35+'[4]3OCT'!Y35+'[4]4NOV'!Y35+'[4]5DEC'!Y35+'[4]6JAN'!Y35+'[4]7FEB'!Y35+'[4]8MAR'!Y35+'[4]9APR'!Y35+'[4]10MAY'!Y35+'[4]11JUN'!Y35+'[4]12JUL'!Y35</f>
        <v>0</v>
      </c>
      <c r="Z35" s="19">
        <f>'[4]2SEPT'!Z35+'[4]3OCT'!Z35+'[4]4NOV'!Z35+'[4]5DEC'!Z35+'[4]6JAN'!Z35+'[4]7FEB'!Z35+'[4]8MAR'!Z35+'[4]9APR'!Z35+'[4]10MAY'!Z35+'[4]11JUN'!Z35+'[4]12JUL'!Z35</f>
        <v>0</v>
      </c>
      <c r="AA35" s="19">
        <f>'[4]2SEPT'!AA35+'[4]3OCT'!AA35+'[4]4NOV'!AA35+'[4]5DEC'!AA35+'[4]6JAN'!AA35+'[4]7FEB'!AA35+'[4]8MAR'!AA35+'[4]9APR'!AA35+'[4]10MAY'!AA35+'[4]11JUN'!AA35+'[4]12JUL'!AA35</f>
        <v>0</v>
      </c>
      <c r="AB35" s="19">
        <f>'[4]2SEPT'!AB35+'[4]3OCT'!AB35+'[4]4NOV'!AB35+'[4]5DEC'!AB35+'[4]6JAN'!AB35+'[4]7FEB'!AB35+'[4]8MAR'!AB35+'[4]9APR'!AB35+'[4]10MAY'!AB35+'[4]11JUN'!AB35+'[4]12JUL'!AB35</f>
        <v>0</v>
      </c>
      <c r="AC35" s="19">
        <f>'[4]2SEPT'!AC35+'[4]3OCT'!AC35+'[4]4NOV'!AC35+'[4]5DEC'!AC35+'[4]6JAN'!AC35+'[4]7FEB'!AC35+'[4]8MAR'!AC35+'[4]9APR'!AC35+'[4]10MAY'!AC35+'[4]11JUN'!AC35+'[4]12JUL'!AC35</f>
        <v>0</v>
      </c>
      <c r="AD35" s="23">
        <f>'[4]2SEPT'!AD35+'[4]3OCT'!AD35+'[4]4NOV'!AD35+'[4]5DEC'!AD35+'[4]6JAN'!AD35+'[4]7FEB'!AD35+'[4]8MAR'!AD35+'[4]9APR'!AD35+'[4]10MAY'!AD35+'[4]11JUN'!AD35+'[4]12JUL'!AD35</f>
        <v>0</v>
      </c>
      <c r="AE35" s="19">
        <f>'[4]2SEPT'!AE35+'[4]3OCT'!AE35+'[4]4NOV'!AE35+'[4]5DEC'!AE35+'[4]6JAN'!AE35+'[4]7FEB'!AE35+'[4]8MAR'!AE35+'[4]9APR'!AE35+'[4]10MAY'!AE35+'[4]11JUN'!AE35+'[4]12JUL'!AE35</f>
        <v>0</v>
      </c>
      <c r="AF35" s="19">
        <f>'[4]2SEPT'!AF35+'[4]3OCT'!AF35+'[4]4NOV'!AF35+'[4]5DEC'!AF35+'[4]6JAN'!AF35+'[4]7FEB'!AF35+'[4]8MAR'!AF35+'[4]9APR'!AF35+'[4]10MAY'!AF35+'[4]11JUN'!AF35+'[4]12JUL'!AF35</f>
        <v>0</v>
      </c>
      <c r="AG35" s="19">
        <f>'[4]10MAY'!AG35+'[4]11JUN'!AG35+'[4]12JUL'!AG35</f>
        <v>0</v>
      </c>
      <c r="AH35" s="24">
        <f>'[4]2SEPT'!AG35+'[4]3OCT'!AG35+'[4]4NOV'!AG35+'[4]5DEC'!AG35+'[4]6JAN'!AG35+'[4]7FEB'!AG35+'[4]8MAR'!AG35+'[4]9APR'!AG35+'[4]10MAY'!AH35+'[4]11JUN'!AH35+'[4]12JUL'!AH35</f>
        <v>686700.45</v>
      </c>
    </row>
    <row r="36" spans="1:34" x14ac:dyDescent="0.25">
      <c r="A36" s="16" t="s">
        <v>109</v>
      </c>
      <c r="B36" s="17" t="s">
        <v>110</v>
      </c>
      <c r="C36" s="25" t="s">
        <v>39</v>
      </c>
      <c r="D36" s="19">
        <f>'[4]2SEPT'!D36+'[4]3OCT'!D36+'[4]4NOV'!D36+'[4]5DEC'!D36+'[4]6JAN'!D36+'[4]7FEB'!D36+'[4]8MAR'!D36+'[4]9APR'!D36+'[4]10MAY'!D36+'[4]11JUN'!D36+'[4]12JUL'!D36</f>
        <v>23066</v>
      </c>
      <c r="E36" s="19">
        <f>'[4]2SEPT'!E36+'[4]3OCT'!E36+'[4]4NOV'!E36+'[4]5DEC'!E36+'[4]6JAN'!E36+'[4]7FEB'!E36+'[4]8MAR'!E36+'[4]9APR'!E36+'[4]10MAY'!E36+'[4]11JUN'!E36+'[4]12JUL'!E36</f>
        <v>19600</v>
      </c>
      <c r="F36" s="19">
        <f>'[4]2SEPT'!F36+'[4]3OCT'!F36+'[4]4NOV'!F36+'[4]5DEC'!F36+'[4]6JAN'!F36+'[4]7FEB'!F36+'[4]8MAR'!F36+'[4]9APR'!F36+'[4]10MAY'!F36+'[4]11JUN'!F36+'[4]12JUL'!F36</f>
        <v>0</v>
      </c>
      <c r="G36" s="19">
        <f>'[4]2SEPT'!G36+'[4]3OCT'!G36+'[4]4NOV'!G36+'[4]5DEC'!G36+'[4]6JAN'!G36+'[4]7FEB'!G36+'[4]8MAR'!G36+'[4]9APR'!G36+'[4]10MAY'!G36+'[4]11JUN'!G36+'[4]12JUL'!G36</f>
        <v>47293</v>
      </c>
      <c r="H36" s="19">
        <f>'[4]2SEPT'!H36+'[4]3OCT'!H36+'[4]4NOV'!H36+'[4]5DEC'!H36+'[4]6JAN'!H36+'[4]7FEB'!H36+'[4]8MAR'!H36+'[4]9APR'!H36+'[4]10MAY'!H36+'[4]11JUN'!H36+'[4]12JUL'!H36</f>
        <v>1400</v>
      </c>
      <c r="I36" s="20">
        <f>'[4]2SEPT'!I36+'[4]3OCT'!I36+'[4]4NOV'!I36+'[4]5DEC'!I36+'[4]6JAN'!I36+'[4]7FEB'!I36+'[4]8MAR'!I36+'[4]9APR'!I36+'[4]10MAY'!I36+'[4]11JUN'!I36+'[4]12JUL'!I36</f>
        <v>91359</v>
      </c>
      <c r="J36" s="19">
        <f>'[4]2SEPT'!J36+'[4]3OCT'!J36+'[4]4NOV'!J36+'[4]5DEC'!J36+'[4]6JAN'!J36+'[4]7FEB'!J36+'[4]8MAR'!J36+'[4]9APR'!J36+'[4]10MAY'!J36+'[4]11JUN'!J36+'[4]12JUL'!J36</f>
        <v>6654.3</v>
      </c>
      <c r="K36" s="19">
        <f>'[4]2SEPT'!K36+'[4]3OCT'!K36+'[4]4NOV'!K36+'[4]5DEC'!K36+'[4]6JAN'!K36+'[4]7FEB'!K36+'[4]8MAR'!K36+'[4]9APR'!K36+'[4]10MAY'!K36+'[4]11JUN'!K36+'[4]12JUL'!K36</f>
        <v>0</v>
      </c>
      <c r="L36" s="19">
        <f>'[4]2SEPT'!L36+'[4]3OCT'!L36+'[4]4NOV'!L36+'[4]5DEC'!L36+'[4]6JAN'!L36+'[4]7FEB'!L36+'[4]8MAR'!L36+'[4]9APR'!L36+'[4]10MAY'!L36+'[4]11JUN'!L36+'[4]12JUL'!L36</f>
        <v>0</v>
      </c>
      <c r="M36" s="19">
        <f>'[4]2SEPT'!M36+'[4]3OCT'!M36+'[4]4NOV'!M36+'[4]5DEC'!M36+'[4]6JAN'!M36+'[4]7FEB'!M36+'[4]8MAR'!M36+'[4]9APR'!M36+'[4]10MAY'!M36+'[4]11JUN'!M36+'[4]12JUL'!M36</f>
        <v>0</v>
      </c>
      <c r="N36" s="19">
        <f>'[4]2SEPT'!N36+'[4]3OCT'!N36+'[4]4NOV'!N36+'[4]5DEC'!N36+'[4]6JAN'!N36+'[4]7FEB'!N36+'[4]8MAR'!N36+'[4]9APR'!N36+'[4]10MAY'!N36+'[4]11JUN'!N36+'[4]12JUL'!N36</f>
        <v>0</v>
      </c>
      <c r="O36" s="19">
        <f>'[4]2SEPT'!O36+'[4]3OCT'!O36+'[4]4NOV'!O36+'[4]5DEC'!O36+'[4]6JAN'!O36+'[4]7FEB'!O36+'[4]8MAR'!O36+'[4]9APR'!O36+'[4]10MAY'!O36+'[4]11JUN'!O36+'[4]12JUL'!O36</f>
        <v>0</v>
      </c>
      <c r="P36" s="19">
        <f>'[4]2SEPT'!P36+'[4]3OCT'!P36+'[4]4NOV'!P36+'[4]5DEC'!P36+'[4]6JAN'!P36+'[4]7FEB'!P36+'[4]8MAR'!P36+'[4]9APR'!P36+'[4]10MAY'!P36+'[4]11JUN'!P36+'[4]12JUL'!P36</f>
        <v>0</v>
      </c>
      <c r="Q36" s="19">
        <f>'[4]2SEPT'!Q36+'[4]3OCT'!Q36+'[4]4NOV'!Q36+'[4]5DEC'!Q36+'[4]6JAN'!Q36+'[4]7FEB'!Q36+'[4]8MAR'!Q36+'[4]9APR'!Q36+'[4]10MAY'!Q36+'[4]11JUN'!Q36+'[4]12JUL'!Q36</f>
        <v>0</v>
      </c>
      <c r="R36" s="19">
        <f>'[4]2SEPT'!R36+'[4]3OCT'!R36+'[4]4NOV'!R36+'[4]5DEC'!R36+'[4]6JAN'!R36+'[4]7FEB'!R36+'[4]8MAR'!R36+'[4]9APR'!R36+'[4]10MAY'!R36+'[4]11JUN'!R36+'[4]12JUL'!R36</f>
        <v>0</v>
      </c>
      <c r="S36" s="19">
        <f>'[4]2SEPT'!S36+'[4]3OCT'!S36+'[4]4NOV'!S36+'[4]5DEC'!S36+'[4]6JAN'!S36+'[4]7FEB'!S36+'[4]8MAR'!S36+'[4]9APR'!S36+'[4]10MAY'!S36+'[4]11JUN'!S36+'[4]12JUL'!S36</f>
        <v>0</v>
      </c>
      <c r="T36" s="21">
        <f>'[4]2SEPT'!T36+'[4]3OCT'!T36+'[4]4NOV'!T36+'[4]5DEC'!T36+'[4]6JAN'!T36+'[4]7FEB'!T36+'[4]8MAR'!T36+'[4]9APR'!T36+'[4]10MAY'!T36+'[4]11JUN'!T36+'[4]12JUL'!T36</f>
        <v>0</v>
      </c>
      <c r="U36" s="19">
        <f>'[4]2SEPT'!U36+'[4]3OCT'!U36+'[4]4NOV'!U36+'[4]5DEC'!U36+'[4]6JAN'!U36+'[4]7FEB'!U36+'[4]8MAR'!U36+'[4]9APR'!U36+'[4]10MAY'!U36+'[4]11JUN'!U36+'[4]12JUL'!U36</f>
        <v>0</v>
      </c>
      <c r="V36" s="19">
        <f>'[4]2SEPT'!V36+'[4]3OCT'!V36+'[4]4NOV'!V36+'[4]5DEC'!V36+'[4]6JAN'!V36+'[4]7FEB'!V36+'[4]8MAR'!V36+'[4]9APR'!V36+'[4]10MAY'!V36+'[4]11JUN'!V36+'[4]12JUL'!V36</f>
        <v>0</v>
      </c>
      <c r="W36" s="19">
        <f>'[4]2SEPT'!W36+'[4]3OCT'!W36+'[4]4NOV'!W36+'[4]5DEC'!W36+'[4]6JAN'!W36+'[4]7FEB'!W36+'[4]8MAR'!W36+'[4]9APR'!W36+'[4]10MAY'!W36+'[4]11JUN'!W36+'[4]12JUL'!W36</f>
        <v>0</v>
      </c>
      <c r="X36" s="19">
        <f>'[4]2SEPT'!X36+'[4]3OCT'!X36+'[4]4NOV'!X36+'[4]5DEC'!X36+'[4]6JAN'!X36+'[4]7FEB'!X36+'[4]8MAR'!X36+'[4]9APR'!X36+'[4]10MAY'!X36+'[4]11JUN'!X36+'[4]12JUL'!X36</f>
        <v>0</v>
      </c>
      <c r="Y36" s="22">
        <f>'[4]2SEPT'!Y36+'[4]3OCT'!Y36+'[4]4NOV'!Y36+'[4]5DEC'!Y36+'[4]6JAN'!Y36+'[4]7FEB'!Y36+'[4]8MAR'!Y36+'[4]9APR'!Y36+'[4]10MAY'!Y36+'[4]11JUN'!Y36+'[4]12JUL'!Y36</f>
        <v>0</v>
      </c>
      <c r="Z36" s="19">
        <f>'[4]2SEPT'!Z36+'[4]3OCT'!Z36+'[4]4NOV'!Z36+'[4]5DEC'!Z36+'[4]6JAN'!Z36+'[4]7FEB'!Z36+'[4]8MAR'!Z36+'[4]9APR'!Z36+'[4]10MAY'!Z36+'[4]11JUN'!Z36+'[4]12JUL'!Z36</f>
        <v>0</v>
      </c>
      <c r="AA36" s="19">
        <f>'[4]2SEPT'!AA36+'[4]3OCT'!AA36+'[4]4NOV'!AA36+'[4]5DEC'!AA36+'[4]6JAN'!AA36+'[4]7FEB'!AA36+'[4]8MAR'!AA36+'[4]9APR'!AA36+'[4]10MAY'!AA36+'[4]11JUN'!AA36+'[4]12JUL'!AA36</f>
        <v>0</v>
      </c>
      <c r="AB36" s="19">
        <f>'[4]2SEPT'!AB36+'[4]3OCT'!AB36+'[4]4NOV'!AB36+'[4]5DEC'!AB36+'[4]6JAN'!AB36+'[4]7FEB'!AB36+'[4]8MAR'!AB36+'[4]9APR'!AB36+'[4]10MAY'!AB36+'[4]11JUN'!AB36+'[4]12JUL'!AB36</f>
        <v>0</v>
      </c>
      <c r="AC36" s="19">
        <f>'[4]2SEPT'!AC36+'[4]3OCT'!AC36+'[4]4NOV'!AC36+'[4]5DEC'!AC36+'[4]6JAN'!AC36+'[4]7FEB'!AC36+'[4]8MAR'!AC36+'[4]9APR'!AC36+'[4]10MAY'!AC36+'[4]11JUN'!AC36+'[4]12JUL'!AC36</f>
        <v>0</v>
      </c>
      <c r="AD36" s="23">
        <f>'[4]2SEPT'!AD36+'[4]3OCT'!AD36+'[4]4NOV'!AD36+'[4]5DEC'!AD36+'[4]6JAN'!AD36+'[4]7FEB'!AD36+'[4]8MAR'!AD36+'[4]9APR'!AD36+'[4]10MAY'!AD36+'[4]11JUN'!AD36+'[4]12JUL'!AD36</f>
        <v>0</v>
      </c>
      <c r="AE36" s="19">
        <f>'[4]2SEPT'!AE36+'[4]3OCT'!AE36+'[4]4NOV'!AE36+'[4]5DEC'!AE36+'[4]6JAN'!AE36+'[4]7FEB'!AE36+'[4]8MAR'!AE36+'[4]9APR'!AE36+'[4]10MAY'!AE36+'[4]11JUN'!AE36+'[4]12JUL'!AE36</f>
        <v>0</v>
      </c>
      <c r="AF36" s="19">
        <f>'[4]2SEPT'!AF36+'[4]3OCT'!AF36+'[4]4NOV'!AF36+'[4]5DEC'!AF36+'[4]6JAN'!AF36+'[4]7FEB'!AF36+'[4]8MAR'!AF36+'[4]9APR'!AF36+'[4]10MAY'!AF36+'[4]11JUN'!AF36+'[4]12JUL'!AF36</f>
        <v>0</v>
      </c>
      <c r="AG36" s="19">
        <f>'[4]10MAY'!AG36+'[4]11JUN'!AG36+'[4]12JUL'!AG36</f>
        <v>0</v>
      </c>
      <c r="AH36" s="24">
        <f>'[4]2SEPT'!AG36+'[4]3OCT'!AG36+'[4]4NOV'!AG36+'[4]5DEC'!AG36+'[4]6JAN'!AG36+'[4]7FEB'!AG36+'[4]8MAR'!AG36+'[4]9APR'!AG36+'[4]10MAY'!AH36+'[4]11JUN'!AH36+'[4]12JUL'!AH36</f>
        <v>90400.3</v>
      </c>
    </row>
    <row r="37" spans="1:34" x14ac:dyDescent="0.25">
      <c r="A37" s="16" t="s">
        <v>111</v>
      </c>
      <c r="B37" s="17" t="s">
        <v>112</v>
      </c>
      <c r="C37" s="29" t="s">
        <v>50</v>
      </c>
      <c r="D37" s="19">
        <f>'[4]2SEPT'!D37+'[4]3OCT'!D37+'[4]4NOV'!D37+'[4]5DEC'!D37+'[4]6JAN'!D37+'[4]7FEB'!D37+'[4]8MAR'!D37+'[4]9APR'!D37+'[4]10MAY'!D37+'[4]11JUN'!D37+'[4]12JUL'!D37</f>
        <v>0</v>
      </c>
      <c r="E37" s="19">
        <f>'[4]2SEPT'!E37+'[4]3OCT'!E37+'[4]4NOV'!E37+'[4]5DEC'!E37+'[4]6JAN'!E37+'[4]7FEB'!E37+'[4]8MAR'!E37+'[4]9APR'!E37+'[4]10MAY'!E37+'[4]11JUN'!E37+'[4]12JUL'!E37</f>
        <v>94558</v>
      </c>
      <c r="F37" s="19">
        <f>'[4]2SEPT'!F37+'[4]3OCT'!F37+'[4]4NOV'!F37+'[4]5DEC'!F37+'[4]6JAN'!F37+'[4]7FEB'!F37+'[4]8MAR'!F37+'[4]9APR'!F37+'[4]10MAY'!F37+'[4]11JUN'!F37+'[4]12JUL'!F37</f>
        <v>0</v>
      </c>
      <c r="G37" s="19">
        <f>'[4]2SEPT'!G37+'[4]3OCT'!G37+'[4]4NOV'!G37+'[4]5DEC'!G37+'[4]6JAN'!G37+'[4]7FEB'!G37+'[4]8MAR'!G37+'[4]9APR'!G37+'[4]10MAY'!G37+'[4]11JUN'!G37+'[4]12JUL'!G37</f>
        <v>0</v>
      </c>
      <c r="H37" s="19">
        <f>'[4]2SEPT'!H37+'[4]3OCT'!H37+'[4]4NOV'!H37+'[4]5DEC'!H37+'[4]6JAN'!H37+'[4]7FEB'!H37+'[4]8MAR'!H37+'[4]9APR'!H37+'[4]10MAY'!H37+'[4]11JUN'!H37+'[4]12JUL'!H37</f>
        <v>0</v>
      </c>
      <c r="I37" s="20">
        <f>'[4]2SEPT'!I37+'[4]3OCT'!I37+'[4]4NOV'!I37+'[4]5DEC'!I37+'[4]6JAN'!I37+'[4]7FEB'!I37+'[4]8MAR'!I37+'[4]9APR'!I37+'[4]10MAY'!I37+'[4]11JUN'!I37+'[4]12JUL'!I37</f>
        <v>94558</v>
      </c>
      <c r="J37" s="19">
        <f>'[4]2SEPT'!J37+'[4]3OCT'!J37+'[4]4NOV'!J37+'[4]5DEC'!J37+'[4]6JAN'!J37+'[4]7FEB'!J37+'[4]8MAR'!J37+'[4]9APR'!J37+'[4]10MAY'!J37+'[4]11JUN'!J37+'[4]12JUL'!J37</f>
        <v>0</v>
      </c>
      <c r="K37" s="19">
        <f>'[4]2SEPT'!K37+'[4]3OCT'!K37+'[4]4NOV'!K37+'[4]5DEC'!K37+'[4]6JAN'!K37+'[4]7FEB'!K37+'[4]8MAR'!K37+'[4]9APR'!K37+'[4]10MAY'!K37+'[4]11JUN'!K37+'[4]12JUL'!K37</f>
        <v>0</v>
      </c>
      <c r="L37" s="19">
        <f>'[4]2SEPT'!L37+'[4]3OCT'!L37+'[4]4NOV'!L37+'[4]5DEC'!L37+'[4]6JAN'!L37+'[4]7FEB'!L37+'[4]8MAR'!L37+'[4]9APR'!L37+'[4]10MAY'!L37+'[4]11JUN'!L37+'[4]12JUL'!L37</f>
        <v>0</v>
      </c>
      <c r="M37" s="19">
        <f>'[4]2SEPT'!M37+'[4]3OCT'!M37+'[4]4NOV'!M37+'[4]5DEC'!M37+'[4]6JAN'!M37+'[4]7FEB'!M37+'[4]8MAR'!M37+'[4]9APR'!M37+'[4]10MAY'!M37+'[4]11JUN'!M37+'[4]12JUL'!M37</f>
        <v>0</v>
      </c>
      <c r="N37" s="19">
        <f>'[4]2SEPT'!N37+'[4]3OCT'!N37+'[4]4NOV'!N37+'[4]5DEC'!N37+'[4]6JAN'!N37+'[4]7FEB'!N37+'[4]8MAR'!N37+'[4]9APR'!N37+'[4]10MAY'!N37+'[4]11JUN'!N37+'[4]12JUL'!N37</f>
        <v>0</v>
      </c>
      <c r="O37" s="19">
        <f>'[4]2SEPT'!O37+'[4]3OCT'!O37+'[4]4NOV'!O37+'[4]5DEC'!O37+'[4]6JAN'!O37+'[4]7FEB'!O37+'[4]8MAR'!O37+'[4]9APR'!O37+'[4]10MAY'!O37+'[4]11JUN'!O37+'[4]12JUL'!O37</f>
        <v>0</v>
      </c>
      <c r="P37" s="19">
        <f>'[4]2SEPT'!P37+'[4]3OCT'!P37+'[4]4NOV'!P37+'[4]5DEC'!P37+'[4]6JAN'!P37+'[4]7FEB'!P37+'[4]8MAR'!P37+'[4]9APR'!P37+'[4]10MAY'!P37+'[4]11JUN'!P37+'[4]12JUL'!P37</f>
        <v>0</v>
      </c>
      <c r="Q37" s="19">
        <f>'[4]2SEPT'!Q37+'[4]3OCT'!Q37+'[4]4NOV'!Q37+'[4]5DEC'!Q37+'[4]6JAN'!Q37+'[4]7FEB'!Q37+'[4]8MAR'!Q37+'[4]9APR'!Q37+'[4]10MAY'!Q37+'[4]11JUN'!Q37+'[4]12JUL'!Q37</f>
        <v>0</v>
      </c>
      <c r="R37" s="19">
        <f>'[4]2SEPT'!R37+'[4]3OCT'!R37+'[4]4NOV'!R37+'[4]5DEC'!R37+'[4]6JAN'!R37+'[4]7FEB'!R37+'[4]8MAR'!R37+'[4]9APR'!R37+'[4]10MAY'!R37+'[4]11JUN'!R37+'[4]12JUL'!R37</f>
        <v>0</v>
      </c>
      <c r="S37" s="19">
        <f>'[4]2SEPT'!S37+'[4]3OCT'!S37+'[4]4NOV'!S37+'[4]5DEC'!S37+'[4]6JAN'!S37+'[4]7FEB'!S37+'[4]8MAR'!S37+'[4]9APR'!S37+'[4]10MAY'!S37+'[4]11JUN'!S37+'[4]12JUL'!S37</f>
        <v>0</v>
      </c>
      <c r="T37" s="21">
        <f>'[4]2SEPT'!T37+'[4]3OCT'!T37+'[4]4NOV'!T37+'[4]5DEC'!T37+'[4]6JAN'!T37+'[4]7FEB'!T37+'[4]8MAR'!T37+'[4]9APR'!T37+'[4]10MAY'!T37+'[4]11JUN'!T37+'[4]12JUL'!T37</f>
        <v>0</v>
      </c>
      <c r="U37" s="19">
        <f>'[4]2SEPT'!U37+'[4]3OCT'!U37+'[4]4NOV'!U37+'[4]5DEC'!U37+'[4]6JAN'!U37+'[4]7FEB'!U37+'[4]8MAR'!U37+'[4]9APR'!U37+'[4]10MAY'!U37+'[4]11JUN'!U37+'[4]12JUL'!U37</f>
        <v>0</v>
      </c>
      <c r="V37" s="19">
        <f>'[4]2SEPT'!V37+'[4]3OCT'!V37+'[4]4NOV'!V37+'[4]5DEC'!V37+'[4]6JAN'!V37+'[4]7FEB'!V37+'[4]8MAR'!V37+'[4]9APR'!V37+'[4]10MAY'!V37+'[4]11JUN'!V37+'[4]12JUL'!V37</f>
        <v>0</v>
      </c>
      <c r="W37" s="19">
        <f>'[4]2SEPT'!W37+'[4]3OCT'!W37+'[4]4NOV'!W37+'[4]5DEC'!W37+'[4]6JAN'!W37+'[4]7FEB'!W37+'[4]8MAR'!W37+'[4]9APR'!W37+'[4]10MAY'!W37+'[4]11JUN'!W37+'[4]12JUL'!W37</f>
        <v>0</v>
      </c>
      <c r="X37" s="19">
        <f>'[4]2SEPT'!X37+'[4]3OCT'!X37+'[4]4NOV'!X37+'[4]5DEC'!X37+'[4]6JAN'!X37+'[4]7FEB'!X37+'[4]8MAR'!X37+'[4]9APR'!X37+'[4]10MAY'!X37+'[4]11JUN'!X37+'[4]12JUL'!X37</f>
        <v>0</v>
      </c>
      <c r="Y37" s="22">
        <f>'[4]2SEPT'!Y37+'[4]3OCT'!Y37+'[4]4NOV'!Y37+'[4]5DEC'!Y37+'[4]6JAN'!Y37+'[4]7FEB'!Y37+'[4]8MAR'!Y37+'[4]9APR'!Y37+'[4]10MAY'!Y37+'[4]11JUN'!Y37+'[4]12JUL'!Y37</f>
        <v>0</v>
      </c>
      <c r="Z37" s="19">
        <f>'[4]2SEPT'!Z37+'[4]3OCT'!Z37+'[4]4NOV'!Z37+'[4]5DEC'!Z37+'[4]6JAN'!Z37+'[4]7FEB'!Z37+'[4]8MAR'!Z37+'[4]9APR'!Z37+'[4]10MAY'!Z37+'[4]11JUN'!Z37+'[4]12JUL'!Z37</f>
        <v>0</v>
      </c>
      <c r="AA37" s="19">
        <f>'[4]2SEPT'!AA37+'[4]3OCT'!AA37+'[4]4NOV'!AA37+'[4]5DEC'!AA37+'[4]6JAN'!AA37+'[4]7FEB'!AA37+'[4]8MAR'!AA37+'[4]9APR'!AA37+'[4]10MAY'!AA37+'[4]11JUN'!AA37+'[4]12JUL'!AA37</f>
        <v>0</v>
      </c>
      <c r="AB37" s="19">
        <f>'[4]2SEPT'!AB37+'[4]3OCT'!AB37+'[4]4NOV'!AB37+'[4]5DEC'!AB37+'[4]6JAN'!AB37+'[4]7FEB'!AB37+'[4]8MAR'!AB37+'[4]9APR'!AB37+'[4]10MAY'!AB37+'[4]11JUN'!AB37+'[4]12JUL'!AB37</f>
        <v>0</v>
      </c>
      <c r="AC37" s="19">
        <f>'[4]2SEPT'!AC37+'[4]3OCT'!AC37+'[4]4NOV'!AC37+'[4]5DEC'!AC37+'[4]6JAN'!AC37+'[4]7FEB'!AC37+'[4]8MAR'!AC37+'[4]9APR'!AC37+'[4]10MAY'!AC37+'[4]11JUN'!AC37+'[4]12JUL'!AC37</f>
        <v>0</v>
      </c>
      <c r="AD37" s="23">
        <f>'[4]2SEPT'!AD37+'[4]3OCT'!AD37+'[4]4NOV'!AD37+'[4]5DEC'!AD37+'[4]6JAN'!AD37+'[4]7FEB'!AD37+'[4]8MAR'!AD37+'[4]9APR'!AD37+'[4]10MAY'!AD37+'[4]11JUN'!AD37+'[4]12JUL'!AD37</f>
        <v>0</v>
      </c>
      <c r="AE37" s="19">
        <f>'[4]2SEPT'!AE37+'[4]3OCT'!AE37+'[4]4NOV'!AE37+'[4]5DEC'!AE37+'[4]6JAN'!AE37+'[4]7FEB'!AE37+'[4]8MAR'!AE37+'[4]9APR'!AE37+'[4]10MAY'!AE37+'[4]11JUN'!AE37+'[4]12JUL'!AE37</f>
        <v>0</v>
      </c>
      <c r="AF37" s="19">
        <f>'[4]2SEPT'!AF37+'[4]3OCT'!AF37+'[4]4NOV'!AF37+'[4]5DEC'!AF37+'[4]6JAN'!AF37+'[4]7FEB'!AF37+'[4]8MAR'!AF37+'[4]9APR'!AF37+'[4]10MAY'!AF37+'[4]11JUN'!AF37+'[4]12JUL'!AF37</f>
        <v>0</v>
      </c>
      <c r="AG37" s="19">
        <f>'[4]10MAY'!AG37+'[4]11JUN'!AG37+'[4]12JUL'!AG37</f>
        <v>0</v>
      </c>
      <c r="AH37" s="24">
        <f>'[4]2SEPT'!AG37+'[4]3OCT'!AG37+'[4]4NOV'!AG37+'[4]5DEC'!AG37+'[4]6JAN'!AG37+'[4]7FEB'!AG37+'[4]8MAR'!AG37+'[4]9APR'!AG37+'[4]10MAY'!AH37+'[4]11JUN'!AH37+'[4]12JUL'!AH37</f>
        <v>86678</v>
      </c>
    </row>
    <row r="38" spans="1:34" x14ac:dyDescent="0.25">
      <c r="A38" s="16" t="s">
        <v>113</v>
      </c>
      <c r="B38" s="17" t="s">
        <v>114</v>
      </c>
      <c r="C38" s="25" t="s">
        <v>39</v>
      </c>
      <c r="D38" s="19">
        <f>'[4]2SEPT'!D38+'[4]3OCT'!D38+'[4]4NOV'!D38+'[4]5DEC'!D38+'[4]6JAN'!D38+'[4]7FEB'!D38+'[4]8MAR'!D38+'[4]9APR'!D38+'[4]10MAY'!D38+'[4]11JUN'!D38+'[4]12JUL'!D38</f>
        <v>87864</v>
      </c>
      <c r="E38" s="19">
        <f>'[4]2SEPT'!E38+'[4]3OCT'!E38+'[4]4NOV'!E38+'[4]5DEC'!E38+'[4]6JAN'!E38+'[4]7FEB'!E38+'[4]8MAR'!E38+'[4]9APR'!E38+'[4]10MAY'!E38+'[4]11JUN'!E38+'[4]12JUL'!E38</f>
        <v>200</v>
      </c>
      <c r="F38" s="19">
        <f>'[4]2SEPT'!F38+'[4]3OCT'!F38+'[4]4NOV'!F38+'[4]5DEC'!F38+'[4]6JAN'!F38+'[4]7FEB'!F38+'[4]8MAR'!F38+'[4]9APR'!F38+'[4]10MAY'!F38+'[4]11JUN'!F38+'[4]12JUL'!F38</f>
        <v>2000</v>
      </c>
      <c r="G38" s="19">
        <f>'[4]2SEPT'!G38+'[4]3OCT'!G38+'[4]4NOV'!G38+'[4]5DEC'!G38+'[4]6JAN'!G38+'[4]7FEB'!G38+'[4]8MAR'!G38+'[4]9APR'!G38+'[4]10MAY'!G38+'[4]11JUN'!G38+'[4]12JUL'!G38</f>
        <v>0</v>
      </c>
      <c r="H38" s="19">
        <f>'[4]2SEPT'!H38+'[4]3OCT'!H38+'[4]4NOV'!H38+'[4]5DEC'!H38+'[4]6JAN'!H38+'[4]7FEB'!H38+'[4]8MAR'!H38+'[4]9APR'!H38+'[4]10MAY'!H38+'[4]11JUN'!H38+'[4]12JUL'!H38</f>
        <v>3000</v>
      </c>
      <c r="I38" s="20">
        <f>'[4]2SEPT'!I38+'[4]3OCT'!I38+'[4]4NOV'!I38+'[4]5DEC'!I38+'[4]6JAN'!I38+'[4]7FEB'!I38+'[4]8MAR'!I38+'[4]9APR'!I38+'[4]10MAY'!I38+'[4]11JUN'!I38+'[4]12JUL'!I38</f>
        <v>93064</v>
      </c>
      <c r="J38" s="19">
        <f>'[4]2SEPT'!J38+'[4]3OCT'!J38+'[4]4NOV'!J38+'[4]5DEC'!J38+'[4]6JAN'!J38+'[4]7FEB'!J38+'[4]8MAR'!J38+'[4]9APR'!J38+'[4]10MAY'!J38+'[4]11JUN'!J38+'[4]12JUL'!J38</f>
        <v>7879.6</v>
      </c>
      <c r="K38" s="19">
        <f>'[4]2SEPT'!K38+'[4]3OCT'!K38+'[4]4NOV'!K38+'[4]5DEC'!K38+'[4]6JAN'!K38+'[4]7FEB'!K38+'[4]8MAR'!K38+'[4]9APR'!K38+'[4]10MAY'!K38+'[4]11JUN'!K38+'[4]12JUL'!K38</f>
        <v>0</v>
      </c>
      <c r="L38" s="19">
        <f>'[4]2SEPT'!L38+'[4]3OCT'!L38+'[4]4NOV'!L38+'[4]5DEC'!L38+'[4]6JAN'!L38+'[4]7FEB'!L38+'[4]8MAR'!L38+'[4]9APR'!L38+'[4]10MAY'!L38+'[4]11JUN'!L38+'[4]12JUL'!L38</f>
        <v>0</v>
      </c>
      <c r="M38" s="19">
        <f>'[4]2SEPT'!M38+'[4]3OCT'!M38+'[4]4NOV'!M38+'[4]5DEC'!M38+'[4]6JAN'!M38+'[4]7FEB'!M38+'[4]8MAR'!M38+'[4]9APR'!M38+'[4]10MAY'!M38+'[4]11JUN'!M38+'[4]12JUL'!M38</f>
        <v>0</v>
      </c>
      <c r="N38" s="19">
        <f>'[4]2SEPT'!N38+'[4]3OCT'!N38+'[4]4NOV'!N38+'[4]5DEC'!N38+'[4]6JAN'!N38+'[4]7FEB'!N38+'[4]8MAR'!N38+'[4]9APR'!N38+'[4]10MAY'!N38+'[4]11JUN'!N38+'[4]12JUL'!N38</f>
        <v>0</v>
      </c>
      <c r="O38" s="19">
        <f>'[4]2SEPT'!O38+'[4]3OCT'!O38+'[4]4NOV'!O38+'[4]5DEC'!O38+'[4]6JAN'!O38+'[4]7FEB'!O38+'[4]8MAR'!O38+'[4]9APR'!O38+'[4]10MAY'!O38+'[4]11JUN'!O38+'[4]12JUL'!O38</f>
        <v>0</v>
      </c>
      <c r="P38" s="19">
        <f>'[4]2SEPT'!P38+'[4]3OCT'!P38+'[4]4NOV'!P38+'[4]5DEC'!P38+'[4]6JAN'!P38+'[4]7FEB'!P38+'[4]8MAR'!P38+'[4]9APR'!P38+'[4]10MAY'!P38+'[4]11JUN'!P38+'[4]12JUL'!P38</f>
        <v>0</v>
      </c>
      <c r="Q38" s="19">
        <f>'[4]2SEPT'!Q38+'[4]3OCT'!Q38+'[4]4NOV'!Q38+'[4]5DEC'!Q38+'[4]6JAN'!Q38+'[4]7FEB'!Q38+'[4]8MAR'!Q38+'[4]9APR'!Q38+'[4]10MAY'!Q38+'[4]11JUN'!Q38+'[4]12JUL'!Q38</f>
        <v>0</v>
      </c>
      <c r="R38" s="19">
        <f>'[4]2SEPT'!R38+'[4]3OCT'!R38+'[4]4NOV'!R38+'[4]5DEC'!R38+'[4]6JAN'!R38+'[4]7FEB'!R38+'[4]8MAR'!R38+'[4]9APR'!R38+'[4]10MAY'!R38+'[4]11JUN'!R38+'[4]12JUL'!R38</f>
        <v>0</v>
      </c>
      <c r="S38" s="19">
        <f>'[4]2SEPT'!S38+'[4]3OCT'!S38+'[4]4NOV'!S38+'[4]5DEC'!S38+'[4]6JAN'!S38+'[4]7FEB'!S38+'[4]8MAR'!S38+'[4]9APR'!S38+'[4]10MAY'!S38+'[4]11JUN'!S38+'[4]12JUL'!S38</f>
        <v>0</v>
      </c>
      <c r="T38" s="21">
        <f>'[4]2SEPT'!T38+'[4]3OCT'!T38+'[4]4NOV'!T38+'[4]5DEC'!T38+'[4]6JAN'!T38+'[4]7FEB'!T38+'[4]8MAR'!T38+'[4]9APR'!T38+'[4]10MAY'!T38+'[4]11JUN'!T38+'[4]12JUL'!T38</f>
        <v>0</v>
      </c>
      <c r="U38" s="19">
        <f>'[4]2SEPT'!U38+'[4]3OCT'!U38+'[4]4NOV'!U38+'[4]5DEC'!U38+'[4]6JAN'!U38+'[4]7FEB'!U38+'[4]8MAR'!U38+'[4]9APR'!U38+'[4]10MAY'!U38+'[4]11JUN'!U38+'[4]12JUL'!U38</f>
        <v>0</v>
      </c>
      <c r="V38" s="19">
        <f>'[4]2SEPT'!V38+'[4]3OCT'!V38+'[4]4NOV'!V38+'[4]5DEC'!V38+'[4]6JAN'!V38+'[4]7FEB'!V38+'[4]8MAR'!V38+'[4]9APR'!V38+'[4]10MAY'!V38+'[4]11JUN'!V38+'[4]12JUL'!V38</f>
        <v>0</v>
      </c>
      <c r="W38" s="19">
        <f>'[4]2SEPT'!W38+'[4]3OCT'!W38+'[4]4NOV'!W38+'[4]5DEC'!W38+'[4]6JAN'!W38+'[4]7FEB'!W38+'[4]8MAR'!W38+'[4]9APR'!W38+'[4]10MAY'!W38+'[4]11JUN'!W38+'[4]12JUL'!W38</f>
        <v>0</v>
      </c>
      <c r="X38" s="19">
        <f>'[4]2SEPT'!X38+'[4]3OCT'!X38+'[4]4NOV'!X38+'[4]5DEC'!X38+'[4]6JAN'!X38+'[4]7FEB'!X38+'[4]8MAR'!X38+'[4]9APR'!X38+'[4]10MAY'!X38+'[4]11JUN'!X38+'[4]12JUL'!X38</f>
        <v>0</v>
      </c>
      <c r="Y38" s="22">
        <f>'[4]2SEPT'!Y38+'[4]3OCT'!Y38+'[4]4NOV'!Y38+'[4]5DEC'!Y38+'[4]6JAN'!Y38+'[4]7FEB'!Y38+'[4]8MAR'!Y38+'[4]9APR'!Y38+'[4]10MAY'!Y38+'[4]11JUN'!Y38+'[4]12JUL'!Y38</f>
        <v>0</v>
      </c>
      <c r="Z38" s="19">
        <f>'[4]2SEPT'!Z38+'[4]3OCT'!Z38+'[4]4NOV'!Z38+'[4]5DEC'!Z38+'[4]6JAN'!Z38+'[4]7FEB'!Z38+'[4]8MAR'!Z38+'[4]9APR'!Z38+'[4]10MAY'!Z38+'[4]11JUN'!Z38+'[4]12JUL'!Z38</f>
        <v>0</v>
      </c>
      <c r="AA38" s="19">
        <f>'[4]2SEPT'!AA38+'[4]3OCT'!AA38+'[4]4NOV'!AA38+'[4]5DEC'!AA38+'[4]6JAN'!AA38+'[4]7FEB'!AA38+'[4]8MAR'!AA38+'[4]9APR'!AA38+'[4]10MAY'!AA38+'[4]11JUN'!AA38+'[4]12JUL'!AA38</f>
        <v>0</v>
      </c>
      <c r="AB38" s="19">
        <f>'[4]2SEPT'!AB38+'[4]3OCT'!AB38+'[4]4NOV'!AB38+'[4]5DEC'!AB38+'[4]6JAN'!AB38+'[4]7FEB'!AB38+'[4]8MAR'!AB38+'[4]9APR'!AB38+'[4]10MAY'!AB38+'[4]11JUN'!AB38+'[4]12JUL'!AB38</f>
        <v>0</v>
      </c>
      <c r="AC38" s="19">
        <f>'[4]2SEPT'!AC38+'[4]3OCT'!AC38+'[4]4NOV'!AC38+'[4]5DEC'!AC38+'[4]6JAN'!AC38+'[4]7FEB'!AC38+'[4]8MAR'!AC38+'[4]9APR'!AC38+'[4]10MAY'!AC38+'[4]11JUN'!AC38+'[4]12JUL'!AC38</f>
        <v>0</v>
      </c>
      <c r="AD38" s="23">
        <f>'[4]2SEPT'!AD38+'[4]3OCT'!AD38+'[4]4NOV'!AD38+'[4]5DEC'!AD38+'[4]6JAN'!AD38+'[4]7FEB'!AD38+'[4]8MAR'!AD38+'[4]9APR'!AD38+'[4]10MAY'!AD38+'[4]11JUN'!AD38+'[4]12JUL'!AD38</f>
        <v>0</v>
      </c>
      <c r="AE38" s="19">
        <f>'[4]2SEPT'!AE38+'[4]3OCT'!AE38+'[4]4NOV'!AE38+'[4]5DEC'!AE38+'[4]6JAN'!AE38+'[4]7FEB'!AE38+'[4]8MAR'!AE38+'[4]9APR'!AE38+'[4]10MAY'!AE38+'[4]11JUN'!AE38+'[4]12JUL'!AE38</f>
        <v>0</v>
      </c>
      <c r="AF38" s="19">
        <f>'[4]2SEPT'!AF38+'[4]3OCT'!AF38+'[4]4NOV'!AF38+'[4]5DEC'!AF38+'[4]6JAN'!AF38+'[4]7FEB'!AF38+'[4]8MAR'!AF38+'[4]9APR'!AF38+'[4]10MAY'!AF38+'[4]11JUN'!AF38+'[4]12JUL'!AF38</f>
        <v>0</v>
      </c>
      <c r="AG38" s="19">
        <f>'[4]10MAY'!AG38+'[4]11JUN'!AG38+'[4]12JUL'!AG38</f>
        <v>0</v>
      </c>
      <c r="AH38" s="24">
        <f>'[4]2SEPT'!AG38+'[4]3OCT'!AG38+'[4]4NOV'!AG38+'[4]5DEC'!AG38+'[4]6JAN'!AG38+'[4]7FEB'!AG38+'[4]8MAR'!AG38+'[4]9APR'!AG38+'[4]10MAY'!AH38+'[4]11JUN'!AH38+'[4]12JUL'!AH38</f>
        <v>93187.6</v>
      </c>
    </row>
    <row r="39" spans="1:34" x14ac:dyDescent="0.25">
      <c r="A39" s="16" t="s">
        <v>115</v>
      </c>
      <c r="B39" s="17" t="s">
        <v>116</v>
      </c>
      <c r="C39" s="29" t="s">
        <v>50</v>
      </c>
      <c r="D39" s="19">
        <f>'[4]2SEPT'!D39+'[4]3OCT'!D39+'[4]4NOV'!D39+'[4]5DEC'!D39+'[4]6JAN'!D39+'[4]7FEB'!D39+'[4]8MAR'!D39+'[4]9APR'!D39+'[4]10MAY'!D39+'[4]11JUN'!D39+'[4]12JUL'!D39</f>
        <v>164130</v>
      </c>
      <c r="E39" s="19">
        <f>'[4]2SEPT'!E39+'[4]3OCT'!E39+'[4]4NOV'!E39+'[4]5DEC'!E39+'[4]6JAN'!E39+'[4]7FEB'!E39+'[4]8MAR'!E39+'[4]9APR'!E39+'[4]10MAY'!E39+'[4]11JUN'!E39+'[4]12JUL'!E39</f>
        <v>5000</v>
      </c>
      <c r="F39" s="19">
        <f>'[4]2SEPT'!F39+'[4]3OCT'!F39+'[4]4NOV'!F39+'[4]5DEC'!F39+'[4]6JAN'!F39+'[4]7FEB'!F39+'[4]8MAR'!F39+'[4]9APR'!F39+'[4]10MAY'!F39+'[4]11JUN'!F39+'[4]12JUL'!F39</f>
        <v>5000</v>
      </c>
      <c r="G39" s="19">
        <f>'[4]2SEPT'!G39+'[4]3OCT'!G39+'[4]4NOV'!G39+'[4]5DEC'!G39+'[4]6JAN'!G39+'[4]7FEB'!G39+'[4]8MAR'!G39+'[4]9APR'!G39+'[4]10MAY'!G39+'[4]11JUN'!G39+'[4]12JUL'!G39</f>
        <v>16000</v>
      </c>
      <c r="H39" s="19">
        <f>'[4]2SEPT'!H39+'[4]3OCT'!H39+'[4]4NOV'!H39+'[4]5DEC'!H39+'[4]6JAN'!H39+'[4]7FEB'!H39+'[4]8MAR'!H39+'[4]9APR'!H39+'[4]10MAY'!H39+'[4]11JUN'!H39+'[4]12JUL'!H39</f>
        <v>0</v>
      </c>
      <c r="I39" s="20">
        <f>'[4]2SEPT'!I39+'[4]3OCT'!I39+'[4]4NOV'!I39+'[4]5DEC'!I39+'[4]6JAN'!I39+'[4]7FEB'!I39+'[4]8MAR'!I39+'[4]9APR'!I39+'[4]10MAY'!I39+'[4]11JUN'!I39+'[4]12JUL'!I39</f>
        <v>190130</v>
      </c>
      <c r="J39" s="19">
        <f>'[4]2SEPT'!J39+'[4]3OCT'!J39+'[4]4NOV'!J39+'[4]5DEC'!J39+'[4]6JAN'!J39+'[4]7FEB'!J39+'[4]8MAR'!J39+'[4]9APR'!J39+'[4]10MAY'!J39+'[4]11JUN'!J39+'[4]12JUL'!J39</f>
        <v>15593.18</v>
      </c>
      <c r="K39" s="19">
        <f>'[4]2SEPT'!K39+'[4]3OCT'!K39+'[4]4NOV'!K39+'[4]5DEC'!K39+'[4]6JAN'!K39+'[4]7FEB'!K39+'[4]8MAR'!K39+'[4]9APR'!K39+'[4]10MAY'!K39+'[4]11JUN'!K39+'[4]12JUL'!K39</f>
        <v>0</v>
      </c>
      <c r="L39" s="19">
        <f>'[4]2SEPT'!L39+'[4]3OCT'!L39+'[4]4NOV'!L39+'[4]5DEC'!L39+'[4]6JAN'!L39+'[4]7FEB'!L39+'[4]8MAR'!L39+'[4]9APR'!L39+'[4]10MAY'!L39+'[4]11JUN'!L39+'[4]12JUL'!L39</f>
        <v>0</v>
      </c>
      <c r="M39" s="19">
        <f>'[4]2SEPT'!M39+'[4]3OCT'!M39+'[4]4NOV'!M39+'[4]5DEC'!M39+'[4]6JAN'!M39+'[4]7FEB'!M39+'[4]8MAR'!M39+'[4]9APR'!M39+'[4]10MAY'!M39+'[4]11JUN'!M39+'[4]12JUL'!M39</f>
        <v>0</v>
      </c>
      <c r="N39" s="19">
        <f>'[4]2SEPT'!N39+'[4]3OCT'!N39+'[4]4NOV'!N39+'[4]5DEC'!N39+'[4]6JAN'!N39+'[4]7FEB'!N39+'[4]8MAR'!N39+'[4]9APR'!N39+'[4]10MAY'!N39+'[4]11JUN'!N39+'[4]12JUL'!N39</f>
        <v>0</v>
      </c>
      <c r="O39" s="19">
        <f>'[4]2SEPT'!O39+'[4]3OCT'!O39+'[4]4NOV'!O39+'[4]5DEC'!O39+'[4]6JAN'!O39+'[4]7FEB'!O39+'[4]8MAR'!O39+'[4]9APR'!O39+'[4]10MAY'!O39+'[4]11JUN'!O39+'[4]12JUL'!O39</f>
        <v>0</v>
      </c>
      <c r="P39" s="19">
        <f>'[4]2SEPT'!P39+'[4]3OCT'!P39+'[4]4NOV'!P39+'[4]5DEC'!P39+'[4]6JAN'!P39+'[4]7FEB'!P39+'[4]8MAR'!P39+'[4]9APR'!P39+'[4]10MAY'!P39+'[4]11JUN'!P39+'[4]12JUL'!P39</f>
        <v>0</v>
      </c>
      <c r="Q39" s="19">
        <f>'[4]2SEPT'!Q39+'[4]3OCT'!Q39+'[4]4NOV'!Q39+'[4]5DEC'!Q39+'[4]6JAN'!Q39+'[4]7FEB'!Q39+'[4]8MAR'!Q39+'[4]9APR'!Q39+'[4]10MAY'!Q39+'[4]11JUN'!Q39+'[4]12JUL'!Q39</f>
        <v>0</v>
      </c>
      <c r="R39" s="19">
        <f>'[4]2SEPT'!R39+'[4]3OCT'!R39+'[4]4NOV'!R39+'[4]5DEC'!R39+'[4]6JAN'!R39+'[4]7FEB'!R39+'[4]8MAR'!R39+'[4]9APR'!R39+'[4]10MAY'!R39+'[4]11JUN'!R39+'[4]12JUL'!R39</f>
        <v>0</v>
      </c>
      <c r="S39" s="19">
        <f>'[4]2SEPT'!S39+'[4]3OCT'!S39+'[4]4NOV'!S39+'[4]5DEC'!S39+'[4]6JAN'!S39+'[4]7FEB'!S39+'[4]8MAR'!S39+'[4]9APR'!S39+'[4]10MAY'!S39+'[4]11JUN'!S39+'[4]12JUL'!S39</f>
        <v>0</v>
      </c>
      <c r="T39" s="21">
        <f>'[4]2SEPT'!T39+'[4]3OCT'!T39+'[4]4NOV'!T39+'[4]5DEC'!T39+'[4]6JAN'!T39+'[4]7FEB'!T39+'[4]8MAR'!T39+'[4]9APR'!T39+'[4]10MAY'!T39+'[4]11JUN'!T39+'[4]12JUL'!T39</f>
        <v>0</v>
      </c>
      <c r="U39" s="19">
        <f>'[4]2SEPT'!U39+'[4]3OCT'!U39+'[4]4NOV'!U39+'[4]5DEC'!U39+'[4]6JAN'!U39+'[4]7FEB'!U39+'[4]8MAR'!U39+'[4]9APR'!U39+'[4]10MAY'!U39+'[4]11JUN'!U39+'[4]12JUL'!U39</f>
        <v>0</v>
      </c>
      <c r="V39" s="19">
        <f>'[4]2SEPT'!V39+'[4]3OCT'!V39+'[4]4NOV'!V39+'[4]5DEC'!V39+'[4]6JAN'!V39+'[4]7FEB'!V39+'[4]8MAR'!V39+'[4]9APR'!V39+'[4]10MAY'!V39+'[4]11JUN'!V39+'[4]12JUL'!V39</f>
        <v>0</v>
      </c>
      <c r="W39" s="19">
        <f>'[4]2SEPT'!W39+'[4]3OCT'!W39+'[4]4NOV'!W39+'[4]5DEC'!W39+'[4]6JAN'!W39+'[4]7FEB'!W39+'[4]8MAR'!W39+'[4]9APR'!W39+'[4]10MAY'!W39+'[4]11JUN'!W39+'[4]12JUL'!W39</f>
        <v>0</v>
      </c>
      <c r="X39" s="19">
        <f>'[4]2SEPT'!X39+'[4]3OCT'!X39+'[4]4NOV'!X39+'[4]5DEC'!X39+'[4]6JAN'!X39+'[4]7FEB'!X39+'[4]8MAR'!X39+'[4]9APR'!X39+'[4]10MAY'!X39+'[4]11JUN'!X39+'[4]12JUL'!X39</f>
        <v>0</v>
      </c>
      <c r="Y39" s="22">
        <f>'[4]2SEPT'!Y39+'[4]3OCT'!Y39+'[4]4NOV'!Y39+'[4]5DEC'!Y39+'[4]6JAN'!Y39+'[4]7FEB'!Y39+'[4]8MAR'!Y39+'[4]9APR'!Y39+'[4]10MAY'!Y39+'[4]11JUN'!Y39+'[4]12JUL'!Y39</f>
        <v>0</v>
      </c>
      <c r="Z39" s="19">
        <f>'[4]2SEPT'!Z39+'[4]3OCT'!Z39+'[4]4NOV'!Z39+'[4]5DEC'!Z39+'[4]6JAN'!Z39+'[4]7FEB'!Z39+'[4]8MAR'!Z39+'[4]9APR'!Z39+'[4]10MAY'!Z39+'[4]11JUN'!Z39+'[4]12JUL'!Z39</f>
        <v>0</v>
      </c>
      <c r="AA39" s="19">
        <f>'[4]2SEPT'!AA39+'[4]3OCT'!AA39+'[4]4NOV'!AA39+'[4]5DEC'!AA39+'[4]6JAN'!AA39+'[4]7FEB'!AA39+'[4]8MAR'!AA39+'[4]9APR'!AA39+'[4]10MAY'!AA39+'[4]11JUN'!AA39+'[4]12JUL'!AA39</f>
        <v>0</v>
      </c>
      <c r="AB39" s="19">
        <f>'[4]2SEPT'!AB39+'[4]3OCT'!AB39+'[4]4NOV'!AB39+'[4]5DEC'!AB39+'[4]6JAN'!AB39+'[4]7FEB'!AB39+'[4]8MAR'!AB39+'[4]9APR'!AB39+'[4]10MAY'!AB39+'[4]11JUN'!AB39+'[4]12JUL'!AB39</f>
        <v>0</v>
      </c>
      <c r="AC39" s="19">
        <f>'[4]2SEPT'!AC39+'[4]3OCT'!AC39+'[4]4NOV'!AC39+'[4]5DEC'!AC39+'[4]6JAN'!AC39+'[4]7FEB'!AC39+'[4]8MAR'!AC39+'[4]9APR'!AC39+'[4]10MAY'!AC39+'[4]11JUN'!AC39+'[4]12JUL'!AC39</f>
        <v>0</v>
      </c>
      <c r="AD39" s="23">
        <f>'[4]2SEPT'!AD39+'[4]3OCT'!AD39+'[4]4NOV'!AD39+'[4]5DEC'!AD39+'[4]6JAN'!AD39+'[4]7FEB'!AD39+'[4]8MAR'!AD39+'[4]9APR'!AD39+'[4]10MAY'!AD39+'[4]11JUN'!AD39+'[4]12JUL'!AD39</f>
        <v>0</v>
      </c>
      <c r="AE39" s="19">
        <f>'[4]2SEPT'!AE39+'[4]3OCT'!AE39+'[4]4NOV'!AE39+'[4]5DEC'!AE39+'[4]6JAN'!AE39+'[4]7FEB'!AE39+'[4]8MAR'!AE39+'[4]9APR'!AE39+'[4]10MAY'!AE39+'[4]11JUN'!AE39+'[4]12JUL'!AE39</f>
        <v>0</v>
      </c>
      <c r="AF39" s="19">
        <f>'[4]2SEPT'!AF39+'[4]3OCT'!AF39+'[4]4NOV'!AF39+'[4]5DEC'!AF39+'[4]6JAN'!AF39+'[4]7FEB'!AF39+'[4]8MAR'!AF39+'[4]9APR'!AF39+'[4]10MAY'!AF39+'[4]11JUN'!AF39+'[4]12JUL'!AF39</f>
        <v>0</v>
      </c>
      <c r="AG39" s="19">
        <f>'[4]10MAY'!AG39+'[4]11JUN'!AG39+'[4]12JUL'!AG39</f>
        <v>0</v>
      </c>
      <c r="AH39" s="24">
        <f>'[4]2SEPT'!AG39+'[4]3OCT'!AG39+'[4]4NOV'!AG39+'[4]5DEC'!AG39+'[4]6JAN'!AG39+'[4]7FEB'!AG39+'[4]8MAR'!AG39+'[4]9APR'!AG39+'[4]10MAY'!AH39+'[4]11JUN'!AH39+'[4]12JUL'!AH39</f>
        <v>189879.18</v>
      </c>
    </row>
    <row r="40" spans="1:34" x14ac:dyDescent="0.25">
      <c r="A40" s="16" t="s">
        <v>117</v>
      </c>
      <c r="B40" s="17" t="s">
        <v>118</v>
      </c>
      <c r="C40" s="31" t="s">
        <v>100</v>
      </c>
      <c r="D40" s="19">
        <f>'[4]2SEPT'!D40+'[4]3OCT'!D40+'[4]4NOV'!D40+'[4]5DEC'!D40+'[4]6JAN'!D40+'[4]7FEB'!D40+'[4]8MAR'!D40+'[4]9APR'!D40+'[4]10MAY'!D40+'[4]11JUN'!D40+'[4]12JUL'!D40</f>
        <v>5275783.4800000004</v>
      </c>
      <c r="E40" s="19">
        <f>'[4]2SEPT'!E40+'[4]3OCT'!E40+'[4]4NOV'!E40+'[4]5DEC'!E40+'[4]6JAN'!E40+'[4]7FEB'!E40+'[4]8MAR'!E40+'[4]9APR'!E40+'[4]10MAY'!E40+'[4]11JUN'!E40+'[4]12JUL'!E40</f>
        <v>2200960.52</v>
      </c>
      <c r="F40" s="19">
        <f>'[4]2SEPT'!F40+'[4]3OCT'!F40+'[4]4NOV'!F40+'[4]5DEC'!F40+'[4]6JAN'!F40+'[4]7FEB'!F40+'[4]8MAR'!F40+'[4]9APR'!F40+'[4]10MAY'!F40+'[4]11JUN'!F40+'[4]12JUL'!F40</f>
        <v>2887902</v>
      </c>
      <c r="G40" s="19">
        <f>'[4]2SEPT'!G40+'[4]3OCT'!G40+'[4]4NOV'!G40+'[4]5DEC'!G40+'[4]6JAN'!G40+'[4]7FEB'!G40+'[4]8MAR'!G40+'[4]9APR'!G40+'[4]10MAY'!G40+'[4]11JUN'!G40+'[4]12JUL'!G40</f>
        <v>452880</v>
      </c>
      <c r="H40" s="19">
        <f>'[4]2SEPT'!H40+'[4]3OCT'!H40+'[4]4NOV'!H40+'[4]5DEC'!H40+'[4]6JAN'!H40+'[4]7FEB'!H40+'[4]8MAR'!H40+'[4]9APR'!H40+'[4]10MAY'!H40+'[4]11JUN'!H40+'[4]12JUL'!H40</f>
        <v>1615566</v>
      </c>
      <c r="I40" s="20">
        <f>'[4]2SEPT'!I40+'[4]3OCT'!I40+'[4]4NOV'!I40+'[4]5DEC'!I40+'[4]6JAN'!I40+'[4]7FEB'!I40+'[4]8MAR'!I40+'[4]9APR'!I40+'[4]10MAY'!I40+'[4]11JUN'!I40+'[4]12JUL'!I40</f>
        <v>12433092</v>
      </c>
      <c r="J40" s="19">
        <f>'[4]2SEPT'!J40+'[4]3OCT'!J40+'[4]4NOV'!J40+'[4]5DEC'!J40+'[4]6JAN'!J40+'[4]7FEB'!J40+'[4]8MAR'!J40+'[4]9APR'!J40+'[4]10MAY'!J40+'[4]11JUN'!J40+'[4]12JUL'!J40</f>
        <v>3508583.57</v>
      </c>
      <c r="K40" s="19">
        <f>'[4]2SEPT'!K40+'[4]3OCT'!K40+'[4]4NOV'!K40+'[4]5DEC'!K40+'[4]6JAN'!K40+'[4]7FEB'!K40+'[4]8MAR'!K40+'[4]9APR'!K40+'[4]10MAY'!K40+'[4]11JUN'!K40+'[4]12JUL'!K40</f>
        <v>0</v>
      </c>
      <c r="L40" s="19">
        <f>'[4]2SEPT'!L40+'[4]3OCT'!L40+'[4]4NOV'!L40+'[4]5DEC'!L40+'[4]6JAN'!L40+'[4]7FEB'!L40+'[4]8MAR'!L40+'[4]9APR'!L40+'[4]10MAY'!L40+'[4]11JUN'!L40+'[4]12JUL'!L40</f>
        <v>0</v>
      </c>
      <c r="M40" s="19">
        <f>'[4]2SEPT'!M40+'[4]3OCT'!M40+'[4]4NOV'!M40+'[4]5DEC'!M40+'[4]6JAN'!M40+'[4]7FEB'!M40+'[4]8MAR'!M40+'[4]9APR'!M40+'[4]10MAY'!M40+'[4]11JUN'!M40+'[4]12JUL'!M40</f>
        <v>0</v>
      </c>
      <c r="N40" s="19">
        <f>'[4]2SEPT'!N40+'[4]3OCT'!N40+'[4]4NOV'!N40+'[4]5DEC'!N40+'[4]6JAN'!N40+'[4]7FEB'!N40+'[4]8MAR'!N40+'[4]9APR'!N40+'[4]10MAY'!N40+'[4]11JUN'!N40+'[4]12JUL'!N40</f>
        <v>0</v>
      </c>
      <c r="O40" s="19">
        <f>'[4]2SEPT'!O40+'[4]3OCT'!O40+'[4]4NOV'!O40+'[4]5DEC'!O40+'[4]6JAN'!O40+'[4]7FEB'!O40+'[4]8MAR'!O40+'[4]9APR'!O40+'[4]10MAY'!O40+'[4]11JUN'!O40+'[4]12JUL'!O40</f>
        <v>239632</v>
      </c>
      <c r="P40" s="19">
        <f>'[4]2SEPT'!P40+'[4]3OCT'!P40+'[4]4NOV'!P40+'[4]5DEC'!P40+'[4]6JAN'!P40+'[4]7FEB'!P40+'[4]8MAR'!P40+'[4]9APR'!P40+'[4]10MAY'!P40+'[4]11JUN'!P40+'[4]12JUL'!P40</f>
        <v>0</v>
      </c>
      <c r="Q40" s="19">
        <f>'[4]2SEPT'!Q40+'[4]3OCT'!Q40+'[4]4NOV'!Q40+'[4]5DEC'!Q40+'[4]6JAN'!Q40+'[4]7FEB'!Q40+'[4]8MAR'!Q40+'[4]9APR'!Q40+'[4]10MAY'!Q40+'[4]11JUN'!Q40+'[4]12JUL'!Q40</f>
        <v>0</v>
      </c>
      <c r="R40" s="19">
        <f>'[4]2SEPT'!R40+'[4]3OCT'!R40+'[4]4NOV'!R40+'[4]5DEC'!R40+'[4]6JAN'!R40+'[4]7FEB'!R40+'[4]8MAR'!R40+'[4]9APR'!R40+'[4]10MAY'!R40+'[4]11JUN'!R40+'[4]12JUL'!R40</f>
        <v>0</v>
      </c>
      <c r="S40" s="19">
        <f>'[4]2SEPT'!S40+'[4]3OCT'!S40+'[4]4NOV'!S40+'[4]5DEC'!S40+'[4]6JAN'!S40+'[4]7FEB'!S40+'[4]8MAR'!S40+'[4]9APR'!S40+'[4]10MAY'!S40+'[4]11JUN'!S40+'[4]12JUL'!S40</f>
        <v>0</v>
      </c>
      <c r="T40" s="21">
        <f>'[4]2SEPT'!T40+'[4]3OCT'!T40+'[4]4NOV'!T40+'[4]5DEC'!T40+'[4]6JAN'!T40+'[4]7FEB'!T40+'[4]8MAR'!T40+'[4]9APR'!T40+'[4]10MAY'!T40+'[4]11JUN'!T40+'[4]12JUL'!T40</f>
        <v>0</v>
      </c>
      <c r="U40" s="19">
        <f>'[4]2SEPT'!U40+'[4]3OCT'!U40+'[4]4NOV'!U40+'[4]5DEC'!U40+'[4]6JAN'!U40+'[4]7FEB'!U40+'[4]8MAR'!U40+'[4]9APR'!U40+'[4]10MAY'!U40+'[4]11JUN'!U40+'[4]12JUL'!U40</f>
        <v>0</v>
      </c>
      <c r="V40" s="19">
        <f>'[4]2SEPT'!V40+'[4]3OCT'!V40+'[4]4NOV'!V40+'[4]5DEC'!V40+'[4]6JAN'!V40+'[4]7FEB'!V40+'[4]8MAR'!V40+'[4]9APR'!V40+'[4]10MAY'!V40+'[4]11JUN'!V40+'[4]12JUL'!V40</f>
        <v>0</v>
      </c>
      <c r="W40" s="19">
        <f>'[4]2SEPT'!W40+'[4]3OCT'!W40+'[4]4NOV'!W40+'[4]5DEC'!W40+'[4]6JAN'!W40+'[4]7FEB'!W40+'[4]8MAR'!W40+'[4]9APR'!W40+'[4]10MAY'!W40+'[4]11JUN'!W40+'[4]12JUL'!W40</f>
        <v>0</v>
      </c>
      <c r="X40" s="19">
        <f>'[4]2SEPT'!X40+'[4]3OCT'!X40+'[4]4NOV'!X40+'[4]5DEC'!X40+'[4]6JAN'!X40+'[4]7FEB'!X40+'[4]8MAR'!X40+'[4]9APR'!X40+'[4]10MAY'!X40+'[4]11JUN'!X40+'[4]12JUL'!X40</f>
        <v>0</v>
      </c>
      <c r="Y40" s="22">
        <f>'[4]2SEPT'!Y40+'[4]3OCT'!Y40+'[4]4NOV'!Y40+'[4]5DEC'!Y40+'[4]6JAN'!Y40+'[4]7FEB'!Y40+'[4]8MAR'!Y40+'[4]9APR'!Y40+'[4]10MAY'!Y40+'[4]11JUN'!Y40+'[4]12JUL'!Y40</f>
        <v>0</v>
      </c>
      <c r="Z40" s="19">
        <f>'[4]2SEPT'!Z40+'[4]3OCT'!Z40+'[4]4NOV'!Z40+'[4]5DEC'!Z40+'[4]6JAN'!Z40+'[4]7FEB'!Z40+'[4]8MAR'!Z40+'[4]9APR'!Z40+'[4]10MAY'!Z40+'[4]11JUN'!Z40+'[4]12JUL'!Z40</f>
        <v>0</v>
      </c>
      <c r="AA40" s="19">
        <f>'[4]2SEPT'!AA40+'[4]3OCT'!AA40+'[4]4NOV'!AA40+'[4]5DEC'!AA40+'[4]6JAN'!AA40+'[4]7FEB'!AA40+'[4]8MAR'!AA40+'[4]9APR'!AA40+'[4]10MAY'!AA40+'[4]11JUN'!AA40+'[4]12JUL'!AA40</f>
        <v>77841</v>
      </c>
      <c r="AB40" s="19">
        <f>'[4]2SEPT'!AB40+'[4]3OCT'!AB40+'[4]4NOV'!AB40+'[4]5DEC'!AB40+'[4]6JAN'!AB40+'[4]7FEB'!AB40+'[4]8MAR'!AB40+'[4]9APR'!AB40+'[4]10MAY'!AB40+'[4]11JUN'!AB40+'[4]12JUL'!AB40</f>
        <v>0</v>
      </c>
      <c r="AC40" s="19">
        <f>'[4]2SEPT'!AC40+'[4]3OCT'!AC40+'[4]4NOV'!AC40+'[4]5DEC'!AC40+'[4]6JAN'!AC40+'[4]7FEB'!AC40+'[4]8MAR'!AC40+'[4]9APR'!AC40+'[4]10MAY'!AC40+'[4]11JUN'!AC40+'[4]12JUL'!AC40</f>
        <v>0</v>
      </c>
      <c r="AD40" s="23">
        <f>'[4]2SEPT'!AD40+'[4]3OCT'!AD40+'[4]4NOV'!AD40+'[4]5DEC'!AD40+'[4]6JAN'!AD40+'[4]7FEB'!AD40+'[4]8MAR'!AD40+'[4]9APR'!AD40+'[4]10MAY'!AD40+'[4]11JUN'!AD40+'[4]12JUL'!AD40</f>
        <v>77841</v>
      </c>
      <c r="AE40" s="19">
        <f>'[4]2SEPT'!AE40+'[4]3OCT'!AE40+'[4]4NOV'!AE40+'[4]5DEC'!AE40+'[4]6JAN'!AE40+'[4]7FEB'!AE40+'[4]8MAR'!AE40+'[4]9APR'!AE40+'[4]10MAY'!AE40+'[4]11JUN'!AE40+'[4]12JUL'!AE40</f>
        <v>0</v>
      </c>
      <c r="AF40" s="19">
        <f>'[4]2SEPT'!AF40+'[4]3OCT'!AF40+'[4]4NOV'!AF40+'[4]5DEC'!AF40+'[4]6JAN'!AF40+'[4]7FEB'!AF40+'[4]8MAR'!AF40+'[4]9APR'!AF40+'[4]10MAY'!AF40+'[4]11JUN'!AF40+'[4]12JUL'!AF40</f>
        <v>10000</v>
      </c>
      <c r="AG40" s="19">
        <f>'[4]10MAY'!AG40+'[4]11JUN'!AG40+'[4]12JUL'!AG40</f>
        <v>0</v>
      </c>
      <c r="AH40" s="24">
        <f>'[4]2SEPT'!AG40+'[4]3OCT'!AG40+'[4]4NOV'!AG40+'[4]5DEC'!AG40+'[4]6JAN'!AG40+'[4]7FEB'!AG40+'[4]8MAR'!AG40+'[4]9APR'!AG40+'[4]10MAY'!AH40+'[4]11JUN'!AH40+'[4]12JUL'!AH40</f>
        <v>15196602.57</v>
      </c>
    </row>
    <row r="41" spans="1:34" x14ac:dyDescent="0.25">
      <c r="A41" s="16" t="s">
        <v>119</v>
      </c>
      <c r="B41" s="17" t="s">
        <v>120</v>
      </c>
      <c r="C41" s="25" t="s">
        <v>39</v>
      </c>
      <c r="D41" s="19">
        <f>'[4]2SEPT'!D41+'[4]3OCT'!D41+'[4]4NOV'!D41+'[4]5DEC'!D41+'[4]6JAN'!D41+'[4]7FEB'!D41+'[4]8MAR'!D41+'[4]9APR'!D41+'[4]10MAY'!D41+'[4]11JUN'!D41+'[4]12JUL'!D41</f>
        <v>148585</v>
      </c>
      <c r="E41" s="19">
        <f>'[4]2SEPT'!E41+'[4]3OCT'!E41+'[4]4NOV'!E41+'[4]5DEC'!E41+'[4]6JAN'!E41+'[4]7FEB'!E41+'[4]8MAR'!E41+'[4]9APR'!E41+'[4]10MAY'!E41+'[4]11JUN'!E41+'[4]12JUL'!E41</f>
        <v>88651</v>
      </c>
      <c r="F41" s="19">
        <f>'[4]2SEPT'!F41+'[4]3OCT'!F41+'[4]4NOV'!F41+'[4]5DEC'!F41+'[4]6JAN'!F41+'[4]7FEB'!F41+'[4]8MAR'!F41+'[4]9APR'!F41+'[4]10MAY'!F41+'[4]11JUN'!F41+'[4]12JUL'!F41</f>
        <v>0</v>
      </c>
      <c r="G41" s="19">
        <f>'[4]2SEPT'!G41+'[4]3OCT'!G41+'[4]4NOV'!G41+'[4]5DEC'!G41+'[4]6JAN'!G41+'[4]7FEB'!G41+'[4]8MAR'!G41+'[4]9APR'!G41+'[4]10MAY'!G41+'[4]11JUN'!G41+'[4]12JUL'!G41</f>
        <v>0</v>
      </c>
      <c r="H41" s="19">
        <f>'[4]2SEPT'!H41+'[4]3OCT'!H41+'[4]4NOV'!H41+'[4]5DEC'!H41+'[4]6JAN'!H41+'[4]7FEB'!H41+'[4]8MAR'!H41+'[4]9APR'!H41+'[4]10MAY'!H41+'[4]11JUN'!H41+'[4]12JUL'!H41</f>
        <v>0</v>
      </c>
      <c r="I41" s="20">
        <f>'[4]2SEPT'!I41+'[4]3OCT'!I41+'[4]4NOV'!I41+'[4]5DEC'!I41+'[4]6JAN'!I41+'[4]7FEB'!I41+'[4]8MAR'!I41+'[4]9APR'!I41+'[4]10MAY'!I41+'[4]11JUN'!I41+'[4]12JUL'!I41</f>
        <v>237236</v>
      </c>
      <c r="J41" s="19">
        <f>'[4]2SEPT'!J41+'[4]3OCT'!J41+'[4]4NOV'!J41+'[4]5DEC'!J41+'[4]6JAN'!J41+'[4]7FEB'!J41+'[4]8MAR'!J41+'[4]9APR'!J41+'[4]10MAY'!J41+'[4]11JUN'!J41+'[4]12JUL'!J41</f>
        <v>19638.3</v>
      </c>
      <c r="K41" s="19">
        <f>'[4]2SEPT'!K41+'[4]3OCT'!K41+'[4]4NOV'!K41+'[4]5DEC'!K41+'[4]6JAN'!K41+'[4]7FEB'!K41+'[4]8MAR'!K41+'[4]9APR'!K41+'[4]10MAY'!K41+'[4]11JUN'!K41+'[4]12JUL'!K41</f>
        <v>0</v>
      </c>
      <c r="L41" s="19">
        <f>'[4]2SEPT'!L41+'[4]3OCT'!L41+'[4]4NOV'!L41+'[4]5DEC'!L41+'[4]6JAN'!L41+'[4]7FEB'!L41+'[4]8MAR'!L41+'[4]9APR'!L41+'[4]10MAY'!L41+'[4]11JUN'!L41+'[4]12JUL'!L41</f>
        <v>0</v>
      </c>
      <c r="M41" s="19">
        <f>'[4]2SEPT'!M41+'[4]3OCT'!M41+'[4]4NOV'!M41+'[4]5DEC'!M41+'[4]6JAN'!M41+'[4]7FEB'!M41+'[4]8MAR'!M41+'[4]9APR'!M41+'[4]10MAY'!M41+'[4]11JUN'!M41+'[4]12JUL'!M41</f>
        <v>0</v>
      </c>
      <c r="N41" s="19">
        <f>'[4]2SEPT'!N41+'[4]3OCT'!N41+'[4]4NOV'!N41+'[4]5DEC'!N41+'[4]6JAN'!N41+'[4]7FEB'!N41+'[4]8MAR'!N41+'[4]9APR'!N41+'[4]10MAY'!N41+'[4]11JUN'!N41+'[4]12JUL'!N41</f>
        <v>0</v>
      </c>
      <c r="O41" s="19">
        <f>'[4]2SEPT'!O41+'[4]3OCT'!O41+'[4]4NOV'!O41+'[4]5DEC'!O41+'[4]6JAN'!O41+'[4]7FEB'!O41+'[4]8MAR'!O41+'[4]9APR'!O41+'[4]10MAY'!O41+'[4]11JUN'!O41+'[4]12JUL'!O41</f>
        <v>0</v>
      </c>
      <c r="P41" s="19">
        <f>'[4]2SEPT'!P41+'[4]3OCT'!P41+'[4]4NOV'!P41+'[4]5DEC'!P41+'[4]6JAN'!P41+'[4]7FEB'!P41+'[4]8MAR'!P41+'[4]9APR'!P41+'[4]10MAY'!P41+'[4]11JUN'!P41+'[4]12JUL'!P41</f>
        <v>0</v>
      </c>
      <c r="Q41" s="19">
        <f>'[4]2SEPT'!Q41+'[4]3OCT'!Q41+'[4]4NOV'!Q41+'[4]5DEC'!Q41+'[4]6JAN'!Q41+'[4]7FEB'!Q41+'[4]8MAR'!Q41+'[4]9APR'!Q41+'[4]10MAY'!Q41+'[4]11JUN'!Q41+'[4]12JUL'!Q41</f>
        <v>0</v>
      </c>
      <c r="R41" s="19">
        <f>'[4]2SEPT'!R41+'[4]3OCT'!R41+'[4]4NOV'!R41+'[4]5DEC'!R41+'[4]6JAN'!R41+'[4]7FEB'!R41+'[4]8MAR'!R41+'[4]9APR'!R41+'[4]10MAY'!R41+'[4]11JUN'!R41+'[4]12JUL'!R41</f>
        <v>0</v>
      </c>
      <c r="S41" s="19">
        <f>'[4]2SEPT'!S41+'[4]3OCT'!S41+'[4]4NOV'!S41+'[4]5DEC'!S41+'[4]6JAN'!S41+'[4]7FEB'!S41+'[4]8MAR'!S41+'[4]9APR'!S41+'[4]10MAY'!S41+'[4]11JUN'!S41+'[4]12JUL'!S41</f>
        <v>0</v>
      </c>
      <c r="T41" s="21">
        <f>'[4]2SEPT'!T41+'[4]3OCT'!T41+'[4]4NOV'!T41+'[4]5DEC'!T41+'[4]6JAN'!T41+'[4]7FEB'!T41+'[4]8MAR'!T41+'[4]9APR'!T41+'[4]10MAY'!T41+'[4]11JUN'!T41+'[4]12JUL'!T41</f>
        <v>0</v>
      </c>
      <c r="U41" s="19">
        <f>'[4]2SEPT'!U41+'[4]3OCT'!U41+'[4]4NOV'!U41+'[4]5DEC'!U41+'[4]6JAN'!U41+'[4]7FEB'!U41+'[4]8MAR'!U41+'[4]9APR'!U41+'[4]10MAY'!U41+'[4]11JUN'!U41+'[4]12JUL'!U41</f>
        <v>0</v>
      </c>
      <c r="V41" s="19">
        <f>'[4]2SEPT'!V41+'[4]3OCT'!V41+'[4]4NOV'!V41+'[4]5DEC'!V41+'[4]6JAN'!V41+'[4]7FEB'!V41+'[4]8MAR'!V41+'[4]9APR'!V41+'[4]10MAY'!V41+'[4]11JUN'!V41+'[4]12JUL'!V41</f>
        <v>0</v>
      </c>
      <c r="W41" s="19">
        <f>'[4]2SEPT'!W41+'[4]3OCT'!W41+'[4]4NOV'!W41+'[4]5DEC'!W41+'[4]6JAN'!W41+'[4]7FEB'!W41+'[4]8MAR'!W41+'[4]9APR'!W41+'[4]10MAY'!W41+'[4]11JUN'!W41+'[4]12JUL'!W41</f>
        <v>0</v>
      </c>
      <c r="X41" s="19">
        <f>'[4]2SEPT'!X41+'[4]3OCT'!X41+'[4]4NOV'!X41+'[4]5DEC'!X41+'[4]6JAN'!X41+'[4]7FEB'!X41+'[4]8MAR'!X41+'[4]9APR'!X41+'[4]10MAY'!X41+'[4]11JUN'!X41+'[4]12JUL'!X41</f>
        <v>0</v>
      </c>
      <c r="Y41" s="22">
        <f>'[4]2SEPT'!Y41+'[4]3OCT'!Y41+'[4]4NOV'!Y41+'[4]5DEC'!Y41+'[4]6JAN'!Y41+'[4]7FEB'!Y41+'[4]8MAR'!Y41+'[4]9APR'!Y41+'[4]10MAY'!Y41+'[4]11JUN'!Y41+'[4]12JUL'!Y41</f>
        <v>0</v>
      </c>
      <c r="Z41" s="19">
        <f>'[4]2SEPT'!Z41+'[4]3OCT'!Z41+'[4]4NOV'!Z41+'[4]5DEC'!Z41+'[4]6JAN'!Z41+'[4]7FEB'!Z41+'[4]8MAR'!Z41+'[4]9APR'!Z41+'[4]10MAY'!Z41+'[4]11JUN'!Z41+'[4]12JUL'!Z41</f>
        <v>0</v>
      </c>
      <c r="AA41" s="19">
        <f>'[4]2SEPT'!AA41+'[4]3OCT'!AA41+'[4]4NOV'!AA41+'[4]5DEC'!AA41+'[4]6JAN'!AA41+'[4]7FEB'!AA41+'[4]8MAR'!AA41+'[4]9APR'!AA41+'[4]10MAY'!AA41+'[4]11JUN'!AA41+'[4]12JUL'!AA41</f>
        <v>0</v>
      </c>
      <c r="AB41" s="19">
        <f>'[4]2SEPT'!AB41+'[4]3OCT'!AB41+'[4]4NOV'!AB41+'[4]5DEC'!AB41+'[4]6JAN'!AB41+'[4]7FEB'!AB41+'[4]8MAR'!AB41+'[4]9APR'!AB41+'[4]10MAY'!AB41+'[4]11JUN'!AB41+'[4]12JUL'!AB41</f>
        <v>0</v>
      </c>
      <c r="AC41" s="19">
        <f>'[4]2SEPT'!AC41+'[4]3OCT'!AC41+'[4]4NOV'!AC41+'[4]5DEC'!AC41+'[4]6JAN'!AC41+'[4]7FEB'!AC41+'[4]8MAR'!AC41+'[4]9APR'!AC41+'[4]10MAY'!AC41+'[4]11JUN'!AC41+'[4]12JUL'!AC41</f>
        <v>0</v>
      </c>
      <c r="AD41" s="23">
        <f>'[4]2SEPT'!AD41+'[4]3OCT'!AD41+'[4]4NOV'!AD41+'[4]5DEC'!AD41+'[4]6JAN'!AD41+'[4]7FEB'!AD41+'[4]8MAR'!AD41+'[4]9APR'!AD41+'[4]10MAY'!AD41+'[4]11JUN'!AD41+'[4]12JUL'!AD41</f>
        <v>0</v>
      </c>
      <c r="AE41" s="19">
        <f>'[4]2SEPT'!AE41+'[4]3OCT'!AE41+'[4]4NOV'!AE41+'[4]5DEC'!AE41+'[4]6JAN'!AE41+'[4]7FEB'!AE41+'[4]8MAR'!AE41+'[4]9APR'!AE41+'[4]10MAY'!AE41+'[4]11JUN'!AE41+'[4]12JUL'!AE41</f>
        <v>0</v>
      </c>
      <c r="AF41" s="19">
        <f>'[4]2SEPT'!AF41+'[4]3OCT'!AF41+'[4]4NOV'!AF41+'[4]5DEC'!AF41+'[4]6JAN'!AF41+'[4]7FEB'!AF41+'[4]8MAR'!AF41+'[4]9APR'!AF41+'[4]10MAY'!AF41+'[4]11JUN'!AF41+'[4]12JUL'!AF41</f>
        <v>22060</v>
      </c>
      <c r="AG41" s="19">
        <f>'[4]10MAY'!AG41+'[4]11JUN'!AG41+'[4]12JUL'!AG41</f>
        <v>0</v>
      </c>
      <c r="AH41" s="24">
        <f>'[4]2SEPT'!AG41+'[4]3OCT'!AG41+'[4]4NOV'!AG41+'[4]5DEC'!AG41+'[4]6JAN'!AG41+'[4]7FEB'!AG41+'[4]8MAR'!AG41+'[4]9APR'!AG41+'[4]10MAY'!AH41+'[4]11JUN'!AH41+'[4]12JUL'!AH41</f>
        <v>237104.3</v>
      </c>
    </row>
    <row r="42" spans="1:34" s="32" customFormat="1" ht="15.75" x14ac:dyDescent="0.25">
      <c r="A42" s="16" t="s">
        <v>121</v>
      </c>
      <c r="B42" s="17" t="s">
        <v>122</v>
      </c>
      <c r="C42" s="29" t="s">
        <v>50</v>
      </c>
      <c r="D42" s="19">
        <f>'[4]2SEPT'!D42+'[4]3OCT'!D42+'[4]4NOV'!D42+'[4]5DEC'!D42+'[4]6JAN'!D42+'[4]7FEB'!D42+'[4]8MAR'!D42+'[4]9APR'!D42+'[4]10MAY'!D42+'[4]11JUN'!D42+'[4]12JUL'!D42</f>
        <v>140650</v>
      </c>
      <c r="E42" s="19">
        <f>'[4]2SEPT'!E42+'[4]3OCT'!E42+'[4]4NOV'!E42+'[4]5DEC'!E42+'[4]6JAN'!E42+'[4]7FEB'!E42+'[4]8MAR'!E42+'[4]9APR'!E42+'[4]10MAY'!E42+'[4]11JUN'!E42+'[4]12JUL'!E42</f>
        <v>0</v>
      </c>
      <c r="F42" s="19">
        <f>'[4]2SEPT'!F42+'[4]3OCT'!F42+'[4]4NOV'!F42+'[4]5DEC'!F42+'[4]6JAN'!F42+'[4]7FEB'!F42+'[4]8MAR'!F42+'[4]9APR'!F42+'[4]10MAY'!F42+'[4]11JUN'!F42+'[4]12JUL'!F42</f>
        <v>0</v>
      </c>
      <c r="G42" s="19">
        <f>'[4]2SEPT'!G42+'[4]3OCT'!G42+'[4]4NOV'!G42+'[4]5DEC'!G42+'[4]6JAN'!G42+'[4]7FEB'!G42+'[4]8MAR'!G42+'[4]9APR'!G42+'[4]10MAY'!G42+'[4]11JUN'!G42+'[4]12JUL'!G42</f>
        <v>138750</v>
      </c>
      <c r="H42" s="19">
        <f>'[4]2SEPT'!H42+'[4]3OCT'!H42+'[4]4NOV'!H42+'[4]5DEC'!H42+'[4]6JAN'!H42+'[4]7FEB'!H42+'[4]8MAR'!H42+'[4]9APR'!H42+'[4]10MAY'!H42+'[4]11JUN'!H42+'[4]12JUL'!H42</f>
        <v>62445</v>
      </c>
      <c r="I42" s="20">
        <f>'[4]2SEPT'!I42+'[4]3OCT'!I42+'[4]4NOV'!I42+'[4]5DEC'!I42+'[4]6JAN'!I42+'[4]7FEB'!I42+'[4]8MAR'!I42+'[4]9APR'!I42+'[4]10MAY'!I42+'[4]11JUN'!I42+'[4]12JUL'!I42</f>
        <v>341845</v>
      </c>
      <c r="J42" s="19">
        <f>'[4]2SEPT'!J42+'[4]3OCT'!J42+'[4]4NOV'!J42+'[4]5DEC'!J42+'[4]6JAN'!J42+'[4]7FEB'!J42+'[4]8MAR'!J42+'[4]9APR'!J42+'[4]10MAY'!J42+'[4]11JUN'!J42+'[4]12JUL'!J42</f>
        <v>26872.58</v>
      </c>
      <c r="K42" s="19">
        <f>'[4]2SEPT'!K42+'[4]3OCT'!K42+'[4]4NOV'!K42+'[4]5DEC'!K42+'[4]6JAN'!K42+'[4]7FEB'!K42+'[4]8MAR'!K42+'[4]9APR'!K42+'[4]10MAY'!K42+'[4]11JUN'!K42+'[4]12JUL'!K42</f>
        <v>0</v>
      </c>
      <c r="L42" s="19">
        <f>'[4]2SEPT'!L42+'[4]3OCT'!L42+'[4]4NOV'!L42+'[4]5DEC'!L42+'[4]6JAN'!L42+'[4]7FEB'!L42+'[4]8MAR'!L42+'[4]9APR'!L42+'[4]10MAY'!L42+'[4]11JUN'!L42+'[4]12JUL'!L42</f>
        <v>0</v>
      </c>
      <c r="M42" s="19">
        <f>'[4]2SEPT'!M42+'[4]3OCT'!M42+'[4]4NOV'!M42+'[4]5DEC'!M42+'[4]6JAN'!M42+'[4]7FEB'!M42+'[4]8MAR'!M42+'[4]9APR'!M42+'[4]10MAY'!M42+'[4]11JUN'!M42+'[4]12JUL'!M42</f>
        <v>0</v>
      </c>
      <c r="N42" s="19">
        <f>'[4]2SEPT'!N42+'[4]3OCT'!N42+'[4]4NOV'!N42+'[4]5DEC'!N42+'[4]6JAN'!N42+'[4]7FEB'!N42+'[4]8MAR'!N42+'[4]9APR'!N42+'[4]10MAY'!N42+'[4]11JUN'!N42+'[4]12JUL'!N42</f>
        <v>0</v>
      </c>
      <c r="O42" s="19">
        <f>'[4]2SEPT'!O42+'[4]3OCT'!O42+'[4]4NOV'!O42+'[4]5DEC'!O42+'[4]6JAN'!O42+'[4]7FEB'!O42+'[4]8MAR'!O42+'[4]9APR'!O42+'[4]10MAY'!O42+'[4]11JUN'!O42+'[4]12JUL'!O42</f>
        <v>0</v>
      </c>
      <c r="P42" s="19">
        <f>'[4]2SEPT'!P42+'[4]3OCT'!P42+'[4]4NOV'!P42+'[4]5DEC'!P42+'[4]6JAN'!P42+'[4]7FEB'!P42+'[4]8MAR'!P42+'[4]9APR'!P42+'[4]10MAY'!P42+'[4]11JUN'!P42+'[4]12JUL'!P42</f>
        <v>0</v>
      </c>
      <c r="Q42" s="19">
        <f>'[4]2SEPT'!Q42+'[4]3OCT'!Q42+'[4]4NOV'!Q42+'[4]5DEC'!Q42+'[4]6JAN'!Q42+'[4]7FEB'!Q42+'[4]8MAR'!Q42+'[4]9APR'!Q42+'[4]10MAY'!Q42+'[4]11JUN'!Q42+'[4]12JUL'!Q42</f>
        <v>0</v>
      </c>
      <c r="R42" s="19">
        <f>'[4]2SEPT'!R42+'[4]3OCT'!R42+'[4]4NOV'!R42+'[4]5DEC'!R42+'[4]6JAN'!R42+'[4]7FEB'!R42+'[4]8MAR'!R42+'[4]9APR'!R42+'[4]10MAY'!R42+'[4]11JUN'!R42+'[4]12JUL'!R42</f>
        <v>0</v>
      </c>
      <c r="S42" s="19">
        <f>'[4]2SEPT'!S42+'[4]3OCT'!S42+'[4]4NOV'!S42+'[4]5DEC'!S42+'[4]6JAN'!S42+'[4]7FEB'!S42+'[4]8MAR'!S42+'[4]9APR'!S42+'[4]10MAY'!S42+'[4]11JUN'!S42+'[4]12JUL'!S42</f>
        <v>0</v>
      </c>
      <c r="T42" s="21">
        <f>'[4]2SEPT'!T42+'[4]3OCT'!T42+'[4]4NOV'!T42+'[4]5DEC'!T42+'[4]6JAN'!T42+'[4]7FEB'!T42+'[4]8MAR'!T42+'[4]9APR'!T42+'[4]10MAY'!T42+'[4]11JUN'!T42+'[4]12JUL'!T42</f>
        <v>0</v>
      </c>
      <c r="U42" s="19">
        <f>'[4]2SEPT'!U42+'[4]3OCT'!U42+'[4]4NOV'!U42+'[4]5DEC'!U42+'[4]6JAN'!U42+'[4]7FEB'!U42+'[4]8MAR'!U42+'[4]9APR'!U42+'[4]10MAY'!U42+'[4]11JUN'!U42+'[4]12JUL'!U42</f>
        <v>0</v>
      </c>
      <c r="V42" s="19">
        <f>'[4]2SEPT'!V42+'[4]3OCT'!V42+'[4]4NOV'!V42+'[4]5DEC'!V42+'[4]6JAN'!V42+'[4]7FEB'!V42+'[4]8MAR'!V42+'[4]9APR'!V42+'[4]10MAY'!V42+'[4]11JUN'!V42+'[4]12JUL'!V42</f>
        <v>0</v>
      </c>
      <c r="W42" s="19">
        <f>'[4]2SEPT'!W42+'[4]3OCT'!W42+'[4]4NOV'!W42+'[4]5DEC'!W42+'[4]6JAN'!W42+'[4]7FEB'!W42+'[4]8MAR'!W42+'[4]9APR'!W42+'[4]10MAY'!W42+'[4]11JUN'!W42+'[4]12JUL'!W42</f>
        <v>0</v>
      </c>
      <c r="X42" s="19">
        <f>'[4]2SEPT'!X42+'[4]3OCT'!X42+'[4]4NOV'!X42+'[4]5DEC'!X42+'[4]6JAN'!X42+'[4]7FEB'!X42+'[4]8MAR'!X42+'[4]9APR'!X42+'[4]10MAY'!X42+'[4]11JUN'!X42+'[4]12JUL'!X42</f>
        <v>0</v>
      </c>
      <c r="Y42" s="22">
        <f>'[4]2SEPT'!Y42+'[4]3OCT'!Y42+'[4]4NOV'!Y42+'[4]5DEC'!Y42+'[4]6JAN'!Y42+'[4]7FEB'!Y42+'[4]8MAR'!Y42+'[4]9APR'!Y42+'[4]10MAY'!Y42+'[4]11JUN'!Y42+'[4]12JUL'!Y42</f>
        <v>0</v>
      </c>
      <c r="Z42" s="19">
        <f>'[4]2SEPT'!Z42+'[4]3OCT'!Z42+'[4]4NOV'!Z42+'[4]5DEC'!Z42+'[4]6JAN'!Z42+'[4]7FEB'!Z42+'[4]8MAR'!Z42+'[4]9APR'!Z42+'[4]10MAY'!Z42+'[4]11JUN'!Z42+'[4]12JUL'!Z42</f>
        <v>0</v>
      </c>
      <c r="AA42" s="19">
        <f>'[4]2SEPT'!AA42+'[4]3OCT'!AA42+'[4]4NOV'!AA42+'[4]5DEC'!AA42+'[4]6JAN'!AA42+'[4]7FEB'!AA42+'[4]8MAR'!AA42+'[4]9APR'!AA42+'[4]10MAY'!AA42+'[4]11JUN'!AA42+'[4]12JUL'!AA42</f>
        <v>0</v>
      </c>
      <c r="AB42" s="19">
        <f>'[4]2SEPT'!AB42+'[4]3OCT'!AB42+'[4]4NOV'!AB42+'[4]5DEC'!AB42+'[4]6JAN'!AB42+'[4]7FEB'!AB42+'[4]8MAR'!AB42+'[4]9APR'!AB42+'[4]10MAY'!AB42+'[4]11JUN'!AB42+'[4]12JUL'!AB42</f>
        <v>0</v>
      </c>
      <c r="AC42" s="19">
        <f>'[4]2SEPT'!AC42+'[4]3OCT'!AC42+'[4]4NOV'!AC42+'[4]5DEC'!AC42+'[4]6JAN'!AC42+'[4]7FEB'!AC42+'[4]8MAR'!AC42+'[4]9APR'!AC42+'[4]10MAY'!AC42+'[4]11JUN'!AC42+'[4]12JUL'!AC42</f>
        <v>0</v>
      </c>
      <c r="AD42" s="23">
        <f>'[4]2SEPT'!AD42+'[4]3OCT'!AD42+'[4]4NOV'!AD42+'[4]5DEC'!AD42+'[4]6JAN'!AD42+'[4]7FEB'!AD42+'[4]8MAR'!AD42+'[4]9APR'!AD42+'[4]10MAY'!AD42+'[4]11JUN'!AD42+'[4]12JUL'!AD42</f>
        <v>0</v>
      </c>
      <c r="AE42" s="19">
        <f>'[4]2SEPT'!AE42+'[4]3OCT'!AE42+'[4]4NOV'!AE42+'[4]5DEC'!AE42+'[4]6JAN'!AE42+'[4]7FEB'!AE42+'[4]8MAR'!AE42+'[4]9APR'!AE42+'[4]10MAY'!AE42+'[4]11JUN'!AE42+'[4]12JUL'!AE42</f>
        <v>0</v>
      </c>
      <c r="AF42" s="19">
        <f>'[4]2SEPT'!AF42+'[4]3OCT'!AF42+'[4]4NOV'!AF42+'[4]5DEC'!AF42+'[4]6JAN'!AF42+'[4]7FEB'!AF42+'[4]8MAR'!AF42+'[4]9APR'!AF42+'[4]10MAY'!AF42+'[4]11JUN'!AF42+'[4]12JUL'!AF42</f>
        <v>0</v>
      </c>
      <c r="AG42" s="19">
        <f>'[4]10MAY'!AG42+'[4]11JUN'!AG42+'[4]12JUL'!AG42</f>
        <v>0</v>
      </c>
      <c r="AH42" s="24">
        <f>'[4]2SEPT'!AG42+'[4]3OCT'!AG42+'[4]4NOV'!AG42+'[4]5DEC'!AG42+'[4]6JAN'!AG42+'[4]7FEB'!AG42+'[4]8MAR'!AG42+'[4]9APR'!AG42+'[4]10MAY'!AH42+'[4]11JUN'!AH42+'[4]12JUL'!AH42</f>
        <v>340230.58</v>
      </c>
    </row>
    <row r="43" spans="1:34" s="32" customFormat="1" ht="15.75" x14ac:dyDescent="0.25">
      <c r="A43" s="16" t="s">
        <v>123</v>
      </c>
      <c r="B43" s="17" t="s">
        <v>124</v>
      </c>
      <c r="C43" s="31" t="s">
        <v>100</v>
      </c>
      <c r="D43" s="19">
        <f>'[4]2SEPT'!D43+'[4]3OCT'!D43+'[4]4NOV'!D43+'[4]5DEC'!D43+'[4]6JAN'!D43+'[4]7FEB'!D43+'[4]8MAR'!D43+'[4]9APR'!D43+'[4]10MAY'!D43+'[4]11JUN'!D43+'[4]12JUL'!D43</f>
        <v>1615943</v>
      </c>
      <c r="E43" s="19">
        <f>'[4]2SEPT'!E43+'[4]3OCT'!E43+'[4]4NOV'!E43+'[4]5DEC'!E43+'[4]6JAN'!E43+'[4]7FEB'!E43+'[4]8MAR'!E43+'[4]9APR'!E43+'[4]10MAY'!E43+'[4]11JUN'!E43+'[4]12JUL'!E43</f>
        <v>209502</v>
      </c>
      <c r="F43" s="19">
        <f>'[4]2SEPT'!F43+'[4]3OCT'!F43+'[4]4NOV'!F43+'[4]5DEC'!F43+'[4]6JAN'!F43+'[4]7FEB'!F43+'[4]8MAR'!F43+'[4]9APR'!F43+'[4]10MAY'!F43+'[4]11JUN'!F43+'[4]12JUL'!F43</f>
        <v>0</v>
      </c>
      <c r="G43" s="19">
        <f>'[4]2SEPT'!G43+'[4]3OCT'!G43+'[4]4NOV'!G43+'[4]5DEC'!G43+'[4]6JAN'!G43+'[4]7FEB'!G43+'[4]8MAR'!G43+'[4]9APR'!G43+'[4]10MAY'!G43+'[4]11JUN'!G43+'[4]12JUL'!G43</f>
        <v>893665</v>
      </c>
      <c r="H43" s="19">
        <f>'[4]2SEPT'!H43+'[4]3OCT'!H43+'[4]4NOV'!H43+'[4]5DEC'!H43+'[4]6JAN'!H43+'[4]7FEB'!H43+'[4]8MAR'!H43+'[4]9APR'!H43+'[4]10MAY'!H43+'[4]11JUN'!H43+'[4]12JUL'!H43</f>
        <v>258162</v>
      </c>
      <c r="I43" s="20">
        <f>'[4]2SEPT'!I43+'[4]3OCT'!I43+'[4]4NOV'!I43+'[4]5DEC'!I43+'[4]6JAN'!I43+'[4]7FEB'!I43+'[4]8MAR'!I43+'[4]9APR'!I43+'[4]10MAY'!I43+'[4]11JUN'!I43+'[4]12JUL'!I43</f>
        <v>2977272</v>
      </c>
      <c r="J43" s="19">
        <f>'[4]2SEPT'!J43+'[4]3OCT'!J43+'[4]4NOV'!J43+'[4]5DEC'!J43+'[4]6JAN'!J43+'[4]7FEB'!J43+'[4]8MAR'!J43+'[4]9APR'!J43+'[4]10MAY'!J43+'[4]11JUN'!J43+'[4]12JUL'!J43</f>
        <v>1151826.18</v>
      </c>
      <c r="K43" s="19">
        <f>'[4]2SEPT'!K43+'[4]3OCT'!K43+'[4]4NOV'!K43+'[4]5DEC'!K43+'[4]6JAN'!K43+'[4]7FEB'!K43+'[4]8MAR'!K43+'[4]9APR'!K43+'[4]10MAY'!K43+'[4]11JUN'!K43+'[4]12JUL'!K43</f>
        <v>0</v>
      </c>
      <c r="L43" s="19">
        <f>'[4]2SEPT'!L43+'[4]3OCT'!L43+'[4]4NOV'!L43+'[4]5DEC'!L43+'[4]6JAN'!L43+'[4]7FEB'!L43+'[4]8MAR'!L43+'[4]9APR'!L43+'[4]10MAY'!L43+'[4]11JUN'!L43+'[4]12JUL'!L43</f>
        <v>0</v>
      </c>
      <c r="M43" s="19">
        <f>'[4]2SEPT'!M43+'[4]3OCT'!M43+'[4]4NOV'!M43+'[4]5DEC'!M43+'[4]6JAN'!M43+'[4]7FEB'!M43+'[4]8MAR'!M43+'[4]9APR'!M43+'[4]10MAY'!M43+'[4]11JUN'!M43+'[4]12JUL'!M43</f>
        <v>0</v>
      </c>
      <c r="N43" s="19">
        <f>'[4]2SEPT'!N43+'[4]3OCT'!N43+'[4]4NOV'!N43+'[4]5DEC'!N43+'[4]6JAN'!N43+'[4]7FEB'!N43+'[4]8MAR'!N43+'[4]9APR'!N43+'[4]10MAY'!N43+'[4]11JUN'!N43+'[4]12JUL'!N43</f>
        <v>0</v>
      </c>
      <c r="O43" s="19">
        <f>'[4]2SEPT'!O43+'[4]3OCT'!O43+'[4]4NOV'!O43+'[4]5DEC'!O43+'[4]6JAN'!O43+'[4]7FEB'!O43+'[4]8MAR'!O43+'[4]9APR'!O43+'[4]10MAY'!O43+'[4]11JUN'!O43+'[4]12JUL'!O43</f>
        <v>0</v>
      </c>
      <c r="P43" s="19">
        <f>'[4]2SEPT'!P43+'[4]3OCT'!P43+'[4]4NOV'!P43+'[4]5DEC'!P43+'[4]6JAN'!P43+'[4]7FEB'!P43+'[4]8MAR'!P43+'[4]9APR'!P43+'[4]10MAY'!P43+'[4]11JUN'!P43+'[4]12JUL'!P43</f>
        <v>0</v>
      </c>
      <c r="Q43" s="19">
        <f>'[4]2SEPT'!Q43+'[4]3OCT'!Q43+'[4]4NOV'!Q43+'[4]5DEC'!Q43+'[4]6JAN'!Q43+'[4]7FEB'!Q43+'[4]8MAR'!Q43+'[4]9APR'!Q43+'[4]10MAY'!Q43+'[4]11JUN'!Q43+'[4]12JUL'!Q43</f>
        <v>0</v>
      </c>
      <c r="R43" s="19">
        <f>'[4]2SEPT'!R43+'[4]3OCT'!R43+'[4]4NOV'!R43+'[4]5DEC'!R43+'[4]6JAN'!R43+'[4]7FEB'!R43+'[4]8MAR'!R43+'[4]9APR'!R43+'[4]10MAY'!R43+'[4]11JUN'!R43+'[4]12JUL'!R43</f>
        <v>0</v>
      </c>
      <c r="S43" s="19">
        <f>'[4]2SEPT'!S43+'[4]3OCT'!S43+'[4]4NOV'!S43+'[4]5DEC'!S43+'[4]6JAN'!S43+'[4]7FEB'!S43+'[4]8MAR'!S43+'[4]9APR'!S43+'[4]10MAY'!S43+'[4]11JUN'!S43+'[4]12JUL'!S43</f>
        <v>0</v>
      </c>
      <c r="T43" s="21">
        <f>'[4]2SEPT'!T43+'[4]3OCT'!T43+'[4]4NOV'!T43+'[4]5DEC'!T43+'[4]6JAN'!T43+'[4]7FEB'!T43+'[4]8MAR'!T43+'[4]9APR'!T43+'[4]10MAY'!T43+'[4]11JUN'!T43+'[4]12JUL'!T43</f>
        <v>0</v>
      </c>
      <c r="U43" s="19">
        <f>'[4]2SEPT'!U43+'[4]3OCT'!U43+'[4]4NOV'!U43+'[4]5DEC'!U43+'[4]6JAN'!U43+'[4]7FEB'!U43+'[4]8MAR'!U43+'[4]9APR'!U43+'[4]10MAY'!U43+'[4]11JUN'!U43+'[4]12JUL'!U43</f>
        <v>0</v>
      </c>
      <c r="V43" s="19">
        <f>'[4]2SEPT'!V43+'[4]3OCT'!V43+'[4]4NOV'!V43+'[4]5DEC'!V43+'[4]6JAN'!V43+'[4]7FEB'!V43+'[4]8MAR'!V43+'[4]9APR'!V43+'[4]10MAY'!V43+'[4]11JUN'!V43+'[4]12JUL'!V43</f>
        <v>0</v>
      </c>
      <c r="W43" s="19">
        <f>'[4]2SEPT'!W43+'[4]3OCT'!W43+'[4]4NOV'!W43+'[4]5DEC'!W43+'[4]6JAN'!W43+'[4]7FEB'!W43+'[4]8MAR'!W43+'[4]9APR'!W43+'[4]10MAY'!W43+'[4]11JUN'!W43+'[4]12JUL'!W43</f>
        <v>417182</v>
      </c>
      <c r="X43" s="19">
        <f>'[4]2SEPT'!X43+'[4]3OCT'!X43+'[4]4NOV'!X43+'[4]5DEC'!X43+'[4]6JAN'!X43+'[4]7FEB'!X43+'[4]8MAR'!X43+'[4]9APR'!X43+'[4]10MAY'!X43+'[4]11JUN'!X43+'[4]12JUL'!X43</f>
        <v>0</v>
      </c>
      <c r="Y43" s="22">
        <f>'[4]2SEPT'!Y43+'[4]3OCT'!Y43+'[4]4NOV'!Y43+'[4]5DEC'!Y43+'[4]6JAN'!Y43+'[4]7FEB'!Y43+'[4]8MAR'!Y43+'[4]9APR'!Y43+'[4]10MAY'!Y43+'[4]11JUN'!Y43+'[4]12JUL'!Y43</f>
        <v>417182</v>
      </c>
      <c r="Z43" s="19">
        <f>'[4]2SEPT'!Z43+'[4]3OCT'!Z43+'[4]4NOV'!Z43+'[4]5DEC'!Z43+'[4]6JAN'!Z43+'[4]7FEB'!Z43+'[4]8MAR'!Z43+'[4]9APR'!Z43+'[4]10MAY'!Z43+'[4]11JUN'!Z43+'[4]12JUL'!Z43</f>
        <v>0</v>
      </c>
      <c r="AA43" s="19">
        <f>'[4]2SEPT'!AA43+'[4]3OCT'!AA43+'[4]4NOV'!AA43+'[4]5DEC'!AA43+'[4]6JAN'!AA43+'[4]7FEB'!AA43+'[4]8MAR'!AA43+'[4]9APR'!AA43+'[4]10MAY'!AA43+'[4]11JUN'!AA43+'[4]12JUL'!AA43</f>
        <v>0</v>
      </c>
      <c r="AB43" s="19">
        <f>'[4]2SEPT'!AB43+'[4]3OCT'!AB43+'[4]4NOV'!AB43+'[4]5DEC'!AB43+'[4]6JAN'!AB43+'[4]7FEB'!AB43+'[4]8MAR'!AB43+'[4]9APR'!AB43+'[4]10MAY'!AB43+'[4]11JUN'!AB43+'[4]12JUL'!AB43</f>
        <v>0</v>
      </c>
      <c r="AC43" s="19">
        <f>'[4]2SEPT'!AC43+'[4]3OCT'!AC43+'[4]4NOV'!AC43+'[4]5DEC'!AC43+'[4]6JAN'!AC43+'[4]7FEB'!AC43+'[4]8MAR'!AC43+'[4]9APR'!AC43+'[4]10MAY'!AC43+'[4]11JUN'!AC43+'[4]12JUL'!AC43</f>
        <v>0</v>
      </c>
      <c r="AD43" s="23">
        <f>'[4]2SEPT'!AD43+'[4]3OCT'!AD43+'[4]4NOV'!AD43+'[4]5DEC'!AD43+'[4]6JAN'!AD43+'[4]7FEB'!AD43+'[4]8MAR'!AD43+'[4]9APR'!AD43+'[4]10MAY'!AD43+'[4]11JUN'!AD43+'[4]12JUL'!AD43</f>
        <v>0</v>
      </c>
      <c r="AE43" s="19">
        <f>'[4]2SEPT'!AE43+'[4]3OCT'!AE43+'[4]4NOV'!AE43+'[4]5DEC'!AE43+'[4]6JAN'!AE43+'[4]7FEB'!AE43+'[4]8MAR'!AE43+'[4]9APR'!AE43+'[4]10MAY'!AE43+'[4]11JUN'!AE43+'[4]12JUL'!AE43</f>
        <v>0</v>
      </c>
      <c r="AF43" s="19">
        <f>'[4]2SEPT'!AF43+'[4]3OCT'!AF43+'[4]4NOV'!AF43+'[4]5DEC'!AF43+'[4]6JAN'!AF43+'[4]7FEB'!AF43+'[4]8MAR'!AF43+'[4]9APR'!AF43+'[4]10MAY'!AF43+'[4]11JUN'!AF43+'[4]12JUL'!AF43</f>
        <v>0</v>
      </c>
      <c r="AG43" s="19">
        <f>'[4]10MAY'!AG43+'[4]11JUN'!AG43+'[4]12JUL'!AG43</f>
        <v>5000</v>
      </c>
      <c r="AH43" s="24">
        <f>'[4]2SEPT'!AG43+'[4]3OCT'!AG43+'[4]4NOV'!AG43+'[4]5DEC'!AG43+'[4]6JAN'!AG43+'[4]7FEB'!AG43+'[4]8MAR'!AG43+'[4]9APR'!AG43+'[4]10MAY'!AH43+'[4]11JUN'!AH43+'[4]12JUL'!AH43</f>
        <v>4268410.18</v>
      </c>
    </row>
    <row r="44" spans="1:34" s="32" customFormat="1" ht="15.75" x14ac:dyDescent="0.25">
      <c r="A44" s="16" t="s">
        <v>125</v>
      </c>
      <c r="B44" s="17" t="s">
        <v>126</v>
      </c>
      <c r="C44" s="28" t="s">
        <v>45</v>
      </c>
      <c r="D44" s="19">
        <f>'[4]2SEPT'!D44+'[4]3OCT'!D44+'[4]4NOV'!D44+'[4]5DEC'!D44+'[4]6JAN'!D44+'[4]7FEB'!D44+'[4]8MAR'!D44+'[4]9APR'!D44+'[4]10MAY'!D44+'[4]11JUN'!D44+'[4]12JUL'!D44</f>
        <v>13665</v>
      </c>
      <c r="E44" s="19">
        <f>'[4]2SEPT'!E44+'[4]3OCT'!E44+'[4]4NOV'!E44+'[4]5DEC'!E44+'[4]6JAN'!E44+'[4]7FEB'!E44+'[4]8MAR'!E44+'[4]9APR'!E44+'[4]10MAY'!E44+'[4]11JUN'!E44+'[4]12JUL'!E44</f>
        <v>81380</v>
      </c>
      <c r="F44" s="19">
        <f>'[4]2SEPT'!F44+'[4]3OCT'!F44+'[4]4NOV'!F44+'[4]5DEC'!F44+'[4]6JAN'!F44+'[4]7FEB'!F44+'[4]8MAR'!F44+'[4]9APR'!F44+'[4]10MAY'!F44+'[4]11JUN'!F44+'[4]12JUL'!F44</f>
        <v>90000</v>
      </c>
      <c r="G44" s="19">
        <f>'[4]2SEPT'!G44+'[4]3OCT'!G44+'[4]4NOV'!G44+'[4]5DEC'!G44+'[4]6JAN'!G44+'[4]7FEB'!G44+'[4]8MAR'!G44+'[4]9APR'!G44+'[4]10MAY'!G44+'[4]11JUN'!G44+'[4]12JUL'!G44</f>
        <v>76036</v>
      </c>
      <c r="H44" s="19">
        <f>'[4]2SEPT'!H44+'[4]3OCT'!H44+'[4]4NOV'!H44+'[4]5DEC'!H44+'[4]6JAN'!H44+'[4]7FEB'!H44+'[4]8MAR'!H44+'[4]9APR'!H44+'[4]10MAY'!H44+'[4]11JUN'!H44+'[4]12JUL'!H44</f>
        <v>5000</v>
      </c>
      <c r="I44" s="20">
        <f>'[4]2SEPT'!I44+'[4]3OCT'!I44+'[4]4NOV'!I44+'[4]5DEC'!I44+'[4]6JAN'!I44+'[4]7FEB'!I44+'[4]8MAR'!I44+'[4]9APR'!I44+'[4]10MAY'!I44+'[4]11JUN'!I44+'[4]12JUL'!I44</f>
        <v>266081</v>
      </c>
      <c r="J44" s="19">
        <f>'[4]2SEPT'!J44+'[4]3OCT'!J44+'[4]4NOV'!J44+'[4]5DEC'!J44+'[4]6JAN'!J44+'[4]7FEB'!J44+'[4]8MAR'!J44+'[4]9APR'!J44+'[4]10MAY'!J44+'[4]11JUN'!J44+'[4]12JUL'!J44</f>
        <v>14360.57</v>
      </c>
      <c r="K44" s="19">
        <f>'[4]2SEPT'!K44+'[4]3OCT'!K44+'[4]4NOV'!K44+'[4]5DEC'!K44+'[4]6JAN'!K44+'[4]7FEB'!K44+'[4]8MAR'!K44+'[4]9APR'!K44+'[4]10MAY'!K44+'[4]11JUN'!K44+'[4]12JUL'!K44</f>
        <v>0</v>
      </c>
      <c r="L44" s="19">
        <f>'[4]2SEPT'!L44+'[4]3OCT'!L44+'[4]4NOV'!L44+'[4]5DEC'!L44+'[4]6JAN'!L44+'[4]7FEB'!L44+'[4]8MAR'!L44+'[4]9APR'!L44+'[4]10MAY'!L44+'[4]11JUN'!L44+'[4]12JUL'!L44</f>
        <v>0</v>
      </c>
      <c r="M44" s="19">
        <f>'[4]2SEPT'!M44+'[4]3OCT'!M44+'[4]4NOV'!M44+'[4]5DEC'!M44+'[4]6JAN'!M44+'[4]7FEB'!M44+'[4]8MAR'!M44+'[4]9APR'!M44+'[4]10MAY'!M44+'[4]11JUN'!M44+'[4]12JUL'!M44</f>
        <v>0</v>
      </c>
      <c r="N44" s="19">
        <f>'[4]2SEPT'!N44+'[4]3OCT'!N44+'[4]4NOV'!N44+'[4]5DEC'!N44+'[4]6JAN'!N44+'[4]7FEB'!N44+'[4]8MAR'!N44+'[4]9APR'!N44+'[4]10MAY'!N44+'[4]11JUN'!N44+'[4]12JUL'!N44</f>
        <v>0</v>
      </c>
      <c r="O44" s="19">
        <f>'[4]2SEPT'!O44+'[4]3OCT'!O44+'[4]4NOV'!O44+'[4]5DEC'!O44+'[4]6JAN'!O44+'[4]7FEB'!O44+'[4]8MAR'!O44+'[4]9APR'!O44+'[4]10MAY'!O44+'[4]11JUN'!O44+'[4]12JUL'!O44</f>
        <v>0</v>
      </c>
      <c r="P44" s="19">
        <f>'[4]2SEPT'!P44+'[4]3OCT'!P44+'[4]4NOV'!P44+'[4]5DEC'!P44+'[4]6JAN'!P44+'[4]7FEB'!P44+'[4]8MAR'!P44+'[4]9APR'!P44+'[4]10MAY'!P44+'[4]11JUN'!P44+'[4]12JUL'!P44</f>
        <v>0</v>
      </c>
      <c r="Q44" s="19">
        <f>'[4]2SEPT'!Q44+'[4]3OCT'!Q44+'[4]4NOV'!Q44+'[4]5DEC'!Q44+'[4]6JAN'!Q44+'[4]7FEB'!Q44+'[4]8MAR'!Q44+'[4]9APR'!Q44+'[4]10MAY'!Q44+'[4]11JUN'!Q44+'[4]12JUL'!Q44</f>
        <v>0</v>
      </c>
      <c r="R44" s="19">
        <f>'[4]2SEPT'!R44+'[4]3OCT'!R44+'[4]4NOV'!R44+'[4]5DEC'!R44+'[4]6JAN'!R44+'[4]7FEB'!R44+'[4]8MAR'!R44+'[4]9APR'!R44+'[4]10MAY'!R44+'[4]11JUN'!R44+'[4]12JUL'!R44</f>
        <v>0</v>
      </c>
      <c r="S44" s="19">
        <f>'[4]2SEPT'!S44+'[4]3OCT'!S44+'[4]4NOV'!S44+'[4]5DEC'!S44+'[4]6JAN'!S44+'[4]7FEB'!S44+'[4]8MAR'!S44+'[4]9APR'!S44+'[4]10MAY'!S44+'[4]11JUN'!S44+'[4]12JUL'!S44</f>
        <v>0</v>
      </c>
      <c r="T44" s="21">
        <f>'[4]2SEPT'!T44+'[4]3OCT'!T44+'[4]4NOV'!T44+'[4]5DEC'!T44+'[4]6JAN'!T44+'[4]7FEB'!T44+'[4]8MAR'!T44+'[4]9APR'!T44+'[4]10MAY'!T44+'[4]11JUN'!T44+'[4]12JUL'!T44</f>
        <v>0</v>
      </c>
      <c r="U44" s="19">
        <f>'[4]2SEPT'!U44+'[4]3OCT'!U44+'[4]4NOV'!U44+'[4]5DEC'!U44+'[4]6JAN'!U44+'[4]7FEB'!U44+'[4]8MAR'!U44+'[4]9APR'!U44+'[4]10MAY'!U44+'[4]11JUN'!U44+'[4]12JUL'!U44</f>
        <v>0</v>
      </c>
      <c r="V44" s="19">
        <f>'[4]2SEPT'!V44+'[4]3OCT'!V44+'[4]4NOV'!V44+'[4]5DEC'!V44+'[4]6JAN'!V44+'[4]7FEB'!V44+'[4]8MAR'!V44+'[4]9APR'!V44+'[4]10MAY'!V44+'[4]11JUN'!V44+'[4]12JUL'!V44</f>
        <v>0</v>
      </c>
      <c r="W44" s="19">
        <f>'[4]2SEPT'!W44+'[4]3OCT'!W44+'[4]4NOV'!W44+'[4]5DEC'!W44+'[4]6JAN'!W44+'[4]7FEB'!W44+'[4]8MAR'!W44+'[4]9APR'!W44+'[4]10MAY'!W44+'[4]11JUN'!W44+'[4]12JUL'!W44</f>
        <v>0</v>
      </c>
      <c r="X44" s="19">
        <f>'[4]2SEPT'!X44+'[4]3OCT'!X44+'[4]4NOV'!X44+'[4]5DEC'!X44+'[4]6JAN'!X44+'[4]7FEB'!X44+'[4]8MAR'!X44+'[4]9APR'!X44+'[4]10MAY'!X44+'[4]11JUN'!X44+'[4]12JUL'!X44</f>
        <v>0</v>
      </c>
      <c r="Y44" s="22">
        <f>'[4]2SEPT'!Y44+'[4]3OCT'!Y44+'[4]4NOV'!Y44+'[4]5DEC'!Y44+'[4]6JAN'!Y44+'[4]7FEB'!Y44+'[4]8MAR'!Y44+'[4]9APR'!Y44+'[4]10MAY'!Y44+'[4]11JUN'!Y44+'[4]12JUL'!Y44</f>
        <v>0</v>
      </c>
      <c r="Z44" s="19">
        <f>'[4]2SEPT'!Z44+'[4]3OCT'!Z44+'[4]4NOV'!Z44+'[4]5DEC'!Z44+'[4]6JAN'!Z44+'[4]7FEB'!Z44+'[4]8MAR'!Z44+'[4]9APR'!Z44+'[4]10MAY'!Z44+'[4]11JUN'!Z44+'[4]12JUL'!Z44</f>
        <v>0</v>
      </c>
      <c r="AA44" s="19">
        <f>'[4]2SEPT'!AA44+'[4]3OCT'!AA44+'[4]4NOV'!AA44+'[4]5DEC'!AA44+'[4]6JAN'!AA44+'[4]7FEB'!AA44+'[4]8MAR'!AA44+'[4]9APR'!AA44+'[4]10MAY'!AA44+'[4]11JUN'!AA44+'[4]12JUL'!AA44</f>
        <v>0</v>
      </c>
      <c r="AB44" s="19">
        <f>'[4]2SEPT'!AB44+'[4]3OCT'!AB44+'[4]4NOV'!AB44+'[4]5DEC'!AB44+'[4]6JAN'!AB44+'[4]7FEB'!AB44+'[4]8MAR'!AB44+'[4]9APR'!AB44+'[4]10MAY'!AB44+'[4]11JUN'!AB44+'[4]12JUL'!AB44</f>
        <v>0</v>
      </c>
      <c r="AC44" s="19">
        <f>'[4]2SEPT'!AC44+'[4]3OCT'!AC44+'[4]4NOV'!AC44+'[4]5DEC'!AC44+'[4]6JAN'!AC44+'[4]7FEB'!AC44+'[4]8MAR'!AC44+'[4]9APR'!AC44+'[4]10MAY'!AC44+'[4]11JUN'!AC44+'[4]12JUL'!AC44</f>
        <v>0</v>
      </c>
      <c r="AD44" s="23">
        <f>'[4]2SEPT'!AD44+'[4]3OCT'!AD44+'[4]4NOV'!AD44+'[4]5DEC'!AD44+'[4]6JAN'!AD44+'[4]7FEB'!AD44+'[4]8MAR'!AD44+'[4]9APR'!AD44+'[4]10MAY'!AD44+'[4]11JUN'!AD44+'[4]12JUL'!AD44</f>
        <v>0</v>
      </c>
      <c r="AE44" s="19">
        <f>'[4]2SEPT'!AE44+'[4]3OCT'!AE44+'[4]4NOV'!AE44+'[4]5DEC'!AE44+'[4]6JAN'!AE44+'[4]7FEB'!AE44+'[4]8MAR'!AE44+'[4]9APR'!AE44+'[4]10MAY'!AE44+'[4]11JUN'!AE44+'[4]12JUL'!AE44</f>
        <v>0</v>
      </c>
      <c r="AF44" s="19">
        <f>'[4]2SEPT'!AF44+'[4]3OCT'!AF44+'[4]4NOV'!AF44+'[4]5DEC'!AF44+'[4]6JAN'!AF44+'[4]7FEB'!AF44+'[4]8MAR'!AF44+'[4]9APR'!AF44+'[4]10MAY'!AF44+'[4]11JUN'!AF44+'[4]12JUL'!AF44</f>
        <v>4348</v>
      </c>
      <c r="AG44" s="19">
        <f>'[4]10MAY'!AG44+'[4]11JUN'!AG44+'[4]12JUL'!AG44</f>
        <v>0</v>
      </c>
      <c r="AH44" s="24">
        <f>'[4]2SEPT'!AG44+'[4]3OCT'!AG44+'[4]4NOV'!AG44+'[4]5DEC'!AG44+'[4]6JAN'!AG44+'[4]7FEB'!AG44+'[4]8MAR'!AG44+'[4]9APR'!AG44+'[4]10MAY'!AH44+'[4]11JUN'!AH44+'[4]12JUL'!AH44</f>
        <v>262615.57</v>
      </c>
    </row>
    <row r="45" spans="1:34" s="32" customFormat="1" ht="15.75" x14ac:dyDescent="0.25">
      <c r="A45" s="16" t="s">
        <v>127</v>
      </c>
      <c r="B45" s="17" t="s">
        <v>128</v>
      </c>
      <c r="C45" s="30" t="s">
        <v>71</v>
      </c>
      <c r="D45" s="19">
        <f>'[4]2SEPT'!D45+'[4]3OCT'!D45+'[4]4NOV'!D45+'[4]5DEC'!D45+'[4]6JAN'!D45+'[4]7FEB'!D45+'[4]8MAR'!D45+'[4]9APR'!D45+'[4]10MAY'!D45+'[4]11JUN'!D45+'[4]12JUL'!D45</f>
        <v>161726</v>
      </c>
      <c r="E45" s="19">
        <f>'[4]2SEPT'!E45+'[4]3OCT'!E45+'[4]4NOV'!E45+'[4]5DEC'!E45+'[4]6JAN'!E45+'[4]7FEB'!E45+'[4]8MAR'!E45+'[4]9APR'!E45+'[4]10MAY'!E45+'[4]11JUN'!E45+'[4]12JUL'!E45</f>
        <v>84423</v>
      </c>
      <c r="F45" s="19">
        <f>'[4]2SEPT'!F45+'[4]3OCT'!F45+'[4]4NOV'!F45+'[4]5DEC'!F45+'[4]6JAN'!F45+'[4]7FEB'!F45+'[4]8MAR'!F45+'[4]9APR'!F45+'[4]10MAY'!F45+'[4]11JUN'!F45+'[4]12JUL'!F45</f>
        <v>0</v>
      </c>
      <c r="G45" s="19">
        <f>'[4]2SEPT'!G45+'[4]3OCT'!G45+'[4]4NOV'!G45+'[4]5DEC'!G45+'[4]6JAN'!G45+'[4]7FEB'!G45+'[4]8MAR'!G45+'[4]9APR'!G45+'[4]10MAY'!G45+'[4]11JUN'!G45+'[4]12JUL'!G45</f>
        <v>36513</v>
      </c>
      <c r="H45" s="19">
        <f>'[4]2SEPT'!H45+'[4]3OCT'!H45+'[4]4NOV'!H45+'[4]5DEC'!H45+'[4]6JAN'!H45+'[4]7FEB'!H45+'[4]8MAR'!H45+'[4]9APR'!H45+'[4]10MAY'!H45+'[4]11JUN'!H45+'[4]12JUL'!H45</f>
        <v>2000</v>
      </c>
      <c r="I45" s="20">
        <f>'[4]2SEPT'!I45+'[4]3OCT'!I45+'[4]4NOV'!I45+'[4]5DEC'!I45+'[4]6JAN'!I45+'[4]7FEB'!I45+'[4]8MAR'!I45+'[4]9APR'!I45+'[4]10MAY'!I45+'[4]11JUN'!I45+'[4]12JUL'!I45</f>
        <v>284662</v>
      </c>
      <c r="J45" s="19">
        <f>'[4]2SEPT'!J45+'[4]3OCT'!J45+'[4]4NOV'!J45+'[4]5DEC'!J45+'[4]6JAN'!J45+'[4]7FEB'!J45+'[4]8MAR'!J45+'[4]9APR'!J45+'[4]10MAY'!J45+'[4]11JUN'!J45+'[4]12JUL'!J45</f>
        <v>20075.82</v>
      </c>
      <c r="K45" s="19">
        <f>'[4]2SEPT'!K45+'[4]3OCT'!K45+'[4]4NOV'!K45+'[4]5DEC'!K45+'[4]6JAN'!K45+'[4]7FEB'!K45+'[4]8MAR'!K45+'[4]9APR'!K45+'[4]10MAY'!K45+'[4]11JUN'!K45+'[4]12JUL'!K45</f>
        <v>0</v>
      </c>
      <c r="L45" s="19">
        <f>'[4]2SEPT'!L45+'[4]3OCT'!L45+'[4]4NOV'!L45+'[4]5DEC'!L45+'[4]6JAN'!L45+'[4]7FEB'!L45+'[4]8MAR'!L45+'[4]9APR'!L45+'[4]10MAY'!L45+'[4]11JUN'!L45+'[4]12JUL'!L45</f>
        <v>0</v>
      </c>
      <c r="M45" s="19">
        <f>'[4]2SEPT'!M45+'[4]3OCT'!M45+'[4]4NOV'!M45+'[4]5DEC'!M45+'[4]6JAN'!M45+'[4]7FEB'!M45+'[4]8MAR'!M45+'[4]9APR'!M45+'[4]10MAY'!M45+'[4]11JUN'!M45+'[4]12JUL'!M45</f>
        <v>0</v>
      </c>
      <c r="N45" s="19">
        <f>'[4]2SEPT'!N45+'[4]3OCT'!N45+'[4]4NOV'!N45+'[4]5DEC'!N45+'[4]6JAN'!N45+'[4]7FEB'!N45+'[4]8MAR'!N45+'[4]9APR'!N45+'[4]10MAY'!N45+'[4]11JUN'!N45+'[4]12JUL'!N45</f>
        <v>0</v>
      </c>
      <c r="O45" s="19">
        <f>'[4]2SEPT'!O45+'[4]3OCT'!O45+'[4]4NOV'!O45+'[4]5DEC'!O45+'[4]6JAN'!O45+'[4]7FEB'!O45+'[4]8MAR'!O45+'[4]9APR'!O45+'[4]10MAY'!O45+'[4]11JUN'!O45+'[4]12JUL'!O45</f>
        <v>0</v>
      </c>
      <c r="P45" s="19">
        <f>'[4]2SEPT'!P45+'[4]3OCT'!P45+'[4]4NOV'!P45+'[4]5DEC'!P45+'[4]6JAN'!P45+'[4]7FEB'!P45+'[4]8MAR'!P45+'[4]9APR'!P45+'[4]10MAY'!P45+'[4]11JUN'!P45+'[4]12JUL'!P45</f>
        <v>0</v>
      </c>
      <c r="Q45" s="19">
        <f>'[4]2SEPT'!Q45+'[4]3OCT'!Q45+'[4]4NOV'!Q45+'[4]5DEC'!Q45+'[4]6JAN'!Q45+'[4]7FEB'!Q45+'[4]8MAR'!Q45+'[4]9APR'!Q45+'[4]10MAY'!Q45+'[4]11JUN'!Q45+'[4]12JUL'!Q45</f>
        <v>0</v>
      </c>
      <c r="R45" s="19">
        <f>'[4]2SEPT'!R45+'[4]3OCT'!R45+'[4]4NOV'!R45+'[4]5DEC'!R45+'[4]6JAN'!R45+'[4]7FEB'!R45+'[4]8MAR'!R45+'[4]9APR'!R45+'[4]10MAY'!R45+'[4]11JUN'!R45+'[4]12JUL'!R45</f>
        <v>0</v>
      </c>
      <c r="S45" s="19">
        <f>'[4]2SEPT'!S45+'[4]3OCT'!S45+'[4]4NOV'!S45+'[4]5DEC'!S45+'[4]6JAN'!S45+'[4]7FEB'!S45+'[4]8MAR'!S45+'[4]9APR'!S45+'[4]10MAY'!S45+'[4]11JUN'!S45+'[4]12JUL'!S45</f>
        <v>0</v>
      </c>
      <c r="T45" s="21">
        <f>'[4]2SEPT'!T45+'[4]3OCT'!T45+'[4]4NOV'!T45+'[4]5DEC'!T45+'[4]6JAN'!T45+'[4]7FEB'!T45+'[4]8MAR'!T45+'[4]9APR'!T45+'[4]10MAY'!T45+'[4]11JUN'!T45+'[4]12JUL'!T45</f>
        <v>0</v>
      </c>
      <c r="U45" s="19">
        <f>'[4]2SEPT'!U45+'[4]3OCT'!U45+'[4]4NOV'!U45+'[4]5DEC'!U45+'[4]6JAN'!U45+'[4]7FEB'!U45+'[4]8MAR'!U45+'[4]9APR'!U45+'[4]10MAY'!U45+'[4]11JUN'!U45+'[4]12JUL'!U45</f>
        <v>0</v>
      </c>
      <c r="V45" s="19">
        <f>'[4]2SEPT'!V45+'[4]3OCT'!V45+'[4]4NOV'!V45+'[4]5DEC'!V45+'[4]6JAN'!V45+'[4]7FEB'!V45+'[4]8MAR'!V45+'[4]9APR'!V45+'[4]10MAY'!V45+'[4]11JUN'!V45+'[4]12JUL'!V45</f>
        <v>0</v>
      </c>
      <c r="W45" s="19">
        <f>'[4]2SEPT'!W45+'[4]3OCT'!W45+'[4]4NOV'!W45+'[4]5DEC'!W45+'[4]6JAN'!W45+'[4]7FEB'!W45+'[4]8MAR'!W45+'[4]9APR'!W45+'[4]10MAY'!W45+'[4]11JUN'!W45+'[4]12JUL'!W45</f>
        <v>0</v>
      </c>
      <c r="X45" s="19">
        <f>'[4]2SEPT'!X45+'[4]3OCT'!X45+'[4]4NOV'!X45+'[4]5DEC'!X45+'[4]6JAN'!X45+'[4]7FEB'!X45+'[4]8MAR'!X45+'[4]9APR'!X45+'[4]10MAY'!X45+'[4]11JUN'!X45+'[4]12JUL'!X45</f>
        <v>0</v>
      </c>
      <c r="Y45" s="22">
        <f>'[4]2SEPT'!Y45+'[4]3OCT'!Y45+'[4]4NOV'!Y45+'[4]5DEC'!Y45+'[4]6JAN'!Y45+'[4]7FEB'!Y45+'[4]8MAR'!Y45+'[4]9APR'!Y45+'[4]10MAY'!Y45+'[4]11JUN'!Y45+'[4]12JUL'!Y45</f>
        <v>0</v>
      </c>
      <c r="Z45" s="19">
        <f>'[4]2SEPT'!Z45+'[4]3OCT'!Z45+'[4]4NOV'!Z45+'[4]5DEC'!Z45+'[4]6JAN'!Z45+'[4]7FEB'!Z45+'[4]8MAR'!Z45+'[4]9APR'!Z45+'[4]10MAY'!Z45+'[4]11JUN'!Z45+'[4]12JUL'!Z45</f>
        <v>0</v>
      </c>
      <c r="AA45" s="19">
        <f>'[4]2SEPT'!AA45+'[4]3OCT'!AA45+'[4]4NOV'!AA45+'[4]5DEC'!AA45+'[4]6JAN'!AA45+'[4]7FEB'!AA45+'[4]8MAR'!AA45+'[4]9APR'!AA45+'[4]10MAY'!AA45+'[4]11JUN'!AA45+'[4]12JUL'!AA45</f>
        <v>0</v>
      </c>
      <c r="AB45" s="19">
        <f>'[4]2SEPT'!AB45+'[4]3OCT'!AB45+'[4]4NOV'!AB45+'[4]5DEC'!AB45+'[4]6JAN'!AB45+'[4]7FEB'!AB45+'[4]8MAR'!AB45+'[4]9APR'!AB45+'[4]10MAY'!AB45+'[4]11JUN'!AB45+'[4]12JUL'!AB45</f>
        <v>0</v>
      </c>
      <c r="AC45" s="19">
        <f>'[4]2SEPT'!AC45+'[4]3OCT'!AC45+'[4]4NOV'!AC45+'[4]5DEC'!AC45+'[4]6JAN'!AC45+'[4]7FEB'!AC45+'[4]8MAR'!AC45+'[4]9APR'!AC45+'[4]10MAY'!AC45+'[4]11JUN'!AC45+'[4]12JUL'!AC45</f>
        <v>0</v>
      </c>
      <c r="AD45" s="23">
        <f>'[4]2SEPT'!AD45+'[4]3OCT'!AD45+'[4]4NOV'!AD45+'[4]5DEC'!AD45+'[4]6JAN'!AD45+'[4]7FEB'!AD45+'[4]8MAR'!AD45+'[4]9APR'!AD45+'[4]10MAY'!AD45+'[4]11JUN'!AD45+'[4]12JUL'!AD45</f>
        <v>0</v>
      </c>
      <c r="AE45" s="19">
        <f>'[4]2SEPT'!AE45+'[4]3OCT'!AE45+'[4]4NOV'!AE45+'[4]5DEC'!AE45+'[4]6JAN'!AE45+'[4]7FEB'!AE45+'[4]8MAR'!AE45+'[4]9APR'!AE45+'[4]10MAY'!AE45+'[4]11JUN'!AE45+'[4]12JUL'!AE45</f>
        <v>0</v>
      </c>
      <c r="AF45" s="19">
        <f>'[4]2SEPT'!AF45+'[4]3OCT'!AF45+'[4]4NOV'!AF45+'[4]5DEC'!AF45+'[4]6JAN'!AF45+'[4]7FEB'!AF45+'[4]8MAR'!AF45+'[4]9APR'!AF45+'[4]10MAY'!AF45+'[4]11JUN'!AF45+'[4]12JUL'!AF45</f>
        <v>10815.57</v>
      </c>
      <c r="AG45" s="19">
        <f>'[4]10MAY'!AG45+'[4]11JUN'!AG45+'[4]12JUL'!AG45</f>
        <v>0</v>
      </c>
      <c r="AH45" s="24">
        <f>'[4]2SEPT'!AG45+'[4]3OCT'!AG45+'[4]4NOV'!AG45+'[4]5DEC'!AG45+'[4]6JAN'!AG45+'[4]7FEB'!AG45+'[4]8MAR'!AG45+'[4]9APR'!AG45+'[4]10MAY'!AH45+'[4]11JUN'!AH45+'[4]12JUL'!AH45</f>
        <v>281015.82</v>
      </c>
    </row>
    <row r="46" spans="1:34" s="32" customFormat="1" ht="15.75" x14ac:dyDescent="0.25">
      <c r="A46" s="16" t="s">
        <v>129</v>
      </c>
      <c r="B46" s="17" t="s">
        <v>130</v>
      </c>
      <c r="C46" s="31" t="s">
        <v>100</v>
      </c>
      <c r="D46" s="19">
        <f>'[4]2SEPT'!D46+'[4]3OCT'!D46+'[4]4NOV'!D46+'[4]5DEC'!D46+'[4]6JAN'!D46+'[4]7FEB'!D46+'[4]8MAR'!D46+'[4]9APR'!D46+'[4]10MAY'!D46+'[4]11JUN'!D46+'[4]12JUL'!D46</f>
        <v>196558</v>
      </c>
      <c r="E46" s="19">
        <f>'[4]2SEPT'!E46+'[4]3OCT'!E46+'[4]4NOV'!E46+'[4]5DEC'!E46+'[4]6JAN'!E46+'[4]7FEB'!E46+'[4]8MAR'!E46+'[4]9APR'!E46+'[4]10MAY'!E46+'[4]11JUN'!E46+'[4]12JUL'!E46</f>
        <v>0</v>
      </c>
      <c r="F46" s="19">
        <f>'[4]2SEPT'!F46+'[4]3OCT'!F46+'[4]4NOV'!F46+'[4]5DEC'!F46+'[4]6JAN'!F46+'[4]7FEB'!F46+'[4]8MAR'!F46+'[4]9APR'!F46+'[4]10MAY'!F46+'[4]11JUN'!F46+'[4]12JUL'!F46</f>
        <v>0</v>
      </c>
      <c r="G46" s="19">
        <f>'[4]2SEPT'!G46+'[4]3OCT'!G46+'[4]4NOV'!G46+'[4]5DEC'!G46+'[4]6JAN'!G46+'[4]7FEB'!G46+'[4]8MAR'!G46+'[4]9APR'!G46+'[4]10MAY'!G46+'[4]11JUN'!G46+'[4]12JUL'!G46</f>
        <v>0</v>
      </c>
      <c r="H46" s="19">
        <f>'[4]2SEPT'!H46+'[4]3OCT'!H46+'[4]4NOV'!H46+'[4]5DEC'!H46+'[4]6JAN'!H46+'[4]7FEB'!H46+'[4]8MAR'!H46+'[4]9APR'!H46+'[4]10MAY'!H46+'[4]11JUN'!H46+'[4]12JUL'!H46</f>
        <v>0</v>
      </c>
      <c r="I46" s="20">
        <f>'[4]2SEPT'!I46+'[4]3OCT'!I46+'[4]4NOV'!I46+'[4]5DEC'!I46+'[4]6JAN'!I46+'[4]7FEB'!I46+'[4]8MAR'!I46+'[4]9APR'!I46+'[4]10MAY'!I46+'[4]11JUN'!I46+'[4]12JUL'!I46</f>
        <v>196558</v>
      </c>
      <c r="J46" s="19">
        <f>'[4]2SEPT'!J46+'[4]3OCT'!J46+'[4]4NOV'!J46+'[4]5DEC'!J46+'[4]6JAN'!J46+'[4]7FEB'!J46+'[4]8MAR'!J46+'[4]9APR'!J46+'[4]10MAY'!J46+'[4]11JUN'!J46+'[4]12JUL'!J46</f>
        <v>14372.44</v>
      </c>
      <c r="K46" s="19">
        <f>'[4]2SEPT'!K46+'[4]3OCT'!K46+'[4]4NOV'!K46+'[4]5DEC'!K46+'[4]6JAN'!K46+'[4]7FEB'!K46+'[4]8MAR'!K46+'[4]9APR'!K46+'[4]10MAY'!K46+'[4]11JUN'!K46+'[4]12JUL'!K46</f>
        <v>0</v>
      </c>
      <c r="L46" s="19">
        <f>'[4]2SEPT'!L46+'[4]3OCT'!L46+'[4]4NOV'!L46+'[4]5DEC'!L46+'[4]6JAN'!L46+'[4]7FEB'!L46+'[4]8MAR'!L46+'[4]9APR'!L46+'[4]10MAY'!L46+'[4]11JUN'!L46+'[4]12JUL'!L46</f>
        <v>0</v>
      </c>
      <c r="M46" s="19">
        <f>'[4]2SEPT'!M46+'[4]3OCT'!M46+'[4]4NOV'!M46+'[4]5DEC'!M46+'[4]6JAN'!M46+'[4]7FEB'!M46+'[4]8MAR'!M46+'[4]9APR'!M46+'[4]10MAY'!M46+'[4]11JUN'!M46+'[4]12JUL'!M46</f>
        <v>0</v>
      </c>
      <c r="N46" s="19">
        <f>'[4]2SEPT'!N46+'[4]3OCT'!N46+'[4]4NOV'!N46+'[4]5DEC'!N46+'[4]6JAN'!N46+'[4]7FEB'!N46+'[4]8MAR'!N46+'[4]9APR'!N46+'[4]10MAY'!N46+'[4]11JUN'!N46+'[4]12JUL'!N46</f>
        <v>0</v>
      </c>
      <c r="O46" s="19">
        <f>'[4]2SEPT'!O46+'[4]3OCT'!O46+'[4]4NOV'!O46+'[4]5DEC'!O46+'[4]6JAN'!O46+'[4]7FEB'!O46+'[4]8MAR'!O46+'[4]9APR'!O46+'[4]10MAY'!O46+'[4]11JUN'!O46+'[4]12JUL'!O46</f>
        <v>0</v>
      </c>
      <c r="P46" s="19">
        <f>'[4]2SEPT'!P46+'[4]3OCT'!P46+'[4]4NOV'!P46+'[4]5DEC'!P46+'[4]6JAN'!P46+'[4]7FEB'!P46+'[4]8MAR'!P46+'[4]9APR'!P46+'[4]10MAY'!P46+'[4]11JUN'!P46+'[4]12JUL'!P46</f>
        <v>0</v>
      </c>
      <c r="Q46" s="19">
        <f>'[4]2SEPT'!Q46+'[4]3OCT'!Q46+'[4]4NOV'!Q46+'[4]5DEC'!Q46+'[4]6JAN'!Q46+'[4]7FEB'!Q46+'[4]8MAR'!Q46+'[4]9APR'!Q46+'[4]10MAY'!Q46+'[4]11JUN'!Q46+'[4]12JUL'!Q46</f>
        <v>0</v>
      </c>
      <c r="R46" s="19">
        <f>'[4]2SEPT'!R46+'[4]3OCT'!R46+'[4]4NOV'!R46+'[4]5DEC'!R46+'[4]6JAN'!R46+'[4]7FEB'!R46+'[4]8MAR'!R46+'[4]9APR'!R46+'[4]10MAY'!R46+'[4]11JUN'!R46+'[4]12JUL'!R46</f>
        <v>0</v>
      </c>
      <c r="S46" s="19">
        <f>'[4]2SEPT'!S46+'[4]3OCT'!S46+'[4]4NOV'!S46+'[4]5DEC'!S46+'[4]6JAN'!S46+'[4]7FEB'!S46+'[4]8MAR'!S46+'[4]9APR'!S46+'[4]10MAY'!S46+'[4]11JUN'!S46+'[4]12JUL'!S46</f>
        <v>0</v>
      </c>
      <c r="T46" s="21">
        <f>'[4]2SEPT'!T46+'[4]3OCT'!T46+'[4]4NOV'!T46+'[4]5DEC'!T46+'[4]6JAN'!T46+'[4]7FEB'!T46+'[4]8MAR'!T46+'[4]9APR'!T46+'[4]10MAY'!T46+'[4]11JUN'!T46+'[4]12JUL'!T46</f>
        <v>0</v>
      </c>
      <c r="U46" s="19">
        <f>'[4]2SEPT'!U46+'[4]3OCT'!U46+'[4]4NOV'!U46+'[4]5DEC'!U46+'[4]6JAN'!U46+'[4]7FEB'!U46+'[4]8MAR'!U46+'[4]9APR'!U46+'[4]10MAY'!U46+'[4]11JUN'!U46+'[4]12JUL'!U46</f>
        <v>0</v>
      </c>
      <c r="V46" s="19">
        <f>'[4]2SEPT'!V46+'[4]3OCT'!V46+'[4]4NOV'!V46+'[4]5DEC'!V46+'[4]6JAN'!V46+'[4]7FEB'!V46+'[4]8MAR'!V46+'[4]9APR'!V46+'[4]10MAY'!V46+'[4]11JUN'!V46+'[4]12JUL'!V46</f>
        <v>0</v>
      </c>
      <c r="W46" s="19">
        <f>'[4]2SEPT'!W46+'[4]3OCT'!W46+'[4]4NOV'!W46+'[4]5DEC'!W46+'[4]6JAN'!W46+'[4]7FEB'!W46+'[4]8MAR'!W46+'[4]9APR'!W46+'[4]10MAY'!W46+'[4]11JUN'!W46+'[4]12JUL'!W46</f>
        <v>0</v>
      </c>
      <c r="X46" s="19">
        <f>'[4]2SEPT'!X46+'[4]3OCT'!X46+'[4]4NOV'!X46+'[4]5DEC'!X46+'[4]6JAN'!X46+'[4]7FEB'!X46+'[4]8MAR'!X46+'[4]9APR'!X46+'[4]10MAY'!X46+'[4]11JUN'!X46+'[4]12JUL'!X46</f>
        <v>0</v>
      </c>
      <c r="Y46" s="22">
        <f>'[4]2SEPT'!Y46+'[4]3OCT'!Y46+'[4]4NOV'!Y46+'[4]5DEC'!Y46+'[4]6JAN'!Y46+'[4]7FEB'!Y46+'[4]8MAR'!Y46+'[4]9APR'!Y46+'[4]10MAY'!Y46+'[4]11JUN'!Y46+'[4]12JUL'!Y46</f>
        <v>0</v>
      </c>
      <c r="Z46" s="19">
        <f>'[4]2SEPT'!Z46+'[4]3OCT'!Z46+'[4]4NOV'!Z46+'[4]5DEC'!Z46+'[4]6JAN'!Z46+'[4]7FEB'!Z46+'[4]8MAR'!Z46+'[4]9APR'!Z46+'[4]10MAY'!Z46+'[4]11JUN'!Z46+'[4]12JUL'!Z46</f>
        <v>0</v>
      </c>
      <c r="AA46" s="19">
        <f>'[4]2SEPT'!AA46+'[4]3OCT'!AA46+'[4]4NOV'!AA46+'[4]5DEC'!AA46+'[4]6JAN'!AA46+'[4]7FEB'!AA46+'[4]8MAR'!AA46+'[4]9APR'!AA46+'[4]10MAY'!AA46+'[4]11JUN'!AA46+'[4]12JUL'!AA46</f>
        <v>0</v>
      </c>
      <c r="AB46" s="19">
        <f>'[4]2SEPT'!AB46+'[4]3OCT'!AB46+'[4]4NOV'!AB46+'[4]5DEC'!AB46+'[4]6JAN'!AB46+'[4]7FEB'!AB46+'[4]8MAR'!AB46+'[4]9APR'!AB46+'[4]10MAY'!AB46+'[4]11JUN'!AB46+'[4]12JUL'!AB46</f>
        <v>0</v>
      </c>
      <c r="AC46" s="19">
        <f>'[4]2SEPT'!AC46+'[4]3OCT'!AC46+'[4]4NOV'!AC46+'[4]5DEC'!AC46+'[4]6JAN'!AC46+'[4]7FEB'!AC46+'[4]8MAR'!AC46+'[4]9APR'!AC46+'[4]10MAY'!AC46+'[4]11JUN'!AC46+'[4]12JUL'!AC46</f>
        <v>0</v>
      </c>
      <c r="AD46" s="23">
        <f>'[4]2SEPT'!AD46+'[4]3OCT'!AD46+'[4]4NOV'!AD46+'[4]5DEC'!AD46+'[4]6JAN'!AD46+'[4]7FEB'!AD46+'[4]8MAR'!AD46+'[4]9APR'!AD46+'[4]10MAY'!AD46+'[4]11JUN'!AD46+'[4]12JUL'!AD46</f>
        <v>0</v>
      </c>
      <c r="AE46" s="19">
        <f>'[4]2SEPT'!AE46+'[4]3OCT'!AE46+'[4]4NOV'!AE46+'[4]5DEC'!AE46+'[4]6JAN'!AE46+'[4]7FEB'!AE46+'[4]8MAR'!AE46+'[4]9APR'!AE46+'[4]10MAY'!AE46+'[4]11JUN'!AE46+'[4]12JUL'!AE46</f>
        <v>0</v>
      </c>
      <c r="AF46" s="19">
        <f>'[4]2SEPT'!AF46+'[4]3OCT'!AF46+'[4]4NOV'!AF46+'[4]5DEC'!AF46+'[4]6JAN'!AF46+'[4]7FEB'!AF46+'[4]8MAR'!AF46+'[4]9APR'!AF46+'[4]10MAY'!AF46+'[4]11JUN'!AF46+'[4]12JUL'!AF46</f>
        <v>0</v>
      </c>
      <c r="AG46" s="19">
        <f>'[4]10MAY'!AG46+'[4]11JUN'!AG46+'[4]12JUL'!AG46</f>
        <v>0</v>
      </c>
      <c r="AH46" s="24">
        <f>'[4]2SEPT'!AG46+'[4]3OCT'!AG46+'[4]4NOV'!AG46+'[4]5DEC'!AG46+'[4]6JAN'!AG46+'[4]7FEB'!AG46+'[4]8MAR'!AG46+'[4]9APR'!AG46+'[4]10MAY'!AH46+'[4]11JUN'!AH46+'[4]12JUL'!AH46</f>
        <v>194550.44</v>
      </c>
    </row>
    <row r="47" spans="1:34" s="32" customFormat="1" ht="15.75" x14ac:dyDescent="0.25">
      <c r="A47" s="16" t="s">
        <v>131</v>
      </c>
      <c r="B47" s="17" t="s">
        <v>132</v>
      </c>
      <c r="C47" s="25" t="s">
        <v>39</v>
      </c>
      <c r="D47" s="19">
        <f>'[4]2SEPT'!D47+'[4]3OCT'!D47+'[4]4NOV'!D47+'[4]5DEC'!D47+'[4]6JAN'!D47+'[4]7FEB'!D47+'[4]8MAR'!D47+'[4]9APR'!D47+'[4]10MAY'!D47+'[4]11JUN'!D47+'[4]12JUL'!D47</f>
        <v>634013</v>
      </c>
      <c r="E47" s="19">
        <f>'[4]2SEPT'!E47+'[4]3OCT'!E47+'[4]4NOV'!E47+'[4]5DEC'!E47+'[4]6JAN'!E47+'[4]7FEB'!E47+'[4]8MAR'!E47+'[4]9APR'!E47+'[4]10MAY'!E47+'[4]11JUN'!E47+'[4]12JUL'!E47</f>
        <v>119641</v>
      </c>
      <c r="F47" s="19">
        <f>'[4]2SEPT'!F47+'[4]3OCT'!F47+'[4]4NOV'!F47+'[4]5DEC'!F47+'[4]6JAN'!F47+'[4]7FEB'!F47+'[4]8MAR'!F47+'[4]9APR'!F47+'[4]10MAY'!F47+'[4]11JUN'!F47+'[4]12JUL'!F47</f>
        <v>38157</v>
      </c>
      <c r="G47" s="19">
        <f>'[4]2SEPT'!G47+'[4]3OCT'!G47+'[4]4NOV'!G47+'[4]5DEC'!G47+'[4]6JAN'!G47+'[4]7FEB'!G47+'[4]8MAR'!G47+'[4]9APR'!G47+'[4]10MAY'!G47+'[4]11JUN'!G47+'[4]12JUL'!G47</f>
        <v>378004</v>
      </c>
      <c r="H47" s="19">
        <f>'[4]2SEPT'!H47+'[4]3OCT'!H47+'[4]4NOV'!H47+'[4]5DEC'!H47+'[4]6JAN'!H47+'[4]7FEB'!H47+'[4]8MAR'!H47+'[4]9APR'!H47+'[4]10MAY'!H47+'[4]11JUN'!H47+'[4]12JUL'!H47</f>
        <v>58084</v>
      </c>
      <c r="I47" s="20">
        <f>'[4]2SEPT'!I47+'[4]3OCT'!I47+'[4]4NOV'!I47+'[4]5DEC'!I47+'[4]6JAN'!I47+'[4]7FEB'!I47+'[4]8MAR'!I47+'[4]9APR'!I47+'[4]10MAY'!I47+'[4]11JUN'!I47+'[4]12JUL'!I47</f>
        <v>1227899</v>
      </c>
      <c r="J47" s="19">
        <f>'[4]2SEPT'!J47+'[4]3OCT'!J47+'[4]4NOV'!J47+'[4]5DEC'!J47+'[4]6JAN'!J47+'[4]7FEB'!J47+'[4]8MAR'!J47+'[4]9APR'!J47+'[4]10MAY'!J47+'[4]11JUN'!J47+'[4]12JUL'!J47</f>
        <v>246481.25</v>
      </c>
      <c r="K47" s="19">
        <f>'[4]2SEPT'!K47+'[4]3OCT'!K47+'[4]4NOV'!K47+'[4]5DEC'!K47+'[4]6JAN'!K47+'[4]7FEB'!K47+'[4]8MAR'!K47+'[4]9APR'!K47+'[4]10MAY'!K47+'[4]11JUN'!K47+'[4]12JUL'!K47</f>
        <v>0</v>
      </c>
      <c r="L47" s="19">
        <f>'[4]2SEPT'!L47+'[4]3OCT'!L47+'[4]4NOV'!L47+'[4]5DEC'!L47+'[4]6JAN'!L47+'[4]7FEB'!L47+'[4]8MAR'!L47+'[4]9APR'!L47+'[4]10MAY'!L47+'[4]11JUN'!L47+'[4]12JUL'!L47</f>
        <v>0</v>
      </c>
      <c r="M47" s="19">
        <f>'[4]2SEPT'!M47+'[4]3OCT'!M47+'[4]4NOV'!M47+'[4]5DEC'!M47+'[4]6JAN'!M47+'[4]7FEB'!M47+'[4]8MAR'!M47+'[4]9APR'!M47+'[4]10MAY'!M47+'[4]11JUN'!M47+'[4]12JUL'!M47</f>
        <v>0</v>
      </c>
      <c r="N47" s="19">
        <f>'[4]2SEPT'!N47+'[4]3OCT'!N47+'[4]4NOV'!N47+'[4]5DEC'!N47+'[4]6JAN'!N47+'[4]7FEB'!N47+'[4]8MAR'!N47+'[4]9APR'!N47+'[4]10MAY'!N47+'[4]11JUN'!N47+'[4]12JUL'!N47</f>
        <v>0</v>
      </c>
      <c r="O47" s="19">
        <f>'[4]2SEPT'!O47+'[4]3OCT'!O47+'[4]4NOV'!O47+'[4]5DEC'!O47+'[4]6JAN'!O47+'[4]7FEB'!O47+'[4]8MAR'!O47+'[4]9APR'!O47+'[4]10MAY'!O47+'[4]11JUN'!O47+'[4]12JUL'!O47</f>
        <v>0</v>
      </c>
      <c r="P47" s="19">
        <f>'[4]2SEPT'!P47+'[4]3OCT'!P47+'[4]4NOV'!P47+'[4]5DEC'!P47+'[4]6JAN'!P47+'[4]7FEB'!P47+'[4]8MAR'!P47+'[4]9APR'!P47+'[4]10MAY'!P47+'[4]11JUN'!P47+'[4]12JUL'!P47</f>
        <v>0</v>
      </c>
      <c r="Q47" s="19">
        <f>'[4]2SEPT'!Q47+'[4]3OCT'!Q47+'[4]4NOV'!Q47+'[4]5DEC'!Q47+'[4]6JAN'!Q47+'[4]7FEB'!Q47+'[4]8MAR'!Q47+'[4]9APR'!Q47+'[4]10MAY'!Q47+'[4]11JUN'!Q47+'[4]12JUL'!Q47</f>
        <v>0</v>
      </c>
      <c r="R47" s="19">
        <f>'[4]2SEPT'!R47+'[4]3OCT'!R47+'[4]4NOV'!R47+'[4]5DEC'!R47+'[4]6JAN'!R47+'[4]7FEB'!R47+'[4]8MAR'!R47+'[4]9APR'!R47+'[4]10MAY'!R47+'[4]11JUN'!R47+'[4]12JUL'!R47</f>
        <v>0</v>
      </c>
      <c r="S47" s="19">
        <f>'[4]2SEPT'!S47+'[4]3OCT'!S47+'[4]4NOV'!S47+'[4]5DEC'!S47+'[4]6JAN'!S47+'[4]7FEB'!S47+'[4]8MAR'!S47+'[4]9APR'!S47+'[4]10MAY'!S47+'[4]11JUN'!S47+'[4]12JUL'!S47</f>
        <v>0</v>
      </c>
      <c r="T47" s="21">
        <f>'[4]2SEPT'!T47+'[4]3OCT'!T47+'[4]4NOV'!T47+'[4]5DEC'!T47+'[4]6JAN'!T47+'[4]7FEB'!T47+'[4]8MAR'!T47+'[4]9APR'!T47+'[4]10MAY'!T47+'[4]11JUN'!T47+'[4]12JUL'!T47</f>
        <v>0</v>
      </c>
      <c r="U47" s="19">
        <f>'[4]2SEPT'!U47+'[4]3OCT'!U47+'[4]4NOV'!U47+'[4]5DEC'!U47+'[4]6JAN'!U47+'[4]7FEB'!U47+'[4]8MAR'!U47+'[4]9APR'!U47+'[4]10MAY'!U47+'[4]11JUN'!U47+'[4]12JUL'!U47</f>
        <v>0</v>
      </c>
      <c r="V47" s="19">
        <f>'[4]2SEPT'!V47+'[4]3OCT'!V47+'[4]4NOV'!V47+'[4]5DEC'!V47+'[4]6JAN'!V47+'[4]7FEB'!V47+'[4]8MAR'!V47+'[4]9APR'!V47+'[4]10MAY'!V47+'[4]11JUN'!V47+'[4]12JUL'!V47</f>
        <v>0</v>
      </c>
      <c r="W47" s="19">
        <f>'[4]2SEPT'!W47+'[4]3OCT'!W47+'[4]4NOV'!W47+'[4]5DEC'!W47+'[4]6JAN'!W47+'[4]7FEB'!W47+'[4]8MAR'!W47+'[4]9APR'!W47+'[4]10MAY'!W47+'[4]11JUN'!W47+'[4]12JUL'!W47</f>
        <v>0</v>
      </c>
      <c r="X47" s="19">
        <f>'[4]2SEPT'!X47+'[4]3OCT'!X47+'[4]4NOV'!X47+'[4]5DEC'!X47+'[4]6JAN'!X47+'[4]7FEB'!X47+'[4]8MAR'!X47+'[4]9APR'!X47+'[4]10MAY'!X47+'[4]11JUN'!X47+'[4]12JUL'!X47</f>
        <v>0</v>
      </c>
      <c r="Y47" s="22">
        <f>'[4]2SEPT'!Y47+'[4]3OCT'!Y47+'[4]4NOV'!Y47+'[4]5DEC'!Y47+'[4]6JAN'!Y47+'[4]7FEB'!Y47+'[4]8MAR'!Y47+'[4]9APR'!Y47+'[4]10MAY'!Y47+'[4]11JUN'!Y47+'[4]12JUL'!Y47</f>
        <v>0</v>
      </c>
      <c r="Z47" s="19">
        <f>'[4]2SEPT'!Z47+'[4]3OCT'!Z47+'[4]4NOV'!Z47+'[4]5DEC'!Z47+'[4]6JAN'!Z47+'[4]7FEB'!Z47+'[4]8MAR'!Z47+'[4]9APR'!Z47+'[4]10MAY'!Z47+'[4]11JUN'!Z47+'[4]12JUL'!Z47</f>
        <v>0</v>
      </c>
      <c r="AA47" s="19">
        <f>'[4]2SEPT'!AA47+'[4]3OCT'!AA47+'[4]4NOV'!AA47+'[4]5DEC'!AA47+'[4]6JAN'!AA47+'[4]7FEB'!AA47+'[4]8MAR'!AA47+'[4]9APR'!AA47+'[4]10MAY'!AA47+'[4]11JUN'!AA47+'[4]12JUL'!AA47</f>
        <v>0</v>
      </c>
      <c r="AB47" s="19">
        <f>'[4]2SEPT'!AB47+'[4]3OCT'!AB47+'[4]4NOV'!AB47+'[4]5DEC'!AB47+'[4]6JAN'!AB47+'[4]7FEB'!AB47+'[4]8MAR'!AB47+'[4]9APR'!AB47+'[4]10MAY'!AB47+'[4]11JUN'!AB47+'[4]12JUL'!AB47</f>
        <v>0</v>
      </c>
      <c r="AC47" s="19">
        <f>'[4]2SEPT'!AC47+'[4]3OCT'!AC47+'[4]4NOV'!AC47+'[4]5DEC'!AC47+'[4]6JAN'!AC47+'[4]7FEB'!AC47+'[4]8MAR'!AC47+'[4]9APR'!AC47+'[4]10MAY'!AC47+'[4]11JUN'!AC47+'[4]12JUL'!AC47</f>
        <v>0</v>
      </c>
      <c r="AD47" s="23">
        <f>'[4]2SEPT'!AD47+'[4]3OCT'!AD47+'[4]4NOV'!AD47+'[4]5DEC'!AD47+'[4]6JAN'!AD47+'[4]7FEB'!AD47+'[4]8MAR'!AD47+'[4]9APR'!AD47+'[4]10MAY'!AD47+'[4]11JUN'!AD47+'[4]12JUL'!AD47</f>
        <v>0</v>
      </c>
      <c r="AE47" s="19">
        <f>'[4]2SEPT'!AE47+'[4]3OCT'!AE47+'[4]4NOV'!AE47+'[4]5DEC'!AE47+'[4]6JAN'!AE47+'[4]7FEB'!AE47+'[4]8MAR'!AE47+'[4]9APR'!AE47+'[4]10MAY'!AE47+'[4]11JUN'!AE47+'[4]12JUL'!AE47</f>
        <v>0</v>
      </c>
      <c r="AF47" s="19">
        <f>'[4]2SEPT'!AF47+'[4]3OCT'!AF47+'[4]4NOV'!AF47+'[4]5DEC'!AF47+'[4]6JAN'!AF47+'[4]7FEB'!AF47+'[4]8MAR'!AF47+'[4]9APR'!AF47+'[4]10MAY'!AF47+'[4]11JUN'!AF47+'[4]12JUL'!AF47</f>
        <v>0</v>
      </c>
      <c r="AG47" s="19">
        <f>'[4]10MAY'!AG47+'[4]11JUN'!AG47+'[4]12JUL'!AG47</f>
        <v>0</v>
      </c>
      <c r="AH47" s="24">
        <f>'[4]2SEPT'!AG47+'[4]3OCT'!AG47+'[4]4NOV'!AG47+'[4]5DEC'!AG47+'[4]6JAN'!AG47+'[4]7FEB'!AG47+'[4]8MAR'!AG47+'[4]9APR'!AG47+'[4]10MAY'!AH47+'[4]11JUN'!AH47+'[4]12JUL'!AH47</f>
        <v>1372056.25</v>
      </c>
    </row>
    <row r="48" spans="1:34" s="32" customFormat="1" ht="15.75" x14ac:dyDescent="0.25">
      <c r="A48" s="16" t="s">
        <v>133</v>
      </c>
      <c r="B48" s="17" t="s">
        <v>134</v>
      </c>
      <c r="C48" s="31" t="s">
        <v>100</v>
      </c>
      <c r="D48" s="19">
        <f>'[4]2SEPT'!D48+'[4]3OCT'!D48+'[4]4NOV'!D48+'[4]5DEC'!D48+'[4]6JAN'!D48+'[4]7FEB'!D48+'[4]8MAR'!D48+'[4]9APR'!D48+'[4]10MAY'!D48+'[4]11JUN'!D48+'[4]12JUL'!D48</f>
        <v>348816</v>
      </c>
      <c r="E48" s="19">
        <f>'[4]2SEPT'!E48+'[4]3OCT'!E48+'[4]4NOV'!E48+'[4]5DEC'!E48+'[4]6JAN'!E48+'[4]7FEB'!E48+'[4]8MAR'!E48+'[4]9APR'!E48+'[4]10MAY'!E48+'[4]11JUN'!E48+'[4]12JUL'!E48</f>
        <v>145523</v>
      </c>
      <c r="F48" s="19">
        <f>'[4]2SEPT'!F48+'[4]3OCT'!F48+'[4]4NOV'!F48+'[4]5DEC'!F48+'[4]6JAN'!F48+'[4]7FEB'!F48+'[4]8MAR'!F48+'[4]9APR'!F48+'[4]10MAY'!F48+'[4]11JUN'!F48+'[4]12JUL'!F48</f>
        <v>138999</v>
      </c>
      <c r="G48" s="19">
        <f>'[4]2SEPT'!G48+'[4]3OCT'!G48+'[4]4NOV'!G48+'[4]5DEC'!G48+'[4]6JAN'!G48+'[4]7FEB'!G48+'[4]8MAR'!G48+'[4]9APR'!G48+'[4]10MAY'!G48+'[4]11JUN'!G48+'[4]12JUL'!G48</f>
        <v>127336.5</v>
      </c>
      <c r="H48" s="19">
        <f>'[4]2SEPT'!H48+'[4]3OCT'!H48+'[4]4NOV'!H48+'[4]5DEC'!H48+'[4]6JAN'!H48+'[4]7FEB'!H48+'[4]8MAR'!H48+'[4]9APR'!H48+'[4]10MAY'!H48+'[4]11JUN'!H48+'[4]12JUL'!H48</f>
        <v>15117.5</v>
      </c>
      <c r="I48" s="20">
        <f>'[4]2SEPT'!I48+'[4]3OCT'!I48+'[4]4NOV'!I48+'[4]5DEC'!I48+'[4]6JAN'!I48+'[4]7FEB'!I48+'[4]8MAR'!I48+'[4]9APR'!I48+'[4]10MAY'!I48+'[4]11JUN'!I48+'[4]12JUL'!I48</f>
        <v>775792</v>
      </c>
      <c r="J48" s="19">
        <f>'[4]2SEPT'!J48+'[4]3OCT'!J48+'[4]4NOV'!J48+'[4]5DEC'!J48+'[4]6JAN'!J48+'[4]7FEB'!J48+'[4]8MAR'!J48+'[4]9APR'!J48+'[4]10MAY'!J48+'[4]11JUN'!J48+'[4]12JUL'!J48</f>
        <v>72141.22</v>
      </c>
      <c r="K48" s="19">
        <f>'[4]2SEPT'!K48+'[4]3OCT'!K48+'[4]4NOV'!K48+'[4]5DEC'!K48+'[4]6JAN'!K48+'[4]7FEB'!K48+'[4]8MAR'!K48+'[4]9APR'!K48+'[4]10MAY'!K48+'[4]11JUN'!K48+'[4]12JUL'!K48</f>
        <v>0</v>
      </c>
      <c r="L48" s="19">
        <f>'[4]2SEPT'!L48+'[4]3OCT'!L48+'[4]4NOV'!L48+'[4]5DEC'!L48+'[4]6JAN'!L48+'[4]7FEB'!L48+'[4]8MAR'!L48+'[4]9APR'!L48+'[4]10MAY'!L48+'[4]11JUN'!L48+'[4]12JUL'!L48</f>
        <v>0</v>
      </c>
      <c r="M48" s="19">
        <f>'[4]2SEPT'!M48+'[4]3OCT'!M48+'[4]4NOV'!M48+'[4]5DEC'!M48+'[4]6JAN'!M48+'[4]7FEB'!M48+'[4]8MAR'!M48+'[4]9APR'!M48+'[4]10MAY'!M48+'[4]11JUN'!M48+'[4]12JUL'!M48</f>
        <v>0</v>
      </c>
      <c r="N48" s="19">
        <f>'[4]2SEPT'!N48+'[4]3OCT'!N48+'[4]4NOV'!N48+'[4]5DEC'!N48+'[4]6JAN'!N48+'[4]7FEB'!N48+'[4]8MAR'!N48+'[4]9APR'!N48+'[4]10MAY'!N48+'[4]11JUN'!N48+'[4]12JUL'!N48</f>
        <v>0</v>
      </c>
      <c r="O48" s="19">
        <f>'[4]2SEPT'!O48+'[4]3OCT'!O48+'[4]4NOV'!O48+'[4]5DEC'!O48+'[4]6JAN'!O48+'[4]7FEB'!O48+'[4]8MAR'!O48+'[4]9APR'!O48+'[4]10MAY'!O48+'[4]11JUN'!O48+'[4]12JUL'!O48</f>
        <v>0</v>
      </c>
      <c r="P48" s="19">
        <f>'[4]2SEPT'!P48+'[4]3OCT'!P48+'[4]4NOV'!P48+'[4]5DEC'!P48+'[4]6JAN'!P48+'[4]7FEB'!P48+'[4]8MAR'!P48+'[4]9APR'!P48+'[4]10MAY'!P48+'[4]11JUN'!P48+'[4]12JUL'!P48</f>
        <v>0</v>
      </c>
      <c r="Q48" s="19">
        <f>'[4]2SEPT'!Q48+'[4]3OCT'!Q48+'[4]4NOV'!Q48+'[4]5DEC'!Q48+'[4]6JAN'!Q48+'[4]7FEB'!Q48+'[4]8MAR'!Q48+'[4]9APR'!Q48+'[4]10MAY'!Q48+'[4]11JUN'!Q48+'[4]12JUL'!Q48</f>
        <v>0</v>
      </c>
      <c r="R48" s="19">
        <f>'[4]2SEPT'!R48+'[4]3OCT'!R48+'[4]4NOV'!R48+'[4]5DEC'!R48+'[4]6JAN'!R48+'[4]7FEB'!R48+'[4]8MAR'!R48+'[4]9APR'!R48+'[4]10MAY'!R48+'[4]11JUN'!R48+'[4]12JUL'!R48</f>
        <v>0</v>
      </c>
      <c r="S48" s="19">
        <f>'[4]2SEPT'!S48+'[4]3OCT'!S48+'[4]4NOV'!S48+'[4]5DEC'!S48+'[4]6JAN'!S48+'[4]7FEB'!S48+'[4]8MAR'!S48+'[4]9APR'!S48+'[4]10MAY'!S48+'[4]11JUN'!S48+'[4]12JUL'!S48</f>
        <v>0</v>
      </c>
      <c r="T48" s="21">
        <f>'[4]2SEPT'!T48+'[4]3OCT'!T48+'[4]4NOV'!T48+'[4]5DEC'!T48+'[4]6JAN'!T48+'[4]7FEB'!T48+'[4]8MAR'!T48+'[4]9APR'!T48+'[4]10MAY'!T48+'[4]11JUN'!T48+'[4]12JUL'!T48</f>
        <v>0</v>
      </c>
      <c r="U48" s="19">
        <f>'[4]2SEPT'!U48+'[4]3OCT'!U48+'[4]4NOV'!U48+'[4]5DEC'!U48+'[4]6JAN'!U48+'[4]7FEB'!U48+'[4]8MAR'!U48+'[4]9APR'!U48+'[4]10MAY'!U48+'[4]11JUN'!U48+'[4]12JUL'!U48</f>
        <v>0</v>
      </c>
      <c r="V48" s="19">
        <f>'[4]2SEPT'!V48+'[4]3OCT'!V48+'[4]4NOV'!V48+'[4]5DEC'!V48+'[4]6JAN'!V48+'[4]7FEB'!V48+'[4]8MAR'!V48+'[4]9APR'!V48+'[4]10MAY'!V48+'[4]11JUN'!V48+'[4]12JUL'!V48</f>
        <v>0</v>
      </c>
      <c r="W48" s="19">
        <f>'[4]2SEPT'!W48+'[4]3OCT'!W48+'[4]4NOV'!W48+'[4]5DEC'!W48+'[4]6JAN'!W48+'[4]7FEB'!W48+'[4]8MAR'!W48+'[4]9APR'!W48+'[4]10MAY'!W48+'[4]11JUN'!W48+'[4]12JUL'!W48</f>
        <v>0</v>
      </c>
      <c r="X48" s="19">
        <f>'[4]2SEPT'!X48+'[4]3OCT'!X48+'[4]4NOV'!X48+'[4]5DEC'!X48+'[4]6JAN'!X48+'[4]7FEB'!X48+'[4]8MAR'!X48+'[4]9APR'!X48+'[4]10MAY'!X48+'[4]11JUN'!X48+'[4]12JUL'!X48</f>
        <v>0</v>
      </c>
      <c r="Y48" s="22">
        <f>'[4]2SEPT'!Y48+'[4]3OCT'!Y48+'[4]4NOV'!Y48+'[4]5DEC'!Y48+'[4]6JAN'!Y48+'[4]7FEB'!Y48+'[4]8MAR'!Y48+'[4]9APR'!Y48+'[4]10MAY'!Y48+'[4]11JUN'!Y48+'[4]12JUL'!Y48</f>
        <v>0</v>
      </c>
      <c r="Z48" s="19">
        <f>'[4]2SEPT'!Z48+'[4]3OCT'!Z48+'[4]4NOV'!Z48+'[4]5DEC'!Z48+'[4]6JAN'!Z48+'[4]7FEB'!Z48+'[4]8MAR'!Z48+'[4]9APR'!Z48+'[4]10MAY'!Z48+'[4]11JUN'!Z48+'[4]12JUL'!Z48</f>
        <v>0</v>
      </c>
      <c r="AA48" s="19">
        <f>'[4]2SEPT'!AA48+'[4]3OCT'!AA48+'[4]4NOV'!AA48+'[4]5DEC'!AA48+'[4]6JAN'!AA48+'[4]7FEB'!AA48+'[4]8MAR'!AA48+'[4]9APR'!AA48+'[4]10MAY'!AA48+'[4]11JUN'!AA48+'[4]12JUL'!AA48</f>
        <v>0</v>
      </c>
      <c r="AB48" s="19">
        <f>'[4]2SEPT'!AB48+'[4]3OCT'!AB48+'[4]4NOV'!AB48+'[4]5DEC'!AB48+'[4]6JAN'!AB48+'[4]7FEB'!AB48+'[4]8MAR'!AB48+'[4]9APR'!AB48+'[4]10MAY'!AB48+'[4]11JUN'!AB48+'[4]12JUL'!AB48</f>
        <v>0</v>
      </c>
      <c r="AC48" s="19">
        <f>'[4]2SEPT'!AC48+'[4]3OCT'!AC48+'[4]4NOV'!AC48+'[4]5DEC'!AC48+'[4]6JAN'!AC48+'[4]7FEB'!AC48+'[4]8MAR'!AC48+'[4]9APR'!AC48+'[4]10MAY'!AC48+'[4]11JUN'!AC48+'[4]12JUL'!AC48</f>
        <v>0</v>
      </c>
      <c r="AD48" s="23">
        <f>'[4]2SEPT'!AD48+'[4]3OCT'!AD48+'[4]4NOV'!AD48+'[4]5DEC'!AD48+'[4]6JAN'!AD48+'[4]7FEB'!AD48+'[4]8MAR'!AD48+'[4]9APR'!AD48+'[4]10MAY'!AD48+'[4]11JUN'!AD48+'[4]12JUL'!AD48</f>
        <v>0</v>
      </c>
      <c r="AE48" s="19">
        <f>'[4]2SEPT'!AE48+'[4]3OCT'!AE48+'[4]4NOV'!AE48+'[4]5DEC'!AE48+'[4]6JAN'!AE48+'[4]7FEB'!AE48+'[4]8MAR'!AE48+'[4]9APR'!AE48+'[4]10MAY'!AE48+'[4]11JUN'!AE48+'[4]12JUL'!AE48</f>
        <v>0</v>
      </c>
      <c r="AF48" s="19">
        <f>'[4]2SEPT'!AF48+'[4]3OCT'!AF48+'[4]4NOV'!AF48+'[4]5DEC'!AF48+'[4]6JAN'!AF48+'[4]7FEB'!AF48+'[4]8MAR'!AF48+'[4]9APR'!AF48+'[4]10MAY'!AF48+'[4]11JUN'!AF48+'[4]12JUL'!AF48</f>
        <v>20000</v>
      </c>
      <c r="AG48" s="19">
        <f>'[4]10MAY'!AG48+'[4]11JUN'!AG48+'[4]12JUL'!AG48</f>
        <v>0</v>
      </c>
      <c r="AH48" s="24">
        <f>'[4]2SEPT'!AG48+'[4]3OCT'!AG48+'[4]4NOV'!AG48+'[4]5DEC'!AG48+'[4]6JAN'!AG48+'[4]7FEB'!AG48+'[4]8MAR'!AG48+'[4]9APR'!AG48+'[4]10MAY'!AH48+'[4]11JUN'!AH48+'[4]12JUL'!AH48</f>
        <v>783284.22</v>
      </c>
    </row>
    <row r="49" spans="1:34" s="32" customFormat="1" ht="15.75" x14ac:dyDescent="0.25">
      <c r="A49" s="16" t="s">
        <v>135</v>
      </c>
      <c r="B49" s="17" t="s">
        <v>136</v>
      </c>
      <c r="C49" s="25" t="s">
        <v>39</v>
      </c>
      <c r="D49" s="19">
        <f>'[4]2SEPT'!D49+'[4]3OCT'!D49+'[4]4NOV'!D49+'[4]5DEC'!D49+'[4]6JAN'!D49+'[4]7FEB'!D49+'[4]8MAR'!D49+'[4]9APR'!D49+'[4]10MAY'!D49+'[4]11JUN'!D49+'[4]12JUL'!D49</f>
        <v>2405459.96</v>
      </c>
      <c r="E49" s="19">
        <f>'[4]2SEPT'!E49+'[4]3OCT'!E49+'[4]4NOV'!E49+'[4]5DEC'!E49+'[4]6JAN'!E49+'[4]7FEB'!E49+'[4]8MAR'!E49+'[4]9APR'!E49+'[4]10MAY'!E49+'[4]11JUN'!E49+'[4]12JUL'!E49</f>
        <v>779580.24000000011</v>
      </c>
      <c r="F49" s="19">
        <f>'[4]2SEPT'!F49+'[4]3OCT'!F49+'[4]4NOV'!F49+'[4]5DEC'!F49+'[4]6JAN'!F49+'[4]7FEB'!F49+'[4]8MAR'!F49+'[4]9APR'!F49+'[4]10MAY'!F49+'[4]11JUN'!F49+'[4]12JUL'!F49</f>
        <v>350255</v>
      </c>
      <c r="G49" s="19">
        <f>'[4]2SEPT'!G49+'[4]3OCT'!G49+'[4]4NOV'!G49+'[4]5DEC'!G49+'[4]6JAN'!G49+'[4]7FEB'!G49+'[4]8MAR'!G49+'[4]9APR'!G49+'[4]10MAY'!G49+'[4]11JUN'!G49+'[4]12JUL'!G49</f>
        <v>345678.66000000003</v>
      </c>
      <c r="H49" s="19">
        <f>'[4]2SEPT'!H49+'[4]3OCT'!H49+'[4]4NOV'!H49+'[4]5DEC'!H49+'[4]6JAN'!H49+'[4]7FEB'!H49+'[4]8MAR'!H49+'[4]9APR'!H49+'[4]10MAY'!H49+'[4]11JUN'!H49+'[4]12JUL'!H49</f>
        <v>376066.14</v>
      </c>
      <c r="I49" s="20">
        <f>'[4]2SEPT'!I49+'[4]3OCT'!I49+'[4]4NOV'!I49+'[4]5DEC'!I49+'[4]6JAN'!I49+'[4]7FEB'!I49+'[4]8MAR'!I49+'[4]9APR'!I49+'[4]10MAY'!I49+'[4]11JUN'!I49+'[4]12JUL'!I49</f>
        <v>4257040</v>
      </c>
      <c r="J49" s="19">
        <f>'[4]2SEPT'!J49+'[4]3OCT'!J49+'[4]4NOV'!J49+'[4]5DEC'!J49+'[4]6JAN'!J49+'[4]7FEB'!J49+'[4]8MAR'!J49+'[4]9APR'!J49+'[4]10MAY'!J49+'[4]11JUN'!J49+'[4]12JUL'!J49</f>
        <v>1116560.58</v>
      </c>
      <c r="K49" s="19">
        <f>'[4]2SEPT'!K49+'[4]3OCT'!K49+'[4]4NOV'!K49+'[4]5DEC'!K49+'[4]6JAN'!K49+'[4]7FEB'!K49+'[4]8MAR'!K49+'[4]9APR'!K49+'[4]10MAY'!K49+'[4]11JUN'!K49+'[4]12JUL'!K49</f>
        <v>0</v>
      </c>
      <c r="L49" s="19">
        <f>'[4]2SEPT'!L49+'[4]3OCT'!L49+'[4]4NOV'!L49+'[4]5DEC'!L49+'[4]6JAN'!L49+'[4]7FEB'!L49+'[4]8MAR'!L49+'[4]9APR'!L49+'[4]10MAY'!L49+'[4]11JUN'!L49+'[4]12JUL'!L49</f>
        <v>0</v>
      </c>
      <c r="M49" s="19">
        <f>'[4]2SEPT'!M49+'[4]3OCT'!M49+'[4]4NOV'!M49+'[4]5DEC'!M49+'[4]6JAN'!M49+'[4]7FEB'!M49+'[4]8MAR'!M49+'[4]9APR'!M49+'[4]10MAY'!M49+'[4]11JUN'!M49+'[4]12JUL'!M49</f>
        <v>500000</v>
      </c>
      <c r="N49" s="19">
        <f>'[4]2SEPT'!N49+'[4]3OCT'!N49+'[4]4NOV'!N49+'[4]5DEC'!N49+'[4]6JAN'!N49+'[4]7FEB'!N49+'[4]8MAR'!N49+'[4]9APR'!N49+'[4]10MAY'!N49+'[4]11JUN'!N49+'[4]12JUL'!N49</f>
        <v>0</v>
      </c>
      <c r="O49" s="19">
        <f>'[4]2SEPT'!O49+'[4]3OCT'!O49+'[4]4NOV'!O49+'[4]5DEC'!O49+'[4]6JAN'!O49+'[4]7FEB'!O49+'[4]8MAR'!O49+'[4]9APR'!O49+'[4]10MAY'!O49+'[4]11JUN'!O49+'[4]12JUL'!O49</f>
        <v>50360</v>
      </c>
      <c r="P49" s="19">
        <f>'[4]2SEPT'!P49+'[4]3OCT'!P49+'[4]4NOV'!P49+'[4]5DEC'!P49+'[4]6JAN'!P49+'[4]7FEB'!P49+'[4]8MAR'!P49+'[4]9APR'!P49+'[4]10MAY'!P49+'[4]11JUN'!P49+'[4]12JUL'!P49</f>
        <v>21558</v>
      </c>
      <c r="Q49" s="19">
        <f>'[4]2SEPT'!Q49+'[4]3OCT'!Q49+'[4]4NOV'!Q49+'[4]5DEC'!Q49+'[4]6JAN'!Q49+'[4]7FEB'!Q49+'[4]8MAR'!Q49+'[4]9APR'!Q49+'[4]10MAY'!Q49+'[4]11JUN'!Q49+'[4]12JUL'!Q49</f>
        <v>0</v>
      </c>
      <c r="R49" s="19">
        <f>'[4]2SEPT'!R49+'[4]3OCT'!R49+'[4]4NOV'!R49+'[4]5DEC'!R49+'[4]6JAN'!R49+'[4]7FEB'!R49+'[4]8MAR'!R49+'[4]9APR'!R49+'[4]10MAY'!R49+'[4]11JUN'!R49+'[4]12JUL'!R49</f>
        <v>0</v>
      </c>
      <c r="S49" s="19">
        <f>'[4]2SEPT'!S49+'[4]3OCT'!S49+'[4]4NOV'!S49+'[4]5DEC'!S49+'[4]6JAN'!S49+'[4]7FEB'!S49+'[4]8MAR'!S49+'[4]9APR'!S49+'[4]10MAY'!S49+'[4]11JUN'!S49+'[4]12JUL'!S49</f>
        <v>1095456</v>
      </c>
      <c r="T49" s="21">
        <f>'[4]2SEPT'!T49+'[4]3OCT'!T49+'[4]4NOV'!T49+'[4]5DEC'!T49+'[4]6JAN'!T49+'[4]7FEB'!T49+'[4]8MAR'!T49+'[4]9APR'!T49+'[4]10MAY'!T49+'[4]11JUN'!T49+'[4]12JUL'!T49</f>
        <v>1095456</v>
      </c>
      <c r="U49" s="19">
        <f>'[4]2SEPT'!U49+'[4]3OCT'!U49+'[4]4NOV'!U49+'[4]5DEC'!U49+'[4]6JAN'!U49+'[4]7FEB'!U49+'[4]8MAR'!U49+'[4]9APR'!U49+'[4]10MAY'!U49+'[4]11JUN'!U49+'[4]12JUL'!U49</f>
        <v>0</v>
      </c>
      <c r="V49" s="19">
        <f>'[4]2SEPT'!V49+'[4]3OCT'!V49+'[4]4NOV'!V49+'[4]5DEC'!V49+'[4]6JAN'!V49+'[4]7FEB'!V49+'[4]8MAR'!V49+'[4]9APR'!V49+'[4]10MAY'!V49+'[4]11JUN'!V49+'[4]12JUL'!V49</f>
        <v>0</v>
      </c>
      <c r="W49" s="19">
        <f>'[4]2SEPT'!W49+'[4]3OCT'!W49+'[4]4NOV'!W49+'[4]5DEC'!W49+'[4]6JAN'!W49+'[4]7FEB'!W49+'[4]8MAR'!W49+'[4]9APR'!W49+'[4]10MAY'!W49+'[4]11JUN'!W49+'[4]12JUL'!W49</f>
        <v>0</v>
      </c>
      <c r="X49" s="19">
        <f>'[4]2SEPT'!X49+'[4]3OCT'!X49+'[4]4NOV'!X49+'[4]5DEC'!X49+'[4]6JAN'!X49+'[4]7FEB'!X49+'[4]8MAR'!X49+'[4]9APR'!X49+'[4]10MAY'!X49+'[4]11JUN'!X49+'[4]12JUL'!X49</f>
        <v>0</v>
      </c>
      <c r="Y49" s="22">
        <f>'[4]2SEPT'!Y49+'[4]3OCT'!Y49+'[4]4NOV'!Y49+'[4]5DEC'!Y49+'[4]6JAN'!Y49+'[4]7FEB'!Y49+'[4]8MAR'!Y49+'[4]9APR'!Y49+'[4]10MAY'!Y49+'[4]11JUN'!Y49+'[4]12JUL'!Y49</f>
        <v>0</v>
      </c>
      <c r="Z49" s="19">
        <f>'[4]2SEPT'!Z49+'[4]3OCT'!Z49+'[4]4NOV'!Z49+'[4]5DEC'!Z49+'[4]6JAN'!Z49+'[4]7FEB'!Z49+'[4]8MAR'!Z49+'[4]9APR'!Z49+'[4]10MAY'!Z49+'[4]11JUN'!Z49+'[4]12JUL'!Z49</f>
        <v>0</v>
      </c>
      <c r="AA49" s="19">
        <f>'[4]2SEPT'!AA49+'[4]3OCT'!AA49+'[4]4NOV'!AA49+'[4]5DEC'!AA49+'[4]6JAN'!AA49+'[4]7FEB'!AA49+'[4]8MAR'!AA49+'[4]9APR'!AA49+'[4]10MAY'!AA49+'[4]11JUN'!AA49+'[4]12JUL'!AA49</f>
        <v>0</v>
      </c>
      <c r="AB49" s="19">
        <f>'[4]2SEPT'!AB49+'[4]3OCT'!AB49+'[4]4NOV'!AB49+'[4]5DEC'!AB49+'[4]6JAN'!AB49+'[4]7FEB'!AB49+'[4]8MAR'!AB49+'[4]9APR'!AB49+'[4]10MAY'!AB49+'[4]11JUN'!AB49+'[4]12JUL'!AB49</f>
        <v>0</v>
      </c>
      <c r="AC49" s="19">
        <f>'[4]2SEPT'!AC49+'[4]3OCT'!AC49+'[4]4NOV'!AC49+'[4]5DEC'!AC49+'[4]6JAN'!AC49+'[4]7FEB'!AC49+'[4]8MAR'!AC49+'[4]9APR'!AC49+'[4]10MAY'!AC49+'[4]11JUN'!AC49+'[4]12JUL'!AC49</f>
        <v>0</v>
      </c>
      <c r="AD49" s="23">
        <f>'[4]2SEPT'!AD49+'[4]3OCT'!AD49+'[4]4NOV'!AD49+'[4]5DEC'!AD49+'[4]6JAN'!AD49+'[4]7FEB'!AD49+'[4]8MAR'!AD49+'[4]9APR'!AD49+'[4]10MAY'!AD49+'[4]11JUN'!AD49+'[4]12JUL'!AD49</f>
        <v>0</v>
      </c>
      <c r="AE49" s="19">
        <f>'[4]2SEPT'!AE49+'[4]3OCT'!AE49+'[4]4NOV'!AE49+'[4]5DEC'!AE49+'[4]6JAN'!AE49+'[4]7FEB'!AE49+'[4]8MAR'!AE49+'[4]9APR'!AE49+'[4]10MAY'!AE49+'[4]11JUN'!AE49+'[4]12JUL'!AE49</f>
        <v>0</v>
      </c>
      <c r="AF49" s="19">
        <f>'[4]2SEPT'!AF49+'[4]3OCT'!AF49+'[4]4NOV'!AF49+'[4]5DEC'!AF49+'[4]6JAN'!AF49+'[4]7FEB'!AF49+'[4]8MAR'!AF49+'[4]9APR'!AF49+'[4]10MAY'!AF49+'[4]11JUN'!AF49+'[4]12JUL'!AF49</f>
        <v>0</v>
      </c>
      <c r="AG49" s="19">
        <f>'[4]10MAY'!AG49+'[4]11JUN'!AG49+'[4]12JUL'!AG49</f>
        <v>0</v>
      </c>
      <c r="AH49" s="24">
        <f>'[4]2SEPT'!AG49+'[4]3OCT'!AG49+'[4]4NOV'!AG49+'[4]5DEC'!AG49+'[4]6JAN'!AG49+'[4]7FEB'!AG49+'[4]8MAR'!AG49+'[4]9APR'!AG49+'[4]10MAY'!AH49+'[4]11JUN'!AH49+'[4]12JUL'!AH49</f>
        <v>6547272.5800000001</v>
      </c>
    </row>
    <row r="50" spans="1:34" s="32" customFormat="1" ht="15.75" x14ac:dyDescent="0.25">
      <c r="A50" s="16" t="s">
        <v>137</v>
      </c>
      <c r="B50" s="17" t="s">
        <v>138</v>
      </c>
      <c r="C50" s="28" t="s">
        <v>45</v>
      </c>
      <c r="D50" s="19">
        <f>'[4]2SEPT'!D50+'[4]3OCT'!D50+'[4]4NOV'!D50+'[4]5DEC'!D50+'[4]6JAN'!D50+'[4]7FEB'!D50+'[4]8MAR'!D50+'[4]9APR'!D50+'[4]10MAY'!D50+'[4]11JUN'!D50+'[4]12JUL'!D50</f>
        <v>212165</v>
      </c>
      <c r="E50" s="19">
        <f>'[4]2SEPT'!E50+'[4]3OCT'!E50+'[4]4NOV'!E50+'[4]5DEC'!E50+'[4]6JAN'!E50+'[4]7FEB'!E50+'[4]8MAR'!E50+'[4]9APR'!E50+'[4]10MAY'!E50+'[4]11JUN'!E50+'[4]12JUL'!E50</f>
        <v>10500</v>
      </c>
      <c r="F50" s="19">
        <f>'[4]2SEPT'!F50+'[4]3OCT'!F50+'[4]4NOV'!F50+'[4]5DEC'!F50+'[4]6JAN'!F50+'[4]7FEB'!F50+'[4]8MAR'!F50+'[4]9APR'!F50+'[4]10MAY'!F50+'[4]11JUN'!F50+'[4]12JUL'!F50</f>
        <v>37129</v>
      </c>
      <c r="G50" s="19">
        <f>'[4]2SEPT'!G50+'[4]3OCT'!G50+'[4]4NOV'!G50+'[4]5DEC'!G50+'[4]6JAN'!G50+'[4]7FEB'!G50+'[4]8MAR'!G50+'[4]9APR'!G50+'[4]10MAY'!G50+'[4]11JUN'!G50+'[4]12JUL'!G50</f>
        <v>38000</v>
      </c>
      <c r="H50" s="19">
        <f>'[4]2SEPT'!H50+'[4]3OCT'!H50+'[4]4NOV'!H50+'[4]5DEC'!H50+'[4]6JAN'!H50+'[4]7FEB'!H50+'[4]8MAR'!H50+'[4]9APR'!H50+'[4]10MAY'!H50+'[4]11JUN'!H50+'[4]12JUL'!H50</f>
        <v>4000</v>
      </c>
      <c r="I50" s="20">
        <f>'[4]2SEPT'!I50+'[4]3OCT'!I50+'[4]4NOV'!I50+'[4]5DEC'!I50+'[4]6JAN'!I50+'[4]7FEB'!I50+'[4]8MAR'!I50+'[4]9APR'!I50+'[4]10MAY'!I50+'[4]11JUN'!I50+'[4]12JUL'!I50</f>
        <v>301794</v>
      </c>
      <c r="J50" s="19">
        <f>'[4]2SEPT'!J50+'[4]3OCT'!J50+'[4]4NOV'!J50+'[4]5DEC'!J50+'[4]6JAN'!J50+'[4]7FEB'!J50+'[4]8MAR'!J50+'[4]9APR'!J50+'[4]10MAY'!J50+'[4]11JUN'!J50+'[4]12JUL'!J50</f>
        <v>19860.11</v>
      </c>
      <c r="K50" s="19">
        <f>'[4]2SEPT'!K50+'[4]3OCT'!K50+'[4]4NOV'!K50+'[4]5DEC'!K50+'[4]6JAN'!K50+'[4]7FEB'!K50+'[4]8MAR'!K50+'[4]9APR'!K50+'[4]10MAY'!K50+'[4]11JUN'!K50+'[4]12JUL'!K50</f>
        <v>0</v>
      </c>
      <c r="L50" s="19">
        <f>'[4]2SEPT'!L50+'[4]3OCT'!L50+'[4]4NOV'!L50+'[4]5DEC'!L50+'[4]6JAN'!L50+'[4]7FEB'!L50+'[4]8MAR'!L50+'[4]9APR'!L50+'[4]10MAY'!L50+'[4]11JUN'!L50+'[4]12JUL'!L50</f>
        <v>0</v>
      </c>
      <c r="M50" s="19">
        <f>'[4]2SEPT'!M50+'[4]3OCT'!M50+'[4]4NOV'!M50+'[4]5DEC'!M50+'[4]6JAN'!M50+'[4]7FEB'!M50+'[4]8MAR'!M50+'[4]9APR'!M50+'[4]10MAY'!M50+'[4]11JUN'!M50+'[4]12JUL'!M50</f>
        <v>0</v>
      </c>
      <c r="N50" s="19">
        <f>'[4]2SEPT'!N50+'[4]3OCT'!N50+'[4]4NOV'!N50+'[4]5DEC'!N50+'[4]6JAN'!N50+'[4]7FEB'!N50+'[4]8MAR'!N50+'[4]9APR'!N50+'[4]10MAY'!N50+'[4]11JUN'!N50+'[4]12JUL'!N50</f>
        <v>0</v>
      </c>
      <c r="O50" s="19">
        <f>'[4]2SEPT'!O50+'[4]3OCT'!O50+'[4]4NOV'!O50+'[4]5DEC'!O50+'[4]6JAN'!O50+'[4]7FEB'!O50+'[4]8MAR'!O50+'[4]9APR'!O50+'[4]10MAY'!O50+'[4]11JUN'!O50+'[4]12JUL'!O50</f>
        <v>0</v>
      </c>
      <c r="P50" s="19">
        <f>'[4]2SEPT'!P50+'[4]3OCT'!P50+'[4]4NOV'!P50+'[4]5DEC'!P50+'[4]6JAN'!P50+'[4]7FEB'!P50+'[4]8MAR'!P50+'[4]9APR'!P50+'[4]10MAY'!P50+'[4]11JUN'!P50+'[4]12JUL'!P50</f>
        <v>0</v>
      </c>
      <c r="Q50" s="19">
        <f>'[4]2SEPT'!Q50+'[4]3OCT'!Q50+'[4]4NOV'!Q50+'[4]5DEC'!Q50+'[4]6JAN'!Q50+'[4]7FEB'!Q50+'[4]8MAR'!Q50+'[4]9APR'!Q50+'[4]10MAY'!Q50+'[4]11JUN'!Q50+'[4]12JUL'!Q50</f>
        <v>0</v>
      </c>
      <c r="R50" s="19">
        <f>'[4]2SEPT'!R50+'[4]3OCT'!R50+'[4]4NOV'!R50+'[4]5DEC'!R50+'[4]6JAN'!R50+'[4]7FEB'!R50+'[4]8MAR'!R50+'[4]9APR'!R50+'[4]10MAY'!R50+'[4]11JUN'!R50+'[4]12JUL'!R50</f>
        <v>0</v>
      </c>
      <c r="S50" s="19">
        <f>'[4]2SEPT'!S50+'[4]3OCT'!S50+'[4]4NOV'!S50+'[4]5DEC'!S50+'[4]6JAN'!S50+'[4]7FEB'!S50+'[4]8MAR'!S50+'[4]9APR'!S50+'[4]10MAY'!S50+'[4]11JUN'!S50+'[4]12JUL'!S50</f>
        <v>0</v>
      </c>
      <c r="T50" s="21">
        <f>'[4]2SEPT'!T50+'[4]3OCT'!T50+'[4]4NOV'!T50+'[4]5DEC'!T50+'[4]6JAN'!T50+'[4]7FEB'!T50+'[4]8MAR'!T50+'[4]9APR'!T50+'[4]10MAY'!T50+'[4]11JUN'!T50+'[4]12JUL'!T50</f>
        <v>0</v>
      </c>
      <c r="U50" s="19">
        <f>'[4]2SEPT'!U50+'[4]3OCT'!U50+'[4]4NOV'!U50+'[4]5DEC'!U50+'[4]6JAN'!U50+'[4]7FEB'!U50+'[4]8MAR'!U50+'[4]9APR'!U50+'[4]10MAY'!U50+'[4]11JUN'!U50+'[4]12JUL'!U50</f>
        <v>0</v>
      </c>
      <c r="V50" s="19">
        <f>'[4]2SEPT'!V50+'[4]3OCT'!V50+'[4]4NOV'!V50+'[4]5DEC'!V50+'[4]6JAN'!V50+'[4]7FEB'!V50+'[4]8MAR'!V50+'[4]9APR'!V50+'[4]10MAY'!V50+'[4]11JUN'!V50+'[4]12JUL'!V50</f>
        <v>0</v>
      </c>
      <c r="W50" s="19">
        <f>'[4]2SEPT'!W50+'[4]3OCT'!W50+'[4]4NOV'!W50+'[4]5DEC'!W50+'[4]6JAN'!W50+'[4]7FEB'!W50+'[4]8MAR'!W50+'[4]9APR'!W50+'[4]10MAY'!W50+'[4]11JUN'!W50+'[4]12JUL'!W50</f>
        <v>0</v>
      </c>
      <c r="X50" s="19">
        <f>'[4]2SEPT'!X50+'[4]3OCT'!X50+'[4]4NOV'!X50+'[4]5DEC'!X50+'[4]6JAN'!X50+'[4]7FEB'!X50+'[4]8MAR'!X50+'[4]9APR'!X50+'[4]10MAY'!X50+'[4]11JUN'!X50+'[4]12JUL'!X50</f>
        <v>0</v>
      </c>
      <c r="Y50" s="22">
        <f>'[4]2SEPT'!Y50+'[4]3OCT'!Y50+'[4]4NOV'!Y50+'[4]5DEC'!Y50+'[4]6JAN'!Y50+'[4]7FEB'!Y50+'[4]8MAR'!Y50+'[4]9APR'!Y50+'[4]10MAY'!Y50+'[4]11JUN'!Y50+'[4]12JUL'!Y50</f>
        <v>0</v>
      </c>
      <c r="Z50" s="19">
        <f>'[4]2SEPT'!Z50+'[4]3OCT'!Z50+'[4]4NOV'!Z50+'[4]5DEC'!Z50+'[4]6JAN'!Z50+'[4]7FEB'!Z50+'[4]8MAR'!Z50+'[4]9APR'!Z50+'[4]10MAY'!Z50+'[4]11JUN'!Z50+'[4]12JUL'!Z50</f>
        <v>0</v>
      </c>
      <c r="AA50" s="19">
        <f>'[4]2SEPT'!AA50+'[4]3OCT'!AA50+'[4]4NOV'!AA50+'[4]5DEC'!AA50+'[4]6JAN'!AA50+'[4]7FEB'!AA50+'[4]8MAR'!AA50+'[4]9APR'!AA50+'[4]10MAY'!AA50+'[4]11JUN'!AA50+'[4]12JUL'!AA50</f>
        <v>0</v>
      </c>
      <c r="AB50" s="19">
        <f>'[4]2SEPT'!AB50+'[4]3OCT'!AB50+'[4]4NOV'!AB50+'[4]5DEC'!AB50+'[4]6JAN'!AB50+'[4]7FEB'!AB50+'[4]8MAR'!AB50+'[4]9APR'!AB50+'[4]10MAY'!AB50+'[4]11JUN'!AB50+'[4]12JUL'!AB50</f>
        <v>0</v>
      </c>
      <c r="AC50" s="19">
        <f>'[4]2SEPT'!AC50+'[4]3OCT'!AC50+'[4]4NOV'!AC50+'[4]5DEC'!AC50+'[4]6JAN'!AC50+'[4]7FEB'!AC50+'[4]8MAR'!AC50+'[4]9APR'!AC50+'[4]10MAY'!AC50+'[4]11JUN'!AC50+'[4]12JUL'!AC50</f>
        <v>0</v>
      </c>
      <c r="AD50" s="23">
        <f>'[4]2SEPT'!AD50+'[4]3OCT'!AD50+'[4]4NOV'!AD50+'[4]5DEC'!AD50+'[4]6JAN'!AD50+'[4]7FEB'!AD50+'[4]8MAR'!AD50+'[4]9APR'!AD50+'[4]10MAY'!AD50+'[4]11JUN'!AD50+'[4]12JUL'!AD50</f>
        <v>0</v>
      </c>
      <c r="AE50" s="19">
        <f>'[4]2SEPT'!AE50+'[4]3OCT'!AE50+'[4]4NOV'!AE50+'[4]5DEC'!AE50+'[4]6JAN'!AE50+'[4]7FEB'!AE50+'[4]8MAR'!AE50+'[4]9APR'!AE50+'[4]10MAY'!AE50+'[4]11JUN'!AE50+'[4]12JUL'!AE50</f>
        <v>0</v>
      </c>
      <c r="AF50" s="19">
        <f>'[4]2SEPT'!AF50+'[4]3OCT'!AF50+'[4]4NOV'!AF50+'[4]5DEC'!AF50+'[4]6JAN'!AF50+'[4]7FEB'!AF50+'[4]8MAR'!AF50+'[4]9APR'!AF50+'[4]10MAY'!AF50+'[4]11JUN'!AF50+'[4]12JUL'!AF50</f>
        <v>4347</v>
      </c>
      <c r="AG50" s="19">
        <f>'[4]10MAY'!AG50+'[4]11JUN'!AG50+'[4]12JUL'!AG50</f>
        <v>0</v>
      </c>
      <c r="AH50" s="24">
        <f>'[4]2SEPT'!AG50+'[4]3OCT'!AG50+'[4]4NOV'!AG50+'[4]5DEC'!AG50+'[4]6JAN'!AG50+'[4]7FEB'!AG50+'[4]8MAR'!AG50+'[4]9APR'!AG50+'[4]10MAY'!AH50+'[4]11JUN'!AH50+'[4]12JUL'!AH50</f>
        <v>300852.11</v>
      </c>
    </row>
    <row r="51" spans="1:34" s="32" customFormat="1" ht="15.75" x14ac:dyDescent="0.25">
      <c r="A51" s="16" t="s">
        <v>139</v>
      </c>
      <c r="B51" s="17" t="s">
        <v>140</v>
      </c>
      <c r="C51" s="31" t="s">
        <v>100</v>
      </c>
      <c r="D51" s="19">
        <f>'[4]2SEPT'!D51+'[4]3OCT'!D51+'[4]4NOV'!D51+'[4]5DEC'!D51+'[4]6JAN'!D51+'[4]7FEB'!D51+'[4]8MAR'!D51+'[4]9APR'!D51+'[4]10MAY'!D51+'[4]11JUN'!D51+'[4]12JUL'!D51</f>
        <v>249115</v>
      </c>
      <c r="E51" s="19">
        <f>'[4]2SEPT'!E51+'[4]3OCT'!E51+'[4]4NOV'!E51+'[4]5DEC'!E51+'[4]6JAN'!E51+'[4]7FEB'!E51+'[4]8MAR'!E51+'[4]9APR'!E51+'[4]10MAY'!E51+'[4]11JUN'!E51+'[4]12JUL'!E51</f>
        <v>15800</v>
      </c>
      <c r="F51" s="19">
        <f>'[4]2SEPT'!F51+'[4]3OCT'!F51+'[4]4NOV'!F51+'[4]5DEC'!F51+'[4]6JAN'!F51+'[4]7FEB'!F51+'[4]8MAR'!F51+'[4]9APR'!F51+'[4]10MAY'!F51+'[4]11JUN'!F51+'[4]12JUL'!F51</f>
        <v>26000</v>
      </c>
      <c r="G51" s="19">
        <f>'[4]2SEPT'!G51+'[4]3OCT'!G51+'[4]4NOV'!G51+'[4]5DEC'!G51+'[4]6JAN'!G51+'[4]7FEB'!G51+'[4]8MAR'!G51+'[4]9APR'!G51+'[4]10MAY'!G51+'[4]11JUN'!G51+'[4]12JUL'!G51</f>
        <v>4000</v>
      </c>
      <c r="H51" s="19">
        <f>'[4]2SEPT'!H51+'[4]3OCT'!H51+'[4]4NOV'!H51+'[4]5DEC'!H51+'[4]6JAN'!H51+'[4]7FEB'!H51+'[4]8MAR'!H51+'[4]9APR'!H51+'[4]10MAY'!H51+'[4]11JUN'!H51+'[4]12JUL'!H51</f>
        <v>6500</v>
      </c>
      <c r="I51" s="20">
        <f>'[4]2SEPT'!I51+'[4]3OCT'!I51+'[4]4NOV'!I51+'[4]5DEC'!I51+'[4]6JAN'!I51+'[4]7FEB'!I51+'[4]8MAR'!I51+'[4]9APR'!I51+'[4]10MAY'!I51+'[4]11JUN'!I51+'[4]12JUL'!I51</f>
        <v>301415</v>
      </c>
      <c r="J51" s="19">
        <f>'[4]2SEPT'!J51+'[4]3OCT'!J51+'[4]4NOV'!J51+'[4]5DEC'!J51+'[4]6JAN'!J51+'[4]7FEB'!J51+'[4]8MAR'!J51+'[4]9APR'!J51+'[4]10MAY'!J51+'[4]11JUN'!J51+'[4]12JUL'!J51</f>
        <v>21575.84</v>
      </c>
      <c r="K51" s="19">
        <f>'[4]2SEPT'!K51+'[4]3OCT'!K51+'[4]4NOV'!K51+'[4]5DEC'!K51+'[4]6JAN'!K51+'[4]7FEB'!K51+'[4]8MAR'!K51+'[4]9APR'!K51+'[4]10MAY'!K51+'[4]11JUN'!K51+'[4]12JUL'!K51</f>
        <v>0</v>
      </c>
      <c r="L51" s="19">
        <f>'[4]2SEPT'!L51+'[4]3OCT'!L51+'[4]4NOV'!L51+'[4]5DEC'!L51+'[4]6JAN'!L51+'[4]7FEB'!L51+'[4]8MAR'!L51+'[4]9APR'!L51+'[4]10MAY'!L51+'[4]11JUN'!L51+'[4]12JUL'!L51</f>
        <v>0</v>
      </c>
      <c r="M51" s="19">
        <f>'[4]2SEPT'!M51+'[4]3OCT'!M51+'[4]4NOV'!M51+'[4]5DEC'!M51+'[4]6JAN'!M51+'[4]7FEB'!M51+'[4]8MAR'!M51+'[4]9APR'!M51+'[4]10MAY'!M51+'[4]11JUN'!M51+'[4]12JUL'!M51</f>
        <v>0</v>
      </c>
      <c r="N51" s="19">
        <f>'[4]2SEPT'!N51+'[4]3OCT'!N51+'[4]4NOV'!N51+'[4]5DEC'!N51+'[4]6JAN'!N51+'[4]7FEB'!N51+'[4]8MAR'!N51+'[4]9APR'!N51+'[4]10MAY'!N51+'[4]11JUN'!N51+'[4]12JUL'!N51</f>
        <v>0</v>
      </c>
      <c r="O51" s="19">
        <f>'[4]2SEPT'!O51+'[4]3OCT'!O51+'[4]4NOV'!O51+'[4]5DEC'!O51+'[4]6JAN'!O51+'[4]7FEB'!O51+'[4]8MAR'!O51+'[4]9APR'!O51+'[4]10MAY'!O51+'[4]11JUN'!O51+'[4]12JUL'!O51</f>
        <v>0</v>
      </c>
      <c r="P51" s="19">
        <f>'[4]2SEPT'!P51+'[4]3OCT'!P51+'[4]4NOV'!P51+'[4]5DEC'!P51+'[4]6JAN'!P51+'[4]7FEB'!P51+'[4]8MAR'!P51+'[4]9APR'!P51+'[4]10MAY'!P51+'[4]11JUN'!P51+'[4]12JUL'!P51</f>
        <v>0</v>
      </c>
      <c r="Q51" s="19">
        <f>'[4]2SEPT'!Q51+'[4]3OCT'!Q51+'[4]4NOV'!Q51+'[4]5DEC'!Q51+'[4]6JAN'!Q51+'[4]7FEB'!Q51+'[4]8MAR'!Q51+'[4]9APR'!Q51+'[4]10MAY'!Q51+'[4]11JUN'!Q51+'[4]12JUL'!Q51</f>
        <v>0</v>
      </c>
      <c r="R51" s="19">
        <f>'[4]2SEPT'!R51+'[4]3OCT'!R51+'[4]4NOV'!R51+'[4]5DEC'!R51+'[4]6JAN'!R51+'[4]7FEB'!R51+'[4]8MAR'!R51+'[4]9APR'!R51+'[4]10MAY'!R51+'[4]11JUN'!R51+'[4]12JUL'!R51</f>
        <v>0</v>
      </c>
      <c r="S51" s="19">
        <f>'[4]2SEPT'!S51+'[4]3OCT'!S51+'[4]4NOV'!S51+'[4]5DEC'!S51+'[4]6JAN'!S51+'[4]7FEB'!S51+'[4]8MAR'!S51+'[4]9APR'!S51+'[4]10MAY'!S51+'[4]11JUN'!S51+'[4]12JUL'!S51</f>
        <v>0</v>
      </c>
      <c r="T51" s="21">
        <f>'[4]2SEPT'!T51+'[4]3OCT'!T51+'[4]4NOV'!T51+'[4]5DEC'!T51+'[4]6JAN'!T51+'[4]7FEB'!T51+'[4]8MAR'!T51+'[4]9APR'!T51+'[4]10MAY'!T51+'[4]11JUN'!T51+'[4]12JUL'!T51</f>
        <v>0</v>
      </c>
      <c r="U51" s="19">
        <f>'[4]2SEPT'!U51+'[4]3OCT'!U51+'[4]4NOV'!U51+'[4]5DEC'!U51+'[4]6JAN'!U51+'[4]7FEB'!U51+'[4]8MAR'!U51+'[4]9APR'!U51+'[4]10MAY'!U51+'[4]11JUN'!U51+'[4]12JUL'!U51</f>
        <v>0</v>
      </c>
      <c r="V51" s="19">
        <f>'[4]2SEPT'!V51+'[4]3OCT'!V51+'[4]4NOV'!V51+'[4]5DEC'!V51+'[4]6JAN'!V51+'[4]7FEB'!V51+'[4]8MAR'!V51+'[4]9APR'!V51+'[4]10MAY'!V51+'[4]11JUN'!V51+'[4]12JUL'!V51</f>
        <v>0</v>
      </c>
      <c r="W51" s="19">
        <f>'[4]2SEPT'!W51+'[4]3OCT'!W51+'[4]4NOV'!W51+'[4]5DEC'!W51+'[4]6JAN'!W51+'[4]7FEB'!W51+'[4]8MAR'!W51+'[4]9APR'!W51+'[4]10MAY'!W51+'[4]11JUN'!W51+'[4]12JUL'!W51</f>
        <v>0</v>
      </c>
      <c r="X51" s="19">
        <f>'[4]2SEPT'!X51+'[4]3OCT'!X51+'[4]4NOV'!X51+'[4]5DEC'!X51+'[4]6JAN'!X51+'[4]7FEB'!X51+'[4]8MAR'!X51+'[4]9APR'!X51+'[4]10MAY'!X51+'[4]11JUN'!X51+'[4]12JUL'!X51</f>
        <v>0</v>
      </c>
      <c r="Y51" s="22">
        <f>'[4]2SEPT'!Y51+'[4]3OCT'!Y51+'[4]4NOV'!Y51+'[4]5DEC'!Y51+'[4]6JAN'!Y51+'[4]7FEB'!Y51+'[4]8MAR'!Y51+'[4]9APR'!Y51+'[4]10MAY'!Y51+'[4]11JUN'!Y51+'[4]12JUL'!Y51</f>
        <v>0</v>
      </c>
      <c r="Z51" s="19">
        <f>'[4]2SEPT'!Z51+'[4]3OCT'!Z51+'[4]4NOV'!Z51+'[4]5DEC'!Z51+'[4]6JAN'!Z51+'[4]7FEB'!Z51+'[4]8MAR'!Z51+'[4]9APR'!Z51+'[4]10MAY'!Z51+'[4]11JUN'!Z51+'[4]12JUL'!Z51</f>
        <v>0</v>
      </c>
      <c r="AA51" s="19">
        <f>'[4]2SEPT'!AA51+'[4]3OCT'!AA51+'[4]4NOV'!AA51+'[4]5DEC'!AA51+'[4]6JAN'!AA51+'[4]7FEB'!AA51+'[4]8MAR'!AA51+'[4]9APR'!AA51+'[4]10MAY'!AA51+'[4]11JUN'!AA51+'[4]12JUL'!AA51</f>
        <v>0</v>
      </c>
      <c r="AB51" s="19">
        <f>'[4]2SEPT'!AB51+'[4]3OCT'!AB51+'[4]4NOV'!AB51+'[4]5DEC'!AB51+'[4]6JAN'!AB51+'[4]7FEB'!AB51+'[4]8MAR'!AB51+'[4]9APR'!AB51+'[4]10MAY'!AB51+'[4]11JUN'!AB51+'[4]12JUL'!AB51</f>
        <v>0</v>
      </c>
      <c r="AC51" s="19">
        <f>'[4]2SEPT'!AC51+'[4]3OCT'!AC51+'[4]4NOV'!AC51+'[4]5DEC'!AC51+'[4]6JAN'!AC51+'[4]7FEB'!AC51+'[4]8MAR'!AC51+'[4]9APR'!AC51+'[4]10MAY'!AC51+'[4]11JUN'!AC51+'[4]12JUL'!AC51</f>
        <v>0</v>
      </c>
      <c r="AD51" s="23">
        <f>'[4]2SEPT'!AD51+'[4]3OCT'!AD51+'[4]4NOV'!AD51+'[4]5DEC'!AD51+'[4]6JAN'!AD51+'[4]7FEB'!AD51+'[4]8MAR'!AD51+'[4]9APR'!AD51+'[4]10MAY'!AD51+'[4]11JUN'!AD51+'[4]12JUL'!AD51</f>
        <v>0</v>
      </c>
      <c r="AE51" s="19">
        <f>'[4]2SEPT'!AE51+'[4]3OCT'!AE51+'[4]4NOV'!AE51+'[4]5DEC'!AE51+'[4]6JAN'!AE51+'[4]7FEB'!AE51+'[4]8MAR'!AE51+'[4]9APR'!AE51+'[4]10MAY'!AE51+'[4]11JUN'!AE51+'[4]12JUL'!AE51</f>
        <v>0</v>
      </c>
      <c r="AF51" s="19">
        <f>'[4]2SEPT'!AF51+'[4]3OCT'!AF51+'[4]4NOV'!AF51+'[4]5DEC'!AF51+'[4]6JAN'!AF51+'[4]7FEB'!AF51+'[4]8MAR'!AF51+'[4]9APR'!AF51+'[4]10MAY'!AF51+'[4]11JUN'!AF51+'[4]12JUL'!AF51</f>
        <v>0</v>
      </c>
      <c r="AG51" s="19">
        <f>'[4]10MAY'!AG51+'[4]11JUN'!AG51+'[4]12JUL'!AG51</f>
        <v>0</v>
      </c>
      <c r="AH51" s="24">
        <f>'[4]2SEPT'!AG51+'[4]3OCT'!AG51+'[4]4NOV'!AG51+'[4]5DEC'!AG51+'[4]6JAN'!AG51+'[4]7FEB'!AG51+'[4]8MAR'!AG51+'[4]9APR'!AG51+'[4]10MAY'!AH51+'[4]11JUN'!AH51+'[4]12JUL'!AH51</f>
        <v>297871.83999999997</v>
      </c>
    </row>
    <row r="52" spans="1:34" s="32" customFormat="1" ht="15.75" x14ac:dyDescent="0.25">
      <c r="A52" s="16" t="s">
        <v>141</v>
      </c>
      <c r="B52" s="17" t="s">
        <v>142</v>
      </c>
      <c r="C52" s="28" t="s">
        <v>45</v>
      </c>
      <c r="D52" s="19">
        <f>'[4]2SEPT'!D52+'[4]3OCT'!D52+'[4]4NOV'!D52+'[4]5DEC'!D52+'[4]6JAN'!D52+'[4]7FEB'!D52+'[4]8MAR'!D52+'[4]9APR'!D52+'[4]10MAY'!D52+'[4]11JUN'!D52+'[4]12JUL'!D52</f>
        <v>116433.26</v>
      </c>
      <c r="E52" s="19">
        <f>'[4]2SEPT'!E52+'[4]3OCT'!E52+'[4]4NOV'!E52+'[4]5DEC'!E52+'[4]6JAN'!E52+'[4]7FEB'!E52+'[4]8MAR'!E52+'[4]9APR'!E52+'[4]10MAY'!E52+'[4]11JUN'!E52+'[4]12JUL'!E52</f>
        <v>7500</v>
      </c>
      <c r="F52" s="19">
        <f>'[4]2SEPT'!F52+'[4]3OCT'!F52+'[4]4NOV'!F52+'[4]5DEC'!F52+'[4]6JAN'!F52+'[4]7FEB'!F52+'[4]8MAR'!F52+'[4]9APR'!F52+'[4]10MAY'!F52+'[4]11JUN'!F52+'[4]12JUL'!F52</f>
        <v>47000</v>
      </c>
      <c r="G52" s="19">
        <f>'[4]2SEPT'!G52+'[4]3OCT'!G52+'[4]4NOV'!G52+'[4]5DEC'!G52+'[4]6JAN'!G52+'[4]7FEB'!G52+'[4]8MAR'!G52+'[4]9APR'!G52+'[4]10MAY'!G52+'[4]11JUN'!G52+'[4]12JUL'!G52</f>
        <v>4000</v>
      </c>
      <c r="H52" s="19">
        <f>'[4]2SEPT'!H52+'[4]3OCT'!H52+'[4]4NOV'!H52+'[4]5DEC'!H52+'[4]6JAN'!H52+'[4]7FEB'!H52+'[4]8MAR'!H52+'[4]9APR'!H52+'[4]10MAY'!H52+'[4]11JUN'!H52+'[4]12JUL'!H52</f>
        <v>19046.739999999998</v>
      </c>
      <c r="I52" s="20">
        <f>'[4]2SEPT'!I52+'[4]3OCT'!I52+'[4]4NOV'!I52+'[4]5DEC'!I52+'[4]6JAN'!I52+'[4]7FEB'!I52+'[4]8MAR'!I52+'[4]9APR'!I52+'[4]10MAY'!I52+'[4]11JUN'!I52+'[4]12JUL'!I52</f>
        <v>193980</v>
      </c>
      <c r="J52" s="19">
        <f>'[4]2SEPT'!J52+'[4]3OCT'!J52+'[4]4NOV'!J52+'[4]5DEC'!J52+'[4]6JAN'!J52+'[4]7FEB'!J52+'[4]8MAR'!J52+'[4]9APR'!J52+'[4]10MAY'!J52+'[4]11JUN'!J52+'[4]12JUL'!J52</f>
        <v>13146.3</v>
      </c>
      <c r="K52" s="19">
        <f>'[4]2SEPT'!K52+'[4]3OCT'!K52+'[4]4NOV'!K52+'[4]5DEC'!K52+'[4]6JAN'!K52+'[4]7FEB'!K52+'[4]8MAR'!K52+'[4]9APR'!K52+'[4]10MAY'!K52+'[4]11JUN'!K52+'[4]12JUL'!K52</f>
        <v>0</v>
      </c>
      <c r="L52" s="19">
        <f>'[4]2SEPT'!L52+'[4]3OCT'!L52+'[4]4NOV'!L52+'[4]5DEC'!L52+'[4]6JAN'!L52+'[4]7FEB'!L52+'[4]8MAR'!L52+'[4]9APR'!L52+'[4]10MAY'!L52+'[4]11JUN'!L52+'[4]12JUL'!L52</f>
        <v>0</v>
      </c>
      <c r="M52" s="19">
        <f>'[4]2SEPT'!M52+'[4]3OCT'!M52+'[4]4NOV'!M52+'[4]5DEC'!M52+'[4]6JAN'!M52+'[4]7FEB'!M52+'[4]8MAR'!M52+'[4]9APR'!M52+'[4]10MAY'!M52+'[4]11JUN'!M52+'[4]12JUL'!M52</f>
        <v>0</v>
      </c>
      <c r="N52" s="19">
        <f>'[4]2SEPT'!N52+'[4]3OCT'!N52+'[4]4NOV'!N52+'[4]5DEC'!N52+'[4]6JAN'!N52+'[4]7FEB'!N52+'[4]8MAR'!N52+'[4]9APR'!N52+'[4]10MAY'!N52+'[4]11JUN'!N52+'[4]12JUL'!N52</f>
        <v>0</v>
      </c>
      <c r="O52" s="19">
        <f>'[4]2SEPT'!O52+'[4]3OCT'!O52+'[4]4NOV'!O52+'[4]5DEC'!O52+'[4]6JAN'!O52+'[4]7FEB'!O52+'[4]8MAR'!O52+'[4]9APR'!O52+'[4]10MAY'!O52+'[4]11JUN'!O52+'[4]12JUL'!O52</f>
        <v>0</v>
      </c>
      <c r="P52" s="19">
        <f>'[4]2SEPT'!P52+'[4]3OCT'!P52+'[4]4NOV'!P52+'[4]5DEC'!P52+'[4]6JAN'!P52+'[4]7FEB'!P52+'[4]8MAR'!P52+'[4]9APR'!P52+'[4]10MAY'!P52+'[4]11JUN'!P52+'[4]12JUL'!P52</f>
        <v>0</v>
      </c>
      <c r="Q52" s="19">
        <f>'[4]2SEPT'!Q52+'[4]3OCT'!Q52+'[4]4NOV'!Q52+'[4]5DEC'!Q52+'[4]6JAN'!Q52+'[4]7FEB'!Q52+'[4]8MAR'!Q52+'[4]9APR'!Q52+'[4]10MAY'!Q52+'[4]11JUN'!Q52+'[4]12JUL'!Q52</f>
        <v>0</v>
      </c>
      <c r="R52" s="19">
        <f>'[4]2SEPT'!R52+'[4]3OCT'!R52+'[4]4NOV'!R52+'[4]5DEC'!R52+'[4]6JAN'!R52+'[4]7FEB'!R52+'[4]8MAR'!R52+'[4]9APR'!R52+'[4]10MAY'!R52+'[4]11JUN'!R52+'[4]12JUL'!R52</f>
        <v>0</v>
      </c>
      <c r="S52" s="19">
        <f>'[4]2SEPT'!S52+'[4]3OCT'!S52+'[4]4NOV'!S52+'[4]5DEC'!S52+'[4]6JAN'!S52+'[4]7FEB'!S52+'[4]8MAR'!S52+'[4]9APR'!S52+'[4]10MAY'!S52+'[4]11JUN'!S52+'[4]12JUL'!S52</f>
        <v>0</v>
      </c>
      <c r="T52" s="21">
        <f>'[4]2SEPT'!T52+'[4]3OCT'!T52+'[4]4NOV'!T52+'[4]5DEC'!T52+'[4]6JAN'!T52+'[4]7FEB'!T52+'[4]8MAR'!T52+'[4]9APR'!T52+'[4]10MAY'!T52+'[4]11JUN'!T52+'[4]12JUL'!T52</f>
        <v>0</v>
      </c>
      <c r="U52" s="19">
        <f>'[4]2SEPT'!U52+'[4]3OCT'!U52+'[4]4NOV'!U52+'[4]5DEC'!U52+'[4]6JAN'!U52+'[4]7FEB'!U52+'[4]8MAR'!U52+'[4]9APR'!U52+'[4]10MAY'!U52+'[4]11JUN'!U52+'[4]12JUL'!U52</f>
        <v>0</v>
      </c>
      <c r="V52" s="19">
        <f>'[4]2SEPT'!V52+'[4]3OCT'!V52+'[4]4NOV'!V52+'[4]5DEC'!V52+'[4]6JAN'!V52+'[4]7FEB'!V52+'[4]8MAR'!V52+'[4]9APR'!V52+'[4]10MAY'!V52+'[4]11JUN'!V52+'[4]12JUL'!V52</f>
        <v>0</v>
      </c>
      <c r="W52" s="19">
        <f>'[4]2SEPT'!W52+'[4]3OCT'!W52+'[4]4NOV'!W52+'[4]5DEC'!W52+'[4]6JAN'!W52+'[4]7FEB'!W52+'[4]8MAR'!W52+'[4]9APR'!W52+'[4]10MAY'!W52+'[4]11JUN'!W52+'[4]12JUL'!W52</f>
        <v>0</v>
      </c>
      <c r="X52" s="19">
        <f>'[4]2SEPT'!X52+'[4]3OCT'!X52+'[4]4NOV'!X52+'[4]5DEC'!X52+'[4]6JAN'!X52+'[4]7FEB'!X52+'[4]8MAR'!X52+'[4]9APR'!X52+'[4]10MAY'!X52+'[4]11JUN'!X52+'[4]12JUL'!X52</f>
        <v>0</v>
      </c>
      <c r="Y52" s="22">
        <f>'[4]2SEPT'!Y52+'[4]3OCT'!Y52+'[4]4NOV'!Y52+'[4]5DEC'!Y52+'[4]6JAN'!Y52+'[4]7FEB'!Y52+'[4]8MAR'!Y52+'[4]9APR'!Y52+'[4]10MAY'!Y52+'[4]11JUN'!Y52+'[4]12JUL'!Y52</f>
        <v>0</v>
      </c>
      <c r="Z52" s="19">
        <f>'[4]2SEPT'!Z52+'[4]3OCT'!Z52+'[4]4NOV'!Z52+'[4]5DEC'!Z52+'[4]6JAN'!Z52+'[4]7FEB'!Z52+'[4]8MAR'!Z52+'[4]9APR'!Z52+'[4]10MAY'!Z52+'[4]11JUN'!Z52+'[4]12JUL'!Z52</f>
        <v>0</v>
      </c>
      <c r="AA52" s="19">
        <f>'[4]2SEPT'!AA52+'[4]3OCT'!AA52+'[4]4NOV'!AA52+'[4]5DEC'!AA52+'[4]6JAN'!AA52+'[4]7FEB'!AA52+'[4]8MAR'!AA52+'[4]9APR'!AA52+'[4]10MAY'!AA52+'[4]11JUN'!AA52+'[4]12JUL'!AA52</f>
        <v>0</v>
      </c>
      <c r="AB52" s="19">
        <f>'[4]2SEPT'!AB52+'[4]3OCT'!AB52+'[4]4NOV'!AB52+'[4]5DEC'!AB52+'[4]6JAN'!AB52+'[4]7FEB'!AB52+'[4]8MAR'!AB52+'[4]9APR'!AB52+'[4]10MAY'!AB52+'[4]11JUN'!AB52+'[4]12JUL'!AB52</f>
        <v>0</v>
      </c>
      <c r="AC52" s="19">
        <f>'[4]2SEPT'!AC52+'[4]3OCT'!AC52+'[4]4NOV'!AC52+'[4]5DEC'!AC52+'[4]6JAN'!AC52+'[4]7FEB'!AC52+'[4]8MAR'!AC52+'[4]9APR'!AC52+'[4]10MAY'!AC52+'[4]11JUN'!AC52+'[4]12JUL'!AC52</f>
        <v>0</v>
      </c>
      <c r="AD52" s="23">
        <f>'[4]2SEPT'!AD52+'[4]3OCT'!AD52+'[4]4NOV'!AD52+'[4]5DEC'!AD52+'[4]6JAN'!AD52+'[4]7FEB'!AD52+'[4]8MAR'!AD52+'[4]9APR'!AD52+'[4]10MAY'!AD52+'[4]11JUN'!AD52+'[4]12JUL'!AD52</f>
        <v>0</v>
      </c>
      <c r="AE52" s="19">
        <f>'[4]2SEPT'!AE52+'[4]3OCT'!AE52+'[4]4NOV'!AE52+'[4]5DEC'!AE52+'[4]6JAN'!AE52+'[4]7FEB'!AE52+'[4]8MAR'!AE52+'[4]9APR'!AE52+'[4]10MAY'!AE52+'[4]11JUN'!AE52+'[4]12JUL'!AE52</f>
        <v>0</v>
      </c>
      <c r="AF52" s="19">
        <f>'[4]2SEPT'!AF52+'[4]3OCT'!AF52+'[4]4NOV'!AF52+'[4]5DEC'!AF52+'[4]6JAN'!AF52+'[4]7FEB'!AF52+'[4]8MAR'!AF52+'[4]9APR'!AF52+'[4]10MAY'!AF52+'[4]11JUN'!AF52+'[4]12JUL'!AF52</f>
        <v>4348</v>
      </c>
      <c r="AG52" s="19">
        <f>'[4]10MAY'!AG52+'[4]11JUN'!AG52+'[4]12JUL'!AG52</f>
        <v>0</v>
      </c>
      <c r="AH52" s="24">
        <f>'[4]2SEPT'!AG52+'[4]3OCT'!AG52+'[4]4NOV'!AG52+'[4]5DEC'!AG52+'[4]6JAN'!AG52+'[4]7FEB'!AG52+'[4]8MAR'!AG52+'[4]9APR'!AG52+'[4]10MAY'!AH52+'[4]11JUN'!AH52+'[4]12JUL'!AH52</f>
        <v>195309.3</v>
      </c>
    </row>
    <row r="53" spans="1:34" s="32" customFormat="1" ht="15.75" x14ac:dyDescent="0.25">
      <c r="A53" s="16" t="s">
        <v>143</v>
      </c>
      <c r="B53" s="17" t="s">
        <v>144</v>
      </c>
      <c r="C53" s="29" t="s">
        <v>50</v>
      </c>
      <c r="D53" s="19">
        <f>'[4]2SEPT'!D53+'[4]3OCT'!D53+'[4]4NOV'!D53+'[4]5DEC'!D53+'[4]6JAN'!D53+'[4]7FEB'!D53+'[4]8MAR'!D53+'[4]9APR'!D53+'[4]10MAY'!D53+'[4]11JUN'!D53+'[4]12JUL'!D53</f>
        <v>111045</v>
      </c>
      <c r="E53" s="19">
        <f>'[4]2SEPT'!E53+'[4]3OCT'!E53+'[4]4NOV'!E53+'[4]5DEC'!E53+'[4]6JAN'!E53+'[4]7FEB'!E53+'[4]8MAR'!E53+'[4]9APR'!E53+'[4]10MAY'!E53+'[4]11JUN'!E53+'[4]12JUL'!E53</f>
        <v>10000</v>
      </c>
      <c r="F53" s="19">
        <f>'[4]2SEPT'!F53+'[4]3OCT'!F53+'[4]4NOV'!F53+'[4]5DEC'!F53+'[4]6JAN'!F53+'[4]7FEB'!F53+'[4]8MAR'!F53+'[4]9APR'!F53+'[4]10MAY'!F53+'[4]11JUN'!F53+'[4]12JUL'!F53</f>
        <v>7379</v>
      </c>
      <c r="G53" s="19">
        <f>'[4]2SEPT'!G53+'[4]3OCT'!G53+'[4]4NOV'!G53+'[4]5DEC'!G53+'[4]6JAN'!G53+'[4]7FEB'!G53+'[4]8MAR'!G53+'[4]9APR'!G53+'[4]10MAY'!G53+'[4]11JUN'!G53+'[4]12JUL'!G53</f>
        <v>67700</v>
      </c>
      <c r="H53" s="19">
        <f>'[4]2SEPT'!H53+'[4]3OCT'!H53+'[4]4NOV'!H53+'[4]5DEC'!H53+'[4]6JAN'!H53+'[4]7FEB'!H53+'[4]8MAR'!H53+'[4]9APR'!H53+'[4]10MAY'!H53+'[4]11JUN'!H53+'[4]12JUL'!H53</f>
        <v>0</v>
      </c>
      <c r="I53" s="20">
        <f>'[4]2SEPT'!I53+'[4]3OCT'!I53+'[4]4NOV'!I53+'[4]5DEC'!I53+'[4]6JAN'!I53+'[4]7FEB'!I53+'[4]8MAR'!I53+'[4]9APR'!I53+'[4]10MAY'!I53+'[4]11JUN'!I53+'[4]12JUL'!I53</f>
        <v>196124</v>
      </c>
      <c r="J53" s="19">
        <f>'[4]2SEPT'!J53+'[4]3OCT'!J53+'[4]4NOV'!J53+'[4]5DEC'!J53+'[4]6JAN'!J53+'[4]7FEB'!J53+'[4]8MAR'!J53+'[4]9APR'!J53+'[4]10MAY'!J53+'[4]11JUN'!J53+'[4]12JUL'!J53</f>
        <v>7402.24</v>
      </c>
      <c r="K53" s="19">
        <f>'[4]2SEPT'!K53+'[4]3OCT'!K53+'[4]4NOV'!K53+'[4]5DEC'!K53+'[4]6JAN'!K53+'[4]7FEB'!K53+'[4]8MAR'!K53+'[4]9APR'!K53+'[4]10MAY'!K53+'[4]11JUN'!K53+'[4]12JUL'!K53</f>
        <v>0</v>
      </c>
      <c r="L53" s="19">
        <f>'[4]2SEPT'!L53+'[4]3OCT'!L53+'[4]4NOV'!L53+'[4]5DEC'!L53+'[4]6JAN'!L53+'[4]7FEB'!L53+'[4]8MAR'!L53+'[4]9APR'!L53+'[4]10MAY'!L53+'[4]11JUN'!L53+'[4]12JUL'!L53</f>
        <v>0</v>
      </c>
      <c r="M53" s="19">
        <f>'[4]2SEPT'!M53+'[4]3OCT'!M53+'[4]4NOV'!M53+'[4]5DEC'!M53+'[4]6JAN'!M53+'[4]7FEB'!M53+'[4]8MAR'!M53+'[4]9APR'!M53+'[4]10MAY'!M53+'[4]11JUN'!M53+'[4]12JUL'!M53</f>
        <v>0</v>
      </c>
      <c r="N53" s="19">
        <f>'[4]2SEPT'!N53+'[4]3OCT'!N53+'[4]4NOV'!N53+'[4]5DEC'!N53+'[4]6JAN'!N53+'[4]7FEB'!N53+'[4]8MAR'!N53+'[4]9APR'!N53+'[4]10MAY'!N53+'[4]11JUN'!N53+'[4]12JUL'!N53</f>
        <v>0</v>
      </c>
      <c r="O53" s="19">
        <f>'[4]2SEPT'!O53+'[4]3OCT'!O53+'[4]4NOV'!O53+'[4]5DEC'!O53+'[4]6JAN'!O53+'[4]7FEB'!O53+'[4]8MAR'!O53+'[4]9APR'!O53+'[4]10MAY'!O53+'[4]11JUN'!O53+'[4]12JUL'!O53</f>
        <v>0</v>
      </c>
      <c r="P53" s="19">
        <f>'[4]2SEPT'!P53+'[4]3OCT'!P53+'[4]4NOV'!P53+'[4]5DEC'!P53+'[4]6JAN'!P53+'[4]7FEB'!P53+'[4]8MAR'!P53+'[4]9APR'!P53+'[4]10MAY'!P53+'[4]11JUN'!P53+'[4]12JUL'!P53</f>
        <v>0</v>
      </c>
      <c r="Q53" s="19">
        <f>'[4]2SEPT'!Q53+'[4]3OCT'!Q53+'[4]4NOV'!Q53+'[4]5DEC'!Q53+'[4]6JAN'!Q53+'[4]7FEB'!Q53+'[4]8MAR'!Q53+'[4]9APR'!Q53+'[4]10MAY'!Q53+'[4]11JUN'!Q53+'[4]12JUL'!Q53</f>
        <v>0</v>
      </c>
      <c r="R53" s="19">
        <f>'[4]2SEPT'!R53+'[4]3OCT'!R53+'[4]4NOV'!R53+'[4]5DEC'!R53+'[4]6JAN'!R53+'[4]7FEB'!R53+'[4]8MAR'!R53+'[4]9APR'!R53+'[4]10MAY'!R53+'[4]11JUN'!R53+'[4]12JUL'!R53</f>
        <v>0</v>
      </c>
      <c r="S53" s="19">
        <f>'[4]2SEPT'!S53+'[4]3OCT'!S53+'[4]4NOV'!S53+'[4]5DEC'!S53+'[4]6JAN'!S53+'[4]7FEB'!S53+'[4]8MAR'!S53+'[4]9APR'!S53+'[4]10MAY'!S53+'[4]11JUN'!S53+'[4]12JUL'!S53</f>
        <v>0</v>
      </c>
      <c r="T53" s="21">
        <f>'[4]2SEPT'!T53+'[4]3OCT'!T53+'[4]4NOV'!T53+'[4]5DEC'!T53+'[4]6JAN'!T53+'[4]7FEB'!T53+'[4]8MAR'!T53+'[4]9APR'!T53+'[4]10MAY'!T53+'[4]11JUN'!T53+'[4]12JUL'!T53</f>
        <v>0</v>
      </c>
      <c r="U53" s="19">
        <f>'[4]2SEPT'!U53+'[4]3OCT'!U53+'[4]4NOV'!U53+'[4]5DEC'!U53+'[4]6JAN'!U53+'[4]7FEB'!U53+'[4]8MAR'!U53+'[4]9APR'!U53+'[4]10MAY'!U53+'[4]11JUN'!U53+'[4]12JUL'!U53</f>
        <v>0</v>
      </c>
      <c r="V53" s="19">
        <f>'[4]2SEPT'!V53+'[4]3OCT'!V53+'[4]4NOV'!V53+'[4]5DEC'!V53+'[4]6JAN'!V53+'[4]7FEB'!V53+'[4]8MAR'!V53+'[4]9APR'!V53+'[4]10MAY'!V53+'[4]11JUN'!V53+'[4]12JUL'!V53</f>
        <v>0</v>
      </c>
      <c r="W53" s="19">
        <f>'[4]2SEPT'!W53+'[4]3OCT'!W53+'[4]4NOV'!W53+'[4]5DEC'!W53+'[4]6JAN'!W53+'[4]7FEB'!W53+'[4]8MAR'!W53+'[4]9APR'!W53+'[4]10MAY'!W53+'[4]11JUN'!W53+'[4]12JUL'!W53</f>
        <v>0</v>
      </c>
      <c r="X53" s="19">
        <f>'[4]2SEPT'!X53+'[4]3OCT'!X53+'[4]4NOV'!X53+'[4]5DEC'!X53+'[4]6JAN'!X53+'[4]7FEB'!X53+'[4]8MAR'!X53+'[4]9APR'!X53+'[4]10MAY'!X53+'[4]11JUN'!X53+'[4]12JUL'!X53</f>
        <v>0</v>
      </c>
      <c r="Y53" s="22">
        <f>'[4]2SEPT'!Y53+'[4]3OCT'!Y53+'[4]4NOV'!Y53+'[4]5DEC'!Y53+'[4]6JAN'!Y53+'[4]7FEB'!Y53+'[4]8MAR'!Y53+'[4]9APR'!Y53+'[4]10MAY'!Y53+'[4]11JUN'!Y53+'[4]12JUL'!Y53</f>
        <v>0</v>
      </c>
      <c r="Z53" s="19">
        <f>'[4]2SEPT'!Z53+'[4]3OCT'!Z53+'[4]4NOV'!Z53+'[4]5DEC'!Z53+'[4]6JAN'!Z53+'[4]7FEB'!Z53+'[4]8MAR'!Z53+'[4]9APR'!Z53+'[4]10MAY'!Z53+'[4]11JUN'!Z53+'[4]12JUL'!Z53</f>
        <v>0</v>
      </c>
      <c r="AA53" s="19">
        <f>'[4]2SEPT'!AA53+'[4]3OCT'!AA53+'[4]4NOV'!AA53+'[4]5DEC'!AA53+'[4]6JAN'!AA53+'[4]7FEB'!AA53+'[4]8MAR'!AA53+'[4]9APR'!AA53+'[4]10MAY'!AA53+'[4]11JUN'!AA53+'[4]12JUL'!AA53</f>
        <v>0</v>
      </c>
      <c r="AB53" s="19">
        <f>'[4]2SEPT'!AB53+'[4]3OCT'!AB53+'[4]4NOV'!AB53+'[4]5DEC'!AB53+'[4]6JAN'!AB53+'[4]7FEB'!AB53+'[4]8MAR'!AB53+'[4]9APR'!AB53+'[4]10MAY'!AB53+'[4]11JUN'!AB53+'[4]12JUL'!AB53</f>
        <v>0</v>
      </c>
      <c r="AC53" s="19">
        <f>'[4]2SEPT'!AC53+'[4]3OCT'!AC53+'[4]4NOV'!AC53+'[4]5DEC'!AC53+'[4]6JAN'!AC53+'[4]7FEB'!AC53+'[4]8MAR'!AC53+'[4]9APR'!AC53+'[4]10MAY'!AC53+'[4]11JUN'!AC53+'[4]12JUL'!AC53</f>
        <v>0</v>
      </c>
      <c r="AD53" s="23">
        <f>'[4]2SEPT'!AD53+'[4]3OCT'!AD53+'[4]4NOV'!AD53+'[4]5DEC'!AD53+'[4]6JAN'!AD53+'[4]7FEB'!AD53+'[4]8MAR'!AD53+'[4]9APR'!AD53+'[4]10MAY'!AD53+'[4]11JUN'!AD53+'[4]12JUL'!AD53</f>
        <v>0</v>
      </c>
      <c r="AE53" s="19">
        <f>'[4]2SEPT'!AE53+'[4]3OCT'!AE53+'[4]4NOV'!AE53+'[4]5DEC'!AE53+'[4]6JAN'!AE53+'[4]7FEB'!AE53+'[4]8MAR'!AE53+'[4]9APR'!AE53+'[4]10MAY'!AE53+'[4]11JUN'!AE53+'[4]12JUL'!AE53</f>
        <v>0</v>
      </c>
      <c r="AF53" s="19">
        <f>'[4]2SEPT'!AF53+'[4]3OCT'!AF53+'[4]4NOV'!AF53+'[4]5DEC'!AF53+'[4]6JAN'!AF53+'[4]7FEB'!AF53+'[4]8MAR'!AF53+'[4]9APR'!AF53+'[4]10MAY'!AF53+'[4]11JUN'!AF53+'[4]12JUL'!AF53</f>
        <v>0</v>
      </c>
      <c r="AG53" s="19">
        <f>'[4]10MAY'!AG53+'[4]11JUN'!AG53+'[4]12JUL'!AG53</f>
        <v>0</v>
      </c>
      <c r="AH53" s="24">
        <f>'[4]2SEPT'!AG53+'[4]3OCT'!AG53+'[4]4NOV'!AG53+'[4]5DEC'!AG53+'[4]6JAN'!AG53+'[4]7FEB'!AG53+'[4]8MAR'!AG53+'[4]9APR'!AG53+'[4]10MAY'!AH53+'[4]11JUN'!AH53+'[4]12JUL'!AH53</f>
        <v>187182.24</v>
      </c>
    </row>
    <row r="54" spans="1:34" s="32" customFormat="1" ht="15.75" x14ac:dyDescent="0.25">
      <c r="A54" s="16" t="s">
        <v>145</v>
      </c>
      <c r="B54" s="17" t="s">
        <v>146</v>
      </c>
      <c r="C54" s="26" t="s">
        <v>42</v>
      </c>
      <c r="D54" s="19">
        <f>'[4]2SEPT'!D54+'[4]3OCT'!D54+'[4]4NOV'!D54+'[4]5DEC'!D54+'[4]6JAN'!D54+'[4]7FEB'!D54+'[4]8MAR'!D54+'[4]9APR'!D54+'[4]10MAY'!D54+'[4]11JUN'!D54+'[4]12JUL'!D54</f>
        <v>330018</v>
      </c>
      <c r="E54" s="19">
        <f>'[4]2SEPT'!E54+'[4]3OCT'!E54+'[4]4NOV'!E54+'[4]5DEC'!E54+'[4]6JAN'!E54+'[4]7FEB'!E54+'[4]8MAR'!E54+'[4]9APR'!E54+'[4]10MAY'!E54+'[4]11JUN'!E54+'[4]12JUL'!E54</f>
        <v>1325968</v>
      </c>
      <c r="F54" s="19">
        <f>'[4]2SEPT'!F54+'[4]3OCT'!F54+'[4]4NOV'!F54+'[4]5DEC'!F54+'[4]6JAN'!F54+'[4]7FEB'!F54+'[4]8MAR'!F54+'[4]9APR'!F54+'[4]10MAY'!F54+'[4]11JUN'!F54+'[4]12JUL'!F54</f>
        <v>723310</v>
      </c>
      <c r="G54" s="19">
        <f>'[4]2SEPT'!G54+'[4]3OCT'!G54+'[4]4NOV'!G54+'[4]5DEC'!G54+'[4]6JAN'!G54+'[4]7FEB'!G54+'[4]8MAR'!G54+'[4]9APR'!G54+'[4]10MAY'!G54+'[4]11JUN'!G54+'[4]12JUL'!G54</f>
        <v>640059</v>
      </c>
      <c r="H54" s="19">
        <f>'[4]2SEPT'!H54+'[4]3OCT'!H54+'[4]4NOV'!H54+'[4]5DEC'!H54+'[4]6JAN'!H54+'[4]7FEB'!H54+'[4]8MAR'!H54+'[4]9APR'!H54+'[4]10MAY'!H54+'[4]11JUN'!H54+'[4]12JUL'!H54</f>
        <v>0</v>
      </c>
      <c r="I54" s="20">
        <f>'[4]2SEPT'!I54+'[4]3OCT'!I54+'[4]4NOV'!I54+'[4]5DEC'!I54+'[4]6JAN'!I54+'[4]7FEB'!I54+'[4]8MAR'!I54+'[4]9APR'!I54+'[4]10MAY'!I54+'[4]11JUN'!I54+'[4]12JUL'!I54</f>
        <v>3019355</v>
      </c>
      <c r="J54" s="19">
        <f>'[4]2SEPT'!J54+'[4]3OCT'!J54+'[4]4NOV'!J54+'[4]5DEC'!J54+'[4]6JAN'!J54+'[4]7FEB'!J54+'[4]8MAR'!J54+'[4]9APR'!J54+'[4]10MAY'!J54+'[4]11JUN'!J54+'[4]12JUL'!J54</f>
        <v>1080509.3600000001</v>
      </c>
      <c r="K54" s="19">
        <f>'[4]2SEPT'!K54+'[4]3OCT'!K54+'[4]4NOV'!K54+'[4]5DEC'!K54+'[4]6JAN'!K54+'[4]7FEB'!K54+'[4]8MAR'!K54+'[4]9APR'!K54+'[4]10MAY'!K54+'[4]11JUN'!K54+'[4]12JUL'!K54</f>
        <v>0</v>
      </c>
      <c r="L54" s="19">
        <f>'[4]2SEPT'!L54+'[4]3OCT'!L54+'[4]4NOV'!L54+'[4]5DEC'!L54+'[4]6JAN'!L54+'[4]7FEB'!L54+'[4]8MAR'!L54+'[4]9APR'!L54+'[4]10MAY'!L54+'[4]11JUN'!L54+'[4]12JUL'!L54</f>
        <v>0</v>
      </c>
      <c r="M54" s="19">
        <f>'[4]2SEPT'!M54+'[4]3OCT'!M54+'[4]4NOV'!M54+'[4]5DEC'!M54+'[4]6JAN'!M54+'[4]7FEB'!M54+'[4]8MAR'!M54+'[4]9APR'!M54+'[4]10MAY'!M54+'[4]11JUN'!M54+'[4]12JUL'!M54</f>
        <v>0</v>
      </c>
      <c r="N54" s="19">
        <f>'[4]2SEPT'!N54+'[4]3OCT'!N54+'[4]4NOV'!N54+'[4]5DEC'!N54+'[4]6JAN'!N54+'[4]7FEB'!N54+'[4]8MAR'!N54+'[4]9APR'!N54+'[4]10MAY'!N54+'[4]11JUN'!N54+'[4]12JUL'!N54</f>
        <v>0</v>
      </c>
      <c r="O54" s="19">
        <f>'[4]2SEPT'!O54+'[4]3OCT'!O54+'[4]4NOV'!O54+'[4]5DEC'!O54+'[4]6JAN'!O54+'[4]7FEB'!O54+'[4]8MAR'!O54+'[4]9APR'!O54+'[4]10MAY'!O54+'[4]11JUN'!O54+'[4]12JUL'!O54</f>
        <v>54413</v>
      </c>
      <c r="P54" s="19">
        <f>'[4]2SEPT'!P54+'[4]3OCT'!P54+'[4]4NOV'!P54+'[4]5DEC'!P54+'[4]6JAN'!P54+'[4]7FEB'!P54+'[4]8MAR'!P54+'[4]9APR'!P54+'[4]10MAY'!P54+'[4]11JUN'!P54+'[4]12JUL'!P54</f>
        <v>233684</v>
      </c>
      <c r="Q54" s="19">
        <f>'[4]2SEPT'!Q54+'[4]3OCT'!Q54+'[4]4NOV'!Q54+'[4]5DEC'!Q54+'[4]6JAN'!Q54+'[4]7FEB'!Q54+'[4]8MAR'!Q54+'[4]9APR'!Q54+'[4]10MAY'!Q54+'[4]11JUN'!Q54+'[4]12JUL'!Q54</f>
        <v>0</v>
      </c>
      <c r="R54" s="19">
        <f>'[4]2SEPT'!R54+'[4]3OCT'!R54+'[4]4NOV'!R54+'[4]5DEC'!R54+'[4]6JAN'!R54+'[4]7FEB'!R54+'[4]8MAR'!R54+'[4]9APR'!R54+'[4]10MAY'!R54+'[4]11JUN'!R54+'[4]12JUL'!R54</f>
        <v>0</v>
      </c>
      <c r="S54" s="19">
        <f>'[4]2SEPT'!S54+'[4]3OCT'!S54+'[4]4NOV'!S54+'[4]5DEC'!S54+'[4]6JAN'!S54+'[4]7FEB'!S54+'[4]8MAR'!S54+'[4]9APR'!S54+'[4]10MAY'!S54+'[4]11JUN'!S54+'[4]12JUL'!S54</f>
        <v>0</v>
      </c>
      <c r="T54" s="21">
        <f>'[4]2SEPT'!T54+'[4]3OCT'!T54+'[4]4NOV'!T54+'[4]5DEC'!T54+'[4]6JAN'!T54+'[4]7FEB'!T54+'[4]8MAR'!T54+'[4]9APR'!T54+'[4]10MAY'!T54+'[4]11JUN'!T54+'[4]12JUL'!T54</f>
        <v>0</v>
      </c>
      <c r="U54" s="19">
        <f>'[4]2SEPT'!U54+'[4]3OCT'!U54+'[4]4NOV'!U54+'[4]5DEC'!U54+'[4]6JAN'!U54+'[4]7FEB'!U54+'[4]8MAR'!U54+'[4]9APR'!U54+'[4]10MAY'!U54+'[4]11JUN'!U54+'[4]12JUL'!U54</f>
        <v>0</v>
      </c>
      <c r="V54" s="19">
        <f>'[4]2SEPT'!V54+'[4]3OCT'!V54+'[4]4NOV'!V54+'[4]5DEC'!V54+'[4]6JAN'!V54+'[4]7FEB'!V54+'[4]8MAR'!V54+'[4]9APR'!V54+'[4]10MAY'!V54+'[4]11JUN'!V54+'[4]12JUL'!V54</f>
        <v>0</v>
      </c>
      <c r="W54" s="19">
        <f>'[4]2SEPT'!W54+'[4]3OCT'!W54+'[4]4NOV'!W54+'[4]5DEC'!W54+'[4]6JAN'!W54+'[4]7FEB'!W54+'[4]8MAR'!W54+'[4]9APR'!W54+'[4]10MAY'!W54+'[4]11JUN'!W54+'[4]12JUL'!W54</f>
        <v>0</v>
      </c>
      <c r="X54" s="19">
        <f>'[4]2SEPT'!X54+'[4]3OCT'!X54+'[4]4NOV'!X54+'[4]5DEC'!X54+'[4]6JAN'!X54+'[4]7FEB'!X54+'[4]8MAR'!X54+'[4]9APR'!X54+'[4]10MAY'!X54+'[4]11JUN'!X54+'[4]12JUL'!X54</f>
        <v>0</v>
      </c>
      <c r="Y54" s="22">
        <f>'[4]2SEPT'!Y54+'[4]3OCT'!Y54+'[4]4NOV'!Y54+'[4]5DEC'!Y54+'[4]6JAN'!Y54+'[4]7FEB'!Y54+'[4]8MAR'!Y54+'[4]9APR'!Y54+'[4]10MAY'!Y54+'[4]11JUN'!Y54+'[4]12JUL'!Y54</f>
        <v>0</v>
      </c>
      <c r="Z54" s="19">
        <f>'[4]2SEPT'!Z54+'[4]3OCT'!Z54+'[4]4NOV'!Z54+'[4]5DEC'!Z54+'[4]6JAN'!Z54+'[4]7FEB'!Z54+'[4]8MAR'!Z54+'[4]9APR'!Z54+'[4]10MAY'!Z54+'[4]11JUN'!Z54+'[4]12JUL'!Z54</f>
        <v>0</v>
      </c>
      <c r="AA54" s="19">
        <f>'[4]2SEPT'!AA54+'[4]3OCT'!AA54+'[4]4NOV'!AA54+'[4]5DEC'!AA54+'[4]6JAN'!AA54+'[4]7FEB'!AA54+'[4]8MAR'!AA54+'[4]9APR'!AA54+'[4]10MAY'!AA54+'[4]11JUN'!AA54+'[4]12JUL'!AA54</f>
        <v>0</v>
      </c>
      <c r="AB54" s="19">
        <f>'[4]2SEPT'!AB54+'[4]3OCT'!AB54+'[4]4NOV'!AB54+'[4]5DEC'!AB54+'[4]6JAN'!AB54+'[4]7FEB'!AB54+'[4]8MAR'!AB54+'[4]9APR'!AB54+'[4]10MAY'!AB54+'[4]11JUN'!AB54+'[4]12JUL'!AB54</f>
        <v>0</v>
      </c>
      <c r="AC54" s="19">
        <f>'[4]2SEPT'!AC54+'[4]3OCT'!AC54+'[4]4NOV'!AC54+'[4]5DEC'!AC54+'[4]6JAN'!AC54+'[4]7FEB'!AC54+'[4]8MAR'!AC54+'[4]9APR'!AC54+'[4]10MAY'!AC54+'[4]11JUN'!AC54+'[4]12JUL'!AC54</f>
        <v>0</v>
      </c>
      <c r="AD54" s="23">
        <f>'[4]2SEPT'!AD54+'[4]3OCT'!AD54+'[4]4NOV'!AD54+'[4]5DEC'!AD54+'[4]6JAN'!AD54+'[4]7FEB'!AD54+'[4]8MAR'!AD54+'[4]9APR'!AD54+'[4]10MAY'!AD54+'[4]11JUN'!AD54+'[4]12JUL'!AD54</f>
        <v>0</v>
      </c>
      <c r="AE54" s="19">
        <f>'[4]2SEPT'!AE54+'[4]3OCT'!AE54+'[4]4NOV'!AE54+'[4]5DEC'!AE54+'[4]6JAN'!AE54+'[4]7FEB'!AE54+'[4]8MAR'!AE54+'[4]9APR'!AE54+'[4]10MAY'!AE54+'[4]11JUN'!AE54+'[4]12JUL'!AE54</f>
        <v>0</v>
      </c>
      <c r="AF54" s="19">
        <f>'[4]2SEPT'!AF54+'[4]3OCT'!AF54+'[4]4NOV'!AF54+'[4]5DEC'!AF54+'[4]6JAN'!AF54+'[4]7FEB'!AF54+'[4]8MAR'!AF54+'[4]9APR'!AF54+'[4]10MAY'!AF54+'[4]11JUN'!AF54+'[4]12JUL'!AF54</f>
        <v>10698.64</v>
      </c>
      <c r="AG54" s="19">
        <f>'[4]10MAY'!AG54+'[4]11JUN'!AG54+'[4]12JUL'!AG54</f>
        <v>0</v>
      </c>
      <c r="AH54" s="24">
        <f>'[4]2SEPT'!AG54+'[4]3OCT'!AG54+'[4]4NOV'!AG54+'[4]5DEC'!AG54+'[4]6JAN'!AG54+'[4]7FEB'!AG54+'[4]8MAR'!AG54+'[4]9APR'!AG54+'[4]10MAY'!AH54+'[4]11JUN'!AH54+'[4]12JUL'!AH54</f>
        <v>4123040.0000000005</v>
      </c>
    </row>
    <row r="55" spans="1:34" x14ac:dyDescent="0.25">
      <c r="A55" s="16" t="s">
        <v>147</v>
      </c>
      <c r="B55" s="17" t="s">
        <v>148</v>
      </c>
      <c r="C55" s="28" t="s">
        <v>45</v>
      </c>
      <c r="D55" s="19">
        <f>'[4]2SEPT'!D55+'[4]3OCT'!D55+'[4]4NOV'!D55+'[4]5DEC'!D55+'[4]6JAN'!D55+'[4]7FEB'!D55+'[4]8MAR'!D55+'[4]9APR'!D55+'[4]10MAY'!D55+'[4]11JUN'!D55+'[4]12JUL'!D55</f>
        <v>209480</v>
      </c>
      <c r="E55" s="19">
        <f>'[4]2SEPT'!E55+'[4]3OCT'!E55+'[4]4NOV'!E55+'[4]5DEC'!E55+'[4]6JAN'!E55+'[4]7FEB'!E55+'[4]8MAR'!E55+'[4]9APR'!E55+'[4]10MAY'!E55+'[4]11JUN'!E55+'[4]12JUL'!E55</f>
        <v>0</v>
      </c>
      <c r="F55" s="19">
        <f>'[4]2SEPT'!F55+'[4]3OCT'!F55+'[4]4NOV'!F55+'[4]5DEC'!F55+'[4]6JAN'!F55+'[4]7FEB'!F55+'[4]8MAR'!F55+'[4]9APR'!F55+'[4]10MAY'!F55+'[4]11JUN'!F55+'[4]12JUL'!F55</f>
        <v>0</v>
      </c>
      <c r="G55" s="19">
        <f>'[4]2SEPT'!G55+'[4]3OCT'!G55+'[4]4NOV'!G55+'[4]5DEC'!G55+'[4]6JAN'!G55+'[4]7FEB'!G55+'[4]8MAR'!G55+'[4]9APR'!G55+'[4]10MAY'!G55+'[4]11JUN'!G55+'[4]12JUL'!G55</f>
        <v>0</v>
      </c>
      <c r="H55" s="19">
        <f>'[4]2SEPT'!H55+'[4]3OCT'!H55+'[4]4NOV'!H55+'[4]5DEC'!H55+'[4]6JAN'!H55+'[4]7FEB'!H55+'[4]8MAR'!H55+'[4]9APR'!H55+'[4]10MAY'!H55+'[4]11JUN'!H55+'[4]12JUL'!H55</f>
        <v>0</v>
      </c>
      <c r="I55" s="20">
        <f>'[4]2SEPT'!I55+'[4]3OCT'!I55+'[4]4NOV'!I55+'[4]5DEC'!I55+'[4]6JAN'!I55+'[4]7FEB'!I55+'[4]8MAR'!I55+'[4]9APR'!I55+'[4]10MAY'!I55+'[4]11JUN'!I55+'[4]12JUL'!I55</f>
        <v>209480</v>
      </c>
      <c r="J55" s="19">
        <f>'[4]2SEPT'!J55+'[4]3OCT'!J55+'[4]4NOV'!J55+'[4]5DEC'!J55+'[4]6JAN'!J55+'[4]7FEB'!J55+'[4]8MAR'!J55+'[4]9APR'!J55+'[4]10MAY'!J55+'[4]11JUN'!J55+'[4]12JUL'!J55</f>
        <v>34930.589999999997</v>
      </c>
      <c r="K55" s="19">
        <f>'[4]2SEPT'!K55+'[4]3OCT'!K55+'[4]4NOV'!K55+'[4]5DEC'!K55+'[4]6JAN'!K55+'[4]7FEB'!K55+'[4]8MAR'!K55+'[4]9APR'!K55+'[4]10MAY'!K55+'[4]11JUN'!K55+'[4]12JUL'!K55</f>
        <v>0</v>
      </c>
      <c r="L55" s="19">
        <f>'[4]2SEPT'!L55+'[4]3OCT'!L55+'[4]4NOV'!L55+'[4]5DEC'!L55+'[4]6JAN'!L55+'[4]7FEB'!L55+'[4]8MAR'!L55+'[4]9APR'!L55+'[4]10MAY'!L55+'[4]11JUN'!L55+'[4]12JUL'!L55</f>
        <v>0</v>
      </c>
      <c r="M55" s="19">
        <f>'[4]2SEPT'!M55+'[4]3OCT'!M55+'[4]4NOV'!M55+'[4]5DEC'!M55+'[4]6JAN'!M55+'[4]7FEB'!M55+'[4]8MAR'!M55+'[4]9APR'!M55+'[4]10MAY'!M55+'[4]11JUN'!M55+'[4]12JUL'!M55</f>
        <v>0</v>
      </c>
      <c r="N55" s="19">
        <f>'[4]2SEPT'!N55+'[4]3OCT'!N55+'[4]4NOV'!N55+'[4]5DEC'!N55+'[4]6JAN'!N55+'[4]7FEB'!N55+'[4]8MAR'!N55+'[4]9APR'!N55+'[4]10MAY'!N55+'[4]11JUN'!N55+'[4]12JUL'!N55</f>
        <v>0</v>
      </c>
      <c r="O55" s="19">
        <f>'[4]2SEPT'!O55+'[4]3OCT'!O55+'[4]4NOV'!O55+'[4]5DEC'!O55+'[4]6JAN'!O55+'[4]7FEB'!O55+'[4]8MAR'!O55+'[4]9APR'!O55+'[4]10MAY'!O55+'[4]11JUN'!O55+'[4]12JUL'!O55</f>
        <v>0</v>
      </c>
      <c r="P55" s="19">
        <f>'[4]2SEPT'!P55+'[4]3OCT'!P55+'[4]4NOV'!P55+'[4]5DEC'!P55+'[4]6JAN'!P55+'[4]7FEB'!P55+'[4]8MAR'!P55+'[4]9APR'!P55+'[4]10MAY'!P55+'[4]11JUN'!P55+'[4]12JUL'!P55</f>
        <v>0</v>
      </c>
      <c r="Q55" s="19">
        <f>'[4]2SEPT'!Q55+'[4]3OCT'!Q55+'[4]4NOV'!Q55+'[4]5DEC'!Q55+'[4]6JAN'!Q55+'[4]7FEB'!Q55+'[4]8MAR'!Q55+'[4]9APR'!Q55+'[4]10MAY'!Q55+'[4]11JUN'!Q55+'[4]12JUL'!Q55</f>
        <v>0</v>
      </c>
      <c r="R55" s="19">
        <f>'[4]2SEPT'!R55+'[4]3OCT'!R55+'[4]4NOV'!R55+'[4]5DEC'!R55+'[4]6JAN'!R55+'[4]7FEB'!R55+'[4]8MAR'!R55+'[4]9APR'!R55+'[4]10MAY'!R55+'[4]11JUN'!R55+'[4]12JUL'!R55</f>
        <v>0</v>
      </c>
      <c r="S55" s="19">
        <f>'[4]2SEPT'!S55+'[4]3OCT'!S55+'[4]4NOV'!S55+'[4]5DEC'!S55+'[4]6JAN'!S55+'[4]7FEB'!S55+'[4]8MAR'!S55+'[4]9APR'!S55+'[4]10MAY'!S55+'[4]11JUN'!S55+'[4]12JUL'!S55</f>
        <v>0</v>
      </c>
      <c r="T55" s="21">
        <f>'[4]2SEPT'!T55+'[4]3OCT'!T55+'[4]4NOV'!T55+'[4]5DEC'!T55+'[4]6JAN'!T55+'[4]7FEB'!T55+'[4]8MAR'!T55+'[4]9APR'!T55+'[4]10MAY'!T55+'[4]11JUN'!T55+'[4]12JUL'!T55</f>
        <v>0</v>
      </c>
      <c r="U55" s="19">
        <f>'[4]2SEPT'!U55+'[4]3OCT'!U55+'[4]4NOV'!U55+'[4]5DEC'!U55+'[4]6JAN'!U55+'[4]7FEB'!U55+'[4]8MAR'!U55+'[4]9APR'!U55+'[4]10MAY'!U55+'[4]11JUN'!U55+'[4]12JUL'!U55</f>
        <v>0</v>
      </c>
      <c r="V55" s="19">
        <f>'[4]2SEPT'!V55+'[4]3OCT'!V55+'[4]4NOV'!V55+'[4]5DEC'!V55+'[4]6JAN'!V55+'[4]7FEB'!V55+'[4]8MAR'!V55+'[4]9APR'!V55+'[4]10MAY'!V55+'[4]11JUN'!V55+'[4]12JUL'!V55</f>
        <v>0</v>
      </c>
      <c r="W55" s="19">
        <f>'[4]2SEPT'!W55+'[4]3OCT'!W55+'[4]4NOV'!W55+'[4]5DEC'!W55+'[4]6JAN'!W55+'[4]7FEB'!W55+'[4]8MAR'!W55+'[4]9APR'!W55+'[4]10MAY'!W55+'[4]11JUN'!W55+'[4]12JUL'!W55</f>
        <v>0</v>
      </c>
      <c r="X55" s="19">
        <f>'[4]2SEPT'!X55+'[4]3OCT'!X55+'[4]4NOV'!X55+'[4]5DEC'!X55+'[4]6JAN'!X55+'[4]7FEB'!X55+'[4]8MAR'!X55+'[4]9APR'!X55+'[4]10MAY'!X55+'[4]11JUN'!X55+'[4]12JUL'!X55</f>
        <v>0</v>
      </c>
      <c r="Y55" s="22">
        <f>'[4]2SEPT'!Y55+'[4]3OCT'!Y55+'[4]4NOV'!Y55+'[4]5DEC'!Y55+'[4]6JAN'!Y55+'[4]7FEB'!Y55+'[4]8MAR'!Y55+'[4]9APR'!Y55+'[4]10MAY'!Y55+'[4]11JUN'!Y55+'[4]12JUL'!Y55</f>
        <v>0</v>
      </c>
      <c r="Z55" s="19">
        <f>'[4]2SEPT'!Z55+'[4]3OCT'!Z55+'[4]4NOV'!Z55+'[4]5DEC'!Z55+'[4]6JAN'!Z55+'[4]7FEB'!Z55+'[4]8MAR'!Z55+'[4]9APR'!Z55+'[4]10MAY'!Z55+'[4]11JUN'!Z55+'[4]12JUL'!Z55</f>
        <v>0</v>
      </c>
      <c r="AA55" s="19">
        <f>'[4]2SEPT'!AA55+'[4]3OCT'!AA55+'[4]4NOV'!AA55+'[4]5DEC'!AA55+'[4]6JAN'!AA55+'[4]7FEB'!AA55+'[4]8MAR'!AA55+'[4]9APR'!AA55+'[4]10MAY'!AA55+'[4]11JUN'!AA55+'[4]12JUL'!AA55</f>
        <v>0</v>
      </c>
      <c r="AB55" s="19">
        <f>'[4]2SEPT'!AB55+'[4]3OCT'!AB55+'[4]4NOV'!AB55+'[4]5DEC'!AB55+'[4]6JAN'!AB55+'[4]7FEB'!AB55+'[4]8MAR'!AB55+'[4]9APR'!AB55+'[4]10MAY'!AB55+'[4]11JUN'!AB55+'[4]12JUL'!AB55</f>
        <v>0</v>
      </c>
      <c r="AC55" s="19">
        <f>'[4]2SEPT'!AC55+'[4]3OCT'!AC55+'[4]4NOV'!AC55+'[4]5DEC'!AC55+'[4]6JAN'!AC55+'[4]7FEB'!AC55+'[4]8MAR'!AC55+'[4]9APR'!AC55+'[4]10MAY'!AC55+'[4]11JUN'!AC55+'[4]12JUL'!AC55</f>
        <v>0</v>
      </c>
      <c r="AD55" s="23">
        <f>'[4]2SEPT'!AD55+'[4]3OCT'!AD55+'[4]4NOV'!AD55+'[4]5DEC'!AD55+'[4]6JAN'!AD55+'[4]7FEB'!AD55+'[4]8MAR'!AD55+'[4]9APR'!AD55+'[4]10MAY'!AD55+'[4]11JUN'!AD55+'[4]12JUL'!AD55</f>
        <v>0</v>
      </c>
      <c r="AE55" s="19">
        <f>'[4]2SEPT'!AE55+'[4]3OCT'!AE55+'[4]4NOV'!AE55+'[4]5DEC'!AE55+'[4]6JAN'!AE55+'[4]7FEB'!AE55+'[4]8MAR'!AE55+'[4]9APR'!AE55+'[4]10MAY'!AE55+'[4]11JUN'!AE55+'[4]12JUL'!AE55</f>
        <v>0</v>
      </c>
      <c r="AF55" s="19">
        <f>'[4]2SEPT'!AF55+'[4]3OCT'!AF55+'[4]4NOV'!AF55+'[4]5DEC'!AF55+'[4]6JAN'!AF55+'[4]7FEB'!AF55+'[4]8MAR'!AF55+'[4]9APR'!AF55+'[4]10MAY'!AF55+'[4]11JUN'!AF55+'[4]12JUL'!AF55</f>
        <v>0</v>
      </c>
      <c r="AG55" s="19">
        <f>'[4]10MAY'!AG55+'[4]11JUN'!AG55+'[4]12JUL'!AG55</f>
        <v>0</v>
      </c>
      <c r="AH55" s="24">
        <f>'[4]2SEPT'!AG55+'[4]3OCT'!AG55+'[4]4NOV'!AG55+'[4]5DEC'!AG55+'[4]6JAN'!AG55+'[4]7FEB'!AG55+'[4]8MAR'!AG55+'[4]9APR'!AG55+'[4]10MAY'!AH55+'[4]11JUN'!AH55+'[4]12JUL'!AH55</f>
        <v>226953.59</v>
      </c>
    </row>
    <row r="56" spans="1:34" x14ac:dyDescent="0.25">
      <c r="A56" s="16" t="s">
        <v>149</v>
      </c>
      <c r="B56" s="17" t="s">
        <v>150</v>
      </c>
      <c r="C56" s="25" t="s">
        <v>39</v>
      </c>
      <c r="D56" s="19">
        <f>'[4]2SEPT'!D56+'[4]3OCT'!D56+'[4]4NOV'!D56+'[4]5DEC'!D56+'[4]6JAN'!D56+'[4]7FEB'!D56+'[4]8MAR'!D56+'[4]9APR'!D56+'[4]10MAY'!D56+'[4]11JUN'!D56+'[4]12JUL'!D56</f>
        <v>80500</v>
      </c>
      <c r="E56" s="19">
        <f>'[4]2SEPT'!E56+'[4]3OCT'!E56+'[4]4NOV'!E56+'[4]5DEC'!E56+'[4]6JAN'!E56+'[4]7FEB'!E56+'[4]8MAR'!E56+'[4]9APR'!E56+'[4]10MAY'!E56+'[4]11JUN'!E56+'[4]12JUL'!E56</f>
        <v>71514</v>
      </c>
      <c r="F56" s="19">
        <f>'[4]2SEPT'!F56+'[4]3OCT'!F56+'[4]4NOV'!F56+'[4]5DEC'!F56+'[4]6JAN'!F56+'[4]7FEB'!F56+'[4]8MAR'!F56+'[4]9APR'!F56+'[4]10MAY'!F56+'[4]11JUN'!F56+'[4]12JUL'!F56</f>
        <v>16600</v>
      </c>
      <c r="G56" s="19">
        <f>'[4]2SEPT'!G56+'[4]3OCT'!G56+'[4]4NOV'!G56+'[4]5DEC'!G56+'[4]6JAN'!G56+'[4]7FEB'!G56+'[4]8MAR'!G56+'[4]9APR'!G56+'[4]10MAY'!G56+'[4]11JUN'!G56+'[4]12JUL'!G56</f>
        <v>35000</v>
      </c>
      <c r="H56" s="19">
        <f>'[4]2SEPT'!H56+'[4]3OCT'!H56+'[4]4NOV'!H56+'[4]5DEC'!H56+'[4]6JAN'!H56+'[4]7FEB'!H56+'[4]8MAR'!H56+'[4]9APR'!H56+'[4]10MAY'!H56+'[4]11JUN'!H56+'[4]12JUL'!H56</f>
        <v>1500</v>
      </c>
      <c r="I56" s="20">
        <f>'[4]2SEPT'!I56+'[4]3OCT'!I56+'[4]4NOV'!I56+'[4]5DEC'!I56+'[4]6JAN'!I56+'[4]7FEB'!I56+'[4]8MAR'!I56+'[4]9APR'!I56+'[4]10MAY'!I56+'[4]11JUN'!I56+'[4]12JUL'!I56</f>
        <v>205114</v>
      </c>
      <c r="J56" s="19">
        <f>'[4]2SEPT'!J56+'[4]3OCT'!J56+'[4]4NOV'!J56+'[4]5DEC'!J56+'[4]6JAN'!J56+'[4]7FEB'!J56+'[4]8MAR'!J56+'[4]9APR'!J56+'[4]10MAY'!J56+'[4]11JUN'!J56+'[4]12JUL'!J56</f>
        <v>15046.05</v>
      </c>
      <c r="K56" s="19">
        <f>'[4]2SEPT'!K56+'[4]3OCT'!K56+'[4]4NOV'!K56+'[4]5DEC'!K56+'[4]6JAN'!K56+'[4]7FEB'!K56+'[4]8MAR'!K56+'[4]9APR'!K56+'[4]10MAY'!K56+'[4]11JUN'!K56+'[4]12JUL'!K56</f>
        <v>0</v>
      </c>
      <c r="L56" s="19">
        <f>'[4]2SEPT'!L56+'[4]3OCT'!L56+'[4]4NOV'!L56+'[4]5DEC'!L56+'[4]6JAN'!L56+'[4]7FEB'!L56+'[4]8MAR'!L56+'[4]9APR'!L56+'[4]10MAY'!L56+'[4]11JUN'!L56+'[4]12JUL'!L56</f>
        <v>0</v>
      </c>
      <c r="M56" s="19">
        <f>'[4]2SEPT'!M56+'[4]3OCT'!M56+'[4]4NOV'!M56+'[4]5DEC'!M56+'[4]6JAN'!M56+'[4]7FEB'!M56+'[4]8MAR'!M56+'[4]9APR'!M56+'[4]10MAY'!M56+'[4]11JUN'!M56+'[4]12JUL'!M56</f>
        <v>0</v>
      </c>
      <c r="N56" s="19">
        <f>'[4]2SEPT'!N56+'[4]3OCT'!N56+'[4]4NOV'!N56+'[4]5DEC'!N56+'[4]6JAN'!N56+'[4]7FEB'!N56+'[4]8MAR'!N56+'[4]9APR'!N56+'[4]10MAY'!N56+'[4]11JUN'!N56+'[4]12JUL'!N56</f>
        <v>0</v>
      </c>
      <c r="O56" s="19">
        <f>'[4]2SEPT'!O56+'[4]3OCT'!O56+'[4]4NOV'!O56+'[4]5DEC'!O56+'[4]6JAN'!O56+'[4]7FEB'!O56+'[4]8MAR'!O56+'[4]9APR'!O56+'[4]10MAY'!O56+'[4]11JUN'!O56+'[4]12JUL'!O56</f>
        <v>0</v>
      </c>
      <c r="P56" s="19">
        <f>'[4]2SEPT'!P56+'[4]3OCT'!P56+'[4]4NOV'!P56+'[4]5DEC'!P56+'[4]6JAN'!P56+'[4]7FEB'!P56+'[4]8MAR'!P56+'[4]9APR'!P56+'[4]10MAY'!P56+'[4]11JUN'!P56+'[4]12JUL'!P56</f>
        <v>0</v>
      </c>
      <c r="Q56" s="19">
        <f>'[4]2SEPT'!Q56+'[4]3OCT'!Q56+'[4]4NOV'!Q56+'[4]5DEC'!Q56+'[4]6JAN'!Q56+'[4]7FEB'!Q56+'[4]8MAR'!Q56+'[4]9APR'!Q56+'[4]10MAY'!Q56+'[4]11JUN'!Q56+'[4]12JUL'!Q56</f>
        <v>0</v>
      </c>
      <c r="R56" s="19">
        <f>'[4]2SEPT'!R56+'[4]3OCT'!R56+'[4]4NOV'!R56+'[4]5DEC'!R56+'[4]6JAN'!R56+'[4]7FEB'!R56+'[4]8MAR'!R56+'[4]9APR'!R56+'[4]10MAY'!R56+'[4]11JUN'!R56+'[4]12JUL'!R56</f>
        <v>0</v>
      </c>
      <c r="S56" s="19">
        <f>'[4]2SEPT'!S56+'[4]3OCT'!S56+'[4]4NOV'!S56+'[4]5DEC'!S56+'[4]6JAN'!S56+'[4]7FEB'!S56+'[4]8MAR'!S56+'[4]9APR'!S56+'[4]10MAY'!S56+'[4]11JUN'!S56+'[4]12JUL'!S56</f>
        <v>0</v>
      </c>
      <c r="T56" s="21">
        <f>'[4]2SEPT'!T56+'[4]3OCT'!T56+'[4]4NOV'!T56+'[4]5DEC'!T56+'[4]6JAN'!T56+'[4]7FEB'!T56+'[4]8MAR'!T56+'[4]9APR'!T56+'[4]10MAY'!T56+'[4]11JUN'!T56+'[4]12JUL'!T56</f>
        <v>0</v>
      </c>
      <c r="U56" s="19">
        <f>'[4]2SEPT'!U56+'[4]3OCT'!U56+'[4]4NOV'!U56+'[4]5DEC'!U56+'[4]6JAN'!U56+'[4]7FEB'!U56+'[4]8MAR'!U56+'[4]9APR'!U56+'[4]10MAY'!U56+'[4]11JUN'!U56+'[4]12JUL'!U56</f>
        <v>0</v>
      </c>
      <c r="V56" s="19">
        <f>'[4]2SEPT'!V56+'[4]3OCT'!V56+'[4]4NOV'!V56+'[4]5DEC'!V56+'[4]6JAN'!V56+'[4]7FEB'!V56+'[4]8MAR'!V56+'[4]9APR'!V56+'[4]10MAY'!V56+'[4]11JUN'!V56+'[4]12JUL'!V56</f>
        <v>0</v>
      </c>
      <c r="W56" s="19">
        <f>'[4]2SEPT'!W56+'[4]3OCT'!W56+'[4]4NOV'!W56+'[4]5DEC'!W56+'[4]6JAN'!W56+'[4]7FEB'!W56+'[4]8MAR'!W56+'[4]9APR'!W56+'[4]10MAY'!W56+'[4]11JUN'!W56+'[4]12JUL'!W56</f>
        <v>0</v>
      </c>
      <c r="X56" s="19">
        <f>'[4]2SEPT'!X56+'[4]3OCT'!X56+'[4]4NOV'!X56+'[4]5DEC'!X56+'[4]6JAN'!X56+'[4]7FEB'!X56+'[4]8MAR'!X56+'[4]9APR'!X56+'[4]10MAY'!X56+'[4]11JUN'!X56+'[4]12JUL'!X56</f>
        <v>0</v>
      </c>
      <c r="Y56" s="22">
        <f>'[4]2SEPT'!Y56+'[4]3OCT'!Y56+'[4]4NOV'!Y56+'[4]5DEC'!Y56+'[4]6JAN'!Y56+'[4]7FEB'!Y56+'[4]8MAR'!Y56+'[4]9APR'!Y56+'[4]10MAY'!Y56+'[4]11JUN'!Y56+'[4]12JUL'!Y56</f>
        <v>0</v>
      </c>
      <c r="Z56" s="19">
        <f>'[4]2SEPT'!Z56+'[4]3OCT'!Z56+'[4]4NOV'!Z56+'[4]5DEC'!Z56+'[4]6JAN'!Z56+'[4]7FEB'!Z56+'[4]8MAR'!Z56+'[4]9APR'!Z56+'[4]10MAY'!Z56+'[4]11JUN'!Z56+'[4]12JUL'!Z56</f>
        <v>0</v>
      </c>
      <c r="AA56" s="19">
        <f>'[4]2SEPT'!AA56+'[4]3OCT'!AA56+'[4]4NOV'!AA56+'[4]5DEC'!AA56+'[4]6JAN'!AA56+'[4]7FEB'!AA56+'[4]8MAR'!AA56+'[4]9APR'!AA56+'[4]10MAY'!AA56+'[4]11JUN'!AA56+'[4]12JUL'!AA56</f>
        <v>0</v>
      </c>
      <c r="AB56" s="19">
        <f>'[4]2SEPT'!AB56+'[4]3OCT'!AB56+'[4]4NOV'!AB56+'[4]5DEC'!AB56+'[4]6JAN'!AB56+'[4]7FEB'!AB56+'[4]8MAR'!AB56+'[4]9APR'!AB56+'[4]10MAY'!AB56+'[4]11JUN'!AB56+'[4]12JUL'!AB56</f>
        <v>0</v>
      </c>
      <c r="AC56" s="19">
        <f>'[4]2SEPT'!AC56+'[4]3OCT'!AC56+'[4]4NOV'!AC56+'[4]5DEC'!AC56+'[4]6JAN'!AC56+'[4]7FEB'!AC56+'[4]8MAR'!AC56+'[4]9APR'!AC56+'[4]10MAY'!AC56+'[4]11JUN'!AC56+'[4]12JUL'!AC56</f>
        <v>0</v>
      </c>
      <c r="AD56" s="23">
        <f>'[4]2SEPT'!AD56+'[4]3OCT'!AD56+'[4]4NOV'!AD56+'[4]5DEC'!AD56+'[4]6JAN'!AD56+'[4]7FEB'!AD56+'[4]8MAR'!AD56+'[4]9APR'!AD56+'[4]10MAY'!AD56+'[4]11JUN'!AD56+'[4]12JUL'!AD56</f>
        <v>0</v>
      </c>
      <c r="AE56" s="19">
        <f>'[4]2SEPT'!AE56+'[4]3OCT'!AE56+'[4]4NOV'!AE56+'[4]5DEC'!AE56+'[4]6JAN'!AE56+'[4]7FEB'!AE56+'[4]8MAR'!AE56+'[4]9APR'!AE56+'[4]10MAY'!AE56+'[4]11JUN'!AE56+'[4]12JUL'!AE56</f>
        <v>0</v>
      </c>
      <c r="AF56" s="19">
        <f>'[4]2SEPT'!AF56+'[4]3OCT'!AF56+'[4]4NOV'!AF56+'[4]5DEC'!AF56+'[4]6JAN'!AF56+'[4]7FEB'!AF56+'[4]8MAR'!AF56+'[4]9APR'!AF56+'[4]10MAY'!AF56+'[4]11JUN'!AF56+'[4]12JUL'!AF56</f>
        <v>39975</v>
      </c>
      <c r="AG56" s="19">
        <f>'[4]10MAY'!AG56+'[4]11JUN'!AG56+'[4]12JUL'!AG56</f>
        <v>0</v>
      </c>
      <c r="AH56" s="24">
        <f>'[4]2SEPT'!AG56+'[4]3OCT'!AG56+'[4]4NOV'!AG56+'[4]5DEC'!AG56+'[4]6JAN'!AG56+'[4]7FEB'!AG56+'[4]8MAR'!AG56+'[4]9APR'!AG56+'[4]10MAY'!AH56+'[4]11JUN'!AH56+'[4]12JUL'!AH56</f>
        <v>243043.05</v>
      </c>
    </row>
    <row r="57" spans="1:34" x14ac:dyDescent="0.25">
      <c r="A57" s="16" t="s">
        <v>151</v>
      </c>
      <c r="B57" s="17" t="s">
        <v>152</v>
      </c>
      <c r="C57" s="26" t="s">
        <v>42</v>
      </c>
      <c r="D57" s="19">
        <f>'[4]2SEPT'!D57+'[4]3OCT'!D57+'[4]4NOV'!D57+'[4]5DEC'!D57+'[4]6JAN'!D57+'[4]7FEB'!D57+'[4]8MAR'!D57+'[4]9APR'!D57+'[4]10MAY'!D57+'[4]11JUN'!D57+'[4]12JUL'!D57</f>
        <v>760407.01</v>
      </c>
      <c r="E57" s="19">
        <f>'[4]2SEPT'!E57+'[4]3OCT'!E57+'[4]4NOV'!E57+'[4]5DEC'!E57+'[4]6JAN'!E57+'[4]7FEB'!E57+'[4]8MAR'!E57+'[4]9APR'!E57+'[4]10MAY'!E57+'[4]11JUN'!E57+'[4]12JUL'!E57</f>
        <v>425935.82</v>
      </c>
      <c r="F57" s="19">
        <f>'[4]2SEPT'!F57+'[4]3OCT'!F57+'[4]4NOV'!F57+'[4]5DEC'!F57+'[4]6JAN'!F57+'[4]7FEB'!F57+'[4]8MAR'!F57+'[4]9APR'!F57+'[4]10MAY'!F57+'[4]11JUN'!F57+'[4]12JUL'!F57</f>
        <v>545901.02</v>
      </c>
      <c r="G57" s="19">
        <f>'[4]2SEPT'!G57+'[4]3OCT'!G57+'[4]4NOV'!G57+'[4]5DEC'!G57+'[4]6JAN'!G57+'[4]7FEB'!G57+'[4]8MAR'!G57+'[4]9APR'!G57+'[4]10MAY'!G57+'[4]11JUN'!G57+'[4]12JUL'!G57</f>
        <v>228077.15</v>
      </c>
      <c r="H57" s="19">
        <f>'[4]2SEPT'!H57+'[4]3OCT'!H57+'[4]4NOV'!H57+'[4]5DEC'!H57+'[4]6JAN'!H57+'[4]7FEB'!H57+'[4]8MAR'!H57+'[4]9APR'!H57+'[4]10MAY'!H57+'[4]11JUN'!H57+'[4]12JUL'!H57</f>
        <v>0</v>
      </c>
      <c r="I57" s="20">
        <f>'[4]2SEPT'!I57+'[4]3OCT'!I57+'[4]4NOV'!I57+'[4]5DEC'!I57+'[4]6JAN'!I57+'[4]7FEB'!I57+'[4]8MAR'!I57+'[4]9APR'!I57+'[4]10MAY'!I57+'[4]11JUN'!I57+'[4]12JUL'!I57</f>
        <v>1960321</v>
      </c>
      <c r="J57" s="19">
        <f>'[4]2SEPT'!J57+'[4]3OCT'!J57+'[4]4NOV'!J57+'[4]5DEC'!J57+'[4]6JAN'!J57+'[4]7FEB'!J57+'[4]8MAR'!J57+'[4]9APR'!J57+'[4]10MAY'!J57+'[4]11JUN'!J57+'[4]12JUL'!J57</f>
        <v>378162.39</v>
      </c>
      <c r="K57" s="19">
        <f>'[4]2SEPT'!K57+'[4]3OCT'!K57+'[4]4NOV'!K57+'[4]5DEC'!K57+'[4]6JAN'!K57+'[4]7FEB'!K57+'[4]8MAR'!K57+'[4]9APR'!K57+'[4]10MAY'!K57+'[4]11JUN'!K57+'[4]12JUL'!K57</f>
        <v>0</v>
      </c>
      <c r="L57" s="19">
        <f>'[4]2SEPT'!L57+'[4]3OCT'!L57+'[4]4NOV'!L57+'[4]5DEC'!L57+'[4]6JAN'!L57+'[4]7FEB'!L57+'[4]8MAR'!L57+'[4]9APR'!L57+'[4]10MAY'!L57+'[4]11JUN'!L57+'[4]12JUL'!L57</f>
        <v>0</v>
      </c>
      <c r="M57" s="19">
        <f>'[4]2SEPT'!M57+'[4]3OCT'!M57+'[4]4NOV'!M57+'[4]5DEC'!M57+'[4]6JAN'!M57+'[4]7FEB'!M57+'[4]8MAR'!M57+'[4]9APR'!M57+'[4]10MAY'!M57+'[4]11JUN'!M57+'[4]12JUL'!M57</f>
        <v>0</v>
      </c>
      <c r="N57" s="19">
        <f>'[4]2SEPT'!N57+'[4]3OCT'!N57+'[4]4NOV'!N57+'[4]5DEC'!N57+'[4]6JAN'!N57+'[4]7FEB'!N57+'[4]8MAR'!N57+'[4]9APR'!N57+'[4]10MAY'!N57+'[4]11JUN'!N57+'[4]12JUL'!N57</f>
        <v>0</v>
      </c>
      <c r="O57" s="19">
        <f>'[4]2SEPT'!O57+'[4]3OCT'!O57+'[4]4NOV'!O57+'[4]5DEC'!O57+'[4]6JAN'!O57+'[4]7FEB'!O57+'[4]8MAR'!O57+'[4]9APR'!O57+'[4]10MAY'!O57+'[4]11JUN'!O57+'[4]12JUL'!O57</f>
        <v>0</v>
      </c>
      <c r="P57" s="19">
        <f>'[4]2SEPT'!P57+'[4]3OCT'!P57+'[4]4NOV'!P57+'[4]5DEC'!P57+'[4]6JAN'!P57+'[4]7FEB'!P57+'[4]8MAR'!P57+'[4]9APR'!P57+'[4]10MAY'!P57+'[4]11JUN'!P57+'[4]12JUL'!P57</f>
        <v>0</v>
      </c>
      <c r="Q57" s="19">
        <f>'[4]2SEPT'!Q57+'[4]3OCT'!Q57+'[4]4NOV'!Q57+'[4]5DEC'!Q57+'[4]6JAN'!Q57+'[4]7FEB'!Q57+'[4]8MAR'!Q57+'[4]9APR'!Q57+'[4]10MAY'!Q57+'[4]11JUN'!Q57+'[4]12JUL'!Q57</f>
        <v>0</v>
      </c>
      <c r="R57" s="19">
        <f>'[4]2SEPT'!R57+'[4]3OCT'!R57+'[4]4NOV'!R57+'[4]5DEC'!R57+'[4]6JAN'!R57+'[4]7FEB'!R57+'[4]8MAR'!R57+'[4]9APR'!R57+'[4]10MAY'!R57+'[4]11JUN'!R57+'[4]12JUL'!R57</f>
        <v>0</v>
      </c>
      <c r="S57" s="19">
        <f>'[4]2SEPT'!S57+'[4]3OCT'!S57+'[4]4NOV'!S57+'[4]5DEC'!S57+'[4]6JAN'!S57+'[4]7FEB'!S57+'[4]8MAR'!S57+'[4]9APR'!S57+'[4]10MAY'!S57+'[4]11JUN'!S57+'[4]12JUL'!S57</f>
        <v>0</v>
      </c>
      <c r="T57" s="21">
        <f>'[4]2SEPT'!T57+'[4]3OCT'!T57+'[4]4NOV'!T57+'[4]5DEC'!T57+'[4]6JAN'!T57+'[4]7FEB'!T57+'[4]8MAR'!T57+'[4]9APR'!T57+'[4]10MAY'!T57+'[4]11JUN'!T57+'[4]12JUL'!T57</f>
        <v>0</v>
      </c>
      <c r="U57" s="19">
        <f>'[4]2SEPT'!U57+'[4]3OCT'!U57+'[4]4NOV'!U57+'[4]5DEC'!U57+'[4]6JAN'!U57+'[4]7FEB'!U57+'[4]8MAR'!U57+'[4]9APR'!U57+'[4]10MAY'!U57+'[4]11JUN'!U57+'[4]12JUL'!U57</f>
        <v>0</v>
      </c>
      <c r="V57" s="19">
        <f>'[4]2SEPT'!V57+'[4]3OCT'!V57+'[4]4NOV'!V57+'[4]5DEC'!V57+'[4]6JAN'!V57+'[4]7FEB'!V57+'[4]8MAR'!V57+'[4]9APR'!V57+'[4]10MAY'!V57+'[4]11JUN'!V57+'[4]12JUL'!V57</f>
        <v>0</v>
      </c>
      <c r="W57" s="19">
        <f>'[4]2SEPT'!W57+'[4]3OCT'!W57+'[4]4NOV'!W57+'[4]5DEC'!W57+'[4]6JAN'!W57+'[4]7FEB'!W57+'[4]8MAR'!W57+'[4]9APR'!W57+'[4]10MAY'!W57+'[4]11JUN'!W57+'[4]12JUL'!W57</f>
        <v>0</v>
      </c>
      <c r="X57" s="19">
        <f>'[4]2SEPT'!X57+'[4]3OCT'!X57+'[4]4NOV'!X57+'[4]5DEC'!X57+'[4]6JAN'!X57+'[4]7FEB'!X57+'[4]8MAR'!X57+'[4]9APR'!X57+'[4]10MAY'!X57+'[4]11JUN'!X57+'[4]12JUL'!X57</f>
        <v>0</v>
      </c>
      <c r="Y57" s="22">
        <f>'[4]2SEPT'!Y57+'[4]3OCT'!Y57+'[4]4NOV'!Y57+'[4]5DEC'!Y57+'[4]6JAN'!Y57+'[4]7FEB'!Y57+'[4]8MAR'!Y57+'[4]9APR'!Y57+'[4]10MAY'!Y57+'[4]11JUN'!Y57+'[4]12JUL'!Y57</f>
        <v>0</v>
      </c>
      <c r="Z57" s="19">
        <f>'[4]2SEPT'!Z57+'[4]3OCT'!Z57+'[4]4NOV'!Z57+'[4]5DEC'!Z57+'[4]6JAN'!Z57+'[4]7FEB'!Z57+'[4]8MAR'!Z57+'[4]9APR'!Z57+'[4]10MAY'!Z57+'[4]11JUN'!Z57+'[4]12JUL'!Z57</f>
        <v>0</v>
      </c>
      <c r="AA57" s="19">
        <f>'[4]2SEPT'!AA57+'[4]3OCT'!AA57+'[4]4NOV'!AA57+'[4]5DEC'!AA57+'[4]6JAN'!AA57+'[4]7FEB'!AA57+'[4]8MAR'!AA57+'[4]9APR'!AA57+'[4]10MAY'!AA57+'[4]11JUN'!AA57+'[4]12JUL'!AA57</f>
        <v>0</v>
      </c>
      <c r="AB57" s="19">
        <f>'[4]2SEPT'!AB57+'[4]3OCT'!AB57+'[4]4NOV'!AB57+'[4]5DEC'!AB57+'[4]6JAN'!AB57+'[4]7FEB'!AB57+'[4]8MAR'!AB57+'[4]9APR'!AB57+'[4]10MAY'!AB57+'[4]11JUN'!AB57+'[4]12JUL'!AB57</f>
        <v>67500</v>
      </c>
      <c r="AC57" s="19">
        <f>'[4]2SEPT'!AC57+'[4]3OCT'!AC57+'[4]4NOV'!AC57+'[4]5DEC'!AC57+'[4]6JAN'!AC57+'[4]7FEB'!AC57+'[4]8MAR'!AC57+'[4]9APR'!AC57+'[4]10MAY'!AC57+'[4]11JUN'!AC57+'[4]12JUL'!AC57</f>
        <v>0</v>
      </c>
      <c r="AD57" s="23">
        <f>'[4]2SEPT'!AD57+'[4]3OCT'!AD57+'[4]4NOV'!AD57+'[4]5DEC'!AD57+'[4]6JAN'!AD57+'[4]7FEB'!AD57+'[4]8MAR'!AD57+'[4]9APR'!AD57+'[4]10MAY'!AD57+'[4]11JUN'!AD57+'[4]12JUL'!AD57</f>
        <v>67500</v>
      </c>
      <c r="AE57" s="19">
        <f>'[4]2SEPT'!AE57+'[4]3OCT'!AE57+'[4]4NOV'!AE57+'[4]5DEC'!AE57+'[4]6JAN'!AE57+'[4]7FEB'!AE57+'[4]8MAR'!AE57+'[4]9APR'!AE57+'[4]10MAY'!AE57+'[4]11JUN'!AE57+'[4]12JUL'!AE57</f>
        <v>0</v>
      </c>
      <c r="AF57" s="19">
        <f>'[4]2SEPT'!AF57+'[4]3OCT'!AF57+'[4]4NOV'!AF57+'[4]5DEC'!AF57+'[4]6JAN'!AF57+'[4]7FEB'!AF57+'[4]8MAR'!AF57+'[4]9APR'!AF57+'[4]10MAY'!AF57+'[4]11JUN'!AF57+'[4]12JUL'!AF57</f>
        <v>2261</v>
      </c>
      <c r="AG57" s="19">
        <f>'[4]10MAY'!AG57+'[4]11JUN'!AG57+'[4]12JUL'!AG57</f>
        <v>0</v>
      </c>
      <c r="AH57" s="24">
        <f>'[4]2SEPT'!AG57+'[4]3OCT'!AG57+'[4]4NOV'!AG57+'[4]5DEC'!AG57+'[4]6JAN'!AG57+'[4]7FEB'!AG57+'[4]8MAR'!AG57+'[4]9APR'!AG57+'[4]10MAY'!AH57+'[4]11JUN'!AH57+'[4]12JUL'!AH57</f>
        <v>2239259.39</v>
      </c>
    </row>
    <row r="58" spans="1:34" x14ac:dyDescent="0.25">
      <c r="A58" s="16" t="s">
        <v>153</v>
      </c>
      <c r="B58" s="17" t="s">
        <v>154</v>
      </c>
      <c r="C58" s="29" t="s">
        <v>50</v>
      </c>
      <c r="D58" s="19">
        <f>'[4]2SEPT'!D58+'[4]3OCT'!D58+'[4]4NOV'!D58+'[4]5DEC'!D58+'[4]6JAN'!D58+'[4]7FEB'!D58+'[4]8MAR'!D58+'[4]9APR'!D58+'[4]10MAY'!D58+'[4]11JUN'!D58+'[4]12JUL'!D58</f>
        <v>71674</v>
      </c>
      <c r="E58" s="19">
        <f>'[4]2SEPT'!E58+'[4]3OCT'!E58+'[4]4NOV'!E58+'[4]5DEC'!E58+'[4]6JAN'!E58+'[4]7FEB'!E58+'[4]8MAR'!E58+'[4]9APR'!E58+'[4]10MAY'!E58+'[4]11JUN'!E58+'[4]12JUL'!E58</f>
        <v>25025</v>
      </c>
      <c r="F58" s="19">
        <f>'[4]2SEPT'!F58+'[4]3OCT'!F58+'[4]4NOV'!F58+'[4]5DEC'!F58+'[4]6JAN'!F58+'[4]7FEB'!F58+'[4]8MAR'!F58+'[4]9APR'!F58+'[4]10MAY'!F58+'[4]11JUN'!F58+'[4]12JUL'!F58</f>
        <v>0</v>
      </c>
      <c r="G58" s="19">
        <f>'[4]2SEPT'!G58+'[4]3OCT'!G58+'[4]4NOV'!G58+'[4]5DEC'!G58+'[4]6JAN'!G58+'[4]7FEB'!G58+'[4]8MAR'!G58+'[4]9APR'!G58+'[4]10MAY'!G58+'[4]11JUN'!G58+'[4]12JUL'!G58</f>
        <v>0</v>
      </c>
      <c r="H58" s="19">
        <f>'[4]2SEPT'!H58+'[4]3OCT'!H58+'[4]4NOV'!H58+'[4]5DEC'!H58+'[4]6JAN'!H58+'[4]7FEB'!H58+'[4]8MAR'!H58+'[4]9APR'!H58+'[4]10MAY'!H58+'[4]11JUN'!H58+'[4]12JUL'!H58</f>
        <v>0</v>
      </c>
      <c r="I58" s="20">
        <f>'[4]2SEPT'!I58+'[4]3OCT'!I58+'[4]4NOV'!I58+'[4]5DEC'!I58+'[4]6JAN'!I58+'[4]7FEB'!I58+'[4]8MAR'!I58+'[4]9APR'!I58+'[4]10MAY'!I58+'[4]11JUN'!I58+'[4]12JUL'!I58</f>
        <v>96699</v>
      </c>
      <c r="J58" s="19">
        <f>'[4]2SEPT'!J58+'[4]3OCT'!J58+'[4]4NOV'!J58+'[4]5DEC'!J58+'[4]6JAN'!J58+'[4]7FEB'!J58+'[4]8MAR'!J58+'[4]9APR'!J58+'[4]10MAY'!J58+'[4]11JUN'!J58+'[4]12JUL'!J58</f>
        <v>6492</v>
      </c>
      <c r="K58" s="19">
        <f>'[4]2SEPT'!K58+'[4]3OCT'!K58+'[4]4NOV'!K58+'[4]5DEC'!K58+'[4]6JAN'!K58+'[4]7FEB'!K58+'[4]8MAR'!K58+'[4]9APR'!K58+'[4]10MAY'!K58+'[4]11JUN'!K58+'[4]12JUL'!K58</f>
        <v>0</v>
      </c>
      <c r="L58" s="19">
        <f>'[4]2SEPT'!L58+'[4]3OCT'!L58+'[4]4NOV'!L58+'[4]5DEC'!L58+'[4]6JAN'!L58+'[4]7FEB'!L58+'[4]8MAR'!L58+'[4]9APR'!L58+'[4]10MAY'!L58+'[4]11JUN'!L58+'[4]12JUL'!L58</f>
        <v>0</v>
      </c>
      <c r="M58" s="19">
        <f>'[4]2SEPT'!M58+'[4]3OCT'!M58+'[4]4NOV'!M58+'[4]5DEC'!M58+'[4]6JAN'!M58+'[4]7FEB'!M58+'[4]8MAR'!M58+'[4]9APR'!M58+'[4]10MAY'!M58+'[4]11JUN'!M58+'[4]12JUL'!M58</f>
        <v>0</v>
      </c>
      <c r="N58" s="19">
        <f>'[4]2SEPT'!N58+'[4]3OCT'!N58+'[4]4NOV'!N58+'[4]5DEC'!N58+'[4]6JAN'!N58+'[4]7FEB'!N58+'[4]8MAR'!N58+'[4]9APR'!N58+'[4]10MAY'!N58+'[4]11JUN'!N58+'[4]12JUL'!N58</f>
        <v>0</v>
      </c>
      <c r="O58" s="19">
        <f>'[4]2SEPT'!O58+'[4]3OCT'!O58+'[4]4NOV'!O58+'[4]5DEC'!O58+'[4]6JAN'!O58+'[4]7FEB'!O58+'[4]8MAR'!O58+'[4]9APR'!O58+'[4]10MAY'!O58+'[4]11JUN'!O58+'[4]12JUL'!O58</f>
        <v>0</v>
      </c>
      <c r="P58" s="19">
        <f>'[4]2SEPT'!P58+'[4]3OCT'!P58+'[4]4NOV'!P58+'[4]5DEC'!P58+'[4]6JAN'!P58+'[4]7FEB'!P58+'[4]8MAR'!P58+'[4]9APR'!P58+'[4]10MAY'!P58+'[4]11JUN'!P58+'[4]12JUL'!P58</f>
        <v>0</v>
      </c>
      <c r="Q58" s="19">
        <f>'[4]2SEPT'!Q58+'[4]3OCT'!Q58+'[4]4NOV'!Q58+'[4]5DEC'!Q58+'[4]6JAN'!Q58+'[4]7FEB'!Q58+'[4]8MAR'!Q58+'[4]9APR'!Q58+'[4]10MAY'!Q58+'[4]11JUN'!Q58+'[4]12JUL'!Q58</f>
        <v>0</v>
      </c>
      <c r="R58" s="19">
        <f>'[4]2SEPT'!R58+'[4]3OCT'!R58+'[4]4NOV'!R58+'[4]5DEC'!R58+'[4]6JAN'!R58+'[4]7FEB'!R58+'[4]8MAR'!R58+'[4]9APR'!R58+'[4]10MAY'!R58+'[4]11JUN'!R58+'[4]12JUL'!R58</f>
        <v>0</v>
      </c>
      <c r="S58" s="19">
        <f>'[4]2SEPT'!S58+'[4]3OCT'!S58+'[4]4NOV'!S58+'[4]5DEC'!S58+'[4]6JAN'!S58+'[4]7FEB'!S58+'[4]8MAR'!S58+'[4]9APR'!S58+'[4]10MAY'!S58+'[4]11JUN'!S58+'[4]12JUL'!S58</f>
        <v>971948</v>
      </c>
      <c r="T58" s="21">
        <f>'[4]2SEPT'!T58+'[4]3OCT'!T58+'[4]4NOV'!T58+'[4]5DEC'!T58+'[4]6JAN'!T58+'[4]7FEB'!T58+'[4]8MAR'!T58+'[4]9APR'!T58+'[4]10MAY'!T58+'[4]11JUN'!T58+'[4]12JUL'!T58</f>
        <v>971948</v>
      </c>
      <c r="U58" s="19">
        <f>'[4]2SEPT'!U58+'[4]3OCT'!U58+'[4]4NOV'!U58+'[4]5DEC'!U58+'[4]6JAN'!U58+'[4]7FEB'!U58+'[4]8MAR'!U58+'[4]9APR'!U58+'[4]10MAY'!U58+'[4]11JUN'!U58+'[4]12JUL'!U58</f>
        <v>0</v>
      </c>
      <c r="V58" s="19">
        <f>'[4]2SEPT'!V58+'[4]3OCT'!V58+'[4]4NOV'!V58+'[4]5DEC'!V58+'[4]6JAN'!V58+'[4]7FEB'!V58+'[4]8MAR'!V58+'[4]9APR'!V58+'[4]10MAY'!V58+'[4]11JUN'!V58+'[4]12JUL'!V58</f>
        <v>0</v>
      </c>
      <c r="W58" s="19">
        <f>'[4]2SEPT'!W58+'[4]3OCT'!W58+'[4]4NOV'!W58+'[4]5DEC'!W58+'[4]6JAN'!W58+'[4]7FEB'!W58+'[4]8MAR'!W58+'[4]9APR'!W58+'[4]10MAY'!W58+'[4]11JUN'!W58+'[4]12JUL'!W58</f>
        <v>0</v>
      </c>
      <c r="X58" s="19">
        <f>'[4]2SEPT'!X58+'[4]3OCT'!X58+'[4]4NOV'!X58+'[4]5DEC'!X58+'[4]6JAN'!X58+'[4]7FEB'!X58+'[4]8MAR'!X58+'[4]9APR'!X58+'[4]10MAY'!X58+'[4]11JUN'!X58+'[4]12JUL'!X58</f>
        <v>0</v>
      </c>
      <c r="Y58" s="22">
        <f>'[4]2SEPT'!Y58+'[4]3OCT'!Y58+'[4]4NOV'!Y58+'[4]5DEC'!Y58+'[4]6JAN'!Y58+'[4]7FEB'!Y58+'[4]8MAR'!Y58+'[4]9APR'!Y58+'[4]10MAY'!Y58+'[4]11JUN'!Y58+'[4]12JUL'!Y58</f>
        <v>0</v>
      </c>
      <c r="Z58" s="19">
        <f>'[4]2SEPT'!Z58+'[4]3OCT'!Z58+'[4]4NOV'!Z58+'[4]5DEC'!Z58+'[4]6JAN'!Z58+'[4]7FEB'!Z58+'[4]8MAR'!Z58+'[4]9APR'!Z58+'[4]10MAY'!Z58+'[4]11JUN'!Z58+'[4]12JUL'!Z58</f>
        <v>0</v>
      </c>
      <c r="AA58" s="19">
        <f>'[4]2SEPT'!AA58+'[4]3OCT'!AA58+'[4]4NOV'!AA58+'[4]5DEC'!AA58+'[4]6JAN'!AA58+'[4]7FEB'!AA58+'[4]8MAR'!AA58+'[4]9APR'!AA58+'[4]10MAY'!AA58+'[4]11JUN'!AA58+'[4]12JUL'!AA58</f>
        <v>0</v>
      </c>
      <c r="AB58" s="19">
        <f>'[4]2SEPT'!AB58+'[4]3OCT'!AB58+'[4]4NOV'!AB58+'[4]5DEC'!AB58+'[4]6JAN'!AB58+'[4]7FEB'!AB58+'[4]8MAR'!AB58+'[4]9APR'!AB58+'[4]10MAY'!AB58+'[4]11JUN'!AB58+'[4]12JUL'!AB58</f>
        <v>0</v>
      </c>
      <c r="AC58" s="19">
        <f>'[4]2SEPT'!AC58+'[4]3OCT'!AC58+'[4]4NOV'!AC58+'[4]5DEC'!AC58+'[4]6JAN'!AC58+'[4]7FEB'!AC58+'[4]8MAR'!AC58+'[4]9APR'!AC58+'[4]10MAY'!AC58+'[4]11JUN'!AC58+'[4]12JUL'!AC58</f>
        <v>0</v>
      </c>
      <c r="AD58" s="23">
        <f>'[4]2SEPT'!AD58+'[4]3OCT'!AD58+'[4]4NOV'!AD58+'[4]5DEC'!AD58+'[4]6JAN'!AD58+'[4]7FEB'!AD58+'[4]8MAR'!AD58+'[4]9APR'!AD58+'[4]10MAY'!AD58+'[4]11JUN'!AD58+'[4]12JUL'!AD58</f>
        <v>0</v>
      </c>
      <c r="AE58" s="19">
        <f>'[4]2SEPT'!AE58+'[4]3OCT'!AE58+'[4]4NOV'!AE58+'[4]5DEC'!AE58+'[4]6JAN'!AE58+'[4]7FEB'!AE58+'[4]8MAR'!AE58+'[4]9APR'!AE58+'[4]10MAY'!AE58+'[4]11JUN'!AE58+'[4]12JUL'!AE58</f>
        <v>0</v>
      </c>
      <c r="AF58" s="19">
        <f>'[4]2SEPT'!AF58+'[4]3OCT'!AF58+'[4]4NOV'!AF58+'[4]5DEC'!AF58+'[4]6JAN'!AF58+'[4]7FEB'!AF58+'[4]8MAR'!AF58+'[4]9APR'!AF58+'[4]10MAY'!AF58+'[4]11JUN'!AF58+'[4]12JUL'!AF58</f>
        <v>0</v>
      </c>
      <c r="AG58" s="19">
        <f>'[4]10MAY'!AG58+'[4]11JUN'!AG58+'[4]12JUL'!AG58</f>
        <v>0</v>
      </c>
      <c r="AH58" s="24">
        <f>'[4]2SEPT'!AG58+'[4]3OCT'!AG58+'[4]4NOV'!AG58+'[4]5DEC'!AG58+'[4]6JAN'!AG58+'[4]7FEB'!AG58+'[4]8MAR'!AG58+'[4]9APR'!AG58+'[4]10MAY'!AH58+'[4]11JUN'!AH58+'[4]12JUL'!AH58</f>
        <v>986085</v>
      </c>
    </row>
    <row r="59" spans="1:34" x14ac:dyDescent="0.25">
      <c r="A59" s="16" t="s">
        <v>155</v>
      </c>
      <c r="B59" s="17" t="s">
        <v>156</v>
      </c>
      <c r="C59" s="29" t="s">
        <v>50</v>
      </c>
      <c r="D59" s="19">
        <f>'[4]2SEPT'!D59+'[4]3OCT'!D59+'[4]4NOV'!D59+'[4]5DEC'!D59+'[4]6JAN'!D59+'[4]7FEB'!D59+'[4]8MAR'!D59+'[4]9APR'!D59+'[4]10MAY'!D59+'[4]11JUN'!D59+'[4]12JUL'!D59</f>
        <v>283832</v>
      </c>
      <c r="E59" s="19">
        <f>'[4]2SEPT'!E59+'[4]3OCT'!E59+'[4]4NOV'!E59+'[4]5DEC'!E59+'[4]6JAN'!E59+'[4]7FEB'!E59+'[4]8MAR'!E59+'[4]9APR'!E59+'[4]10MAY'!E59+'[4]11JUN'!E59+'[4]12JUL'!E59</f>
        <v>0</v>
      </c>
      <c r="F59" s="19">
        <f>'[4]2SEPT'!F59+'[4]3OCT'!F59+'[4]4NOV'!F59+'[4]5DEC'!F59+'[4]6JAN'!F59+'[4]7FEB'!F59+'[4]8MAR'!F59+'[4]9APR'!F59+'[4]10MAY'!F59+'[4]11JUN'!F59+'[4]12JUL'!F59</f>
        <v>9391</v>
      </c>
      <c r="G59" s="19">
        <f>'[4]2SEPT'!G59+'[4]3OCT'!G59+'[4]4NOV'!G59+'[4]5DEC'!G59+'[4]6JAN'!G59+'[4]7FEB'!G59+'[4]8MAR'!G59+'[4]9APR'!G59+'[4]10MAY'!G59+'[4]11JUN'!G59+'[4]12JUL'!G59</f>
        <v>0</v>
      </c>
      <c r="H59" s="19">
        <f>'[4]2SEPT'!H59+'[4]3OCT'!H59+'[4]4NOV'!H59+'[4]5DEC'!H59+'[4]6JAN'!H59+'[4]7FEB'!H59+'[4]8MAR'!H59+'[4]9APR'!H59+'[4]10MAY'!H59+'[4]11JUN'!H59+'[4]12JUL'!H59</f>
        <v>0</v>
      </c>
      <c r="I59" s="20">
        <f>'[4]2SEPT'!I59+'[4]3OCT'!I59+'[4]4NOV'!I59+'[4]5DEC'!I59+'[4]6JAN'!I59+'[4]7FEB'!I59+'[4]8MAR'!I59+'[4]9APR'!I59+'[4]10MAY'!I59+'[4]11JUN'!I59+'[4]12JUL'!I59</f>
        <v>293223</v>
      </c>
      <c r="J59" s="19">
        <f>'[4]2SEPT'!J59+'[4]3OCT'!J59+'[4]4NOV'!J59+'[4]5DEC'!J59+'[4]6JAN'!J59+'[4]7FEB'!J59+'[4]8MAR'!J59+'[4]9APR'!J59+'[4]10MAY'!J59+'[4]11JUN'!J59+'[4]12JUL'!J59</f>
        <v>20958</v>
      </c>
      <c r="K59" s="19">
        <f>'[4]2SEPT'!K59+'[4]3OCT'!K59+'[4]4NOV'!K59+'[4]5DEC'!K59+'[4]6JAN'!K59+'[4]7FEB'!K59+'[4]8MAR'!K59+'[4]9APR'!K59+'[4]10MAY'!K59+'[4]11JUN'!K59+'[4]12JUL'!K59</f>
        <v>0</v>
      </c>
      <c r="L59" s="19">
        <f>'[4]2SEPT'!L59+'[4]3OCT'!L59+'[4]4NOV'!L59+'[4]5DEC'!L59+'[4]6JAN'!L59+'[4]7FEB'!L59+'[4]8MAR'!L59+'[4]9APR'!L59+'[4]10MAY'!L59+'[4]11JUN'!L59+'[4]12JUL'!L59</f>
        <v>0</v>
      </c>
      <c r="M59" s="19">
        <f>'[4]2SEPT'!M59+'[4]3OCT'!M59+'[4]4NOV'!M59+'[4]5DEC'!M59+'[4]6JAN'!M59+'[4]7FEB'!M59+'[4]8MAR'!M59+'[4]9APR'!M59+'[4]10MAY'!M59+'[4]11JUN'!M59+'[4]12JUL'!M59</f>
        <v>0</v>
      </c>
      <c r="N59" s="19">
        <f>'[4]2SEPT'!N59+'[4]3OCT'!N59+'[4]4NOV'!N59+'[4]5DEC'!N59+'[4]6JAN'!N59+'[4]7FEB'!N59+'[4]8MAR'!N59+'[4]9APR'!N59+'[4]10MAY'!N59+'[4]11JUN'!N59+'[4]12JUL'!N59</f>
        <v>0</v>
      </c>
      <c r="O59" s="19">
        <f>'[4]2SEPT'!O59+'[4]3OCT'!O59+'[4]4NOV'!O59+'[4]5DEC'!O59+'[4]6JAN'!O59+'[4]7FEB'!O59+'[4]8MAR'!O59+'[4]9APR'!O59+'[4]10MAY'!O59+'[4]11JUN'!O59+'[4]12JUL'!O59</f>
        <v>0</v>
      </c>
      <c r="P59" s="19">
        <f>'[4]2SEPT'!P59+'[4]3OCT'!P59+'[4]4NOV'!P59+'[4]5DEC'!P59+'[4]6JAN'!P59+'[4]7FEB'!P59+'[4]8MAR'!P59+'[4]9APR'!P59+'[4]10MAY'!P59+'[4]11JUN'!P59+'[4]12JUL'!P59</f>
        <v>0</v>
      </c>
      <c r="Q59" s="19">
        <f>'[4]2SEPT'!Q59+'[4]3OCT'!Q59+'[4]4NOV'!Q59+'[4]5DEC'!Q59+'[4]6JAN'!Q59+'[4]7FEB'!Q59+'[4]8MAR'!Q59+'[4]9APR'!Q59+'[4]10MAY'!Q59+'[4]11JUN'!Q59+'[4]12JUL'!Q59</f>
        <v>0</v>
      </c>
      <c r="R59" s="19">
        <f>'[4]2SEPT'!R59+'[4]3OCT'!R59+'[4]4NOV'!R59+'[4]5DEC'!R59+'[4]6JAN'!R59+'[4]7FEB'!R59+'[4]8MAR'!R59+'[4]9APR'!R59+'[4]10MAY'!R59+'[4]11JUN'!R59+'[4]12JUL'!R59</f>
        <v>0</v>
      </c>
      <c r="S59" s="19">
        <f>'[4]2SEPT'!S59+'[4]3OCT'!S59+'[4]4NOV'!S59+'[4]5DEC'!S59+'[4]6JAN'!S59+'[4]7FEB'!S59+'[4]8MAR'!S59+'[4]9APR'!S59+'[4]10MAY'!S59+'[4]11JUN'!S59+'[4]12JUL'!S59</f>
        <v>0</v>
      </c>
      <c r="T59" s="21">
        <f>'[4]2SEPT'!T59+'[4]3OCT'!T59+'[4]4NOV'!T59+'[4]5DEC'!T59+'[4]6JAN'!T59+'[4]7FEB'!T59+'[4]8MAR'!T59+'[4]9APR'!T59+'[4]10MAY'!T59+'[4]11JUN'!T59+'[4]12JUL'!T59</f>
        <v>0</v>
      </c>
      <c r="U59" s="19">
        <f>'[4]2SEPT'!U59+'[4]3OCT'!U59+'[4]4NOV'!U59+'[4]5DEC'!U59+'[4]6JAN'!U59+'[4]7FEB'!U59+'[4]8MAR'!U59+'[4]9APR'!U59+'[4]10MAY'!U59+'[4]11JUN'!U59+'[4]12JUL'!U59</f>
        <v>0</v>
      </c>
      <c r="V59" s="19">
        <f>'[4]2SEPT'!V59+'[4]3OCT'!V59+'[4]4NOV'!V59+'[4]5DEC'!V59+'[4]6JAN'!V59+'[4]7FEB'!V59+'[4]8MAR'!V59+'[4]9APR'!V59+'[4]10MAY'!V59+'[4]11JUN'!V59+'[4]12JUL'!V59</f>
        <v>0</v>
      </c>
      <c r="W59" s="19">
        <f>'[4]2SEPT'!W59+'[4]3OCT'!W59+'[4]4NOV'!W59+'[4]5DEC'!W59+'[4]6JAN'!W59+'[4]7FEB'!W59+'[4]8MAR'!W59+'[4]9APR'!W59+'[4]10MAY'!W59+'[4]11JUN'!W59+'[4]12JUL'!W59</f>
        <v>0</v>
      </c>
      <c r="X59" s="19">
        <f>'[4]2SEPT'!X59+'[4]3OCT'!X59+'[4]4NOV'!X59+'[4]5DEC'!X59+'[4]6JAN'!X59+'[4]7FEB'!X59+'[4]8MAR'!X59+'[4]9APR'!X59+'[4]10MAY'!X59+'[4]11JUN'!X59+'[4]12JUL'!X59</f>
        <v>0</v>
      </c>
      <c r="Y59" s="22">
        <f>'[4]2SEPT'!Y59+'[4]3OCT'!Y59+'[4]4NOV'!Y59+'[4]5DEC'!Y59+'[4]6JAN'!Y59+'[4]7FEB'!Y59+'[4]8MAR'!Y59+'[4]9APR'!Y59+'[4]10MAY'!Y59+'[4]11JUN'!Y59+'[4]12JUL'!Y59</f>
        <v>0</v>
      </c>
      <c r="Z59" s="19">
        <f>'[4]2SEPT'!Z59+'[4]3OCT'!Z59+'[4]4NOV'!Z59+'[4]5DEC'!Z59+'[4]6JAN'!Z59+'[4]7FEB'!Z59+'[4]8MAR'!Z59+'[4]9APR'!Z59+'[4]10MAY'!Z59+'[4]11JUN'!Z59+'[4]12JUL'!Z59</f>
        <v>0</v>
      </c>
      <c r="AA59" s="19">
        <f>'[4]2SEPT'!AA59+'[4]3OCT'!AA59+'[4]4NOV'!AA59+'[4]5DEC'!AA59+'[4]6JAN'!AA59+'[4]7FEB'!AA59+'[4]8MAR'!AA59+'[4]9APR'!AA59+'[4]10MAY'!AA59+'[4]11JUN'!AA59+'[4]12JUL'!AA59</f>
        <v>0</v>
      </c>
      <c r="AB59" s="19">
        <f>'[4]2SEPT'!AB59+'[4]3OCT'!AB59+'[4]4NOV'!AB59+'[4]5DEC'!AB59+'[4]6JAN'!AB59+'[4]7FEB'!AB59+'[4]8MAR'!AB59+'[4]9APR'!AB59+'[4]10MAY'!AB59+'[4]11JUN'!AB59+'[4]12JUL'!AB59</f>
        <v>0</v>
      </c>
      <c r="AC59" s="19">
        <f>'[4]2SEPT'!AC59+'[4]3OCT'!AC59+'[4]4NOV'!AC59+'[4]5DEC'!AC59+'[4]6JAN'!AC59+'[4]7FEB'!AC59+'[4]8MAR'!AC59+'[4]9APR'!AC59+'[4]10MAY'!AC59+'[4]11JUN'!AC59+'[4]12JUL'!AC59</f>
        <v>0</v>
      </c>
      <c r="AD59" s="23">
        <f>'[4]2SEPT'!AD59+'[4]3OCT'!AD59+'[4]4NOV'!AD59+'[4]5DEC'!AD59+'[4]6JAN'!AD59+'[4]7FEB'!AD59+'[4]8MAR'!AD59+'[4]9APR'!AD59+'[4]10MAY'!AD59+'[4]11JUN'!AD59+'[4]12JUL'!AD59</f>
        <v>0</v>
      </c>
      <c r="AE59" s="19">
        <f>'[4]2SEPT'!AE59+'[4]3OCT'!AE59+'[4]4NOV'!AE59+'[4]5DEC'!AE59+'[4]6JAN'!AE59+'[4]7FEB'!AE59+'[4]8MAR'!AE59+'[4]9APR'!AE59+'[4]10MAY'!AE59+'[4]11JUN'!AE59+'[4]12JUL'!AE59</f>
        <v>0</v>
      </c>
      <c r="AF59" s="19">
        <f>'[4]2SEPT'!AF59+'[4]3OCT'!AF59+'[4]4NOV'!AF59+'[4]5DEC'!AF59+'[4]6JAN'!AF59+'[4]7FEB'!AF59+'[4]8MAR'!AF59+'[4]9APR'!AF59+'[4]10MAY'!AF59+'[4]11JUN'!AF59+'[4]12JUL'!AF59</f>
        <v>28080</v>
      </c>
      <c r="AG59" s="19">
        <f>'[4]10MAY'!AG59+'[4]11JUN'!AG59+'[4]12JUL'!AG59</f>
        <v>0</v>
      </c>
      <c r="AH59" s="24">
        <f>'[4]2SEPT'!AG59+'[4]3OCT'!AG59+'[4]4NOV'!AG59+'[4]5DEC'!AG59+'[4]6JAN'!AG59+'[4]7FEB'!AG59+'[4]8MAR'!AG59+'[4]9APR'!AG59+'[4]10MAY'!AH59+'[4]11JUN'!AH59+'[4]12JUL'!AH59</f>
        <v>317825</v>
      </c>
    </row>
    <row r="60" spans="1:34" x14ac:dyDescent="0.25">
      <c r="A60" s="16" t="s">
        <v>157</v>
      </c>
      <c r="B60" s="17" t="s">
        <v>158</v>
      </c>
      <c r="C60" s="31" t="s">
        <v>100</v>
      </c>
      <c r="D60" s="19">
        <f>'[4]2SEPT'!D60+'[4]3OCT'!D60+'[4]4NOV'!D60+'[4]5DEC'!D60+'[4]6JAN'!D60+'[4]7FEB'!D60+'[4]8MAR'!D60+'[4]9APR'!D60+'[4]10MAY'!D60+'[4]11JUN'!D60+'[4]12JUL'!D60</f>
        <v>83315</v>
      </c>
      <c r="E60" s="19">
        <f>'[4]2SEPT'!E60+'[4]3OCT'!E60+'[4]4NOV'!E60+'[4]5DEC'!E60+'[4]6JAN'!E60+'[4]7FEB'!E60+'[4]8MAR'!E60+'[4]9APR'!E60+'[4]10MAY'!E60+'[4]11JUN'!E60+'[4]12JUL'!E60</f>
        <v>309187</v>
      </c>
      <c r="F60" s="19">
        <f>'[4]2SEPT'!F60+'[4]3OCT'!F60+'[4]4NOV'!F60+'[4]5DEC'!F60+'[4]6JAN'!F60+'[4]7FEB'!F60+'[4]8MAR'!F60+'[4]9APR'!F60+'[4]10MAY'!F60+'[4]11JUN'!F60+'[4]12JUL'!F60</f>
        <v>248712</v>
      </c>
      <c r="G60" s="19">
        <f>'[4]2SEPT'!G60+'[4]3OCT'!G60+'[4]4NOV'!G60+'[4]5DEC'!G60+'[4]6JAN'!G60+'[4]7FEB'!G60+'[4]8MAR'!G60+'[4]9APR'!G60+'[4]10MAY'!G60+'[4]11JUN'!G60+'[4]12JUL'!G60</f>
        <v>483554</v>
      </c>
      <c r="H60" s="19">
        <f>'[4]2SEPT'!H60+'[4]3OCT'!H60+'[4]4NOV'!H60+'[4]5DEC'!H60+'[4]6JAN'!H60+'[4]7FEB'!H60+'[4]8MAR'!H60+'[4]9APR'!H60+'[4]10MAY'!H60+'[4]11JUN'!H60+'[4]12JUL'!H60</f>
        <v>103000</v>
      </c>
      <c r="I60" s="20">
        <f>'[4]2SEPT'!I60+'[4]3OCT'!I60+'[4]4NOV'!I60+'[4]5DEC'!I60+'[4]6JAN'!I60+'[4]7FEB'!I60+'[4]8MAR'!I60+'[4]9APR'!I60+'[4]10MAY'!I60+'[4]11JUN'!I60+'[4]12JUL'!I60</f>
        <v>1227768</v>
      </c>
      <c r="J60" s="19">
        <f>'[4]2SEPT'!J60+'[4]3OCT'!J60+'[4]4NOV'!J60+'[4]5DEC'!J60+'[4]6JAN'!J60+'[4]7FEB'!J60+'[4]8MAR'!J60+'[4]9APR'!J60+'[4]10MAY'!J60+'[4]11JUN'!J60+'[4]12JUL'!J60</f>
        <v>422946.12</v>
      </c>
      <c r="K60" s="19">
        <f>'[4]2SEPT'!K60+'[4]3OCT'!K60+'[4]4NOV'!K60+'[4]5DEC'!K60+'[4]6JAN'!K60+'[4]7FEB'!K60+'[4]8MAR'!K60+'[4]9APR'!K60+'[4]10MAY'!K60+'[4]11JUN'!K60+'[4]12JUL'!K60</f>
        <v>0</v>
      </c>
      <c r="L60" s="19">
        <f>'[4]2SEPT'!L60+'[4]3OCT'!L60+'[4]4NOV'!L60+'[4]5DEC'!L60+'[4]6JAN'!L60+'[4]7FEB'!L60+'[4]8MAR'!L60+'[4]9APR'!L60+'[4]10MAY'!L60+'[4]11JUN'!L60+'[4]12JUL'!L60</f>
        <v>0</v>
      </c>
      <c r="M60" s="19">
        <f>'[4]2SEPT'!M60+'[4]3OCT'!M60+'[4]4NOV'!M60+'[4]5DEC'!M60+'[4]6JAN'!M60+'[4]7FEB'!M60+'[4]8MAR'!M60+'[4]9APR'!M60+'[4]10MAY'!M60+'[4]11JUN'!M60+'[4]12JUL'!M60</f>
        <v>0</v>
      </c>
      <c r="N60" s="19">
        <f>'[4]2SEPT'!N60+'[4]3OCT'!N60+'[4]4NOV'!N60+'[4]5DEC'!N60+'[4]6JAN'!N60+'[4]7FEB'!N60+'[4]8MAR'!N60+'[4]9APR'!N60+'[4]10MAY'!N60+'[4]11JUN'!N60+'[4]12JUL'!N60</f>
        <v>0</v>
      </c>
      <c r="O60" s="19">
        <f>'[4]2SEPT'!O60+'[4]3OCT'!O60+'[4]4NOV'!O60+'[4]5DEC'!O60+'[4]6JAN'!O60+'[4]7FEB'!O60+'[4]8MAR'!O60+'[4]9APR'!O60+'[4]10MAY'!O60+'[4]11JUN'!O60+'[4]12JUL'!O60</f>
        <v>0</v>
      </c>
      <c r="P60" s="19">
        <f>'[4]2SEPT'!P60+'[4]3OCT'!P60+'[4]4NOV'!P60+'[4]5DEC'!P60+'[4]6JAN'!P60+'[4]7FEB'!P60+'[4]8MAR'!P60+'[4]9APR'!P60+'[4]10MAY'!P60+'[4]11JUN'!P60+'[4]12JUL'!P60</f>
        <v>0</v>
      </c>
      <c r="Q60" s="19">
        <f>'[4]2SEPT'!Q60+'[4]3OCT'!Q60+'[4]4NOV'!Q60+'[4]5DEC'!Q60+'[4]6JAN'!Q60+'[4]7FEB'!Q60+'[4]8MAR'!Q60+'[4]9APR'!Q60+'[4]10MAY'!Q60+'[4]11JUN'!Q60+'[4]12JUL'!Q60</f>
        <v>0</v>
      </c>
      <c r="R60" s="19">
        <f>'[4]2SEPT'!R60+'[4]3OCT'!R60+'[4]4NOV'!R60+'[4]5DEC'!R60+'[4]6JAN'!R60+'[4]7FEB'!R60+'[4]8MAR'!R60+'[4]9APR'!R60+'[4]10MAY'!R60+'[4]11JUN'!R60+'[4]12JUL'!R60</f>
        <v>0</v>
      </c>
      <c r="S60" s="19">
        <f>'[4]2SEPT'!S60+'[4]3OCT'!S60+'[4]4NOV'!S60+'[4]5DEC'!S60+'[4]6JAN'!S60+'[4]7FEB'!S60+'[4]8MAR'!S60+'[4]9APR'!S60+'[4]10MAY'!S60+'[4]11JUN'!S60+'[4]12JUL'!S60</f>
        <v>0</v>
      </c>
      <c r="T60" s="21">
        <f>'[4]2SEPT'!T60+'[4]3OCT'!T60+'[4]4NOV'!T60+'[4]5DEC'!T60+'[4]6JAN'!T60+'[4]7FEB'!T60+'[4]8MAR'!T60+'[4]9APR'!T60+'[4]10MAY'!T60+'[4]11JUN'!T60+'[4]12JUL'!T60</f>
        <v>0</v>
      </c>
      <c r="U60" s="19">
        <f>'[4]2SEPT'!U60+'[4]3OCT'!U60+'[4]4NOV'!U60+'[4]5DEC'!U60+'[4]6JAN'!U60+'[4]7FEB'!U60+'[4]8MAR'!U60+'[4]9APR'!U60+'[4]10MAY'!U60+'[4]11JUN'!U60+'[4]12JUL'!U60</f>
        <v>127750</v>
      </c>
      <c r="V60" s="19">
        <f>'[4]2SEPT'!V60+'[4]3OCT'!V60+'[4]4NOV'!V60+'[4]5DEC'!V60+'[4]6JAN'!V60+'[4]7FEB'!V60+'[4]8MAR'!V60+'[4]9APR'!V60+'[4]10MAY'!V60+'[4]11JUN'!V60+'[4]12JUL'!V60</f>
        <v>0</v>
      </c>
      <c r="W60" s="19">
        <f>'[4]2SEPT'!W60+'[4]3OCT'!W60+'[4]4NOV'!W60+'[4]5DEC'!W60+'[4]6JAN'!W60+'[4]7FEB'!W60+'[4]8MAR'!W60+'[4]9APR'!W60+'[4]10MAY'!W60+'[4]11JUN'!W60+'[4]12JUL'!W60</f>
        <v>0</v>
      </c>
      <c r="X60" s="19">
        <f>'[4]2SEPT'!X60+'[4]3OCT'!X60+'[4]4NOV'!X60+'[4]5DEC'!X60+'[4]6JAN'!X60+'[4]7FEB'!X60+'[4]8MAR'!X60+'[4]9APR'!X60+'[4]10MAY'!X60+'[4]11JUN'!X60+'[4]12JUL'!X60</f>
        <v>0</v>
      </c>
      <c r="Y60" s="22">
        <f>'[4]2SEPT'!Y60+'[4]3OCT'!Y60+'[4]4NOV'!Y60+'[4]5DEC'!Y60+'[4]6JAN'!Y60+'[4]7FEB'!Y60+'[4]8MAR'!Y60+'[4]9APR'!Y60+'[4]10MAY'!Y60+'[4]11JUN'!Y60+'[4]12JUL'!Y60</f>
        <v>127750</v>
      </c>
      <c r="Z60" s="19">
        <f>'[4]2SEPT'!Z60+'[4]3OCT'!Z60+'[4]4NOV'!Z60+'[4]5DEC'!Z60+'[4]6JAN'!Z60+'[4]7FEB'!Z60+'[4]8MAR'!Z60+'[4]9APR'!Z60+'[4]10MAY'!Z60+'[4]11JUN'!Z60+'[4]12JUL'!Z60</f>
        <v>0</v>
      </c>
      <c r="AA60" s="19">
        <f>'[4]2SEPT'!AA60+'[4]3OCT'!AA60+'[4]4NOV'!AA60+'[4]5DEC'!AA60+'[4]6JAN'!AA60+'[4]7FEB'!AA60+'[4]8MAR'!AA60+'[4]9APR'!AA60+'[4]10MAY'!AA60+'[4]11JUN'!AA60+'[4]12JUL'!AA60</f>
        <v>0</v>
      </c>
      <c r="AB60" s="19">
        <f>'[4]2SEPT'!AB60+'[4]3OCT'!AB60+'[4]4NOV'!AB60+'[4]5DEC'!AB60+'[4]6JAN'!AB60+'[4]7FEB'!AB60+'[4]8MAR'!AB60+'[4]9APR'!AB60+'[4]10MAY'!AB60+'[4]11JUN'!AB60+'[4]12JUL'!AB60</f>
        <v>0</v>
      </c>
      <c r="AC60" s="19">
        <f>'[4]2SEPT'!AC60+'[4]3OCT'!AC60+'[4]4NOV'!AC60+'[4]5DEC'!AC60+'[4]6JAN'!AC60+'[4]7FEB'!AC60+'[4]8MAR'!AC60+'[4]9APR'!AC60+'[4]10MAY'!AC60+'[4]11JUN'!AC60+'[4]12JUL'!AC60</f>
        <v>0</v>
      </c>
      <c r="AD60" s="23">
        <f>'[4]2SEPT'!AD60+'[4]3OCT'!AD60+'[4]4NOV'!AD60+'[4]5DEC'!AD60+'[4]6JAN'!AD60+'[4]7FEB'!AD60+'[4]8MAR'!AD60+'[4]9APR'!AD60+'[4]10MAY'!AD60+'[4]11JUN'!AD60+'[4]12JUL'!AD60</f>
        <v>0</v>
      </c>
      <c r="AE60" s="19">
        <f>'[4]2SEPT'!AE60+'[4]3OCT'!AE60+'[4]4NOV'!AE60+'[4]5DEC'!AE60+'[4]6JAN'!AE60+'[4]7FEB'!AE60+'[4]8MAR'!AE60+'[4]9APR'!AE60+'[4]10MAY'!AE60+'[4]11JUN'!AE60+'[4]12JUL'!AE60</f>
        <v>0</v>
      </c>
      <c r="AF60" s="19">
        <f>'[4]2SEPT'!AF60+'[4]3OCT'!AF60+'[4]4NOV'!AF60+'[4]5DEC'!AF60+'[4]6JAN'!AF60+'[4]7FEB'!AF60+'[4]8MAR'!AF60+'[4]9APR'!AF60+'[4]10MAY'!AF60+'[4]11JUN'!AF60+'[4]12JUL'!AF60</f>
        <v>19000</v>
      </c>
      <c r="AG60" s="19">
        <f>'[4]10MAY'!AG60+'[4]11JUN'!AG60+'[4]12JUL'!AG60</f>
        <v>0</v>
      </c>
      <c r="AH60" s="24">
        <f>'[4]2SEPT'!AG60+'[4]3OCT'!AG60+'[4]4NOV'!AG60+'[4]5DEC'!AG60+'[4]6JAN'!AG60+'[4]7FEB'!AG60+'[4]8MAR'!AG60+'[4]9APR'!AG60+'[4]10MAY'!AH60+'[4]11JUN'!AH60+'[4]12JUL'!AH60</f>
        <v>1684504.12</v>
      </c>
    </row>
    <row r="61" spans="1:34" x14ac:dyDescent="0.25">
      <c r="A61" s="16" t="s">
        <v>159</v>
      </c>
      <c r="B61" s="17" t="s">
        <v>160</v>
      </c>
      <c r="C61" s="18" t="s">
        <v>36</v>
      </c>
      <c r="D61" s="19">
        <f>'[4]2SEPT'!D61+'[4]3OCT'!D61+'[4]4NOV'!D61+'[4]5DEC'!D61+'[4]6JAN'!D61+'[4]7FEB'!D61+'[4]8MAR'!D61+'[4]9APR'!D61+'[4]10MAY'!D61+'[4]11JUN'!D61+'[4]12JUL'!D61</f>
        <v>86717</v>
      </c>
      <c r="E61" s="19">
        <f>'[4]2SEPT'!E61+'[4]3OCT'!E61+'[4]4NOV'!E61+'[4]5DEC'!E61+'[4]6JAN'!E61+'[4]7FEB'!E61+'[4]8MAR'!E61+'[4]9APR'!E61+'[4]10MAY'!E61+'[4]11JUN'!E61+'[4]12JUL'!E61</f>
        <v>285938</v>
      </c>
      <c r="F61" s="19">
        <f>'[4]2SEPT'!F61+'[4]3OCT'!F61+'[4]4NOV'!F61+'[4]5DEC'!F61+'[4]6JAN'!F61+'[4]7FEB'!F61+'[4]8MAR'!F61+'[4]9APR'!F61+'[4]10MAY'!F61+'[4]11JUN'!F61+'[4]12JUL'!F61</f>
        <v>613165</v>
      </c>
      <c r="G61" s="19">
        <f>'[4]2SEPT'!G61+'[4]3OCT'!G61+'[4]4NOV'!G61+'[4]5DEC'!G61+'[4]6JAN'!G61+'[4]7FEB'!G61+'[4]8MAR'!G61+'[4]9APR'!G61+'[4]10MAY'!G61+'[4]11JUN'!G61+'[4]12JUL'!G61</f>
        <v>50000</v>
      </c>
      <c r="H61" s="19">
        <f>'[4]2SEPT'!H61+'[4]3OCT'!H61+'[4]4NOV'!H61+'[4]5DEC'!H61+'[4]6JAN'!H61+'[4]7FEB'!H61+'[4]8MAR'!H61+'[4]9APR'!H61+'[4]10MAY'!H61+'[4]11JUN'!H61+'[4]12JUL'!H61</f>
        <v>0</v>
      </c>
      <c r="I61" s="20">
        <f>'[4]2SEPT'!I61+'[4]3OCT'!I61+'[4]4NOV'!I61+'[4]5DEC'!I61+'[4]6JAN'!I61+'[4]7FEB'!I61+'[4]8MAR'!I61+'[4]9APR'!I61+'[4]10MAY'!I61+'[4]11JUN'!I61+'[4]12JUL'!I61</f>
        <v>1035820</v>
      </c>
      <c r="J61" s="19">
        <f>'[4]2SEPT'!J61+'[4]3OCT'!J61+'[4]4NOV'!J61+'[4]5DEC'!J61+'[4]6JAN'!J61+'[4]7FEB'!J61+'[4]8MAR'!J61+'[4]9APR'!J61+'[4]10MAY'!J61+'[4]11JUN'!J61+'[4]12JUL'!J61</f>
        <v>162582.6</v>
      </c>
      <c r="K61" s="19">
        <f>'[4]2SEPT'!K61+'[4]3OCT'!K61+'[4]4NOV'!K61+'[4]5DEC'!K61+'[4]6JAN'!K61+'[4]7FEB'!K61+'[4]8MAR'!K61+'[4]9APR'!K61+'[4]10MAY'!K61+'[4]11JUN'!K61+'[4]12JUL'!K61</f>
        <v>0</v>
      </c>
      <c r="L61" s="19">
        <f>'[4]2SEPT'!L61+'[4]3OCT'!L61+'[4]4NOV'!L61+'[4]5DEC'!L61+'[4]6JAN'!L61+'[4]7FEB'!L61+'[4]8MAR'!L61+'[4]9APR'!L61+'[4]10MAY'!L61+'[4]11JUN'!L61+'[4]12JUL'!L61</f>
        <v>0</v>
      </c>
      <c r="M61" s="19">
        <f>'[4]2SEPT'!M61+'[4]3OCT'!M61+'[4]4NOV'!M61+'[4]5DEC'!M61+'[4]6JAN'!M61+'[4]7FEB'!M61+'[4]8MAR'!M61+'[4]9APR'!M61+'[4]10MAY'!M61+'[4]11JUN'!M61+'[4]12JUL'!M61</f>
        <v>0</v>
      </c>
      <c r="N61" s="19">
        <f>'[4]2SEPT'!N61+'[4]3OCT'!N61+'[4]4NOV'!N61+'[4]5DEC'!N61+'[4]6JAN'!N61+'[4]7FEB'!N61+'[4]8MAR'!N61+'[4]9APR'!N61+'[4]10MAY'!N61+'[4]11JUN'!N61+'[4]12JUL'!N61</f>
        <v>0</v>
      </c>
      <c r="O61" s="19">
        <f>'[4]2SEPT'!O61+'[4]3OCT'!O61+'[4]4NOV'!O61+'[4]5DEC'!O61+'[4]6JAN'!O61+'[4]7FEB'!O61+'[4]8MAR'!O61+'[4]9APR'!O61+'[4]10MAY'!O61+'[4]11JUN'!O61+'[4]12JUL'!O61</f>
        <v>0</v>
      </c>
      <c r="P61" s="19">
        <f>'[4]2SEPT'!P61+'[4]3OCT'!P61+'[4]4NOV'!P61+'[4]5DEC'!P61+'[4]6JAN'!P61+'[4]7FEB'!P61+'[4]8MAR'!P61+'[4]9APR'!P61+'[4]10MAY'!P61+'[4]11JUN'!P61+'[4]12JUL'!P61</f>
        <v>0</v>
      </c>
      <c r="Q61" s="19">
        <f>'[4]2SEPT'!Q61+'[4]3OCT'!Q61+'[4]4NOV'!Q61+'[4]5DEC'!Q61+'[4]6JAN'!Q61+'[4]7FEB'!Q61+'[4]8MAR'!Q61+'[4]9APR'!Q61+'[4]10MAY'!Q61+'[4]11JUN'!Q61+'[4]12JUL'!Q61</f>
        <v>0</v>
      </c>
      <c r="R61" s="19">
        <f>'[4]2SEPT'!R61+'[4]3OCT'!R61+'[4]4NOV'!R61+'[4]5DEC'!R61+'[4]6JAN'!R61+'[4]7FEB'!R61+'[4]8MAR'!R61+'[4]9APR'!R61+'[4]10MAY'!R61+'[4]11JUN'!R61+'[4]12JUL'!R61</f>
        <v>0</v>
      </c>
      <c r="S61" s="19">
        <f>'[4]2SEPT'!S61+'[4]3OCT'!S61+'[4]4NOV'!S61+'[4]5DEC'!S61+'[4]6JAN'!S61+'[4]7FEB'!S61+'[4]8MAR'!S61+'[4]9APR'!S61+'[4]10MAY'!S61+'[4]11JUN'!S61+'[4]12JUL'!S61</f>
        <v>0</v>
      </c>
      <c r="T61" s="21">
        <f>'[4]2SEPT'!T61+'[4]3OCT'!T61+'[4]4NOV'!T61+'[4]5DEC'!T61+'[4]6JAN'!T61+'[4]7FEB'!T61+'[4]8MAR'!T61+'[4]9APR'!T61+'[4]10MAY'!T61+'[4]11JUN'!T61+'[4]12JUL'!T61</f>
        <v>0</v>
      </c>
      <c r="U61" s="19">
        <f>'[4]2SEPT'!U61+'[4]3OCT'!U61+'[4]4NOV'!U61+'[4]5DEC'!U61+'[4]6JAN'!U61+'[4]7FEB'!U61+'[4]8MAR'!U61+'[4]9APR'!U61+'[4]10MAY'!U61+'[4]11JUN'!U61+'[4]12JUL'!U61</f>
        <v>0</v>
      </c>
      <c r="V61" s="19">
        <f>'[4]2SEPT'!V61+'[4]3OCT'!V61+'[4]4NOV'!V61+'[4]5DEC'!V61+'[4]6JAN'!V61+'[4]7FEB'!V61+'[4]8MAR'!V61+'[4]9APR'!V61+'[4]10MAY'!V61+'[4]11JUN'!V61+'[4]12JUL'!V61</f>
        <v>0</v>
      </c>
      <c r="W61" s="19">
        <f>'[4]2SEPT'!W61+'[4]3OCT'!W61+'[4]4NOV'!W61+'[4]5DEC'!W61+'[4]6JAN'!W61+'[4]7FEB'!W61+'[4]8MAR'!W61+'[4]9APR'!W61+'[4]10MAY'!W61+'[4]11JUN'!W61+'[4]12JUL'!W61</f>
        <v>0</v>
      </c>
      <c r="X61" s="19">
        <f>'[4]2SEPT'!X61+'[4]3OCT'!X61+'[4]4NOV'!X61+'[4]5DEC'!X61+'[4]6JAN'!X61+'[4]7FEB'!X61+'[4]8MAR'!X61+'[4]9APR'!X61+'[4]10MAY'!X61+'[4]11JUN'!X61+'[4]12JUL'!X61</f>
        <v>0</v>
      </c>
      <c r="Y61" s="22">
        <f>'[4]2SEPT'!Y61+'[4]3OCT'!Y61+'[4]4NOV'!Y61+'[4]5DEC'!Y61+'[4]6JAN'!Y61+'[4]7FEB'!Y61+'[4]8MAR'!Y61+'[4]9APR'!Y61+'[4]10MAY'!Y61+'[4]11JUN'!Y61+'[4]12JUL'!Y61</f>
        <v>0</v>
      </c>
      <c r="Z61" s="19">
        <f>'[4]2SEPT'!Z61+'[4]3OCT'!Z61+'[4]4NOV'!Z61+'[4]5DEC'!Z61+'[4]6JAN'!Z61+'[4]7FEB'!Z61+'[4]8MAR'!Z61+'[4]9APR'!Z61+'[4]10MAY'!Z61+'[4]11JUN'!Z61+'[4]12JUL'!Z61</f>
        <v>0</v>
      </c>
      <c r="AA61" s="19">
        <f>'[4]2SEPT'!AA61+'[4]3OCT'!AA61+'[4]4NOV'!AA61+'[4]5DEC'!AA61+'[4]6JAN'!AA61+'[4]7FEB'!AA61+'[4]8MAR'!AA61+'[4]9APR'!AA61+'[4]10MAY'!AA61+'[4]11JUN'!AA61+'[4]12JUL'!AA61</f>
        <v>0</v>
      </c>
      <c r="AB61" s="19">
        <f>'[4]2SEPT'!AB61+'[4]3OCT'!AB61+'[4]4NOV'!AB61+'[4]5DEC'!AB61+'[4]6JAN'!AB61+'[4]7FEB'!AB61+'[4]8MAR'!AB61+'[4]9APR'!AB61+'[4]10MAY'!AB61+'[4]11JUN'!AB61+'[4]12JUL'!AB61</f>
        <v>0</v>
      </c>
      <c r="AC61" s="19">
        <f>'[4]2SEPT'!AC61+'[4]3OCT'!AC61+'[4]4NOV'!AC61+'[4]5DEC'!AC61+'[4]6JAN'!AC61+'[4]7FEB'!AC61+'[4]8MAR'!AC61+'[4]9APR'!AC61+'[4]10MAY'!AC61+'[4]11JUN'!AC61+'[4]12JUL'!AC61</f>
        <v>0</v>
      </c>
      <c r="AD61" s="23">
        <f>'[4]2SEPT'!AD61+'[4]3OCT'!AD61+'[4]4NOV'!AD61+'[4]5DEC'!AD61+'[4]6JAN'!AD61+'[4]7FEB'!AD61+'[4]8MAR'!AD61+'[4]9APR'!AD61+'[4]10MAY'!AD61+'[4]11JUN'!AD61+'[4]12JUL'!AD61</f>
        <v>0</v>
      </c>
      <c r="AE61" s="19">
        <f>'[4]2SEPT'!AE61+'[4]3OCT'!AE61+'[4]4NOV'!AE61+'[4]5DEC'!AE61+'[4]6JAN'!AE61+'[4]7FEB'!AE61+'[4]8MAR'!AE61+'[4]9APR'!AE61+'[4]10MAY'!AE61+'[4]11JUN'!AE61+'[4]12JUL'!AE61</f>
        <v>297890</v>
      </c>
      <c r="AF61" s="19">
        <f>'[4]2SEPT'!AF61+'[4]3OCT'!AF61+'[4]4NOV'!AF61+'[4]5DEC'!AF61+'[4]6JAN'!AF61+'[4]7FEB'!AF61+'[4]8MAR'!AF61+'[4]9APR'!AF61+'[4]10MAY'!AF61+'[4]11JUN'!AF61+'[4]12JUL'!AF61</f>
        <v>0</v>
      </c>
      <c r="AG61" s="19">
        <f>'[4]10MAY'!AG61+'[4]11JUN'!AG61+'[4]12JUL'!AG61</f>
        <v>0</v>
      </c>
      <c r="AH61" s="24">
        <f>'[4]2SEPT'!AG61+'[4]3OCT'!AG61+'[4]4NOV'!AG61+'[4]5DEC'!AG61+'[4]6JAN'!AG61+'[4]7FEB'!AG61+'[4]8MAR'!AG61+'[4]9APR'!AG61+'[4]10MAY'!AH61+'[4]11JUN'!AH61+'[4]12JUL'!AH61</f>
        <v>1409974.6</v>
      </c>
    </row>
    <row r="62" spans="1:34" x14ac:dyDescent="0.25">
      <c r="A62" s="16" t="s">
        <v>161</v>
      </c>
      <c r="B62" s="17" t="s">
        <v>162</v>
      </c>
      <c r="C62" s="26" t="s">
        <v>42</v>
      </c>
      <c r="D62" s="19">
        <f>'[4]2SEPT'!D62+'[4]3OCT'!D62+'[4]4NOV'!D62+'[4]5DEC'!D62+'[4]6JAN'!D62+'[4]7FEB'!D62+'[4]8MAR'!D62+'[4]9APR'!D62+'[4]10MAY'!D62+'[4]11JUN'!D62+'[4]12JUL'!D62</f>
        <v>244836</v>
      </c>
      <c r="E62" s="19">
        <f>'[4]2SEPT'!E62+'[4]3OCT'!E62+'[4]4NOV'!E62+'[4]5DEC'!E62+'[4]6JAN'!E62+'[4]7FEB'!E62+'[4]8MAR'!E62+'[4]9APR'!E62+'[4]10MAY'!E62+'[4]11JUN'!E62+'[4]12JUL'!E62</f>
        <v>0</v>
      </c>
      <c r="F62" s="19">
        <f>'[4]2SEPT'!F62+'[4]3OCT'!F62+'[4]4NOV'!F62+'[4]5DEC'!F62+'[4]6JAN'!F62+'[4]7FEB'!F62+'[4]8MAR'!F62+'[4]9APR'!F62+'[4]10MAY'!F62+'[4]11JUN'!F62+'[4]12JUL'!F62</f>
        <v>0</v>
      </c>
      <c r="G62" s="19">
        <f>'[4]2SEPT'!G62+'[4]3OCT'!G62+'[4]4NOV'!G62+'[4]5DEC'!G62+'[4]6JAN'!G62+'[4]7FEB'!G62+'[4]8MAR'!G62+'[4]9APR'!G62+'[4]10MAY'!G62+'[4]11JUN'!G62+'[4]12JUL'!G62</f>
        <v>800</v>
      </c>
      <c r="H62" s="19">
        <f>'[4]2SEPT'!H62+'[4]3OCT'!H62+'[4]4NOV'!H62+'[4]5DEC'!H62+'[4]6JAN'!H62+'[4]7FEB'!H62+'[4]8MAR'!H62+'[4]9APR'!H62+'[4]10MAY'!H62+'[4]11JUN'!H62+'[4]12JUL'!H62</f>
        <v>3305</v>
      </c>
      <c r="I62" s="20">
        <f>'[4]2SEPT'!I62+'[4]3OCT'!I62+'[4]4NOV'!I62+'[4]5DEC'!I62+'[4]6JAN'!I62+'[4]7FEB'!I62+'[4]8MAR'!I62+'[4]9APR'!I62+'[4]10MAY'!I62+'[4]11JUN'!I62+'[4]12JUL'!I62</f>
        <v>248941</v>
      </c>
      <c r="J62" s="19">
        <f>'[4]2SEPT'!J62+'[4]3OCT'!J62+'[4]4NOV'!J62+'[4]5DEC'!J62+'[4]6JAN'!J62+'[4]7FEB'!J62+'[4]8MAR'!J62+'[4]9APR'!J62+'[4]10MAY'!J62+'[4]11JUN'!J62+'[4]12JUL'!J62</f>
        <v>24301.11</v>
      </c>
      <c r="K62" s="19">
        <f>'[4]2SEPT'!K62+'[4]3OCT'!K62+'[4]4NOV'!K62+'[4]5DEC'!K62+'[4]6JAN'!K62+'[4]7FEB'!K62+'[4]8MAR'!K62+'[4]9APR'!K62+'[4]10MAY'!K62+'[4]11JUN'!K62+'[4]12JUL'!K62</f>
        <v>0</v>
      </c>
      <c r="L62" s="19">
        <f>'[4]2SEPT'!L62+'[4]3OCT'!L62+'[4]4NOV'!L62+'[4]5DEC'!L62+'[4]6JAN'!L62+'[4]7FEB'!L62+'[4]8MAR'!L62+'[4]9APR'!L62+'[4]10MAY'!L62+'[4]11JUN'!L62+'[4]12JUL'!L62</f>
        <v>0</v>
      </c>
      <c r="M62" s="19">
        <f>'[4]2SEPT'!M62+'[4]3OCT'!M62+'[4]4NOV'!M62+'[4]5DEC'!M62+'[4]6JAN'!M62+'[4]7FEB'!M62+'[4]8MAR'!M62+'[4]9APR'!M62+'[4]10MAY'!M62+'[4]11JUN'!M62+'[4]12JUL'!M62</f>
        <v>0</v>
      </c>
      <c r="N62" s="19">
        <f>'[4]2SEPT'!N62+'[4]3OCT'!N62+'[4]4NOV'!N62+'[4]5DEC'!N62+'[4]6JAN'!N62+'[4]7FEB'!N62+'[4]8MAR'!N62+'[4]9APR'!N62+'[4]10MAY'!N62+'[4]11JUN'!N62+'[4]12JUL'!N62</f>
        <v>0</v>
      </c>
      <c r="O62" s="19">
        <f>'[4]2SEPT'!O62+'[4]3OCT'!O62+'[4]4NOV'!O62+'[4]5DEC'!O62+'[4]6JAN'!O62+'[4]7FEB'!O62+'[4]8MAR'!O62+'[4]9APR'!O62+'[4]10MAY'!O62+'[4]11JUN'!O62+'[4]12JUL'!O62</f>
        <v>0</v>
      </c>
      <c r="P62" s="19">
        <f>'[4]2SEPT'!P62+'[4]3OCT'!P62+'[4]4NOV'!P62+'[4]5DEC'!P62+'[4]6JAN'!P62+'[4]7FEB'!P62+'[4]8MAR'!P62+'[4]9APR'!P62+'[4]10MAY'!P62+'[4]11JUN'!P62+'[4]12JUL'!P62</f>
        <v>0</v>
      </c>
      <c r="Q62" s="19">
        <f>'[4]2SEPT'!Q62+'[4]3OCT'!Q62+'[4]4NOV'!Q62+'[4]5DEC'!Q62+'[4]6JAN'!Q62+'[4]7FEB'!Q62+'[4]8MAR'!Q62+'[4]9APR'!Q62+'[4]10MAY'!Q62+'[4]11JUN'!Q62+'[4]12JUL'!Q62</f>
        <v>0</v>
      </c>
      <c r="R62" s="19">
        <f>'[4]2SEPT'!R62+'[4]3OCT'!R62+'[4]4NOV'!R62+'[4]5DEC'!R62+'[4]6JAN'!R62+'[4]7FEB'!R62+'[4]8MAR'!R62+'[4]9APR'!R62+'[4]10MAY'!R62+'[4]11JUN'!R62+'[4]12JUL'!R62</f>
        <v>0</v>
      </c>
      <c r="S62" s="19">
        <f>'[4]2SEPT'!S62+'[4]3OCT'!S62+'[4]4NOV'!S62+'[4]5DEC'!S62+'[4]6JAN'!S62+'[4]7FEB'!S62+'[4]8MAR'!S62+'[4]9APR'!S62+'[4]10MAY'!S62+'[4]11JUN'!S62+'[4]12JUL'!S62</f>
        <v>0</v>
      </c>
      <c r="T62" s="21">
        <f>'[4]2SEPT'!T62+'[4]3OCT'!T62+'[4]4NOV'!T62+'[4]5DEC'!T62+'[4]6JAN'!T62+'[4]7FEB'!T62+'[4]8MAR'!T62+'[4]9APR'!T62+'[4]10MAY'!T62+'[4]11JUN'!T62+'[4]12JUL'!T62</f>
        <v>0</v>
      </c>
      <c r="U62" s="19">
        <f>'[4]2SEPT'!U62+'[4]3OCT'!U62+'[4]4NOV'!U62+'[4]5DEC'!U62+'[4]6JAN'!U62+'[4]7FEB'!U62+'[4]8MAR'!U62+'[4]9APR'!U62+'[4]10MAY'!U62+'[4]11JUN'!U62+'[4]12JUL'!U62</f>
        <v>0</v>
      </c>
      <c r="V62" s="19">
        <f>'[4]2SEPT'!V62+'[4]3OCT'!V62+'[4]4NOV'!V62+'[4]5DEC'!V62+'[4]6JAN'!V62+'[4]7FEB'!V62+'[4]8MAR'!V62+'[4]9APR'!V62+'[4]10MAY'!V62+'[4]11JUN'!V62+'[4]12JUL'!V62</f>
        <v>0</v>
      </c>
      <c r="W62" s="19">
        <f>'[4]2SEPT'!W62+'[4]3OCT'!W62+'[4]4NOV'!W62+'[4]5DEC'!W62+'[4]6JAN'!W62+'[4]7FEB'!W62+'[4]8MAR'!W62+'[4]9APR'!W62+'[4]10MAY'!W62+'[4]11JUN'!W62+'[4]12JUL'!W62</f>
        <v>0</v>
      </c>
      <c r="X62" s="19">
        <f>'[4]2SEPT'!X62+'[4]3OCT'!X62+'[4]4NOV'!X62+'[4]5DEC'!X62+'[4]6JAN'!X62+'[4]7FEB'!X62+'[4]8MAR'!X62+'[4]9APR'!X62+'[4]10MAY'!X62+'[4]11JUN'!X62+'[4]12JUL'!X62</f>
        <v>0</v>
      </c>
      <c r="Y62" s="22">
        <f>'[4]2SEPT'!Y62+'[4]3OCT'!Y62+'[4]4NOV'!Y62+'[4]5DEC'!Y62+'[4]6JAN'!Y62+'[4]7FEB'!Y62+'[4]8MAR'!Y62+'[4]9APR'!Y62+'[4]10MAY'!Y62+'[4]11JUN'!Y62+'[4]12JUL'!Y62</f>
        <v>0</v>
      </c>
      <c r="Z62" s="19">
        <f>'[4]2SEPT'!Z62+'[4]3OCT'!Z62+'[4]4NOV'!Z62+'[4]5DEC'!Z62+'[4]6JAN'!Z62+'[4]7FEB'!Z62+'[4]8MAR'!Z62+'[4]9APR'!Z62+'[4]10MAY'!Z62+'[4]11JUN'!Z62+'[4]12JUL'!Z62</f>
        <v>0</v>
      </c>
      <c r="AA62" s="19">
        <f>'[4]2SEPT'!AA62+'[4]3OCT'!AA62+'[4]4NOV'!AA62+'[4]5DEC'!AA62+'[4]6JAN'!AA62+'[4]7FEB'!AA62+'[4]8MAR'!AA62+'[4]9APR'!AA62+'[4]10MAY'!AA62+'[4]11JUN'!AA62+'[4]12JUL'!AA62</f>
        <v>0</v>
      </c>
      <c r="AB62" s="19">
        <f>'[4]2SEPT'!AB62+'[4]3OCT'!AB62+'[4]4NOV'!AB62+'[4]5DEC'!AB62+'[4]6JAN'!AB62+'[4]7FEB'!AB62+'[4]8MAR'!AB62+'[4]9APR'!AB62+'[4]10MAY'!AB62+'[4]11JUN'!AB62+'[4]12JUL'!AB62</f>
        <v>0</v>
      </c>
      <c r="AC62" s="19">
        <f>'[4]2SEPT'!AC62+'[4]3OCT'!AC62+'[4]4NOV'!AC62+'[4]5DEC'!AC62+'[4]6JAN'!AC62+'[4]7FEB'!AC62+'[4]8MAR'!AC62+'[4]9APR'!AC62+'[4]10MAY'!AC62+'[4]11JUN'!AC62+'[4]12JUL'!AC62</f>
        <v>0</v>
      </c>
      <c r="AD62" s="23">
        <f>'[4]2SEPT'!AD62+'[4]3OCT'!AD62+'[4]4NOV'!AD62+'[4]5DEC'!AD62+'[4]6JAN'!AD62+'[4]7FEB'!AD62+'[4]8MAR'!AD62+'[4]9APR'!AD62+'[4]10MAY'!AD62+'[4]11JUN'!AD62+'[4]12JUL'!AD62</f>
        <v>0</v>
      </c>
      <c r="AE62" s="19">
        <f>'[4]2SEPT'!AE62+'[4]3OCT'!AE62+'[4]4NOV'!AE62+'[4]5DEC'!AE62+'[4]6JAN'!AE62+'[4]7FEB'!AE62+'[4]8MAR'!AE62+'[4]9APR'!AE62+'[4]10MAY'!AE62+'[4]11JUN'!AE62+'[4]12JUL'!AE62</f>
        <v>0</v>
      </c>
      <c r="AF62" s="19">
        <f>'[4]2SEPT'!AF62+'[4]3OCT'!AF62+'[4]4NOV'!AF62+'[4]5DEC'!AF62+'[4]6JAN'!AF62+'[4]7FEB'!AF62+'[4]8MAR'!AF62+'[4]9APR'!AF62+'[4]10MAY'!AF62+'[4]11JUN'!AF62+'[4]12JUL'!AF62</f>
        <v>1737.02</v>
      </c>
      <c r="AG62" s="19">
        <f>'[4]10MAY'!AG62+'[4]11JUN'!AG62+'[4]12JUL'!AG62</f>
        <v>0</v>
      </c>
      <c r="AH62" s="24">
        <f>'[4]2SEPT'!AG62+'[4]3OCT'!AG62+'[4]4NOV'!AG62+'[4]5DEC'!AG62+'[4]6JAN'!AG62+'[4]7FEB'!AG62+'[4]8MAR'!AG62+'[4]9APR'!AG62+'[4]10MAY'!AH62+'[4]11JUN'!AH62+'[4]12JUL'!AH62</f>
        <v>254234.12999999998</v>
      </c>
    </row>
    <row r="63" spans="1:34" x14ac:dyDescent="0.25">
      <c r="A63" s="16" t="s">
        <v>163</v>
      </c>
      <c r="B63" s="17" t="s">
        <v>164</v>
      </c>
      <c r="C63" s="28" t="s">
        <v>45</v>
      </c>
      <c r="D63" s="19">
        <f>'[4]2SEPT'!D63+'[4]3OCT'!D63+'[4]4NOV'!D63+'[4]5DEC'!D63+'[4]6JAN'!D63+'[4]7FEB'!D63+'[4]8MAR'!D63+'[4]9APR'!D63+'[4]10MAY'!D63+'[4]11JUN'!D63+'[4]12JUL'!D63</f>
        <v>983906</v>
      </c>
      <c r="E63" s="19">
        <f>'[4]2SEPT'!E63+'[4]3OCT'!E63+'[4]4NOV'!E63+'[4]5DEC'!E63+'[4]6JAN'!E63+'[4]7FEB'!E63+'[4]8MAR'!E63+'[4]9APR'!E63+'[4]10MAY'!E63+'[4]11JUN'!E63+'[4]12JUL'!E63</f>
        <v>0</v>
      </c>
      <c r="F63" s="19">
        <f>'[4]2SEPT'!F63+'[4]3OCT'!F63+'[4]4NOV'!F63+'[4]5DEC'!F63+'[4]6JAN'!F63+'[4]7FEB'!F63+'[4]8MAR'!F63+'[4]9APR'!F63+'[4]10MAY'!F63+'[4]11JUN'!F63+'[4]12JUL'!F63</f>
        <v>0</v>
      </c>
      <c r="G63" s="19">
        <f>'[4]2SEPT'!G63+'[4]3OCT'!G63+'[4]4NOV'!G63+'[4]5DEC'!G63+'[4]6JAN'!G63+'[4]7FEB'!G63+'[4]8MAR'!G63+'[4]9APR'!G63+'[4]10MAY'!G63+'[4]11JUN'!G63+'[4]12JUL'!G63</f>
        <v>0</v>
      </c>
      <c r="H63" s="19">
        <f>'[4]2SEPT'!H63+'[4]3OCT'!H63+'[4]4NOV'!H63+'[4]5DEC'!H63+'[4]6JAN'!H63+'[4]7FEB'!H63+'[4]8MAR'!H63+'[4]9APR'!H63+'[4]10MAY'!H63+'[4]11JUN'!H63+'[4]12JUL'!H63</f>
        <v>0</v>
      </c>
      <c r="I63" s="20">
        <f>'[4]2SEPT'!I63+'[4]3OCT'!I63+'[4]4NOV'!I63+'[4]5DEC'!I63+'[4]6JAN'!I63+'[4]7FEB'!I63+'[4]8MAR'!I63+'[4]9APR'!I63+'[4]10MAY'!I63+'[4]11JUN'!I63+'[4]12JUL'!I63</f>
        <v>983906</v>
      </c>
      <c r="J63" s="19">
        <f>'[4]2SEPT'!J63+'[4]3OCT'!J63+'[4]4NOV'!J63+'[4]5DEC'!J63+'[4]6JAN'!J63+'[4]7FEB'!J63+'[4]8MAR'!J63+'[4]9APR'!J63+'[4]10MAY'!J63+'[4]11JUN'!J63+'[4]12JUL'!J63</f>
        <v>333031.62</v>
      </c>
      <c r="K63" s="19">
        <f>'[4]2SEPT'!K63+'[4]3OCT'!K63+'[4]4NOV'!K63+'[4]5DEC'!K63+'[4]6JAN'!K63+'[4]7FEB'!K63+'[4]8MAR'!K63+'[4]9APR'!K63+'[4]10MAY'!K63+'[4]11JUN'!K63+'[4]12JUL'!K63</f>
        <v>0</v>
      </c>
      <c r="L63" s="19">
        <f>'[4]2SEPT'!L63+'[4]3OCT'!L63+'[4]4NOV'!L63+'[4]5DEC'!L63+'[4]6JAN'!L63+'[4]7FEB'!L63+'[4]8MAR'!L63+'[4]9APR'!L63+'[4]10MAY'!L63+'[4]11JUN'!L63+'[4]12JUL'!L63</f>
        <v>0</v>
      </c>
      <c r="M63" s="19">
        <f>'[4]2SEPT'!M63+'[4]3OCT'!M63+'[4]4NOV'!M63+'[4]5DEC'!M63+'[4]6JAN'!M63+'[4]7FEB'!M63+'[4]8MAR'!M63+'[4]9APR'!M63+'[4]10MAY'!M63+'[4]11JUN'!M63+'[4]12JUL'!M63</f>
        <v>0</v>
      </c>
      <c r="N63" s="19">
        <f>'[4]2SEPT'!N63+'[4]3OCT'!N63+'[4]4NOV'!N63+'[4]5DEC'!N63+'[4]6JAN'!N63+'[4]7FEB'!N63+'[4]8MAR'!N63+'[4]9APR'!N63+'[4]10MAY'!N63+'[4]11JUN'!N63+'[4]12JUL'!N63</f>
        <v>0</v>
      </c>
      <c r="O63" s="19">
        <f>'[4]2SEPT'!O63+'[4]3OCT'!O63+'[4]4NOV'!O63+'[4]5DEC'!O63+'[4]6JAN'!O63+'[4]7FEB'!O63+'[4]8MAR'!O63+'[4]9APR'!O63+'[4]10MAY'!O63+'[4]11JUN'!O63+'[4]12JUL'!O63</f>
        <v>0</v>
      </c>
      <c r="P63" s="19">
        <f>'[4]2SEPT'!P63+'[4]3OCT'!P63+'[4]4NOV'!P63+'[4]5DEC'!P63+'[4]6JAN'!P63+'[4]7FEB'!P63+'[4]8MAR'!P63+'[4]9APR'!P63+'[4]10MAY'!P63+'[4]11JUN'!P63+'[4]12JUL'!P63</f>
        <v>0</v>
      </c>
      <c r="Q63" s="19">
        <f>'[4]2SEPT'!Q63+'[4]3OCT'!Q63+'[4]4NOV'!Q63+'[4]5DEC'!Q63+'[4]6JAN'!Q63+'[4]7FEB'!Q63+'[4]8MAR'!Q63+'[4]9APR'!Q63+'[4]10MAY'!Q63+'[4]11JUN'!Q63+'[4]12JUL'!Q63</f>
        <v>0</v>
      </c>
      <c r="R63" s="19">
        <f>'[4]2SEPT'!R63+'[4]3OCT'!R63+'[4]4NOV'!R63+'[4]5DEC'!R63+'[4]6JAN'!R63+'[4]7FEB'!R63+'[4]8MAR'!R63+'[4]9APR'!R63+'[4]10MAY'!R63+'[4]11JUN'!R63+'[4]12JUL'!R63</f>
        <v>0</v>
      </c>
      <c r="S63" s="19">
        <f>'[4]2SEPT'!S63+'[4]3OCT'!S63+'[4]4NOV'!S63+'[4]5DEC'!S63+'[4]6JAN'!S63+'[4]7FEB'!S63+'[4]8MAR'!S63+'[4]9APR'!S63+'[4]10MAY'!S63+'[4]11JUN'!S63+'[4]12JUL'!S63</f>
        <v>0</v>
      </c>
      <c r="T63" s="21">
        <f>'[4]2SEPT'!T63+'[4]3OCT'!T63+'[4]4NOV'!T63+'[4]5DEC'!T63+'[4]6JAN'!T63+'[4]7FEB'!T63+'[4]8MAR'!T63+'[4]9APR'!T63+'[4]10MAY'!T63+'[4]11JUN'!T63+'[4]12JUL'!T63</f>
        <v>0</v>
      </c>
      <c r="U63" s="19">
        <f>'[4]2SEPT'!U63+'[4]3OCT'!U63+'[4]4NOV'!U63+'[4]5DEC'!U63+'[4]6JAN'!U63+'[4]7FEB'!U63+'[4]8MAR'!U63+'[4]9APR'!U63+'[4]10MAY'!U63+'[4]11JUN'!U63+'[4]12JUL'!U63</f>
        <v>0</v>
      </c>
      <c r="V63" s="19">
        <f>'[4]2SEPT'!V63+'[4]3OCT'!V63+'[4]4NOV'!V63+'[4]5DEC'!V63+'[4]6JAN'!V63+'[4]7FEB'!V63+'[4]8MAR'!V63+'[4]9APR'!V63+'[4]10MAY'!V63+'[4]11JUN'!V63+'[4]12JUL'!V63</f>
        <v>0</v>
      </c>
      <c r="W63" s="19">
        <f>'[4]2SEPT'!W63+'[4]3OCT'!W63+'[4]4NOV'!W63+'[4]5DEC'!W63+'[4]6JAN'!W63+'[4]7FEB'!W63+'[4]8MAR'!W63+'[4]9APR'!W63+'[4]10MAY'!W63+'[4]11JUN'!W63+'[4]12JUL'!W63</f>
        <v>0</v>
      </c>
      <c r="X63" s="19">
        <f>'[4]2SEPT'!X63+'[4]3OCT'!X63+'[4]4NOV'!X63+'[4]5DEC'!X63+'[4]6JAN'!X63+'[4]7FEB'!X63+'[4]8MAR'!X63+'[4]9APR'!X63+'[4]10MAY'!X63+'[4]11JUN'!X63+'[4]12JUL'!X63</f>
        <v>0</v>
      </c>
      <c r="Y63" s="22">
        <f>'[4]2SEPT'!Y63+'[4]3OCT'!Y63+'[4]4NOV'!Y63+'[4]5DEC'!Y63+'[4]6JAN'!Y63+'[4]7FEB'!Y63+'[4]8MAR'!Y63+'[4]9APR'!Y63+'[4]10MAY'!Y63+'[4]11JUN'!Y63+'[4]12JUL'!Y63</f>
        <v>0</v>
      </c>
      <c r="Z63" s="19">
        <f>'[4]2SEPT'!Z63+'[4]3OCT'!Z63+'[4]4NOV'!Z63+'[4]5DEC'!Z63+'[4]6JAN'!Z63+'[4]7FEB'!Z63+'[4]8MAR'!Z63+'[4]9APR'!Z63+'[4]10MAY'!Z63+'[4]11JUN'!Z63+'[4]12JUL'!Z63</f>
        <v>0</v>
      </c>
      <c r="AA63" s="19">
        <f>'[4]2SEPT'!AA63+'[4]3OCT'!AA63+'[4]4NOV'!AA63+'[4]5DEC'!AA63+'[4]6JAN'!AA63+'[4]7FEB'!AA63+'[4]8MAR'!AA63+'[4]9APR'!AA63+'[4]10MAY'!AA63+'[4]11JUN'!AA63+'[4]12JUL'!AA63</f>
        <v>0</v>
      </c>
      <c r="AB63" s="19">
        <f>'[4]2SEPT'!AB63+'[4]3OCT'!AB63+'[4]4NOV'!AB63+'[4]5DEC'!AB63+'[4]6JAN'!AB63+'[4]7FEB'!AB63+'[4]8MAR'!AB63+'[4]9APR'!AB63+'[4]10MAY'!AB63+'[4]11JUN'!AB63+'[4]12JUL'!AB63</f>
        <v>0</v>
      </c>
      <c r="AC63" s="19">
        <f>'[4]2SEPT'!AC63+'[4]3OCT'!AC63+'[4]4NOV'!AC63+'[4]5DEC'!AC63+'[4]6JAN'!AC63+'[4]7FEB'!AC63+'[4]8MAR'!AC63+'[4]9APR'!AC63+'[4]10MAY'!AC63+'[4]11JUN'!AC63+'[4]12JUL'!AC63</f>
        <v>0</v>
      </c>
      <c r="AD63" s="23">
        <f>'[4]2SEPT'!AD63+'[4]3OCT'!AD63+'[4]4NOV'!AD63+'[4]5DEC'!AD63+'[4]6JAN'!AD63+'[4]7FEB'!AD63+'[4]8MAR'!AD63+'[4]9APR'!AD63+'[4]10MAY'!AD63+'[4]11JUN'!AD63+'[4]12JUL'!AD63</f>
        <v>0</v>
      </c>
      <c r="AE63" s="19">
        <f>'[4]2SEPT'!AE63+'[4]3OCT'!AE63+'[4]4NOV'!AE63+'[4]5DEC'!AE63+'[4]6JAN'!AE63+'[4]7FEB'!AE63+'[4]8MAR'!AE63+'[4]9APR'!AE63+'[4]10MAY'!AE63+'[4]11JUN'!AE63+'[4]12JUL'!AE63</f>
        <v>0</v>
      </c>
      <c r="AF63" s="19">
        <f>'[4]2SEPT'!AF63+'[4]3OCT'!AF63+'[4]4NOV'!AF63+'[4]5DEC'!AF63+'[4]6JAN'!AF63+'[4]7FEB'!AF63+'[4]8MAR'!AF63+'[4]9APR'!AF63+'[4]10MAY'!AF63+'[4]11JUN'!AF63+'[4]12JUL'!AF63</f>
        <v>4348</v>
      </c>
      <c r="AG63" s="19">
        <f>'[4]10MAY'!AG63+'[4]11JUN'!AG63+'[4]12JUL'!AG63</f>
        <v>0</v>
      </c>
      <c r="AH63" s="24">
        <f>'[4]2SEPT'!AG63+'[4]3OCT'!AG63+'[4]4NOV'!AG63+'[4]5DEC'!AG63+'[4]6JAN'!AG63+'[4]7FEB'!AG63+'[4]8MAR'!AG63+'[4]9APR'!AG63+'[4]10MAY'!AH63+'[4]11JUN'!AH63+'[4]12JUL'!AH63</f>
        <v>1239293.6200000001</v>
      </c>
    </row>
    <row r="64" spans="1:34" x14ac:dyDescent="0.25">
      <c r="A64" s="16" t="s">
        <v>165</v>
      </c>
      <c r="B64" s="17" t="s">
        <v>166</v>
      </c>
      <c r="C64" s="29" t="s">
        <v>50</v>
      </c>
      <c r="D64" s="19">
        <f>'[4]2SEPT'!D64+'[4]3OCT'!D64+'[4]4NOV'!D64+'[4]5DEC'!D64+'[4]6JAN'!D64+'[4]7FEB'!D64+'[4]8MAR'!D64+'[4]9APR'!D64+'[4]10MAY'!D64+'[4]11JUN'!D64+'[4]12JUL'!D64</f>
        <v>74727</v>
      </c>
      <c r="E64" s="19">
        <f>'[4]2SEPT'!E64+'[4]3OCT'!E64+'[4]4NOV'!E64+'[4]5DEC'!E64+'[4]6JAN'!E64+'[4]7FEB'!E64+'[4]8MAR'!E64+'[4]9APR'!E64+'[4]10MAY'!E64+'[4]11JUN'!E64+'[4]12JUL'!E64</f>
        <v>106710</v>
      </c>
      <c r="F64" s="19">
        <f>'[4]2SEPT'!F64+'[4]3OCT'!F64+'[4]4NOV'!F64+'[4]5DEC'!F64+'[4]6JAN'!F64+'[4]7FEB'!F64+'[4]8MAR'!F64+'[4]9APR'!F64+'[4]10MAY'!F64+'[4]11JUN'!F64+'[4]12JUL'!F64</f>
        <v>78582</v>
      </c>
      <c r="G64" s="19">
        <f>'[4]2SEPT'!G64+'[4]3OCT'!G64+'[4]4NOV'!G64+'[4]5DEC'!G64+'[4]6JAN'!G64+'[4]7FEB'!G64+'[4]8MAR'!G64+'[4]9APR'!G64+'[4]10MAY'!G64+'[4]11JUN'!G64+'[4]12JUL'!G64</f>
        <v>189407</v>
      </c>
      <c r="H64" s="19">
        <f>'[4]2SEPT'!H64+'[4]3OCT'!H64+'[4]4NOV'!H64+'[4]5DEC'!H64+'[4]6JAN'!H64+'[4]7FEB'!H64+'[4]8MAR'!H64+'[4]9APR'!H64+'[4]10MAY'!H64+'[4]11JUN'!H64+'[4]12JUL'!H64</f>
        <v>7791</v>
      </c>
      <c r="I64" s="20">
        <f>'[4]2SEPT'!I64+'[4]3OCT'!I64+'[4]4NOV'!I64+'[4]5DEC'!I64+'[4]6JAN'!I64+'[4]7FEB'!I64+'[4]8MAR'!I64+'[4]9APR'!I64+'[4]10MAY'!I64+'[4]11JUN'!I64+'[4]12JUL'!I64</f>
        <v>457217</v>
      </c>
      <c r="J64" s="19">
        <f>'[4]2SEPT'!J64+'[4]3OCT'!J64+'[4]4NOV'!J64+'[4]5DEC'!J64+'[4]6JAN'!J64+'[4]7FEB'!J64+'[4]8MAR'!J64+'[4]9APR'!J64+'[4]10MAY'!J64+'[4]11JUN'!J64+'[4]12JUL'!J64</f>
        <v>30075.16</v>
      </c>
      <c r="K64" s="19">
        <f>'[4]2SEPT'!K64+'[4]3OCT'!K64+'[4]4NOV'!K64+'[4]5DEC'!K64+'[4]6JAN'!K64+'[4]7FEB'!K64+'[4]8MAR'!K64+'[4]9APR'!K64+'[4]10MAY'!K64+'[4]11JUN'!K64+'[4]12JUL'!K64</f>
        <v>0</v>
      </c>
      <c r="L64" s="19">
        <f>'[4]2SEPT'!L64+'[4]3OCT'!L64+'[4]4NOV'!L64+'[4]5DEC'!L64+'[4]6JAN'!L64+'[4]7FEB'!L64+'[4]8MAR'!L64+'[4]9APR'!L64+'[4]10MAY'!L64+'[4]11JUN'!L64+'[4]12JUL'!L64</f>
        <v>0</v>
      </c>
      <c r="M64" s="19">
        <f>'[4]2SEPT'!M64+'[4]3OCT'!M64+'[4]4NOV'!M64+'[4]5DEC'!M64+'[4]6JAN'!M64+'[4]7FEB'!M64+'[4]8MAR'!M64+'[4]9APR'!M64+'[4]10MAY'!M64+'[4]11JUN'!M64+'[4]12JUL'!M64</f>
        <v>0</v>
      </c>
      <c r="N64" s="19">
        <f>'[4]2SEPT'!N64+'[4]3OCT'!N64+'[4]4NOV'!N64+'[4]5DEC'!N64+'[4]6JAN'!N64+'[4]7FEB'!N64+'[4]8MAR'!N64+'[4]9APR'!N64+'[4]10MAY'!N64+'[4]11JUN'!N64+'[4]12JUL'!N64</f>
        <v>0</v>
      </c>
      <c r="O64" s="19">
        <f>'[4]2SEPT'!O64+'[4]3OCT'!O64+'[4]4NOV'!O64+'[4]5DEC'!O64+'[4]6JAN'!O64+'[4]7FEB'!O64+'[4]8MAR'!O64+'[4]9APR'!O64+'[4]10MAY'!O64+'[4]11JUN'!O64+'[4]12JUL'!O64</f>
        <v>42545</v>
      </c>
      <c r="P64" s="19">
        <f>'[4]2SEPT'!P64+'[4]3OCT'!P64+'[4]4NOV'!P64+'[4]5DEC'!P64+'[4]6JAN'!P64+'[4]7FEB'!P64+'[4]8MAR'!P64+'[4]9APR'!P64+'[4]10MAY'!P64+'[4]11JUN'!P64+'[4]12JUL'!P64</f>
        <v>105000</v>
      </c>
      <c r="Q64" s="19">
        <f>'[4]2SEPT'!Q64+'[4]3OCT'!Q64+'[4]4NOV'!Q64+'[4]5DEC'!Q64+'[4]6JAN'!Q64+'[4]7FEB'!Q64+'[4]8MAR'!Q64+'[4]9APR'!Q64+'[4]10MAY'!Q64+'[4]11JUN'!Q64+'[4]12JUL'!Q64</f>
        <v>0</v>
      </c>
      <c r="R64" s="19">
        <f>'[4]2SEPT'!R64+'[4]3OCT'!R64+'[4]4NOV'!R64+'[4]5DEC'!R64+'[4]6JAN'!R64+'[4]7FEB'!R64+'[4]8MAR'!R64+'[4]9APR'!R64+'[4]10MAY'!R64+'[4]11JUN'!R64+'[4]12JUL'!R64</f>
        <v>0</v>
      </c>
      <c r="S64" s="19">
        <f>'[4]2SEPT'!S64+'[4]3OCT'!S64+'[4]4NOV'!S64+'[4]5DEC'!S64+'[4]6JAN'!S64+'[4]7FEB'!S64+'[4]8MAR'!S64+'[4]9APR'!S64+'[4]10MAY'!S64+'[4]11JUN'!S64+'[4]12JUL'!S64</f>
        <v>0</v>
      </c>
      <c r="T64" s="21">
        <f>'[4]2SEPT'!T64+'[4]3OCT'!T64+'[4]4NOV'!T64+'[4]5DEC'!T64+'[4]6JAN'!T64+'[4]7FEB'!T64+'[4]8MAR'!T64+'[4]9APR'!T64+'[4]10MAY'!T64+'[4]11JUN'!T64+'[4]12JUL'!T64</f>
        <v>0</v>
      </c>
      <c r="U64" s="19">
        <f>'[4]2SEPT'!U64+'[4]3OCT'!U64+'[4]4NOV'!U64+'[4]5DEC'!U64+'[4]6JAN'!U64+'[4]7FEB'!U64+'[4]8MAR'!U64+'[4]9APR'!U64+'[4]10MAY'!U64+'[4]11JUN'!U64+'[4]12JUL'!U64</f>
        <v>0</v>
      </c>
      <c r="V64" s="19">
        <f>'[4]2SEPT'!V64+'[4]3OCT'!V64+'[4]4NOV'!V64+'[4]5DEC'!V64+'[4]6JAN'!V64+'[4]7FEB'!V64+'[4]8MAR'!V64+'[4]9APR'!V64+'[4]10MAY'!V64+'[4]11JUN'!V64+'[4]12JUL'!V64</f>
        <v>0</v>
      </c>
      <c r="W64" s="19">
        <f>'[4]2SEPT'!W64+'[4]3OCT'!W64+'[4]4NOV'!W64+'[4]5DEC'!W64+'[4]6JAN'!W64+'[4]7FEB'!W64+'[4]8MAR'!W64+'[4]9APR'!W64+'[4]10MAY'!W64+'[4]11JUN'!W64+'[4]12JUL'!W64</f>
        <v>0</v>
      </c>
      <c r="X64" s="19">
        <f>'[4]2SEPT'!X64+'[4]3OCT'!X64+'[4]4NOV'!X64+'[4]5DEC'!X64+'[4]6JAN'!X64+'[4]7FEB'!X64+'[4]8MAR'!X64+'[4]9APR'!X64+'[4]10MAY'!X64+'[4]11JUN'!X64+'[4]12JUL'!X64</f>
        <v>0</v>
      </c>
      <c r="Y64" s="22">
        <f>'[4]2SEPT'!Y64+'[4]3OCT'!Y64+'[4]4NOV'!Y64+'[4]5DEC'!Y64+'[4]6JAN'!Y64+'[4]7FEB'!Y64+'[4]8MAR'!Y64+'[4]9APR'!Y64+'[4]10MAY'!Y64+'[4]11JUN'!Y64+'[4]12JUL'!Y64</f>
        <v>0</v>
      </c>
      <c r="Z64" s="19">
        <f>'[4]2SEPT'!Z64+'[4]3OCT'!Z64+'[4]4NOV'!Z64+'[4]5DEC'!Z64+'[4]6JAN'!Z64+'[4]7FEB'!Z64+'[4]8MAR'!Z64+'[4]9APR'!Z64+'[4]10MAY'!Z64+'[4]11JUN'!Z64+'[4]12JUL'!Z64</f>
        <v>0</v>
      </c>
      <c r="AA64" s="19">
        <f>'[4]2SEPT'!AA64+'[4]3OCT'!AA64+'[4]4NOV'!AA64+'[4]5DEC'!AA64+'[4]6JAN'!AA64+'[4]7FEB'!AA64+'[4]8MAR'!AA64+'[4]9APR'!AA64+'[4]10MAY'!AA64+'[4]11JUN'!AA64+'[4]12JUL'!AA64</f>
        <v>0</v>
      </c>
      <c r="AB64" s="19">
        <f>'[4]2SEPT'!AB64+'[4]3OCT'!AB64+'[4]4NOV'!AB64+'[4]5DEC'!AB64+'[4]6JAN'!AB64+'[4]7FEB'!AB64+'[4]8MAR'!AB64+'[4]9APR'!AB64+'[4]10MAY'!AB64+'[4]11JUN'!AB64+'[4]12JUL'!AB64</f>
        <v>54134</v>
      </c>
      <c r="AC64" s="19">
        <f>'[4]2SEPT'!AC64+'[4]3OCT'!AC64+'[4]4NOV'!AC64+'[4]5DEC'!AC64+'[4]6JAN'!AC64+'[4]7FEB'!AC64+'[4]8MAR'!AC64+'[4]9APR'!AC64+'[4]10MAY'!AC64+'[4]11JUN'!AC64+'[4]12JUL'!AC64</f>
        <v>0</v>
      </c>
      <c r="AD64" s="23">
        <f>'[4]2SEPT'!AD64+'[4]3OCT'!AD64+'[4]4NOV'!AD64+'[4]5DEC'!AD64+'[4]6JAN'!AD64+'[4]7FEB'!AD64+'[4]8MAR'!AD64+'[4]9APR'!AD64+'[4]10MAY'!AD64+'[4]11JUN'!AD64+'[4]12JUL'!AD64</f>
        <v>54134</v>
      </c>
      <c r="AE64" s="19">
        <f>'[4]2SEPT'!AE64+'[4]3OCT'!AE64+'[4]4NOV'!AE64+'[4]5DEC'!AE64+'[4]6JAN'!AE64+'[4]7FEB'!AE64+'[4]8MAR'!AE64+'[4]9APR'!AE64+'[4]10MAY'!AE64+'[4]11JUN'!AE64+'[4]12JUL'!AE64</f>
        <v>0</v>
      </c>
      <c r="AF64" s="19">
        <f>'[4]2SEPT'!AF64+'[4]3OCT'!AF64+'[4]4NOV'!AF64+'[4]5DEC'!AF64+'[4]6JAN'!AF64+'[4]7FEB'!AF64+'[4]8MAR'!AF64+'[4]9APR'!AF64+'[4]10MAY'!AF64+'[4]11JUN'!AF64+'[4]12JUL'!AF64</f>
        <v>0</v>
      </c>
      <c r="AG64" s="19">
        <f>'[4]10MAY'!AG64+'[4]11JUN'!AG64+'[4]12JUL'!AG64</f>
        <v>0</v>
      </c>
      <c r="AH64" s="24">
        <f>'[4]2SEPT'!AG64+'[4]3OCT'!AG64+'[4]4NOV'!AG64+'[4]5DEC'!AG64+'[4]6JAN'!AG64+'[4]7FEB'!AG64+'[4]8MAR'!AG64+'[4]9APR'!AG64+'[4]10MAY'!AH64+'[4]11JUN'!AH64+'[4]12JUL'!AH64</f>
        <v>634065.16</v>
      </c>
    </row>
    <row r="65" spans="1:34" x14ac:dyDescent="0.25">
      <c r="A65" s="16" t="s">
        <v>167</v>
      </c>
      <c r="B65" s="17" t="s">
        <v>168</v>
      </c>
      <c r="C65" s="26" t="s">
        <v>42</v>
      </c>
      <c r="D65" s="19">
        <f>'[4]2SEPT'!D65+'[4]3OCT'!D65+'[4]4NOV'!D65+'[4]5DEC'!D65+'[4]6JAN'!D65+'[4]7FEB'!D65+'[4]8MAR'!D65+'[4]9APR'!D65+'[4]10MAY'!D65+'[4]11JUN'!D65+'[4]12JUL'!D65</f>
        <v>68693.38</v>
      </c>
      <c r="E65" s="19">
        <f>'[4]2SEPT'!E65+'[4]3OCT'!E65+'[4]4NOV'!E65+'[4]5DEC'!E65+'[4]6JAN'!E65+'[4]7FEB'!E65+'[4]8MAR'!E65+'[4]9APR'!E65+'[4]10MAY'!E65+'[4]11JUN'!E65+'[4]12JUL'!E65</f>
        <v>342443.01999999996</v>
      </c>
      <c r="F65" s="19">
        <f>'[4]2SEPT'!F65+'[4]3OCT'!F65+'[4]4NOV'!F65+'[4]5DEC'!F65+'[4]6JAN'!F65+'[4]7FEB'!F65+'[4]8MAR'!F65+'[4]9APR'!F65+'[4]10MAY'!F65+'[4]11JUN'!F65+'[4]12JUL'!F65</f>
        <v>63956.71</v>
      </c>
      <c r="G65" s="19">
        <f>'[4]2SEPT'!G65+'[4]3OCT'!G65+'[4]4NOV'!G65+'[4]5DEC'!G65+'[4]6JAN'!G65+'[4]7FEB'!G65+'[4]8MAR'!G65+'[4]9APR'!G65+'[4]10MAY'!G65+'[4]11JUN'!G65+'[4]12JUL'!G65</f>
        <v>89880.89</v>
      </c>
      <c r="H65" s="19">
        <f>'[4]2SEPT'!H65+'[4]3OCT'!H65+'[4]4NOV'!H65+'[4]5DEC'!H65+'[4]6JAN'!H65+'[4]7FEB'!H65+'[4]8MAR'!H65+'[4]9APR'!H65+'[4]10MAY'!H65+'[4]11JUN'!H65+'[4]12JUL'!H65</f>
        <v>0</v>
      </c>
      <c r="I65" s="20">
        <f>'[4]2SEPT'!I65+'[4]3OCT'!I65+'[4]4NOV'!I65+'[4]5DEC'!I65+'[4]6JAN'!I65+'[4]7FEB'!I65+'[4]8MAR'!I65+'[4]9APR'!I65+'[4]10MAY'!I65+'[4]11JUN'!I65+'[4]12JUL'!I65</f>
        <v>564974</v>
      </c>
      <c r="J65" s="19">
        <f>'[4]2SEPT'!J65+'[4]3OCT'!J65+'[4]4NOV'!J65+'[4]5DEC'!J65+'[4]6JAN'!J65+'[4]7FEB'!J65+'[4]8MAR'!J65+'[4]9APR'!J65+'[4]10MAY'!J65+'[4]11JUN'!J65+'[4]12JUL'!J65</f>
        <v>94711.81</v>
      </c>
      <c r="K65" s="19">
        <f>'[4]2SEPT'!K65+'[4]3OCT'!K65+'[4]4NOV'!K65+'[4]5DEC'!K65+'[4]6JAN'!K65+'[4]7FEB'!K65+'[4]8MAR'!K65+'[4]9APR'!K65+'[4]10MAY'!K65+'[4]11JUN'!K65+'[4]12JUL'!K65</f>
        <v>0</v>
      </c>
      <c r="L65" s="19">
        <f>'[4]2SEPT'!L65+'[4]3OCT'!L65+'[4]4NOV'!L65+'[4]5DEC'!L65+'[4]6JAN'!L65+'[4]7FEB'!L65+'[4]8MAR'!L65+'[4]9APR'!L65+'[4]10MAY'!L65+'[4]11JUN'!L65+'[4]12JUL'!L65</f>
        <v>0</v>
      </c>
      <c r="M65" s="19">
        <f>'[4]2SEPT'!M65+'[4]3OCT'!M65+'[4]4NOV'!M65+'[4]5DEC'!M65+'[4]6JAN'!M65+'[4]7FEB'!M65+'[4]8MAR'!M65+'[4]9APR'!M65+'[4]10MAY'!M65+'[4]11JUN'!M65+'[4]12JUL'!M65</f>
        <v>0</v>
      </c>
      <c r="N65" s="19">
        <f>'[4]2SEPT'!N65+'[4]3OCT'!N65+'[4]4NOV'!N65+'[4]5DEC'!N65+'[4]6JAN'!N65+'[4]7FEB'!N65+'[4]8MAR'!N65+'[4]9APR'!N65+'[4]10MAY'!N65+'[4]11JUN'!N65+'[4]12JUL'!N65</f>
        <v>0</v>
      </c>
      <c r="O65" s="19">
        <f>'[4]2SEPT'!O65+'[4]3OCT'!O65+'[4]4NOV'!O65+'[4]5DEC'!O65+'[4]6JAN'!O65+'[4]7FEB'!O65+'[4]8MAR'!O65+'[4]9APR'!O65+'[4]10MAY'!O65+'[4]11JUN'!O65+'[4]12JUL'!O65</f>
        <v>0</v>
      </c>
      <c r="P65" s="19">
        <f>'[4]2SEPT'!P65+'[4]3OCT'!P65+'[4]4NOV'!P65+'[4]5DEC'!P65+'[4]6JAN'!P65+'[4]7FEB'!P65+'[4]8MAR'!P65+'[4]9APR'!P65+'[4]10MAY'!P65+'[4]11JUN'!P65+'[4]12JUL'!P65</f>
        <v>0</v>
      </c>
      <c r="Q65" s="19">
        <f>'[4]2SEPT'!Q65+'[4]3OCT'!Q65+'[4]4NOV'!Q65+'[4]5DEC'!Q65+'[4]6JAN'!Q65+'[4]7FEB'!Q65+'[4]8MAR'!Q65+'[4]9APR'!Q65+'[4]10MAY'!Q65+'[4]11JUN'!Q65+'[4]12JUL'!Q65</f>
        <v>0</v>
      </c>
      <c r="R65" s="19">
        <f>'[4]2SEPT'!R65+'[4]3OCT'!R65+'[4]4NOV'!R65+'[4]5DEC'!R65+'[4]6JAN'!R65+'[4]7FEB'!R65+'[4]8MAR'!R65+'[4]9APR'!R65+'[4]10MAY'!R65+'[4]11JUN'!R65+'[4]12JUL'!R65</f>
        <v>0</v>
      </c>
      <c r="S65" s="19">
        <f>'[4]2SEPT'!S65+'[4]3OCT'!S65+'[4]4NOV'!S65+'[4]5DEC'!S65+'[4]6JAN'!S65+'[4]7FEB'!S65+'[4]8MAR'!S65+'[4]9APR'!S65+'[4]10MAY'!S65+'[4]11JUN'!S65+'[4]12JUL'!S65</f>
        <v>0</v>
      </c>
      <c r="T65" s="21">
        <f>'[4]2SEPT'!T65+'[4]3OCT'!T65+'[4]4NOV'!T65+'[4]5DEC'!T65+'[4]6JAN'!T65+'[4]7FEB'!T65+'[4]8MAR'!T65+'[4]9APR'!T65+'[4]10MAY'!T65+'[4]11JUN'!T65+'[4]12JUL'!T65</f>
        <v>0</v>
      </c>
      <c r="U65" s="19">
        <f>'[4]2SEPT'!U65+'[4]3OCT'!U65+'[4]4NOV'!U65+'[4]5DEC'!U65+'[4]6JAN'!U65+'[4]7FEB'!U65+'[4]8MAR'!U65+'[4]9APR'!U65+'[4]10MAY'!U65+'[4]11JUN'!U65+'[4]12JUL'!U65</f>
        <v>0</v>
      </c>
      <c r="V65" s="19">
        <f>'[4]2SEPT'!V65+'[4]3OCT'!V65+'[4]4NOV'!V65+'[4]5DEC'!V65+'[4]6JAN'!V65+'[4]7FEB'!V65+'[4]8MAR'!V65+'[4]9APR'!V65+'[4]10MAY'!V65+'[4]11JUN'!V65+'[4]12JUL'!V65</f>
        <v>0</v>
      </c>
      <c r="W65" s="19">
        <f>'[4]2SEPT'!W65+'[4]3OCT'!W65+'[4]4NOV'!W65+'[4]5DEC'!W65+'[4]6JAN'!W65+'[4]7FEB'!W65+'[4]8MAR'!W65+'[4]9APR'!W65+'[4]10MAY'!W65+'[4]11JUN'!W65+'[4]12JUL'!W65</f>
        <v>0</v>
      </c>
      <c r="X65" s="19">
        <f>'[4]2SEPT'!X65+'[4]3OCT'!X65+'[4]4NOV'!X65+'[4]5DEC'!X65+'[4]6JAN'!X65+'[4]7FEB'!X65+'[4]8MAR'!X65+'[4]9APR'!X65+'[4]10MAY'!X65+'[4]11JUN'!X65+'[4]12JUL'!X65</f>
        <v>0</v>
      </c>
      <c r="Y65" s="22">
        <f>'[4]2SEPT'!Y65+'[4]3OCT'!Y65+'[4]4NOV'!Y65+'[4]5DEC'!Y65+'[4]6JAN'!Y65+'[4]7FEB'!Y65+'[4]8MAR'!Y65+'[4]9APR'!Y65+'[4]10MAY'!Y65+'[4]11JUN'!Y65+'[4]12JUL'!Y65</f>
        <v>0</v>
      </c>
      <c r="Z65" s="19">
        <f>'[4]2SEPT'!Z65+'[4]3OCT'!Z65+'[4]4NOV'!Z65+'[4]5DEC'!Z65+'[4]6JAN'!Z65+'[4]7FEB'!Z65+'[4]8MAR'!Z65+'[4]9APR'!Z65+'[4]10MAY'!Z65+'[4]11JUN'!Z65+'[4]12JUL'!Z65</f>
        <v>0</v>
      </c>
      <c r="AA65" s="19">
        <f>'[4]2SEPT'!AA65+'[4]3OCT'!AA65+'[4]4NOV'!AA65+'[4]5DEC'!AA65+'[4]6JAN'!AA65+'[4]7FEB'!AA65+'[4]8MAR'!AA65+'[4]9APR'!AA65+'[4]10MAY'!AA65+'[4]11JUN'!AA65+'[4]12JUL'!AA65</f>
        <v>0</v>
      </c>
      <c r="AB65" s="19">
        <f>'[4]2SEPT'!AB65+'[4]3OCT'!AB65+'[4]4NOV'!AB65+'[4]5DEC'!AB65+'[4]6JAN'!AB65+'[4]7FEB'!AB65+'[4]8MAR'!AB65+'[4]9APR'!AB65+'[4]10MAY'!AB65+'[4]11JUN'!AB65+'[4]12JUL'!AB65</f>
        <v>0</v>
      </c>
      <c r="AC65" s="19">
        <f>'[4]2SEPT'!AC65+'[4]3OCT'!AC65+'[4]4NOV'!AC65+'[4]5DEC'!AC65+'[4]6JAN'!AC65+'[4]7FEB'!AC65+'[4]8MAR'!AC65+'[4]9APR'!AC65+'[4]10MAY'!AC65+'[4]11JUN'!AC65+'[4]12JUL'!AC65</f>
        <v>0</v>
      </c>
      <c r="AD65" s="23">
        <f>'[4]2SEPT'!AD65+'[4]3OCT'!AD65+'[4]4NOV'!AD65+'[4]5DEC'!AD65+'[4]6JAN'!AD65+'[4]7FEB'!AD65+'[4]8MAR'!AD65+'[4]9APR'!AD65+'[4]10MAY'!AD65+'[4]11JUN'!AD65+'[4]12JUL'!AD65</f>
        <v>0</v>
      </c>
      <c r="AE65" s="19">
        <f>'[4]2SEPT'!AE65+'[4]3OCT'!AE65+'[4]4NOV'!AE65+'[4]5DEC'!AE65+'[4]6JAN'!AE65+'[4]7FEB'!AE65+'[4]8MAR'!AE65+'[4]9APR'!AE65+'[4]10MAY'!AE65+'[4]11JUN'!AE65+'[4]12JUL'!AE65</f>
        <v>0</v>
      </c>
      <c r="AF65" s="19">
        <f>'[4]2SEPT'!AF65+'[4]3OCT'!AF65+'[4]4NOV'!AF65+'[4]5DEC'!AF65+'[4]6JAN'!AF65+'[4]7FEB'!AF65+'[4]8MAR'!AF65+'[4]9APR'!AF65+'[4]10MAY'!AF65+'[4]11JUN'!AF65+'[4]12JUL'!AF65</f>
        <v>12121.83</v>
      </c>
      <c r="AG65" s="19">
        <f>'[4]10MAY'!AG65+'[4]11JUN'!AG65+'[4]12JUL'!AG65</f>
        <v>0</v>
      </c>
      <c r="AH65" s="24">
        <f>'[4]2SEPT'!AG65+'[4]3OCT'!AG65+'[4]4NOV'!AG65+'[4]5DEC'!AG65+'[4]6JAN'!AG65+'[4]7FEB'!AG65+'[4]8MAR'!AG65+'[4]9APR'!AG65+'[4]10MAY'!AH65+'[4]11JUN'!AH65+'[4]12JUL'!AH65</f>
        <v>624726.64</v>
      </c>
    </row>
    <row r="66" spans="1:34" x14ac:dyDescent="0.25">
      <c r="A66" s="16" t="s">
        <v>169</v>
      </c>
      <c r="B66" s="17" t="s">
        <v>170</v>
      </c>
      <c r="C66" s="26" t="s">
        <v>42</v>
      </c>
      <c r="D66" s="19">
        <f>'[4]2SEPT'!D66+'[4]3OCT'!D66+'[4]4NOV'!D66+'[4]5DEC'!D66+'[4]6JAN'!D66+'[4]7FEB'!D66+'[4]8MAR'!D66+'[4]9APR'!D66+'[4]10MAY'!D66+'[4]11JUN'!D66+'[4]12JUL'!D66</f>
        <v>3186257</v>
      </c>
      <c r="E66" s="19">
        <f>'[4]2SEPT'!E66+'[4]3OCT'!E66+'[4]4NOV'!E66+'[4]5DEC'!E66+'[4]6JAN'!E66+'[4]7FEB'!E66+'[4]8MAR'!E66+'[4]9APR'!E66+'[4]10MAY'!E66+'[4]11JUN'!E66+'[4]12JUL'!E66</f>
        <v>7614436</v>
      </c>
      <c r="F66" s="19">
        <f>'[4]2SEPT'!F66+'[4]3OCT'!F66+'[4]4NOV'!F66+'[4]5DEC'!F66+'[4]6JAN'!F66+'[4]7FEB'!F66+'[4]8MAR'!F66+'[4]9APR'!F66+'[4]10MAY'!F66+'[4]11JUN'!F66+'[4]12JUL'!F66</f>
        <v>3193696</v>
      </c>
      <c r="G66" s="19">
        <f>'[4]2SEPT'!G66+'[4]3OCT'!G66+'[4]4NOV'!G66+'[4]5DEC'!G66+'[4]6JAN'!G66+'[4]7FEB'!G66+'[4]8MAR'!G66+'[4]9APR'!G66+'[4]10MAY'!G66+'[4]11JUN'!G66+'[4]12JUL'!G66</f>
        <v>4539759</v>
      </c>
      <c r="H66" s="19">
        <f>'[4]2SEPT'!H66+'[4]3OCT'!H66+'[4]4NOV'!H66+'[4]5DEC'!H66+'[4]6JAN'!H66+'[4]7FEB'!H66+'[4]8MAR'!H66+'[4]9APR'!H66+'[4]10MAY'!H66+'[4]11JUN'!H66+'[4]12JUL'!H66</f>
        <v>1192162</v>
      </c>
      <c r="I66" s="20">
        <f>'[4]2SEPT'!I66+'[4]3OCT'!I66+'[4]4NOV'!I66+'[4]5DEC'!I66+'[4]6JAN'!I66+'[4]7FEB'!I66+'[4]8MAR'!I66+'[4]9APR'!I66+'[4]10MAY'!I66+'[4]11JUN'!I66+'[4]12JUL'!I66</f>
        <v>19726310</v>
      </c>
      <c r="J66" s="19">
        <f>'[4]2SEPT'!J66+'[4]3OCT'!J66+'[4]4NOV'!J66+'[4]5DEC'!J66+'[4]6JAN'!J66+'[4]7FEB'!J66+'[4]8MAR'!J66+'[4]9APR'!J66+'[4]10MAY'!J66+'[4]11JUN'!J66+'[4]12JUL'!J66</f>
        <v>4867056.4400000004</v>
      </c>
      <c r="K66" s="19">
        <f>'[4]2SEPT'!K66+'[4]3OCT'!K66+'[4]4NOV'!K66+'[4]5DEC'!K66+'[4]6JAN'!K66+'[4]7FEB'!K66+'[4]8MAR'!K66+'[4]9APR'!K66+'[4]10MAY'!K66+'[4]11JUN'!K66+'[4]12JUL'!K66</f>
        <v>1000000</v>
      </c>
      <c r="L66" s="19">
        <f>'[4]2SEPT'!L66+'[4]3OCT'!L66+'[4]4NOV'!L66+'[4]5DEC'!L66+'[4]6JAN'!L66+'[4]7FEB'!L66+'[4]8MAR'!L66+'[4]9APR'!L66+'[4]10MAY'!L66+'[4]11JUN'!L66+'[4]12JUL'!L66</f>
        <v>122514</v>
      </c>
      <c r="M66" s="19">
        <f>'[4]2SEPT'!M66+'[4]3OCT'!M66+'[4]4NOV'!M66+'[4]5DEC'!M66+'[4]6JAN'!M66+'[4]7FEB'!M66+'[4]8MAR'!M66+'[4]9APR'!M66+'[4]10MAY'!M66+'[4]11JUN'!M66+'[4]12JUL'!M66</f>
        <v>500000</v>
      </c>
      <c r="N66" s="19">
        <f>'[4]2SEPT'!N66+'[4]3OCT'!N66+'[4]4NOV'!N66+'[4]5DEC'!N66+'[4]6JAN'!N66+'[4]7FEB'!N66+'[4]8MAR'!N66+'[4]9APR'!N66+'[4]10MAY'!N66+'[4]11JUN'!N66+'[4]12JUL'!N66</f>
        <v>0</v>
      </c>
      <c r="O66" s="19">
        <f>'[4]2SEPT'!O66+'[4]3OCT'!O66+'[4]4NOV'!O66+'[4]5DEC'!O66+'[4]6JAN'!O66+'[4]7FEB'!O66+'[4]8MAR'!O66+'[4]9APR'!O66+'[4]10MAY'!O66+'[4]11JUN'!O66+'[4]12JUL'!O66</f>
        <v>260617</v>
      </c>
      <c r="P66" s="19">
        <f>'[4]2SEPT'!P66+'[4]3OCT'!P66+'[4]4NOV'!P66+'[4]5DEC'!P66+'[4]6JAN'!P66+'[4]7FEB'!P66+'[4]8MAR'!P66+'[4]9APR'!P66+'[4]10MAY'!P66+'[4]11JUN'!P66+'[4]12JUL'!P66</f>
        <v>0</v>
      </c>
      <c r="Q66" s="19">
        <f>'[4]2SEPT'!Q66+'[4]3OCT'!Q66+'[4]4NOV'!Q66+'[4]5DEC'!Q66+'[4]6JAN'!Q66+'[4]7FEB'!Q66+'[4]8MAR'!Q66+'[4]9APR'!Q66+'[4]10MAY'!Q66+'[4]11JUN'!Q66+'[4]12JUL'!Q66</f>
        <v>348276</v>
      </c>
      <c r="R66" s="19">
        <f>'[4]2SEPT'!R66+'[4]3OCT'!R66+'[4]4NOV'!R66+'[4]5DEC'!R66+'[4]6JAN'!R66+'[4]7FEB'!R66+'[4]8MAR'!R66+'[4]9APR'!R66+'[4]10MAY'!R66+'[4]11JUN'!R66+'[4]12JUL'!R66</f>
        <v>0</v>
      </c>
      <c r="S66" s="19">
        <f>'[4]2SEPT'!S66+'[4]3OCT'!S66+'[4]4NOV'!S66+'[4]5DEC'!S66+'[4]6JAN'!S66+'[4]7FEB'!S66+'[4]8MAR'!S66+'[4]9APR'!S66+'[4]10MAY'!S66+'[4]11JUN'!S66+'[4]12JUL'!S66</f>
        <v>925932</v>
      </c>
      <c r="T66" s="21">
        <f>'[4]2SEPT'!T66+'[4]3OCT'!T66+'[4]4NOV'!T66+'[4]5DEC'!T66+'[4]6JAN'!T66+'[4]7FEB'!T66+'[4]8MAR'!T66+'[4]9APR'!T66+'[4]10MAY'!T66+'[4]11JUN'!T66+'[4]12JUL'!T66</f>
        <v>1274208</v>
      </c>
      <c r="U66" s="19">
        <f>'[4]2SEPT'!U66+'[4]3OCT'!U66+'[4]4NOV'!U66+'[4]5DEC'!U66+'[4]6JAN'!U66+'[4]7FEB'!U66+'[4]8MAR'!U66+'[4]9APR'!U66+'[4]10MAY'!U66+'[4]11JUN'!U66+'[4]12JUL'!U66</f>
        <v>0</v>
      </c>
      <c r="V66" s="19">
        <f>'[4]2SEPT'!V66+'[4]3OCT'!V66+'[4]4NOV'!V66+'[4]5DEC'!V66+'[4]6JAN'!V66+'[4]7FEB'!V66+'[4]8MAR'!V66+'[4]9APR'!V66+'[4]10MAY'!V66+'[4]11JUN'!V66+'[4]12JUL'!V66</f>
        <v>0</v>
      </c>
      <c r="W66" s="19">
        <f>'[4]2SEPT'!W66+'[4]3OCT'!W66+'[4]4NOV'!W66+'[4]5DEC'!W66+'[4]6JAN'!W66+'[4]7FEB'!W66+'[4]8MAR'!W66+'[4]9APR'!W66+'[4]10MAY'!W66+'[4]11JUN'!W66+'[4]12JUL'!W66</f>
        <v>0</v>
      </c>
      <c r="X66" s="19">
        <f>'[4]2SEPT'!X66+'[4]3OCT'!X66+'[4]4NOV'!X66+'[4]5DEC'!X66+'[4]6JAN'!X66+'[4]7FEB'!X66+'[4]8MAR'!X66+'[4]9APR'!X66+'[4]10MAY'!X66+'[4]11JUN'!X66+'[4]12JUL'!X66</f>
        <v>0</v>
      </c>
      <c r="Y66" s="22">
        <f>'[4]2SEPT'!Y66+'[4]3OCT'!Y66+'[4]4NOV'!Y66+'[4]5DEC'!Y66+'[4]6JAN'!Y66+'[4]7FEB'!Y66+'[4]8MAR'!Y66+'[4]9APR'!Y66+'[4]10MAY'!Y66+'[4]11JUN'!Y66+'[4]12JUL'!Y66</f>
        <v>0</v>
      </c>
      <c r="Z66" s="19">
        <f>'[4]2SEPT'!Z66+'[4]3OCT'!Z66+'[4]4NOV'!Z66+'[4]5DEC'!Z66+'[4]6JAN'!Z66+'[4]7FEB'!Z66+'[4]8MAR'!Z66+'[4]9APR'!Z66+'[4]10MAY'!Z66+'[4]11JUN'!Z66+'[4]12JUL'!Z66</f>
        <v>0</v>
      </c>
      <c r="AA66" s="19">
        <f>'[4]2SEPT'!AA66+'[4]3OCT'!AA66+'[4]4NOV'!AA66+'[4]5DEC'!AA66+'[4]6JAN'!AA66+'[4]7FEB'!AA66+'[4]8MAR'!AA66+'[4]9APR'!AA66+'[4]10MAY'!AA66+'[4]11JUN'!AA66+'[4]12JUL'!AA66</f>
        <v>0</v>
      </c>
      <c r="AB66" s="19">
        <f>'[4]2SEPT'!AB66+'[4]3OCT'!AB66+'[4]4NOV'!AB66+'[4]5DEC'!AB66+'[4]6JAN'!AB66+'[4]7FEB'!AB66+'[4]8MAR'!AB66+'[4]9APR'!AB66+'[4]10MAY'!AB66+'[4]11JUN'!AB66+'[4]12JUL'!AB66</f>
        <v>483919</v>
      </c>
      <c r="AC66" s="19">
        <f>'[4]2SEPT'!AC66+'[4]3OCT'!AC66+'[4]4NOV'!AC66+'[4]5DEC'!AC66+'[4]6JAN'!AC66+'[4]7FEB'!AC66+'[4]8MAR'!AC66+'[4]9APR'!AC66+'[4]10MAY'!AC66+'[4]11JUN'!AC66+'[4]12JUL'!AC66</f>
        <v>0</v>
      </c>
      <c r="AD66" s="23">
        <f>'[4]2SEPT'!AD66+'[4]3OCT'!AD66+'[4]4NOV'!AD66+'[4]5DEC'!AD66+'[4]6JAN'!AD66+'[4]7FEB'!AD66+'[4]8MAR'!AD66+'[4]9APR'!AD66+'[4]10MAY'!AD66+'[4]11JUN'!AD66+'[4]12JUL'!AD66</f>
        <v>483919</v>
      </c>
      <c r="AE66" s="19">
        <f>'[4]2SEPT'!AE66+'[4]3OCT'!AE66+'[4]4NOV'!AE66+'[4]5DEC'!AE66+'[4]6JAN'!AE66+'[4]7FEB'!AE66+'[4]8MAR'!AE66+'[4]9APR'!AE66+'[4]10MAY'!AE66+'[4]11JUN'!AE66+'[4]12JUL'!AE66</f>
        <v>0</v>
      </c>
      <c r="AF66" s="19">
        <f>'[4]2SEPT'!AF66+'[4]3OCT'!AF66+'[4]4NOV'!AF66+'[4]5DEC'!AF66+'[4]6JAN'!AF66+'[4]7FEB'!AF66+'[4]8MAR'!AF66+'[4]9APR'!AF66+'[4]10MAY'!AF66+'[4]11JUN'!AF66+'[4]12JUL'!AF66</f>
        <v>0</v>
      </c>
      <c r="AG66" s="19">
        <f>'[4]10MAY'!AG66+'[4]11JUN'!AG66+'[4]12JUL'!AG66</f>
        <v>0</v>
      </c>
      <c r="AH66" s="24">
        <f>'[4]2SEPT'!AG66+'[4]3OCT'!AG66+'[4]4NOV'!AG66+'[4]5DEC'!AG66+'[4]6JAN'!AG66+'[4]7FEB'!AG66+'[4]8MAR'!AG66+'[4]9APR'!AG66+'[4]10MAY'!AH66+'[4]11JUN'!AH66+'[4]12JUL'!AH66</f>
        <v>26287328.440000001</v>
      </c>
    </row>
    <row r="67" spans="1:34" x14ac:dyDescent="0.25">
      <c r="A67" s="16" t="s">
        <v>171</v>
      </c>
      <c r="B67" s="17" t="s">
        <v>172</v>
      </c>
      <c r="C67" s="18" t="s">
        <v>36</v>
      </c>
      <c r="D67" s="19">
        <f>'[4]2SEPT'!D67+'[4]3OCT'!D67+'[4]4NOV'!D67+'[4]5DEC'!D67+'[4]6JAN'!D67+'[4]7FEB'!D67+'[4]8MAR'!D67+'[4]9APR'!D67+'[4]10MAY'!D67+'[4]11JUN'!D67+'[4]12JUL'!D67</f>
        <v>283279.5</v>
      </c>
      <c r="E67" s="19">
        <f>'[4]2SEPT'!E67+'[4]3OCT'!E67+'[4]4NOV'!E67+'[4]5DEC'!E67+'[4]6JAN'!E67+'[4]7FEB'!E67+'[4]8MAR'!E67+'[4]9APR'!E67+'[4]10MAY'!E67+'[4]11JUN'!E67+'[4]12JUL'!E67</f>
        <v>120494</v>
      </c>
      <c r="F67" s="19">
        <f>'[4]2SEPT'!F67+'[4]3OCT'!F67+'[4]4NOV'!F67+'[4]5DEC'!F67+'[4]6JAN'!F67+'[4]7FEB'!F67+'[4]8MAR'!F67+'[4]9APR'!F67+'[4]10MAY'!F67+'[4]11JUN'!F67+'[4]12JUL'!F67</f>
        <v>227771.5</v>
      </c>
      <c r="G67" s="19">
        <f>'[4]2SEPT'!G67+'[4]3OCT'!G67+'[4]4NOV'!G67+'[4]5DEC'!G67+'[4]6JAN'!G67+'[4]7FEB'!G67+'[4]8MAR'!G67+'[4]9APR'!G67+'[4]10MAY'!G67+'[4]11JUN'!G67+'[4]12JUL'!G67</f>
        <v>15000</v>
      </c>
      <c r="H67" s="19">
        <f>'[4]2SEPT'!H67+'[4]3OCT'!H67+'[4]4NOV'!H67+'[4]5DEC'!H67+'[4]6JAN'!H67+'[4]7FEB'!H67+'[4]8MAR'!H67+'[4]9APR'!H67+'[4]10MAY'!H67+'[4]11JUN'!H67+'[4]12JUL'!H67</f>
        <v>0</v>
      </c>
      <c r="I67" s="20">
        <f>'[4]2SEPT'!I67+'[4]3OCT'!I67+'[4]4NOV'!I67+'[4]5DEC'!I67+'[4]6JAN'!I67+'[4]7FEB'!I67+'[4]8MAR'!I67+'[4]9APR'!I67+'[4]10MAY'!I67+'[4]11JUN'!I67+'[4]12JUL'!I67</f>
        <v>646545</v>
      </c>
      <c r="J67" s="19">
        <f>'[4]2SEPT'!J67+'[4]3OCT'!J67+'[4]4NOV'!J67+'[4]5DEC'!J67+'[4]6JAN'!J67+'[4]7FEB'!J67+'[4]8MAR'!J67+'[4]9APR'!J67+'[4]10MAY'!J67+'[4]11JUN'!J67+'[4]12JUL'!J67</f>
        <v>144122.64000000001</v>
      </c>
      <c r="K67" s="19">
        <f>'[4]2SEPT'!K67+'[4]3OCT'!K67+'[4]4NOV'!K67+'[4]5DEC'!K67+'[4]6JAN'!K67+'[4]7FEB'!K67+'[4]8MAR'!K67+'[4]9APR'!K67+'[4]10MAY'!K67+'[4]11JUN'!K67+'[4]12JUL'!K67</f>
        <v>0</v>
      </c>
      <c r="L67" s="19">
        <f>'[4]2SEPT'!L67+'[4]3OCT'!L67+'[4]4NOV'!L67+'[4]5DEC'!L67+'[4]6JAN'!L67+'[4]7FEB'!L67+'[4]8MAR'!L67+'[4]9APR'!L67+'[4]10MAY'!L67+'[4]11JUN'!L67+'[4]12JUL'!L67</f>
        <v>0</v>
      </c>
      <c r="M67" s="19">
        <f>'[4]2SEPT'!M67+'[4]3OCT'!M67+'[4]4NOV'!M67+'[4]5DEC'!M67+'[4]6JAN'!M67+'[4]7FEB'!M67+'[4]8MAR'!M67+'[4]9APR'!M67+'[4]10MAY'!M67+'[4]11JUN'!M67+'[4]12JUL'!M67</f>
        <v>0</v>
      </c>
      <c r="N67" s="19">
        <f>'[4]2SEPT'!N67+'[4]3OCT'!N67+'[4]4NOV'!N67+'[4]5DEC'!N67+'[4]6JAN'!N67+'[4]7FEB'!N67+'[4]8MAR'!N67+'[4]9APR'!N67+'[4]10MAY'!N67+'[4]11JUN'!N67+'[4]12JUL'!N67</f>
        <v>0</v>
      </c>
      <c r="O67" s="19">
        <f>'[4]2SEPT'!O67+'[4]3OCT'!O67+'[4]4NOV'!O67+'[4]5DEC'!O67+'[4]6JAN'!O67+'[4]7FEB'!O67+'[4]8MAR'!O67+'[4]9APR'!O67+'[4]10MAY'!O67+'[4]11JUN'!O67+'[4]12JUL'!O67</f>
        <v>0</v>
      </c>
      <c r="P67" s="19">
        <f>'[4]2SEPT'!P67+'[4]3OCT'!P67+'[4]4NOV'!P67+'[4]5DEC'!P67+'[4]6JAN'!P67+'[4]7FEB'!P67+'[4]8MAR'!P67+'[4]9APR'!P67+'[4]10MAY'!P67+'[4]11JUN'!P67+'[4]12JUL'!P67</f>
        <v>0</v>
      </c>
      <c r="Q67" s="19">
        <f>'[4]2SEPT'!Q67+'[4]3OCT'!Q67+'[4]4NOV'!Q67+'[4]5DEC'!Q67+'[4]6JAN'!Q67+'[4]7FEB'!Q67+'[4]8MAR'!Q67+'[4]9APR'!Q67+'[4]10MAY'!Q67+'[4]11JUN'!Q67+'[4]12JUL'!Q67</f>
        <v>0</v>
      </c>
      <c r="R67" s="19">
        <f>'[4]2SEPT'!R67+'[4]3OCT'!R67+'[4]4NOV'!R67+'[4]5DEC'!R67+'[4]6JAN'!R67+'[4]7FEB'!R67+'[4]8MAR'!R67+'[4]9APR'!R67+'[4]10MAY'!R67+'[4]11JUN'!R67+'[4]12JUL'!R67</f>
        <v>0</v>
      </c>
      <c r="S67" s="19">
        <f>'[4]2SEPT'!S67+'[4]3OCT'!S67+'[4]4NOV'!S67+'[4]5DEC'!S67+'[4]6JAN'!S67+'[4]7FEB'!S67+'[4]8MAR'!S67+'[4]9APR'!S67+'[4]10MAY'!S67+'[4]11JUN'!S67+'[4]12JUL'!S67</f>
        <v>0</v>
      </c>
      <c r="T67" s="21">
        <f>'[4]2SEPT'!T67+'[4]3OCT'!T67+'[4]4NOV'!T67+'[4]5DEC'!T67+'[4]6JAN'!T67+'[4]7FEB'!T67+'[4]8MAR'!T67+'[4]9APR'!T67+'[4]10MAY'!T67+'[4]11JUN'!T67+'[4]12JUL'!T67</f>
        <v>0</v>
      </c>
      <c r="U67" s="19">
        <f>'[4]2SEPT'!U67+'[4]3OCT'!U67+'[4]4NOV'!U67+'[4]5DEC'!U67+'[4]6JAN'!U67+'[4]7FEB'!U67+'[4]8MAR'!U67+'[4]9APR'!U67+'[4]10MAY'!U67+'[4]11JUN'!U67+'[4]12JUL'!U67</f>
        <v>0</v>
      </c>
      <c r="V67" s="19">
        <f>'[4]2SEPT'!V67+'[4]3OCT'!V67+'[4]4NOV'!V67+'[4]5DEC'!V67+'[4]6JAN'!V67+'[4]7FEB'!V67+'[4]8MAR'!V67+'[4]9APR'!V67+'[4]10MAY'!V67+'[4]11JUN'!V67+'[4]12JUL'!V67</f>
        <v>0</v>
      </c>
      <c r="W67" s="19">
        <f>'[4]2SEPT'!W67+'[4]3OCT'!W67+'[4]4NOV'!W67+'[4]5DEC'!W67+'[4]6JAN'!W67+'[4]7FEB'!W67+'[4]8MAR'!W67+'[4]9APR'!W67+'[4]10MAY'!W67+'[4]11JUN'!W67+'[4]12JUL'!W67</f>
        <v>0</v>
      </c>
      <c r="X67" s="19">
        <f>'[4]2SEPT'!X67+'[4]3OCT'!X67+'[4]4NOV'!X67+'[4]5DEC'!X67+'[4]6JAN'!X67+'[4]7FEB'!X67+'[4]8MAR'!X67+'[4]9APR'!X67+'[4]10MAY'!X67+'[4]11JUN'!X67+'[4]12JUL'!X67</f>
        <v>0</v>
      </c>
      <c r="Y67" s="22">
        <f>'[4]2SEPT'!Y67+'[4]3OCT'!Y67+'[4]4NOV'!Y67+'[4]5DEC'!Y67+'[4]6JAN'!Y67+'[4]7FEB'!Y67+'[4]8MAR'!Y67+'[4]9APR'!Y67+'[4]10MAY'!Y67+'[4]11JUN'!Y67+'[4]12JUL'!Y67</f>
        <v>0</v>
      </c>
      <c r="Z67" s="19">
        <f>'[4]2SEPT'!Z67+'[4]3OCT'!Z67+'[4]4NOV'!Z67+'[4]5DEC'!Z67+'[4]6JAN'!Z67+'[4]7FEB'!Z67+'[4]8MAR'!Z67+'[4]9APR'!Z67+'[4]10MAY'!Z67+'[4]11JUN'!Z67+'[4]12JUL'!Z67</f>
        <v>0</v>
      </c>
      <c r="AA67" s="19">
        <f>'[4]2SEPT'!AA67+'[4]3OCT'!AA67+'[4]4NOV'!AA67+'[4]5DEC'!AA67+'[4]6JAN'!AA67+'[4]7FEB'!AA67+'[4]8MAR'!AA67+'[4]9APR'!AA67+'[4]10MAY'!AA67+'[4]11JUN'!AA67+'[4]12JUL'!AA67</f>
        <v>0</v>
      </c>
      <c r="AB67" s="19">
        <f>'[4]2SEPT'!AB67+'[4]3OCT'!AB67+'[4]4NOV'!AB67+'[4]5DEC'!AB67+'[4]6JAN'!AB67+'[4]7FEB'!AB67+'[4]8MAR'!AB67+'[4]9APR'!AB67+'[4]10MAY'!AB67+'[4]11JUN'!AB67+'[4]12JUL'!AB67</f>
        <v>0</v>
      </c>
      <c r="AC67" s="19">
        <f>'[4]2SEPT'!AC67+'[4]3OCT'!AC67+'[4]4NOV'!AC67+'[4]5DEC'!AC67+'[4]6JAN'!AC67+'[4]7FEB'!AC67+'[4]8MAR'!AC67+'[4]9APR'!AC67+'[4]10MAY'!AC67+'[4]11JUN'!AC67+'[4]12JUL'!AC67</f>
        <v>0</v>
      </c>
      <c r="AD67" s="23">
        <f>'[4]2SEPT'!AD67+'[4]3OCT'!AD67+'[4]4NOV'!AD67+'[4]5DEC'!AD67+'[4]6JAN'!AD67+'[4]7FEB'!AD67+'[4]8MAR'!AD67+'[4]9APR'!AD67+'[4]10MAY'!AD67+'[4]11JUN'!AD67+'[4]12JUL'!AD67</f>
        <v>0</v>
      </c>
      <c r="AE67" s="19">
        <f>'[4]2SEPT'!AE67+'[4]3OCT'!AE67+'[4]4NOV'!AE67+'[4]5DEC'!AE67+'[4]6JAN'!AE67+'[4]7FEB'!AE67+'[4]8MAR'!AE67+'[4]9APR'!AE67+'[4]10MAY'!AE67+'[4]11JUN'!AE67+'[4]12JUL'!AE67</f>
        <v>0</v>
      </c>
      <c r="AF67" s="19">
        <f>'[4]2SEPT'!AF67+'[4]3OCT'!AF67+'[4]4NOV'!AF67+'[4]5DEC'!AF67+'[4]6JAN'!AF67+'[4]7FEB'!AF67+'[4]8MAR'!AF67+'[4]9APR'!AF67+'[4]10MAY'!AF67+'[4]11JUN'!AF67+'[4]12JUL'!AF67</f>
        <v>0</v>
      </c>
      <c r="AG67" s="19">
        <f>'[4]10MAY'!AG67+'[4]11JUN'!AG67+'[4]12JUL'!AG67</f>
        <v>0</v>
      </c>
      <c r="AH67" s="24">
        <f>'[4]2SEPT'!AG67+'[4]3OCT'!AG67+'[4]4NOV'!AG67+'[4]5DEC'!AG67+'[4]6JAN'!AG67+'[4]7FEB'!AG67+'[4]8MAR'!AG67+'[4]9APR'!AG67+'[4]10MAY'!AH67+'[4]11JUN'!AH67+'[4]12JUL'!AH67</f>
        <v>736789.64</v>
      </c>
    </row>
    <row r="68" spans="1:34" x14ac:dyDescent="0.25">
      <c r="A68" s="16" t="s">
        <v>173</v>
      </c>
      <c r="B68" s="17" t="s">
        <v>174</v>
      </c>
      <c r="C68" s="29" t="s">
        <v>50</v>
      </c>
      <c r="D68" s="19">
        <f>'[4]2SEPT'!D68+'[4]3OCT'!D68+'[4]4NOV'!D68+'[4]5DEC'!D68+'[4]6JAN'!D68+'[4]7FEB'!D68+'[4]8MAR'!D68+'[4]9APR'!D68+'[4]10MAY'!D68+'[4]11JUN'!D68+'[4]12JUL'!D68</f>
        <v>63902.369999999995</v>
      </c>
      <c r="E68" s="19">
        <f>'[4]2SEPT'!E68+'[4]3OCT'!E68+'[4]4NOV'!E68+'[4]5DEC'!E68+'[4]6JAN'!E68+'[4]7FEB'!E68+'[4]8MAR'!E68+'[4]9APR'!E68+'[4]10MAY'!E68+'[4]11JUN'!E68+'[4]12JUL'!E68</f>
        <v>21463.63</v>
      </c>
      <c r="F68" s="19">
        <f>'[4]2SEPT'!F68+'[4]3OCT'!F68+'[4]4NOV'!F68+'[4]5DEC'!F68+'[4]6JAN'!F68+'[4]7FEB'!F68+'[4]8MAR'!F68+'[4]9APR'!F68+'[4]10MAY'!F68+'[4]11JUN'!F68+'[4]12JUL'!F68</f>
        <v>10000</v>
      </c>
      <c r="G68" s="19">
        <f>'[4]2SEPT'!G68+'[4]3OCT'!G68+'[4]4NOV'!G68+'[4]5DEC'!G68+'[4]6JAN'!G68+'[4]7FEB'!G68+'[4]8MAR'!G68+'[4]9APR'!G68+'[4]10MAY'!G68+'[4]11JUN'!G68+'[4]12JUL'!G68</f>
        <v>10000</v>
      </c>
      <c r="H68" s="19">
        <f>'[4]2SEPT'!H68+'[4]3OCT'!H68+'[4]4NOV'!H68+'[4]5DEC'!H68+'[4]6JAN'!H68+'[4]7FEB'!H68+'[4]8MAR'!H68+'[4]9APR'!H68+'[4]10MAY'!H68+'[4]11JUN'!H68+'[4]12JUL'!H68</f>
        <v>0</v>
      </c>
      <c r="I68" s="20">
        <f>'[4]2SEPT'!I68+'[4]3OCT'!I68+'[4]4NOV'!I68+'[4]5DEC'!I68+'[4]6JAN'!I68+'[4]7FEB'!I68+'[4]8MAR'!I68+'[4]9APR'!I68+'[4]10MAY'!I68+'[4]11JUN'!I68+'[4]12JUL'!I68</f>
        <v>105366</v>
      </c>
      <c r="J68" s="19">
        <f>'[4]2SEPT'!J68+'[4]3OCT'!J68+'[4]4NOV'!J68+'[4]5DEC'!J68+'[4]6JAN'!J68+'[4]7FEB'!J68+'[4]8MAR'!J68+'[4]9APR'!J68+'[4]10MAY'!J68+'[4]11JUN'!J68+'[4]12JUL'!J68</f>
        <v>6492</v>
      </c>
      <c r="K68" s="19">
        <f>'[4]2SEPT'!K68+'[4]3OCT'!K68+'[4]4NOV'!K68+'[4]5DEC'!K68+'[4]6JAN'!K68+'[4]7FEB'!K68+'[4]8MAR'!K68+'[4]9APR'!K68+'[4]10MAY'!K68+'[4]11JUN'!K68+'[4]12JUL'!K68</f>
        <v>0</v>
      </c>
      <c r="L68" s="19">
        <f>'[4]2SEPT'!L68+'[4]3OCT'!L68+'[4]4NOV'!L68+'[4]5DEC'!L68+'[4]6JAN'!L68+'[4]7FEB'!L68+'[4]8MAR'!L68+'[4]9APR'!L68+'[4]10MAY'!L68+'[4]11JUN'!L68+'[4]12JUL'!L68</f>
        <v>0</v>
      </c>
      <c r="M68" s="19">
        <f>'[4]2SEPT'!M68+'[4]3OCT'!M68+'[4]4NOV'!M68+'[4]5DEC'!M68+'[4]6JAN'!M68+'[4]7FEB'!M68+'[4]8MAR'!M68+'[4]9APR'!M68+'[4]10MAY'!M68+'[4]11JUN'!M68+'[4]12JUL'!M68</f>
        <v>0</v>
      </c>
      <c r="N68" s="19">
        <f>'[4]2SEPT'!N68+'[4]3OCT'!N68+'[4]4NOV'!N68+'[4]5DEC'!N68+'[4]6JAN'!N68+'[4]7FEB'!N68+'[4]8MAR'!N68+'[4]9APR'!N68+'[4]10MAY'!N68+'[4]11JUN'!N68+'[4]12JUL'!N68</f>
        <v>0</v>
      </c>
      <c r="O68" s="19">
        <f>'[4]2SEPT'!O68+'[4]3OCT'!O68+'[4]4NOV'!O68+'[4]5DEC'!O68+'[4]6JAN'!O68+'[4]7FEB'!O68+'[4]8MAR'!O68+'[4]9APR'!O68+'[4]10MAY'!O68+'[4]11JUN'!O68+'[4]12JUL'!O68</f>
        <v>0</v>
      </c>
      <c r="P68" s="19">
        <f>'[4]2SEPT'!P68+'[4]3OCT'!P68+'[4]4NOV'!P68+'[4]5DEC'!P68+'[4]6JAN'!P68+'[4]7FEB'!P68+'[4]8MAR'!P68+'[4]9APR'!P68+'[4]10MAY'!P68+'[4]11JUN'!P68+'[4]12JUL'!P68</f>
        <v>0</v>
      </c>
      <c r="Q68" s="19">
        <f>'[4]2SEPT'!Q68+'[4]3OCT'!Q68+'[4]4NOV'!Q68+'[4]5DEC'!Q68+'[4]6JAN'!Q68+'[4]7FEB'!Q68+'[4]8MAR'!Q68+'[4]9APR'!Q68+'[4]10MAY'!Q68+'[4]11JUN'!Q68+'[4]12JUL'!Q68</f>
        <v>0</v>
      </c>
      <c r="R68" s="19">
        <f>'[4]2SEPT'!R68+'[4]3OCT'!R68+'[4]4NOV'!R68+'[4]5DEC'!R68+'[4]6JAN'!R68+'[4]7FEB'!R68+'[4]8MAR'!R68+'[4]9APR'!R68+'[4]10MAY'!R68+'[4]11JUN'!R68+'[4]12JUL'!R68</f>
        <v>0</v>
      </c>
      <c r="S68" s="19">
        <f>'[4]2SEPT'!S68+'[4]3OCT'!S68+'[4]4NOV'!S68+'[4]5DEC'!S68+'[4]6JAN'!S68+'[4]7FEB'!S68+'[4]8MAR'!S68+'[4]9APR'!S68+'[4]10MAY'!S68+'[4]11JUN'!S68+'[4]12JUL'!S68</f>
        <v>0</v>
      </c>
      <c r="T68" s="21">
        <f>'[4]2SEPT'!T68+'[4]3OCT'!T68+'[4]4NOV'!T68+'[4]5DEC'!T68+'[4]6JAN'!T68+'[4]7FEB'!T68+'[4]8MAR'!T68+'[4]9APR'!T68+'[4]10MAY'!T68+'[4]11JUN'!T68+'[4]12JUL'!T68</f>
        <v>0</v>
      </c>
      <c r="U68" s="19">
        <f>'[4]2SEPT'!U68+'[4]3OCT'!U68+'[4]4NOV'!U68+'[4]5DEC'!U68+'[4]6JAN'!U68+'[4]7FEB'!U68+'[4]8MAR'!U68+'[4]9APR'!U68+'[4]10MAY'!U68+'[4]11JUN'!U68+'[4]12JUL'!U68</f>
        <v>0</v>
      </c>
      <c r="V68" s="19">
        <f>'[4]2SEPT'!V68+'[4]3OCT'!V68+'[4]4NOV'!V68+'[4]5DEC'!V68+'[4]6JAN'!V68+'[4]7FEB'!V68+'[4]8MAR'!V68+'[4]9APR'!V68+'[4]10MAY'!V68+'[4]11JUN'!V68+'[4]12JUL'!V68</f>
        <v>0</v>
      </c>
      <c r="W68" s="19">
        <f>'[4]2SEPT'!W68+'[4]3OCT'!W68+'[4]4NOV'!W68+'[4]5DEC'!W68+'[4]6JAN'!W68+'[4]7FEB'!W68+'[4]8MAR'!W68+'[4]9APR'!W68+'[4]10MAY'!W68+'[4]11JUN'!W68+'[4]12JUL'!W68</f>
        <v>0</v>
      </c>
      <c r="X68" s="19">
        <f>'[4]2SEPT'!X68+'[4]3OCT'!X68+'[4]4NOV'!X68+'[4]5DEC'!X68+'[4]6JAN'!X68+'[4]7FEB'!X68+'[4]8MAR'!X68+'[4]9APR'!X68+'[4]10MAY'!X68+'[4]11JUN'!X68+'[4]12JUL'!X68</f>
        <v>0</v>
      </c>
      <c r="Y68" s="22">
        <f>'[4]2SEPT'!Y68+'[4]3OCT'!Y68+'[4]4NOV'!Y68+'[4]5DEC'!Y68+'[4]6JAN'!Y68+'[4]7FEB'!Y68+'[4]8MAR'!Y68+'[4]9APR'!Y68+'[4]10MAY'!Y68+'[4]11JUN'!Y68+'[4]12JUL'!Y68</f>
        <v>0</v>
      </c>
      <c r="Z68" s="19">
        <f>'[4]2SEPT'!Z68+'[4]3OCT'!Z68+'[4]4NOV'!Z68+'[4]5DEC'!Z68+'[4]6JAN'!Z68+'[4]7FEB'!Z68+'[4]8MAR'!Z68+'[4]9APR'!Z68+'[4]10MAY'!Z68+'[4]11JUN'!Z68+'[4]12JUL'!Z68</f>
        <v>0</v>
      </c>
      <c r="AA68" s="19">
        <f>'[4]2SEPT'!AA68+'[4]3OCT'!AA68+'[4]4NOV'!AA68+'[4]5DEC'!AA68+'[4]6JAN'!AA68+'[4]7FEB'!AA68+'[4]8MAR'!AA68+'[4]9APR'!AA68+'[4]10MAY'!AA68+'[4]11JUN'!AA68+'[4]12JUL'!AA68</f>
        <v>0</v>
      </c>
      <c r="AB68" s="19">
        <f>'[4]2SEPT'!AB68+'[4]3OCT'!AB68+'[4]4NOV'!AB68+'[4]5DEC'!AB68+'[4]6JAN'!AB68+'[4]7FEB'!AB68+'[4]8MAR'!AB68+'[4]9APR'!AB68+'[4]10MAY'!AB68+'[4]11JUN'!AB68+'[4]12JUL'!AB68</f>
        <v>0</v>
      </c>
      <c r="AC68" s="19">
        <f>'[4]2SEPT'!AC68+'[4]3OCT'!AC68+'[4]4NOV'!AC68+'[4]5DEC'!AC68+'[4]6JAN'!AC68+'[4]7FEB'!AC68+'[4]8MAR'!AC68+'[4]9APR'!AC68+'[4]10MAY'!AC68+'[4]11JUN'!AC68+'[4]12JUL'!AC68</f>
        <v>0</v>
      </c>
      <c r="AD68" s="23">
        <f>'[4]2SEPT'!AD68+'[4]3OCT'!AD68+'[4]4NOV'!AD68+'[4]5DEC'!AD68+'[4]6JAN'!AD68+'[4]7FEB'!AD68+'[4]8MAR'!AD68+'[4]9APR'!AD68+'[4]10MAY'!AD68+'[4]11JUN'!AD68+'[4]12JUL'!AD68</f>
        <v>0</v>
      </c>
      <c r="AE68" s="19">
        <f>'[4]2SEPT'!AE68+'[4]3OCT'!AE68+'[4]4NOV'!AE68+'[4]5DEC'!AE68+'[4]6JAN'!AE68+'[4]7FEB'!AE68+'[4]8MAR'!AE68+'[4]9APR'!AE68+'[4]10MAY'!AE68+'[4]11JUN'!AE68+'[4]12JUL'!AE68</f>
        <v>0</v>
      </c>
      <c r="AF68" s="19">
        <f>'[4]2SEPT'!AF68+'[4]3OCT'!AF68+'[4]4NOV'!AF68+'[4]5DEC'!AF68+'[4]6JAN'!AF68+'[4]7FEB'!AF68+'[4]8MAR'!AF68+'[4]9APR'!AF68+'[4]10MAY'!AF68+'[4]11JUN'!AF68+'[4]12JUL'!AF68</f>
        <v>0</v>
      </c>
      <c r="AG68" s="19">
        <f>'[4]10MAY'!AG68+'[4]11JUN'!AG68+'[4]12JUL'!AG68</f>
        <v>0</v>
      </c>
      <c r="AH68" s="24">
        <f>'[4]2SEPT'!AG68+'[4]3OCT'!AG68+'[4]4NOV'!AG68+'[4]5DEC'!AG68+'[4]6JAN'!AG68+'[4]7FEB'!AG68+'[4]8MAR'!AG68+'[4]9APR'!AG68+'[4]10MAY'!AH68+'[4]11JUN'!AH68+'[4]12JUL'!AH68</f>
        <v>103078</v>
      </c>
    </row>
    <row r="69" spans="1:34" x14ac:dyDescent="0.25">
      <c r="A69" s="16" t="s">
        <v>175</v>
      </c>
      <c r="B69" s="17" t="s">
        <v>176</v>
      </c>
      <c r="C69" s="28" t="s">
        <v>45</v>
      </c>
      <c r="D69" s="19">
        <f>'[4]2SEPT'!D69+'[4]3OCT'!D69+'[4]4NOV'!D69+'[4]5DEC'!D69+'[4]6JAN'!D69+'[4]7FEB'!D69+'[4]8MAR'!D69+'[4]9APR'!D69+'[4]10MAY'!D69+'[4]11JUN'!D69+'[4]12JUL'!D69</f>
        <v>83068.95</v>
      </c>
      <c r="E69" s="19">
        <f>'[4]2SEPT'!E69+'[4]3OCT'!E69+'[4]4NOV'!E69+'[4]5DEC'!E69+'[4]6JAN'!E69+'[4]7FEB'!E69+'[4]8MAR'!E69+'[4]9APR'!E69+'[4]10MAY'!E69+'[4]11JUN'!E69+'[4]12JUL'!E69</f>
        <v>240249.62</v>
      </c>
      <c r="F69" s="19">
        <f>'[4]2SEPT'!F69+'[4]3OCT'!F69+'[4]4NOV'!F69+'[4]5DEC'!F69+'[4]6JAN'!F69+'[4]7FEB'!F69+'[4]8MAR'!F69+'[4]9APR'!F69+'[4]10MAY'!F69+'[4]11JUN'!F69+'[4]12JUL'!F69</f>
        <v>425705.92000000004</v>
      </c>
      <c r="G69" s="19">
        <f>'[4]2SEPT'!G69+'[4]3OCT'!G69+'[4]4NOV'!G69+'[4]5DEC'!G69+'[4]6JAN'!G69+'[4]7FEB'!G69+'[4]8MAR'!G69+'[4]9APR'!G69+'[4]10MAY'!G69+'[4]11JUN'!G69+'[4]12JUL'!G69</f>
        <v>187888.51</v>
      </c>
      <c r="H69" s="19">
        <f>'[4]2SEPT'!H69+'[4]3OCT'!H69+'[4]4NOV'!H69+'[4]5DEC'!H69+'[4]6JAN'!H69+'[4]7FEB'!H69+'[4]8MAR'!H69+'[4]9APR'!H69+'[4]10MAY'!H69+'[4]11JUN'!H69+'[4]12JUL'!H69</f>
        <v>132576</v>
      </c>
      <c r="I69" s="20">
        <f>'[4]2SEPT'!I69+'[4]3OCT'!I69+'[4]4NOV'!I69+'[4]5DEC'!I69+'[4]6JAN'!I69+'[4]7FEB'!I69+'[4]8MAR'!I69+'[4]9APR'!I69+'[4]10MAY'!I69+'[4]11JUN'!I69+'[4]12JUL'!I69</f>
        <v>1069489</v>
      </c>
      <c r="J69" s="19">
        <f>'[4]2SEPT'!J69+'[4]3OCT'!J69+'[4]4NOV'!J69+'[4]5DEC'!J69+'[4]6JAN'!J69+'[4]7FEB'!J69+'[4]8MAR'!J69+'[4]9APR'!J69+'[4]10MAY'!J69+'[4]11JUN'!J69+'[4]12JUL'!J69</f>
        <v>357355.65</v>
      </c>
      <c r="K69" s="19">
        <f>'[4]2SEPT'!K69+'[4]3OCT'!K69+'[4]4NOV'!K69+'[4]5DEC'!K69+'[4]6JAN'!K69+'[4]7FEB'!K69+'[4]8MAR'!K69+'[4]9APR'!K69+'[4]10MAY'!K69+'[4]11JUN'!K69+'[4]12JUL'!K69</f>
        <v>0</v>
      </c>
      <c r="L69" s="19">
        <f>'[4]2SEPT'!L69+'[4]3OCT'!L69+'[4]4NOV'!L69+'[4]5DEC'!L69+'[4]6JAN'!L69+'[4]7FEB'!L69+'[4]8MAR'!L69+'[4]9APR'!L69+'[4]10MAY'!L69+'[4]11JUN'!L69+'[4]12JUL'!L69</f>
        <v>0</v>
      </c>
      <c r="M69" s="19">
        <f>'[4]2SEPT'!M69+'[4]3OCT'!M69+'[4]4NOV'!M69+'[4]5DEC'!M69+'[4]6JAN'!M69+'[4]7FEB'!M69+'[4]8MAR'!M69+'[4]9APR'!M69+'[4]10MAY'!M69+'[4]11JUN'!M69+'[4]12JUL'!M69</f>
        <v>0</v>
      </c>
      <c r="N69" s="19">
        <f>'[4]2SEPT'!N69+'[4]3OCT'!N69+'[4]4NOV'!N69+'[4]5DEC'!N69+'[4]6JAN'!N69+'[4]7FEB'!N69+'[4]8MAR'!N69+'[4]9APR'!N69+'[4]10MAY'!N69+'[4]11JUN'!N69+'[4]12JUL'!N69</f>
        <v>0</v>
      </c>
      <c r="O69" s="19">
        <f>'[4]2SEPT'!O69+'[4]3OCT'!O69+'[4]4NOV'!O69+'[4]5DEC'!O69+'[4]6JAN'!O69+'[4]7FEB'!O69+'[4]8MAR'!O69+'[4]9APR'!O69+'[4]10MAY'!O69+'[4]11JUN'!O69+'[4]12JUL'!O69</f>
        <v>48965</v>
      </c>
      <c r="P69" s="19">
        <f>'[4]2SEPT'!P69+'[4]3OCT'!P69+'[4]4NOV'!P69+'[4]5DEC'!P69+'[4]6JAN'!P69+'[4]7FEB'!P69+'[4]8MAR'!P69+'[4]9APR'!P69+'[4]10MAY'!P69+'[4]11JUN'!P69+'[4]12JUL'!P69</f>
        <v>0</v>
      </c>
      <c r="Q69" s="19">
        <f>'[4]2SEPT'!Q69+'[4]3OCT'!Q69+'[4]4NOV'!Q69+'[4]5DEC'!Q69+'[4]6JAN'!Q69+'[4]7FEB'!Q69+'[4]8MAR'!Q69+'[4]9APR'!Q69+'[4]10MAY'!Q69+'[4]11JUN'!Q69+'[4]12JUL'!Q69</f>
        <v>0</v>
      </c>
      <c r="R69" s="19">
        <f>'[4]2SEPT'!R69+'[4]3OCT'!R69+'[4]4NOV'!R69+'[4]5DEC'!R69+'[4]6JAN'!R69+'[4]7FEB'!R69+'[4]8MAR'!R69+'[4]9APR'!R69+'[4]10MAY'!R69+'[4]11JUN'!R69+'[4]12JUL'!R69</f>
        <v>72000</v>
      </c>
      <c r="S69" s="19">
        <f>'[4]2SEPT'!S69+'[4]3OCT'!S69+'[4]4NOV'!S69+'[4]5DEC'!S69+'[4]6JAN'!S69+'[4]7FEB'!S69+'[4]8MAR'!S69+'[4]9APR'!S69+'[4]10MAY'!S69+'[4]11JUN'!S69+'[4]12JUL'!S69</f>
        <v>0</v>
      </c>
      <c r="T69" s="21">
        <f>'[4]2SEPT'!T69+'[4]3OCT'!T69+'[4]4NOV'!T69+'[4]5DEC'!T69+'[4]6JAN'!T69+'[4]7FEB'!T69+'[4]8MAR'!T69+'[4]9APR'!T69+'[4]10MAY'!T69+'[4]11JUN'!T69+'[4]12JUL'!T69</f>
        <v>72000</v>
      </c>
      <c r="U69" s="19">
        <f>'[4]2SEPT'!U69+'[4]3OCT'!U69+'[4]4NOV'!U69+'[4]5DEC'!U69+'[4]6JAN'!U69+'[4]7FEB'!U69+'[4]8MAR'!U69+'[4]9APR'!U69+'[4]10MAY'!U69+'[4]11JUN'!U69+'[4]12JUL'!U69</f>
        <v>0</v>
      </c>
      <c r="V69" s="19">
        <f>'[4]2SEPT'!V69+'[4]3OCT'!V69+'[4]4NOV'!V69+'[4]5DEC'!V69+'[4]6JAN'!V69+'[4]7FEB'!V69+'[4]8MAR'!V69+'[4]9APR'!V69+'[4]10MAY'!V69+'[4]11JUN'!V69+'[4]12JUL'!V69</f>
        <v>0</v>
      </c>
      <c r="W69" s="19">
        <f>'[4]2SEPT'!W69+'[4]3OCT'!W69+'[4]4NOV'!W69+'[4]5DEC'!W69+'[4]6JAN'!W69+'[4]7FEB'!W69+'[4]8MAR'!W69+'[4]9APR'!W69+'[4]10MAY'!W69+'[4]11JUN'!W69+'[4]12JUL'!W69</f>
        <v>0</v>
      </c>
      <c r="X69" s="19">
        <f>'[4]2SEPT'!X69+'[4]3OCT'!X69+'[4]4NOV'!X69+'[4]5DEC'!X69+'[4]6JAN'!X69+'[4]7FEB'!X69+'[4]8MAR'!X69+'[4]9APR'!X69+'[4]10MAY'!X69+'[4]11JUN'!X69+'[4]12JUL'!X69</f>
        <v>0</v>
      </c>
      <c r="Y69" s="22">
        <f>'[4]2SEPT'!Y69+'[4]3OCT'!Y69+'[4]4NOV'!Y69+'[4]5DEC'!Y69+'[4]6JAN'!Y69+'[4]7FEB'!Y69+'[4]8MAR'!Y69+'[4]9APR'!Y69+'[4]10MAY'!Y69+'[4]11JUN'!Y69+'[4]12JUL'!Y69</f>
        <v>0</v>
      </c>
      <c r="Z69" s="19">
        <f>'[4]2SEPT'!Z69+'[4]3OCT'!Z69+'[4]4NOV'!Z69+'[4]5DEC'!Z69+'[4]6JAN'!Z69+'[4]7FEB'!Z69+'[4]8MAR'!Z69+'[4]9APR'!Z69+'[4]10MAY'!Z69+'[4]11JUN'!Z69+'[4]12JUL'!Z69</f>
        <v>0</v>
      </c>
      <c r="AA69" s="19">
        <f>'[4]2SEPT'!AA69+'[4]3OCT'!AA69+'[4]4NOV'!AA69+'[4]5DEC'!AA69+'[4]6JAN'!AA69+'[4]7FEB'!AA69+'[4]8MAR'!AA69+'[4]9APR'!AA69+'[4]10MAY'!AA69+'[4]11JUN'!AA69+'[4]12JUL'!AA69</f>
        <v>0</v>
      </c>
      <c r="AB69" s="19">
        <f>'[4]2SEPT'!AB69+'[4]3OCT'!AB69+'[4]4NOV'!AB69+'[4]5DEC'!AB69+'[4]6JAN'!AB69+'[4]7FEB'!AB69+'[4]8MAR'!AB69+'[4]9APR'!AB69+'[4]10MAY'!AB69+'[4]11JUN'!AB69+'[4]12JUL'!AB69</f>
        <v>0</v>
      </c>
      <c r="AC69" s="19">
        <f>'[4]2SEPT'!AC69+'[4]3OCT'!AC69+'[4]4NOV'!AC69+'[4]5DEC'!AC69+'[4]6JAN'!AC69+'[4]7FEB'!AC69+'[4]8MAR'!AC69+'[4]9APR'!AC69+'[4]10MAY'!AC69+'[4]11JUN'!AC69+'[4]12JUL'!AC69</f>
        <v>0</v>
      </c>
      <c r="AD69" s="23">
        <f>'[4]2SEPT'!AD69+'[4]3OCT'!AD69+'[4]4NOV'!AD69+'[4]5DEC'!AD69+'[4]6JAN'!AD69+'[4]7FEB'!AD69+'[4]8MAR'!AD69+'[4]9APR'!AD69+'[4]10MAY'!AD69+'[4]11JUN'!AD69+'[4]12JUL'!AD69</f>
        <v>0</v>
      </c>
      <c r="AE69" s="19">
        <f>'[4]2SEPT'!AE69+'[4]3OCT'!AE69+'[4]4NOV'!AE69+'[4]5DEC'!AE69+'[4]6JAN'!AE69+'[4]7FEB'!AE69+'[4]8MAR'!AE69+'[4]9APR'!AE69+'[4]10MAY'!AE69+'[4]11JUN'!AE69+'[4]12JUL'!AE69</f>
        <v>0</v>
      </c>
      <c r="AF69" s="19">
        <f>'[4]2SEPT'!AF69+'[4]3OCT'!AF69+'[4]4NOV'!AF69+'[4]5DEC'!AF69+'[4]6JAN'!AF69+'[4]7FEB'!AF69+'[4]8MAR'!AF69+'[4]9APR'!AF69+'[4]10MAY'!AF69+'[4]11JUN'!AF69+'[4]12JUL'!AF69</f>
        <v>4348</v>
      </c>
      <c r="AG69" s="19">
        <f>'[4]10MAY'!AG69+'[4]11JUN'!AG69+'[4]12JUL'!AG69</f>
        <v>0</v>
      </c>
      <c r="AH69" s="24">
        <f>'[4]2SEPT'!AG69+'[4]3OCT'!AG69+'[4]4NOV'!AG69+'[4]5DEC'!AG69+'[4]6JAN'!AG69+'[4]7FEB'!AG69+'[4]8MAR'!AG69+'[4]9APR'!AG69+'[4]10MAY'!AH69+'[4]11JUN'!AH69+'[4]12JUL'!AH69</f>
        <v>1452953.65</v>
      </c>
    </row>
    <row r="70" spans="1:34" x14ac:dyDescent="0.25">
      <c r="A70" s="16" t="s">
        <v>177</v>
      </c>
      <c r="B70" s="17" t="s">
        <v>178</v>
      </c>
      <c r="C70" s="18" t="s">
        <v>36</v>
      </c>
      <c r="D70" s="19">
        <f>'[4]2SEPT'!D70+'[4]3OCT'!D70+'[4]4NOV'!D70+'[4]5DEC'!D70+'[4]6JAN'!D70+'[4]7FEB'!D70+'[4]8MAR'!D70+'[4]9APR'!D70+'[4]10MAY'!D70+'[4]11JUN'!D70+'[4]12JUL'!D70</f>
        <v>213470</v>
      </c>
      <c r="E70" s="19">
        <f>'[4]2SEPT'!E70+'[4]3OCT'!E70+'[4]4NOV'!E70+'[4]5DEC'!E70+'[4]6JAN'!E70+'[4]7FEB'!E70+'[4]8MAR'!E70+'[4]9APR'!E70+'[4]10MAY'!E70+'[4]11JUN'!E70+'[4]12JUL'!E70</f>
        <v>13978</v>
      </c>
      <c r="F70" s="19">
        <f>'[4]2SEPT'!F70+'[4]3OCT'!F70+'[4]4NOV'!F70+'[4]5DEC'!F70+'[4]6JAN'!F70+'[4]7FEB'!F70+'[4]8MAR'!F70+'[4]9APR'!F70+'[4]10MAY'!F70+'[4]11JUN'!F70+'[4]12JUL'!F70</f>
        <v>107000</v>
      </c>
      <c r="G70" s="19">
        <f>'[4]2SEPT'!G70+'[4]3OCT'!G70+'[4]4NOV'!G70+'[4]5DEC'!G70+'[4]6JAN'!G70+'[4]7FEB'!G70+'[4]8MAR'!G70+'[4]9APR'!G70+'[4]10MAY'!G70+'[4]11JUN'!G70+'[4]12JUL'!G70</f>
        <v>166500</v>
      </c>
      <c r="H70" s="19">
        <f>'[4]2SEPT'!H70+'[4]3OCT'!H70+'[4]4NOV'!H70+'[4]5DEC'!H70+'[4]6JAN'!H70+'[4]7FEB'!H70+'[4]8MAR'!H70+'[4]9APR'!H70+'[4]10MAY'!H70+'[4]11JUN'!H70+'[4]12JUL'!H70</f>
        <v>10000</v>
      </c>
      <c r="I70" s="20">
        <f>'[4]2SEPT'!I70+'[4]3OCT'!I70+'[4]4NOV'!I70+'[4]5DEC'!I70+'[4]6JAN'!I70+'[4]7FEB'!I70+'[4]8MAR'!I70+'[4]9APR'!I70+'[4]10MAY'!I70+'[4]11JUN'!I70+'[4]12JUL'!I70</f>
        <v>510948</v>
      </c>
      <c r="J70" s="19">
        <f>'[4]2SEPT'!J70+'[4]3OCT'!J70+'[4]4NOV'!J70+'[4]5DEC'!J70+'[4]6JAN'!J70+'[4]7FEB'!J70+'[4]8MAR'!J70+'[4]9APR'!J70+'[4]10MAY'!J70+'[4]11JUN'!J70+'[4]12JUL'!J70</f>
        <v>40338.14</v>
      </c>
      <c r="K70" s="19">
        <f>'[4]2SEPT'!K70+'[4]3OCT'!K70+'[4]4NOV'!K70+'[4]5DEC'!K70+'[4]6JAN'!K70+'[4]7FEB'!K70+'[4]8MAR'!K70+'[4]9APR'!K70+'[4]10MAY'!K70+'[4]11JUN'!K70+'[4]12JUL'!K70</f>
        <v>0</v>
      </c>
      <c r="L70" s="19">
        <f>'[4]2SEPT'!L70+'[4]3OCT'!L70+'[4]4NOV'!L70+'[4]5DEC'!L70+'[4]6JAN'!L70+'[4]7FEB'!L70+'[4]8MAR'!L70+'[4]9APR'!L70+'[4]10MAY'!L70+'[4]11JUN'!L70+'[4]12JUL'!L70</f>
        <v>0</v>
      </c>
      <c r="M70" s="19">
        <f>'[4]2SEPT'!M70+'[4]3OCT'!M70+'[4]4NOV'!M70+'[4]5DEC'!M70+'[4]6JAN'!M70+'[4]7FEB'!M70+'[4]8MAR'!M70+'[4]9APR'!M70+'[4]10MAY'!M70+'[4]11JUN'!M70+'[4]12JUL'!M70</f>
        <v>0</v>
      </c>
      <c r="N70" s="19">
        <f>'[4]2SEPT'!N70+'[4]3OCT'!N70+'[4]4NOV'!N70+'[4]5DEC'!N70+'[4]6JAN'!N70+'[4]7FEB'!N70+'[4]8MAR'!N70+'[4]9APR'!N70+'[4]10MAY'!N70+'[4]11JUN'!N70+'[4]12JUL'!N70</f>
        <v>0</v>
      </c>
      <c r="O70" s="19">
        <f>'[4]2SEPT'!O70+'[4]3OCT'!O70+'[4]4NOV'!O70+'[4]5DEC'!O70+'[4]6JAN'!O70+'[4]7FEB'!O70+'[4]8MAR'!O70+'[4]9APR'!O70+'[4]10MAY'!O70+'[4]11JUN'!O70+'[4]12JUL'!O70</f>
        <v>0</v>
      </c>
      <c r="P70" s="19">
        <f>'[4]2SEPT'!P70+'[4]3OCT'!P70+'[4]4NOV'!P70+'[4]5DEC'!P70+'[4]6JAN'!P70+'[4]7FEB'!P70+'[4]8MAR'!P70+'[4]9APR'!P70+'[4]10MAY'!P70+'[4]11JUN'!P70+'[4]12JUL'!P70</f>
        <v>0</v>
      </c>
      <c r="Q70" s="19">
        <f>'[4]2SEPT'!Q70+'[4]3OCT'!Q70+'[4]4NOV'!Q70+'[4]5DEC'!Q70+'[4]6JAN'!Q70+'[4]7FEB'!Q70+'[4]8MAR'!Q70+'[4]9APR'!Q70+'[4]10MAY'!Q70+'[4]11JUN'!Q70+'[4]12JUL'!Q70</f>
        <v>0</v>
      </c>
      <c r="R70" s="19">
        <f>'[4]2SEPT'!R70+'[4]3OCT'!R70+'[4]4NOV'!R70+'[4]5DEC'!R70+'[4]6JAN'!R70+'[4]7FEB'!R70+'[4]8MAR'!R70+'[4]9APR'!R70+'[4]10MAY'!R70+'[4]11JUN'!R70+'[4]12JUL'!R70</f>
        <v>0</v>
      </c>
      <c r="S70" s="19">
        <f>'[4]2SEPT'!S70+'[4]3OCT'!S70+'[4]4NOV'!S70+'[4]5DEC'!S70+'[4]6JAN'!S70+'[4]7FEB'!S70+'[4]8MAR'!S70+'[4]9APR'!S70+'[4]10MAY'!S70+'[4]11JUN'!S70+'[4]12JUL'!S70</f>
        <v>0</v>
      </c>
      <c r="T70" s="21">
        <f>'[4]2SEPT'!T70+'[4]3OCT'!T70+'[4]4NOV'!T70+'[4]5DEC'!T70+'[4]6JAN'!T70+'[4]7FEB'!T70+'[4]8MAR'!T70+'[4]9APR'!T70+'[4]10MAY'!T70+'[4]11JUN'!T70+'[4]12JUL'!T70</f>
        <v>0</v>
      </c>
      <c r="U70" s="19">
        <f>'[4]2SEPT'!U70+'[4]3OCT'!U70+'[4]4NOV'!U70+'[4]5DEC'!U70+'[4]6JAN'!U70+'[4]7FEB'!U70+'[4]8MAR'!U70+'[4]9APR'!U70+'[4]10MAY'!U70+'[4]11JUN'!U70+'[4]12JUL'!U70</f>
        <v>0</v>
      </c>
      <c r="V70" s="19">
        <f>'[4]2SEPT'!V70+'[4]3OCT'!V70+'[4]4NOV'!V70+'[4]5DEC'!V70+'[4]6JAN'!V70+'[4]7FEB'!V70+'[4]8MAR'!V70+'[4]9APR'!V70+'[4]10MAY'!V70+'[4]11JUN'!V70+'[4]12JUL'!V70</f>
        <v>0</v>
      </c>
      <c r="W70" s="19">
        <f>'[4]2SEPT'!W70+'[4]3OCT'!W70+'[4]4NOV'!W70+'[4]5DEC'!W70+'[4]6JAN'!W70+'[4]7FEB'!W70+'[4]8MAR'!W70+'[4]9APR'!W70+'[4]10MAY'!W70+'[4]11JUN'!W70+'[4]12JUL'!W70</f>
        <v>0</v>
      </c>
      <c r="X70" s="19">
        <f>'[4]2SEPT'!X70+'[4]3OCT'!X70+'[4]4NOV'!X70+'[4]5DEC'!X70+'[4]6JAN'!X70+'[4]7FEB'!X70+'[4]8MAR'!X70+'[4]9APR'!X70+'[4]10MAY'!X70+'[4]11JUN'!X70+'[4]12JUL'!X70</f>
        <v>0</v>
      </c>
      <c r="Y70" s="22">
        <f>'[4]2SEPT'!Y70+'[4]3OCT'!Y70+'[4]4NOV'!Y70+'[4]5DEC'!Y70+'[4]6JAN'!Y70+'[4]7FEB'!Y70+'[4]8MAR'!Y70+'[4]9APR'!Y70+'[4]10MAY'!Y70+'[4]11JUN'!Y70+'[4]12JUL'!Y70</f>
        <v>0</v>
      </c>
      <c r="Z70" s="19">
        <f>'[4]2SEPT'!Z70+'[4]3OCT'!Z70+'[4]4NOV'!Z70+'[4]5DEC'!Z70+'[4]6JAN'!Z70+'[4]7FEB'!Z70+'[4]8MAR'!Z70+'[4]9APR'!Z70+'[4]10MAY'!Z70+'[4]11JUN'!Z70+'[4]12JUL'!Z70</f>
        <v>0</v>
      </c>
      <c r="AA70" s="19">
        <f>'[4]2SEPT'!AA70+'[4]3OCT'!AA70+'[4]4NOV'!AA70+'[4]5DEC'!AA70+'[4]6JAN'!AA70+'[4]7FEB'!AA70+'[4]8MAR'!AA70+'[4]9APR'!AA70+'[4]10MAY'!AA70+'[4]11JUN'!AA70+'[4]12JUL'!AA70</f>
        <v>0</v>
      </c>
      <c r="AB70" s="19">
        <f>'[4]2SEPT'!AB70+'[4]3OCT'!AB70+'[4]4NOV'!AB70+'[4]5DEC'!AB70+'[4]6JAN'!AB70+'[4]7FEB'!AB70+'[4]8MAR'!AB70+'[4]9APR'!AB70+'[4]10MAY'!AB70+'[4]11JUN'!AB70+'[4]12JUL'!AB70</f>
        <v>0</v>
      </c>
      <c r="AC70" s="19">
        <f>'[4]2SEPT'!AC70+'[4]3OCT'!AC70+'[4]4NOV'!AC70+'[4]5DEC'!AC70+'[4]6JAN'!AC70+'[4]7FEB'!AC70+'[4]8MAR'!AC70+'[4]9APR'!AC70+'[4]10MAY'!AC70+'[4]11JUN'!AC70+'[4]12JUL'!AC70</f>
        <v>0</v>
      </c>
      <c r="AD70" s="23">
        <f>'[4]2SEPT'!AD70+'[4]3OCT'!AD70+'[4]4NOV'!AD70+'[4]5DEC'!AD70+'[4]6JAN'!AD70+'[4]7FEB'!AD70+'[4]8MAR'!AD70+'[4]9APR'!AD70+'[4]10MAY'!AD70+'[4]11JUN'!AD70+'[4]12JUL'!AD70</f>
        <v>0</v>
      </c>
      <c r="AE70" s="19">
        <f>'[4]2SEPT'!AE70+'[4]3OCT'!AE70+'[4]4NOV'!AE70+'[4]5DEC'!AE70+'[4]6JAN'!AE70+'[4]7FEB'!AE70+'[4]8MAR'!AE70+'[4]9APR'!AE70+'[4]10MAY'!AE70+'[4]11JUN'!AE70+'[4]12JUL'!AE70</f>
        <v>0</v>
      </c>
      <c r="AF70" s="19">
        <f>'[4]2SEPT'!AF70+'[4]3OCT'!AF70+'[4]4NOV'!AF70+'[4]5DEC'!AF70+'[4]6JAN'!AF70+'[4]7FEB'!AF70+'[4]8MAR'!AF70+'[4]9APR'!AF70+'[4]10MAY'!AF70+'[4]11JUN'!AF70+'[4]12JUL'!AF70</f>
        <v>0</v>
      </c>
      <c r="AG70" s="19">
        <f>'[4]10MAY'!AG70+'[4]11JUN'!AG70+'[4]12JUL'!AG70</f>
        <v>0</v>
      </c>
      <c r="AH70" s="24">
        <f>'[4]2SEPT'!AG70+'[4]3OCT'!AG70+'[4]4NOV'!AG70+'[4]5DEC'!AG70+'[4]6JAN'!AG70+'[4]7FEB'!AG70+'[4]8MAR'!AG70+'[4]9APR'!AG70+'[4]10MAY'!AH70+'[4]11JUN'!AH70+'[4]12JUL'!AH70</f>
        <v>508707.14</v>
      </c>
    </row>
    <row r="71" spans="1:34" x14ac:dyDescent="0.25">
      <c r="A71" s="16" t="s">
        <v>179</v>
      </c>
      <c r="B71" s="17" t="s">
        <v>180</v>
      </c>
      <c r="C71" s="30" t="s">
        <v>71</v>
      </c>
      <c r="D71" s="19">
        <f>'[4]2SEPT'!D71+'[4]3OCT'!D71+'[4]4NOV'!D71+'[4]5DEC'!D71+'[4]6JAN'!D71+'[4]7FEB'!D71+'[4]8MAR'!D71+'[4]9APR'!D71+'[4]10MAY'!D71+'[4]11JUN'!D71+'[4]12JUL'!D71</f>
        <v>1345470.4</v>
      </c>
      <c r="E71" s="19">
        <f>'[4]2SEPT'!E71+'[4]3OCT'!E71+'[4]4NOV'!E71+'[4]5DEC'!E71+'[4]6JAN'!E71+'[4]7FEB'!E71+'[4]8MAR'!E71+'[4]9APR'!E71+'[4]10MAY'!E71+'[4]11JUN'!E71+'[4]12JUL'!E71</f>
        <v>225182.08000000002</v>
      </c>
      <c r="F71" s="19">
        <f>'[4]2SEPT'!F71+'[4]3OCT'!F71+'[4]4NOV'!F71+'[4]5DEC'!F71+'[4]6JAN'!F71+'[4]7FEB'!F71+'[4]8MAR'!F71+'[4]9APR'!F71+'[4]10MAY'!F71+'[4]11JUN'!F71+'[4]12JUL'!F71</f>
        <v>491000</v>
      </c>
      <c r="G71" s="19">
        <f>'[4]2SEPT'!G71+'[4]3OCT'!G71+'[4]4NOV'!G71+'[4]5DEC'!G71+'[4]6JAN'!G71+'[4]7FEB'!G71+'[4]8MAR'!G71+'[4]9APR'!G71+'[4]10MAY'!G71+'[4]11JUN'!G71+'[4]12JUL'!G71</f>
        <v>1598297.52</v>
      </c>
      <c r="H71" s="19">
        <f>'[4]2SEPT'!H71+'[4]3OCT'!H71+'[4]4NOV'!H71+'[4]5DEC'!H71+'[4]6JAN'!H71+'[4]7FEB'!H71+'[4]8MAR'!H71+'[4]9APR'!H71+'[4]10MAY'!H71+'[4]11JUN'!H71+'[4]12JUL'!H71</f>
        <v>400000</v>
      </c>
      <c r="I71" s="20">
        <f>'[4]2SEPT'!I71+'[4]3OCT'!I71+'[4]4NOV'!I71+'[4]5DEC'!I71+'[4]6JAN'!I71+'[4]7FEB'!I71+'[4]8MAR'!I71+'[4]9APR'!I71+'[4]10MAY'!I71+'[4]11JUN'!I71+'[4]12JUL'!I71</f>
        <v>4059950</v>
      </c>
      <c r="J71" s="19">
        <f>'[4]2SEPT'!J71+'[4]3OCT'!J71+'[4]4NOV'!J71+'[4]5DEC'!J71+'[4]6JAN'!J71+'[4]7FEB'!J71+'[4]8MAR'!J71+'[4]9APR'!J71+'[4]10MAY'!J71+'[4]11JUN'!J71+'[4]12JUL'!J71</f>
        <v>1063397</v>
      </c>
      <c r="K71" s="19">
        <f>'[4]2SEPT'!K71+'[4]3OCT'!K71+'[4]4NOV'!K71+'[4]5DEC'!K71+'[4]6JAN'!K71+'[4]7FEB'!K71+'[4]8MAR'!K71+'[4]9APR'!K71+'[4]10MAY'!K71+'[4]11JUN'!K71+'[4]12JUL'!K71</f>
        <v>0</v>
      </c>
      <c r="L71" s="19">
        <f>'[4]2SEPT'!L71+'[4]3OCT'!L71+'[4]4NOV'!L71+'[4]5DEC'!L71+'[4]6JAN'!L71+'[4]7FEB'!L71+'[4]8MAR'!L71+'[4]9APR'!L71+'[4]10MAY'!L71+'[4]11JUN'!L71+'[4]12JUL'!L71</f>
        <v>0</v>
      </c>
      <c r="M71" s="19">
        <f>'[4]2SEPT'!M71+'[4]3OCT'!M71+'[4]4NOV'!M71+'[4]5DEC'!M71+'[4]6JAN'!M71+'[4]7FEB'!M71+'[4]8MAR'!M71+'[4]9APR'!M71+'[4]10MAY'!M71+'[4]11JUN'!M71+'[4]12JUL'!M71</f>
        <v>0</v>
      </c>
      <c r="N71" s="19">
        <f>'[4]2SEPT'!N71+'[4]3OCT'!N71+'[4]4NOV'!N71+'[4]5DEC'!N71+'[4]6JAN'!N71+'[4]7FEB'!N71+'[4]8MAR'!N71+'[4]9APR'!N71+'[4]10MAY'!N71+'[4]11JUN'!N71+'[4]12JUL'!N71</f>
        <v>0</v>
      </c>
      <c r="O71" s="19">
        <f>'[4]2SEPT'!O71+'[4]3OCT'!O71+'[4]4NOV'!O71+'[4]5DEC'!O71+'[4]6JAN'!O71+'[4]7FEB'!O71+'[4]8MAR'!O71+'[4]9APR'!O71+'[4]10MAY'!O71+'[4]11JUN'!O71+'[4]12JUL'!O71</f>
        <v>97384</v>
      </c>
      <c r="P71" s="19">
        <f>'[4]2SEPT'!P71+'[4]3OCT'!P71+'[4]4NOV'!P71+'[4]5DEC'!P71+'[4]6JAN'!P71+'[4]7FEB'!P71+'[4]8MAR'!P71+'[4]9APR'!P71+'[4]10MAY'!P71+'[4]11JUN'!P71+'[4]12JUL'!P71</f>
        <v>366980</v>
      </c>
      <c r="Q71" s="19">
        <f>'[4]2SEPT'!Q71+'[4]3OCT'!Q71+'[4]4NOV'!Q71+'[4]5DEC'!Q71+'[4]6JAN'!Q71+'[4]7FEB'!Q71+'[4]8MAR'!Q71+'[4]9APR'!Q71+'[4]10MAY'!Q71+'[4]11JUN'!Q71+'[4]12JUL'!Q71</f>
        <v>0</v>
      </c>
      <c r="R71" s="19">
        <f>'[4]2SEPT'!R71+'[4]3OCT'!R71+'[4]4NOV'!R71+'[4]5DEC'!R71+'[4]6JAN'!R71+'[4]7FEB'!R71+'[4]8MAR'!R71+'[4]9APR'!R71+'[4]10MAY'!R71+'[4]11JUN'!R71+'[4]12JUL'!R71</f>
        <v>0</v>
      </c>
      <c r="S71" s="19">
        <f>'[4]2SEPT'!S71+'[4]3OCT'!S71+'[4]4NOV'!S71+'[4]5DEC'!S71+'[4]6JAN'!S71+'[4]7FEB'!S71+'[4]8MAR'!S71+'[4]9APR'!S71+'[4]10MAY'!S71+'[4]11JUN'!S71+'[4]12JUL'!S71</f>
        <v>0</v>
      </c>
      <c r="T71" s="21">
        <f>'[4]2SEPT'!T71+'[4]3OCT'!T71+'[4]4NOV'!T71+'[4]5DEC'!T71+'[4]6JAN'!T71+'[4]7FEB'!T71+'[4]8MAR'!T71+'[4]9APR'!T71+'[4]10MAY'!T71+'[4]11JUN'!T71+'[4]12JUL'!T71</f>
        <v>0</v>
      </c>
      <c r="U71" s="19">
        <f>'[4]2SEPT'!U71+'[4]3OCT'!U71+'[4]4NOV'!U71+'[4]5DEC'!U71+'[4]6JAN'!U71+'[4]7FEB'!U71+'[4]8MAR'!U71+'[4]9APR'!U71+'[4]10MAY'!U71+'[4]11JUN'!U71+'[4]12JUL'!U71</f>
        <v>0</v>
      </c>
      <c r="V71" s="19">
        <f>'[4]2SEPT'!V71+'[4]3OCT'!V71+'[4]4NOV'!V71+'[4]5DEC'!V71+'[4]6JAN'!V71+'[4]7FEB'!V71+'[4]8MAR'!V71+'[4]9APR'!V71+'[4]10MAY'!V71+'[4]11JUN'!V71+'[4]12JUL'!V71</f>
        <v>0</v>
      </c>
      <c r="W71" s="19">
        <f>'[4]2SEPT'!W71+'[4]3OCT'!W71+'[4]4NOV'!W71+'[4]5DEC'!W71+'[4]6JAN'!W71+'[4]7FEB'!W71+'[4]8MAR'!W71+'[4]9APR'!W71+'[4]10MAY'!W71+'[4]11JUN'!W71+'[4]12JUL'!W71</f>
        <v>0</v>
      </c>
      <c r="X71" s="19">
        <f>'[4]2SEPT'!X71+'[4]3OCT'!X71+'[4]4NOV'!X71+'[4]5DEC'!X71+'[4]6JAN'!X71+'[4]7FEB'!X71+'[4]8MAR'!X71+'[4]9APR'!X71+'[4]10MAY'!X71+'[4]11JUN'!X71+'[4]12JUL'!X71</f>
        <v>0</v>
      </c>
      <c r="Y71" s="22">
        <f>'[4]2SEPT'!Y71+'[4]3OCT'!Y71+'[4]4NOV'!Y71+'[4]5DEC'!Y71+'[4]6JAN'!Y71+'[4]7FEB'!Y71+'[4]8MAR'!Y71+'[4]9APR'!Y71+'[4]10MAY'!Y71+'[4]11JUN'!Y71+'[4]12JUL'!Y71</f>
        <v>0</v>
      </c>
      <c r="Z71" s="19">
        <f>'[4]2SEPT'!Z71+'[4]3OCT'!Z71+'[4]4NOV'!Z71+'[4]5DEC'!Z71+'[4]6JAN'!Z71+'[4]7FEB'!Z71+'[4]8MAR'!Z71+'[4]9APR'!Z71+'[4]10MAY'!Z71+'[4]11JUN'!Z71+'[4]12JUL'!Z71</f>
        <v>0</v>
      </c>
      <c r="AA71" s="19">
        <f>'[4]2SEPT'!AA71+'[4]3OCT'!AA71+'[4]4NOV'!AA71+'[4]5DEC'!AA71+'[4]6JAN'!AA71+'[4]7FEB'!AA71+'[4]8MAR'!AA71+'[4]9APR'!AA71+'[4]10MAY'!AA71+'[4]11JUN'!AA71+'[4]12JUL'!AA71</f>
        <v>0</v>
      </c>
      <c r="AB71" s="19">
        <f>'[4]2SEPT'!AB71+'[4]3OCT'!AB71+'[4]4NOV'!AB71+'[4]5DEC'!AB71+'[4]6JAN'!AB71+'[4]7FEB'!AB71+'[4]8MAR'!AB71+'[4]9APR'!AB71+'[4]10MAY'!AB71+'[4]11JUN'!AB71+'[4]12JUL'!AB71</f>
        <v>0</v>
      </c>
      <c r="AC71" s="19">
        <f>'[4]2SEPT'!AC71+'[4]3OCT'!AC71+'[4]4NOV'!AC71+'[4]5DEC'!AC71+'[4]6JAN'!AC71+'[4]7FEB'!AC71+'[4]8MAR'!AC71+'[4]9APR'!AC71+'[4]10MAY'!AC71+'[4]11JUN'!AC71+'[4]12JUL'!AC71</f>
        <v>0</v>
      </c>
      <c r="AD71" s="23">
        <f>'[4]2SEPT'!AD71+'[4]3OCT'!AD71+'[4]4NOV'!AD71+'[4]5DEC'!AD71+'[4]6JAN'!AD71+'[4]7FEB'!AD71+'[4]8MAR'!AD71+'[4]9APR'!AD71+'[4]10MAY'!AD71+'[4]11JUN'!AD71+'[4]12JUL'!AD71</f>
        <v>0</v>
      </c>
      <c r="AE71" s="19">
        <f>'[4]2SEPT'!AE71+'[4]3OCT'!AE71+'[4]4NOV'!AE71+'[4]5DEC'!AE71+'[4]6JAN'!AE71+'[4]7FEB'!AE71+'[4]8MAR'!AE71+'[4]9APR'!AE71+'[4]10MAY'!AE71+'[4]11JUN'!AE71+'[4]12JUL'!AE71</f>
        <v>0</v>
      </c>
      <c r="AF71" s="19">
        <f>'[4]2SEPT'!AF71+'[4]3OCT'!AF71+'[4]4NOV'!AF71+'[4]5DEC'!AF71+'[4]6JAN'!AF71+'[4]7FEB'!AF71+'[4]8MAR'!AF71+'[4]9APR'!AF71+'[4]10MAY'!AF71+'[4]11JUN'!AF71+'[4]12JUL'!AF71</f>
        <v>0</v>
      </c>
      <c r="AG71" s="19">
        <f>'[4]10MAY'!AG71+'[4]11JUN'!AG71+'[4]12JUL'!AG71</f>
        <v>0</v>
      </c>
      <c r="AH71" s="24">
        <f>'[4]2SEPT'!AG71+'[4]3OCT'!AG71+'[4]4NOV'!AG71+'[4]5DEC'!AG71+'[4]6JAN'!AG71+'[4]7FEB'!AG71+'[4]8MAR'!AG71+'[4]9APR'!AG71+'[4]10MAY'!AH71+'[4]11JUN'!AH71+'[4]12JUL'!AH71</f>
        <v>5210685</v>
      </c>
    </row>
    <row r="72" spans="1:34" x14ac:dyDescent="0.25">
      <c r="A72" s="16" t="s">
        <v>181</v>
      </c>
      <c r="B72" s="17" t="s">
        <v>182</v>
      </c>
      <c r="C72" s="31" t="s">
        <v>100</v>
      </c>
      <c r="D72" s="19">
        <f>'[4]2SEPT'!D72+'[4]3OCT'!D72+'[4]4NOV'!D72+'[4]5DEC'!D72+'[4]6JAN'!D72+'[4]7FEB'!D72+'[4]8MAR'!D72+'[4]9APR'!D72+'[4]10MAY'!D72+'[4]11JUN'!D72+'[4]12JUL'!D72</f>
        <v>100504.23</v>
      </c>
      <c r="E72" s="19">
        <f>'[4]2SEPT'!E72+'[4]3OCT'!E72+'[4]4NOV'!E72+'[4]5DEC'!E72+'[4]6JAN'!E72+'[4]7FEB'!E72+'[4]8MAR'!E72+'[4]9APR'!E72+'[4]10MAY'!E72+'[4]11JUN'!E72+'[4]12JUL'!E72</f>
        <v>170150.55</v>
      </c>
      <c r="F72" s="19">
        <f>'[4]2SEPT'!F72+'[4]3OCT'!F72+'[4]4NOV'!F72+'[4]5DEC'!F72+'[4]6JAN'!F72+'[4]7FEB'!F72+'[4]8MAR'!F72+'[4]9APR'!F72+'[4]10MAY'!F72+'[4]11JUN'!F72+'[4]12JUL'!F72</f>
        <v>15839.14</v>
      </c>
      <c r="G72" s="19">
        <f>'[4]2SEPT'!G72+'[4]3OCT'!G72+'[4]4NOV'!G72+'[4]5DEC'!G72+'[4]6JAN'!G72+'[4]7FEB'!G72+'[4]8MAR'!G72+'[4]9APR'!G72+'[4]10MAY'!G72+'[4]11JUN'!G72+'[4]12JUL'!G72</f>
        <v>125215.08</v>
      </c>
      <c r="H72" s="19">
        <f>'[4]2SEPT'!H72+'[4]3OCT'!H72+'[4]4NOV'!H72+'[4]5DEC'!H72+'[4]6JAN'!H72+'[4]7FEB'!H72+'[4]8MAR'!H72+'[4]9APR'!H72+'[4]10MAY'!H72+'[4]11JUN'!H72+'[4]12JUL'!H72</f>
        <v>0</v>
      </c>
      <c r="I72" s="20">
        <f>'[4]2SEPT'!I72+'[4]3OCT'!I72+'[4]4NOV'!I72+'[4]5DEC'!I72+'[4]6JAN'!I72+'[4]7FEB'!I72+'[4]8MAR'!I72+'[4]9APR'!I72+'[4]10MAY'!I72+'[4]11JUN'!I72+'[4]12JUL'!I72</f>
        <v>411709</v>
      </c>
      <c r="J72" s="19">
        <f>'[4]2SEPT'!J72+'[4]3OCT'!J72+'[4]4NOV'!J72+'[4]5DEC'!J72+'[4]6JAN'!J72+'[4]7FEB'!J72+'[4]8MAR'!J72+'[4]9APR'!J72+'[4]10MAY'!J72+'[4]11JUN'!J72+'[4]12JUL'!J72</f>
        <v>28390.14</v>
      </c>
      <c r="K72" s="19">
        <f>'[4]2SEPT'!K72+'[4]3OCT'!K72+'[4]4NOV'!K72+'[4]5DEC'!K72+'[4]6JAN'!K72+'[4]7FEB'!K72+'[4]8MAR'!K72+'[4]9APR'!K72+'[4]10MAY'!K72+'[4]11JUN'!K72+'[4]12JUL'!K72</f>
        <v>0</v>
      </c>
      <c r="L72" s="19">
        <f>'[4]2SEPT'!L72+'[4]3OCT'!L72+'[4]4NOV'!L72+'[4]5DEC'!L72+'[4]6JAN'!L72+'[4]7FEB'!L72+'[4]8MAR'!L72+'[4]9APR'!L72+'[4]10MAY'!L72+'[4]11JUN'!L72+'[4]12JUL'!L72</f>
        <v>0</v>
      </c>
      <c r="M72" s="19">
        <f>'[4]2SEPT'!M72+'[4]3OCT'!M72+'[4]4NOV'!M72+'[4]5DEC'!M72+'[4]6JAN'!M72+'[4]7FEB'!M72+'[4]8MAR'!M72+'[4]9APR'!M72+'[4]10MAY'!M72+'[4]11JUN'!M72+'[4]12JUL'!M72</f>
        <v>0</v>
      </c>
      <c r="N72" s="19">
        <f>'[4]2SEPT'!N72+'[4]3OCT'!N72+'[4]4NOV'!N72+'[4]5DEC'!N72+'[4]6JAN'!N72+'[4]7FEB'!N72+'[4]8MAR'!N72+'[4]9APR'!N72+'[4]10MAY'!N72+'[4]11JUN'!N72+'[4]12JUL'!N72</f>
        <v>0</v>
      </c>
      <c r="O72" s="19">
        <f>'[4]2SEPT'!O72+'[4]3OCT'!O72+'[4]4NOV'!O72+'[4]5DEC'!O72+'[4]6JAN'!O72+'[4]7FEB'!O72+'[4]8MAR'!O72+'[4]9APR'!O72+'[4]10MAY'!O72+'[4]11JUN'!O72+'[4]12JUL'!O72</f>
        <v>0</v>
      </c>
      <c r="P72" s="19">
        <f>'[4]2SEPT'!P72+'[4]3OCT'!P72+'[4]4NOV'!P72+'[4]5DEC'!P72+'[4]6JAN'!P72+'[4]7FEB'!P72+'[4]8MAR'!P72+'[4]9APR'!P72+'[4]10MAY'!P72+'[4]11JUN'!P72+'[4]12JUL'!P72</f>
        <v>24000</v>
      </c>
      <c r="Q72" s="19">
        <f>'[4]2SEPT'!Q72+'[4]3OCT'!Q72+'[4]4NOV'!Q72+'[4]5DEC'!Q72+'[4]6JAN'!Q72+'[4]7FEB'!Q72+'[4]8MAR'!Q72+'[4]9APR'!Q72+'[4]10MAY'!Q72+'[4]11JUN'!Q72+'[4]12JUL'!Q72</f>
        <v>0</v>
      </c>
      <c r="R72" s="19">
        <f>'[4]2SEPT'!R72+'[4]3OCT'!R72+'[4]4NOV'!R72+'[4]5DEC'!R72+'[4]6JAN'!R72+'[4]7FEB'!R72+'[4]8MAR'!R72+'[4]9APR'!R72+'[4]10MAY'!R72+'[4]11JUN'!R72+'[4]12JUL'!R72</f>
        <v>0</v>
      </c>
      <c r="S72" s="19">
        <f>'[4]2SEPT'!S72+'[4]3OCT'!S72+'[4]4NOV'!S72+'[4]5DEC'!S72+'[4]6JAN'!S72+'[4]7FEB'!S72+'[4]8MAR'!S72+'[4]9APR'!S72+'[4]10MAY'!S72+'[4]11JUN'!S72+'[4]12JUL'!S72</f>
        <v>0</v>
      </c>
      <c r="T72" s="21">
        <f>'[4]2SEPT'!T72+'[4]3OCT'!T72+'[4]4NOV'!T72+'[4]5DEC'!T72+'[4]6JAN'!T72+'[4]7FEB'!T72+'[4]8MAR'!T72+'[4]9APR'!T72+'[4]10MAY'!T72+'[4]11JUN'!T72+'[4]12JUL'!T72</f>
        <v>0</v>
      </c>
      <c r="U72" s="19">
        <f>'[4]2SEPT'!U72+'[4]3OCT'!U72+'[4]4NOV'!U72+'[4]5DEC'!U72+'[4]6JAN'!U72+'[4]7FEB'!U72+'[4]8MAR'!U72+'[4]9APR'!U72+'[4]10MAY'!U72+'[4]11JUN'!U72+'[4]12JUL'!U72</f>
        <v>0</v>
      </c>
      <c r="V72" s="19">
        <f>'[4]2SEPT'!V72+'[4]3OCT'!V72+'[4]4NOV'!V72+'[4]5DEC'!V72+'[4]6JAN'!V72+'[4]7FEB'!V72+'[4]8MAR'!V72+'[4]9APR'!V72+'[4]10MAY'!V72+'[4]11JUN'!V72+'[4]12JUL'!V72</f>
        <v>0</v>
      </c>
      <c r="W72" s="19">
        <f>'[4]2SEPT'!W72+'[4]3OCT'!W72+'[4]4NOV'!W72+'[4]5DEC'!W72+'[4]6JAN'!W72+'[4]7FEB'!W72+'[4]8MAR'!W72+'[4]9APR'!W72+'[4]10MAY'!W72+'[4]11JUN'!W72+'[4]12JUL'!W72</f>
        <v>0</v>
      </c>
      <c r="X72" s="19">
        <f>'[4]2SEPT'!X72+'[4]3OCT'!X72+'[4]4NOV'!X72+'[4]5DEC'!X72+'[4]6JAN'!X72+'[4]7FEB'!X72+'[4]8MAR'!X72+'[4]9APR'!X72+'[4]10MAY'!X72+'[4]11JUN'!X72+'[4]12JUL'!X72</f>
        <v>0</v>
      </c>
      <c r="Y72" s="22">
        <f>'[4]2SEPT'!Y72+'[4]3OCT'!Y72+'[4]4NOV'!Y72+'[4]5DEC'!Y72+'[4]6JAN'!Y72+'[4]7FEB'!Y72+'[4]8MAR'!Y72+'[4]9APR'!Y72+'[4]10MAY'!Y72+'[4]11JUN'!Y72+'[4]12JUL'!Y72</f>
        <v>0</v>
      </c>
      <c r="Z72" s="19">
        <f>'[4]2SEPT'!Z72+'[4]3OCT'!Z72+'[4]4NOV'!Z72+'[4]5DEC'!Z72+'[4]6JAN'!Z72+'[4]7FEB'!Z72+'[4]8MAR'!Z72+'[4]9APR'!Z72+'[4]10MAY'!Z72+'[4]11JUN'!Z72+'[4]12JUL'!Z72</f>
        <v>0</v>
      </c>
      <c r="AA72" s="19">
        <f>'[4]2SEPT'!AA72+'[4]3OCT'!AA72+'[4]4NOV'!AA72+'[4]5DEC'!AA72+'[4]6JAN'!AA72+'[4]7FEB'!AA72+'[4]8MAR'!AA72+'[4]9APR'!AA72+'[4]10MAY'!AA72+'[4]11JUN'!AA72+'[4]12JUL'!AA72</f>
        <v>0</v>
      </c>
      <c r="AB72" s="19">
        <f>'[4]2SEPT'!AB72+'[4]3OCT'!AB72+'[4]4NOV'!AB72+'[4]5DEC'!AB72+'[4]6JAN'!AB72+'[4]7FEB'!AB72+'[4]8MAR'!AB72+'[4]9APR'!AB72+'[4]10MAY'!AB72+'[4]11JUN'!AB72+'[4]12JUL'!AB72</f>
        <v>0</v>
      </c>
      <c r="AC72" s="19">
        <f>'[4]2SEPT'!AC72+'[4]3OCT'!AC72+'[4]4NOV'!AC72+'[4]5DEC'!AC72+'[4]6JAN'!AC72+'[4]7FEB'!AC72+'[4]8MAR'!AC72+'[4]9APR'!AC72+'[4]10MAY'!AC72+'[4]11JUN'!AC72+'[4]12JUL'!AC72</f>
        <v>0</v>
      </c>
      <c r="AD72" s="23">
        <f>'[4]2SEPT'!AD72+'[4]3OCT'!AD72+'[4]4NOV'!AD72+'[4]5DEC'!AD72+'[4]6JAN'!AD72+'[4]7FEB'!AD72+'[4]8MAR'!AD72+'[4]9APR'!AD72+'[4]10MAY'!AD72+'[4]11JUN'!AD72+'[4]12JUL'!AD72</f>
        <v>0</v>
      </c>
      <c r="AE72" s="19">
        <f>'[4]2SEPT'!AE72+'[4]3OCT'!AE72+'[4]4NOV'!AE72+'[4]5DEC'!AE72+'[4]6JAN'!AE72+'[4]7FEB'!AE72+'[4]8MAR'!AE72+'[4]9APR'!AE72+'[4]10MAY'!AE72+'[4]11JUN'!AE72+'[4]12JUL'!AE72</f>
        <v>0</v>
      </c>
      <c r="AF72" s="19">
        <f>'[4]2SEPT'!AF72+'[4]3OCT'!AF72+'[4]4NOV'!AF72+'[4]5DEC'!AF72+'[4]6JAN'!AF72+'[4]7FEB'!AF72+'[4]8MAR'!AF72+'[4]9APR'!AF72+'[4]10MAY'!AF72+'[4]11JUN'!AF72+'[4]12JUL'!AF72</f>
        <v>23270</v>
      </c>
      <c r="AG72" s="19">
        <f>'[4]10MAY'!AG72+'[4]11JUN'!AG72+'[4]12JUL'!AG72</f>
        <v>0</v>
      </c>
      <c r="AH72" s="24">
        <f>'[4]2SEPT'!AG72+'[4]3OCT'!AG72+'[4]4NOV'!AG72+'[4]5DEC'!AG72+'[4]6JAN'!AG72+'[4]7FEB'!AG72+'[4]8MAR'!AG72+'[4]9APR'!AG72+'[4]10MAY'!AH72+'[4]11JUN'!AH72+'[4]12JUL'!AH72</f>
        <v>427789.14</v>
      </c>
    </row>
    <row r="73" spans="1:34" x14ac:dyDescent="0.25">
      <c r="A73" s="16" t="s">
        <v>183</v>
      </c>
      <c r="B73" s="17" t="s">
        <v>184</v>
      </c>
      <c r="C73" s="29" t="s">
        <v>50</v>
      </c>
      <c r="D73" s="19">
        <f>'[4]2SEPT'!D73+'[4]3OCT'!D73+'[4]4NOV'!D73+'[4]5DEC'!D73+'[4]6JAN'!D73+'[4]7FEB'!D73+'[4]8MAR'!D73+'[4]9APR'!D73+'[4]10MAY'!D73+'[4]11JUN'!D73+'[4]12JUL'!D73</f>
        <v>18086.2</v>
      </c>
      <c r="E73" s="19">
        <f>'[4]2SEPT'!E73+'[4]3OCT'!E73+'[4]4NOV'!E73+'[4]5DEC'!E73+'[4]6JAN'!E73+'[4]7FEB'!E73+'[4]8MAR'!E73+'[4]9APR'!E73+'[4]10MAY'!E73+'[4]11JUN'!E73+'[4]12JUL'!E73</f>
        <v>86304.48</v>
      </c>
      <c r="F73" s="19">
        <f>'[4]2SEPT'!F73+'[4]3OCT'!F73+'[4]4NOV'!F73+'[4]5DEC'!F73+'[4]6JAN'!F73+'[4]7FEB'!F73+'[4]8MAR'!F73+'[4]9APR'!F73+'[4]10MAY'!F73+'[4]11JUN'!F73+'[4]12JUL'!F73</f>
        <v>35000</v>
      </c>
      <c r="G73" s="19">
        <f>'[4]2SEPT'!G73+'[4]3OCT'!G73+'[4]4NOV'!G73+'[4]5DEC'!G73+'[4]6JAN'!G73+'[4]7FEB'!G73+'[4]8MAR'!G73+'[4]9APR'!G73+'[4]10MAY'!G73+'[4]11JUN'!G73+'[4]12JUL'!G73</f>
        <v>114243.32</v>
      </c>
      <c r="H73" s="19">
        <f>'[4]2SEPT'!H73+'[4]3OCT'!H73+'[4]4NOV'!H73+'[4]5DEC'!H73+'[4]6JAN'!H73+'[4]7FEB'!H73+'[4]8MAR'!H73+'[4]9APR'!H73+'[4]10MAY'!H73+'[4]11JUN'!H73+'[4]12JUL'!H73</f>
        <v>6000</v>
      </c>
      <c r="I73" s="20">
        <f>'[4]2SEPT'!I73+'[4]3OCT'!I73+'[4]4NOV'!I73+'[4]5DEC'!I73+'[4]6JAN'!I73+'[4]7FEB'!I73+'[4]8MAR'!I73+'[4]9APR'!I73+'[4]10MAY'!I73+'[4]11JUN'!I73+'[4]12JUL'!I73</f>
        <v>259634</v>
      </c>
      <c r="J73" s="19">
        <f>'[4]2SEPT'!J73+'[4]3OCT'!J73+'[4]4NOV'!J73+'[4]5DEC'!J73+'[4]6JAN'!J73+'[4]7FEB'!J73+'[4]8MAR'!J73+'[4]9APR'!J73+'[4]10MAY'!J73+'[4]11JUN'!J73+'[4]12JUL'!J73</f>
        <v>21665.67</v>
      </c>
      <c r="K73" s="19">
        <f>'[4]2SEPT'!K73+'[4]3OCT'!K73+'[4]4NOV'!K73+'[4]5DEC'!K73+'[4]6JAN'!K73+'[4]7FEB'!K73+'[4]8MAR'!K73+'[4]9APR'!K73+'[4]10MAY'!K73+'[4]11JUN'!K73+'[4]12JUL'!K73</f>
        <v>0</v>
      </c>
      <c r="L73" s="19">
        <f>'[4]2SEPT'!L73+'[4]3OCT'!L73+'[4]4NOV'!L73+'[4]5DEC'!L73+'[4]6JAN'!L73+'[4]7FEB'!L73+'[4]8MAR'!L73+'[4]9APR'!L73+'[4]10MAY'!L73+'[4]11JUN'!L73+'[4]12JUL'!L73</f>
        <v>0</v>
      </c>
      <c r="M73" s="19">
        <f>'[4]2SEPT'!M73+'[4]3OCT'!M73+'[4]4NOV'!M73+'[4]5DEC'!M73+'[4]6JAN'!M73+'[4]7FEB'!M73+'[4]8MAR'!M73+'[4]9APR'!M73+'[4]10MAY'!M73+'[4]11JUN'!M73+'[4]12JUL'!M73</f>
        <v>0</v>
      </c>
      <c r="N73" s="19">
        <f>'[4]2SEPT'!N73+'[4]3OCT'!N73+'[4]4NOV'!N73+'[4]5DEC'!N73+'[4]6JAN'!N73+'[4]7FEB'!N73+'[4]8MAR'!N73+'[4]9APR'!N73+'[4]10MAY'!N73+'[4]11JUN'!N73+'[4]12JUL'!N73</f>
        <v>0</v>
      </c>
      <c r="O73" s="19">
        <f>'[4]2SEPT'!O73+'[4]3OCT'!O73+'[4]4NOV'!O73+'[4]5DEC'!O73+'[4]6JAN'!O73+'[4]7FEB'!O73+'[4]8MAR'!O73+'[4]9APR'!O73+'[4]10MAY'!O73+'[4]11JUN'!O73+'[4]12JUL'!O73</f>
        <v>0</v>
      </c>
      <c r="P73" s="19">
        <f>'[4]2SEPT'!P73+'[4]3OCT'!P73+'[4]4NOV'!P73+'[4]5DEC'!P73+'[4]6JAN'!P73+'[4]7FEB'!P73+'[4]8MAR'!P73+'[4]9APR'!P73+'[4]10MAY'!P73+'[4]11JUN'!P73+'[4]12JUL'!P73</f>
        <v>0</v>
      </c>
      <c r="Q73" s="19">
        <f>'[4]2SEPT'!Q73+'[4]3OCT'!Q73+'[4]4NOV'!Q73+'[4]5DEC'!Q73+'[4]6JAN'!Q73+'[4]7FEB'!Q73+'[4]8MAR'!Q73+'[4]9APR'!Q73+'[4]10MAY'!Q73+'[4]11JUN'!Q73+'[4]12JUL'!Q73</f>
        <v>0</v>
      </c>
      <c r="R73" s="19">
        <f>'[4]2SEPT'!R73+'[4]3OCT'!R73+'[4]4NOV'!R73+'[4]5DEC'!R73+'[4]6JAN'!R73+'[4]7FEB'!R73+'[4]8MAR'!R73+'[4]9APR'!R73+'[4]10MAY'!R73+'[4]11JUN'!R73+'[4]12JUL'!R73</f>
        <v>0</v>
      </c>
      <c r="S73" s="19">
        <f>'[4]2SEPT'!S73+'[4]3OCT'!S73+'[4]4NOV'!S73+'[4]5DEC'!S73+'[4]6JAN'!S73+'[4]7FEB'!S73+'[4]8MAR'!S73+'[4]9APR'!S73+'[4]10MAY'!S73+'[4]11JUN'!S73+'[4]12JUL'!S73</f>
        <v>0</v>
      </c>
      <c r="T73" s="21">
        <f>'[4]2SEPT'!T73+'[4]3OCT'!T73+'[4]4NOV'!T73+'[4]5DEC'!T73+'[4]6JAN'!T73+'[4]7FEB'!T73+'[4]8MAR'!T73+'[4]9APR'!T73+'[4]10MAY'!T73+'[4]11JUN'!T73+'[4]12JUL'!T73</f>
        <v>0</v>
      </c>
      <c r="U73" s="19">
        <f>'[4]2SEPT'!U73+'[4]3OCT'!U73+'[4]4NOV'!U73+'[4]5DEC'!U73+'[4]6JAN'!U73+'[4]7FEB'!U73+'[4]8MAR'!U73+'[4]9APR'!U73+'[4]10MAY'!U73+'[4]11JUN'!U73+'[4]12JUL'!U73</f>
        <v>0</v>
      </c>
      <c r="V73" s="19">
        <f>'[4]2SEPT'!V73+'[4]3OCT'!V73+'[4]4NOV'!V73+'[4]5DEC'!V73+'[4]6JAN'!V73+'[4]7FEB'!V73+'[4]8MAR'!V73+'[4]9APR'!V73+'[4]10MAY'!V73+'[4]11JUN'!V73+'[4]12JUL'!V73</f>
        <v>0</v>
      </c>
      <c r="W73" s="19">
        <f>'[4]2SEPT'!W73+'[4]3OCT'!W73+'[4]4NOV'!W73+'[4]5DEC'!W73+'[4]6JAN'!W73+'[4]7FEB'!W73+'[4]8MAR'!W73+'[4]9APR'!W73+'[4]10MAY'!W73+'[4]11JUN'!W73+'[4]12JUL'!W73</f>
        <v>0</v>
      </c>
      <c r="X73" s="19">
        <f>'[4]2SEPT'!X73+'[4]3OCT'!X73+'[4]4NOV'!X73+'[4]5DEC'!X73+'[4]6JAN'!X73+'[4]7FEB'!X73+'[4]8MAR'!X73+'[4]9APR'!X73+'[4]10MAY'!X73+'[4]11JUN'!X73+'[4]12JUL'!X73</f>
        <v>0</v>
      </c>
      <c r="Y73" s="22">
        <f>'[4]2SEPT'!Y73+'[4]3OCT'!Y73+'[4]4NOV'!Y73+'[4]5DEC'!Y73+'[4]6JAN'!Y73+'[4]7FEB'!Y73+'[4]8MAR'!Y73+'[4]9APR'!Y73+'[4]10MAY'!Y73+'[4]11JUN'!Y73+'[4]12JUL'!Y73</f>
        <v>0</v>
      </c>
      <c r="Z73" s="19">
        <f>'[4]2SEPT'!Z73+'[4]3OCT'!Z73+'[4]4NOV'!Z73+'[4]5DEC'!Z73+'[4]6JAN'!Z73+'[4]7FEB'!Z73+'[4]8MAR'!Z73+'[4]9APR'!Z73+'[4]10MAY'!Z73+'[4]11JUN'!Z73+'[4]12JUL'!Z73</f>
        <v>0</v>
      </c>
      <c r="AA73" s="19">
        <f>'[4]2SEPT'!AA73+'[4]3OCT'!AA73+'[4]4NOV'!AA73+'[4]5DEC'!AA73+'[4]6JAN'!AA73+'[4]7FEB'!AA73+'[4]8MAR'!AA73+'[4]9APR'!AA73+'[4]10MAY'!AA73+'[4]11JUN'!AA73+'[4]12JUL'!AA73</f>
        <v>0</v>
      </c>
      <c r="AB73" s="19">
        <f>'[4]2SEPT'!AB73+'[4]3OCT'!AB73+'[4]4NOV'!AB73+'[4]5DEC'!AB73+'[4]6JAN'!AB73+'[4]7FEB'!AB73+'[4]8MAR'!AB73+'[4]9APR'!AB73+'[4]10MAY'!AB73+'[4]11JUN'!AB73+'[4]12JUL'!AB73</f>
        <v>0</v>
      </c>
      <c r="AC73" s="19">
        <f>'[4]2SEPT'!AC73+'[4]3OCT'!AC73+'[4]4NOV'!AC73+'[4]5DEC'!AC73+'[4]6JAN'!AC73+'[4]7FEB'!AC73+'[4]8MAR'!AC73+'[4]9APR'!AC73+'[4]10MAY'!AC73+'[4]11JUN'!AC73+'[4]12JUL'!AC73</f>
        <v>0</v>
      </c>
      <c r="AD73" s="23">
        <f>'[4]2SEPT'!AD73+'[4]3OCT'!AD73+'[4]4NOV'!AD73+'[4]5DEC'!AD73+'[4]6JAN'!AD73+'[4]7FEB'!AD73+'[4]8MAR'!AD73+'[4]9APR'!AD73+'[4]10MAY'!AD73+'[4]11JUN'!AD73+'[4]12JUL'!AD73</f>
        <v>0</v>
      </c>
      <c r="AE73" s="19">
        <f>'[4]2SEPT'!AE73+'[4]3OCT'!AE73+'[4]4NOV'!AE73+'[4]5DEC'!AE73+'[4]6JAN'!AE73+'[4]7FEB'!AE73+'[4]8MAR'!AE73+'[4]9APR'!AE73+'[4]10MAY'!AE73+'[4]11JUN'!AE73+'[4]12JUL'!AE73</f>
        <v>0</v>
      </c>
      <c r="AF73" s="19">
        <f>'[4]2SEPT'!AF73+'[4]3OCT'!AF73+'[4]4NOV'!AF73+'[4]5DEC'!AF73+'[4]6JAN'!AF73+'[4]7FEB'!AF73+'[4]8MAR'!AF73+'[4]9APR'!AF73+'[4]10MAY'!AF73+'[4]11JUN'!AF73+'[4]12JUL'!AF73</f>
        <v>0</v>
      </c>
      <c r="AG73" s="19">
        <f>'[4]10MAY'!AG73+'[4]11JUN'!AG73+'[4]12JUL'!AG73</f>
        <v>0</v>
      </c>
      <c r="AH73" s="24">
        <f>'[4]2SEPT'!AG73+'[4]3OCT'!AG73+'[4]4NOV'!AG73+'[4]5DEC'!AG73+'[4]6JAN'!AG73+'[4]7FEB'!AG73+'[4]8MAR'!AG73+'[4]9APR'!AG73+'[4]10MAY'!AH73+'[4]11JUN'!AH73+'[4]12JUL'!AH73</f>
        <v>259662.66999999998</v>
      </c>
    </row>
    <row r="74" spans="1:34" x14ac:dyDescent="0.25">
      <c r="A74" s="16" t="s">
        <v>185</v>
      </c>
      <c r="B74" s="17" t="s">
        <v>186</v>
      </c>
      <c r="C74" s="31" t="s">
        <v>100</v>
      </c>
      <c r="D74" s="19">
        <f>'[4]2SEPT'!D74+'[4]3OCT'!D74+'[4]4NOV'!D74+'[4]5DEC'!D74+'[4]6JAN'!D74+'[4]7FEB'!D74+'[4]8MAR'!D74+'[4]9APR'!D74+'[4]10MAY'!D74+'[4]11JUN'!D74+'[4]12JUL'!D74</f>
        <v>265074</v>
      </c>
      <c r="E74" s="19">
        <f>'[4]2SEPT'!E74+'[4]3OCT'!E74+'[4]4NOV'!E74+'[4]5DEC'!E74+'[4]6JAN'!E74+'[4]7FEB'!E74+'[4]8MAR'!E74+'[4]9APR'!E74+'[4]10MAY'!E74+'[4]11JUN'!E74+'[4]12JUL'!E74</f>
        <v>140863.18</v>
      </c>
      <c r="F74" s="19">
        <f>'[4]2SEPT'!F74+'[4]3OCT'!F74+'[4]4NOV'!F74+'[4]5DEC'!F74+'[4]6JAN'!F74+'[4]7FEB'!F74+'[4]8MAR'!F74+'[4]9APR'!F74+'[4]10MAY'!F74+'[4]11JUN'!F74+'[4]12JUL'!F74</f>
        <v>0</v>
      </c>
      <c r="G74" s="19">
        <f>'[4]2SEPT'!G74+'[4]3OCT'!G74+'[4]4NOV'!G74+'[4]5DEC'!G74+'[4]6JAN'!G74+'[4]7FEB'!G74+'[4]8MAR'!G74+'[4]9APR'!G74+'[4]10MAY'!G74+'[4]11JUN'!G74+'[4]12JUL'!G74</f>
        <v>56533.82</v>
      </c>
      <c r="H74" s="19">
        <f>'[4]2SEPT'!H74+'[4]3OCT'!H74+'[4]4NOV'!H74+'[4]5DEC'!H74+'[4]6JAN'!H74+'[4]7FEB'!H74+'[4]8MAR'!H74+'[4]9APR'!H74+'[4]10MAY'!H74+'[4]11JUN'!H74+'[4]12JUL'!H74</f>
        <v>0</v>
      </c>
      <c r="I74" s="20">
        <f>'[4]2SEPT'!I74+'[4]3OCT'!I74+'[4]4NOV'!I74+'[4]5DEC'!I74+'[4]6JAN'!I74+'[4]7FEB'!I74+'[4]8MAR'!I74+'[4]9APR'!I74+'[4]10MAY'!I74+'[4]11JUN'!I74+'[4]12JUL'!I74</f>
        <v>462471</v>
      </c>
      <c r="J74" s="19">
        <f>'[4]2SEPT'!J74+'[4]3OCT'!J74+'[4]4NOV'!J74+'[4]5DEC'!J74+'[4]6JAN'!J74+'[4]7FEB'!J74+'[4]8MAR'!J74+'[4]9APR'!J74+'[4]10MAY'!J74+'[4]11JUN'!J74+'[4]12JUL'!J74</f>
        <v>25968</v>
      </c>
      <c r="K74" s="19">
        <f>'[4]2SEPT'!K74+'[4]3OCT'!K74+'[4]4NOV'!K74+'[4]5DEC'!K74+'[4]6JAN'!K74+'[4]7FEB'!K74+'[4]8MAR'!K74+'[4]9APR'!K74+'[4]10MAY'!K74+'[4]11JUN'!K74+'[4]12JUL'!K74</f>
        <v>0</v>
      </c>
      <c r="L74" s="19">
        <f>'[4]2SEPT'!L74+'[4]3OCT'!L74+'[4]4NOV'!L74+'[4]5DEC'!L74+'[4]6JAN'!L74+'[4]7FEB'!L74+'[4]8MAR'!L74+'[4]9APR'!L74+'[4]10MAY'!L74+'[4]11JUN'!L74+'[4]12JUL'!L74</f>
        <v>0</v>
      </c>
      <c r="M74" s="19">
        <f>'[4]2SEPT'!M74+'[4]3OCT'!M74+'[4]4NOV'!M74+'[4]5DEC'!M74+'[4]6JAN'!M74+'[4]7FEB'!M74+'[4]8MAR'!M74+'[4]9APR'!M74+'[4]10MAY'!M74+'[4]11JUN'!M74+'[4]12JUL'!M74</f>
        <v>0</v>
      </c>
      <c r="N74" s="19">
        <f>'[4]2SEPT'!N74+'[4]3OCT'!N74+'[4]4NOV'!N74+'[4]5DEC'!N74+'[4]6JAN'!N74+'[4]7FEB'!N74+'[4]8MAR'!N74+'[4]9APR'!N74+'[4]10MAY'!N74+'[4]11JUN'!N74+'[4]12JUL'!N74</f>
        <v>0</v>
      </c>
      <c r="O74" s="19">
        <f>'[4]2SEPT'!O74+'[4]3OCT'!O74+'[4]4NOV'!O74+'[4]5DEC'!O74+'[4]6JAN'!O74+'[4]7FEB'!O74+'[4]8MAR'!O74+'[4]9APR'!O74+'[4]10MAY'!O74+'[4]11JUN'!O74+'[4]12JUL'!O74</f>
        <v>0</v>
      </c>
      <c r="P74" s="19">
        <f>'[4]2SEPT'!P74+'[4]3OCT'!P74+'[4]4NOV'!P74+'[4]5DEC'!P74+'[4]6JAN'!P74+'[4]7FEB'!P74+'[4]8MAR'!P74+'[4]9APR'!P74+'[4]10MAY'!P74+'[4]11JUN'!P74+'[4]12JUL'!P74</f>
        <v>0</v>
      </c>
      <c r="Q74" s="19">
        <f>'[4]2SEPT'!Q74+'[4]3OCT'!Q74+'[4]4NOV'!Q74+'[4]5DEC'!Q74+'[4]6JAN'!Q74+'[4]7FEB'!Q74+'[4]8MAR'!Q74+'[4]9APR'!Q74+'[4]10MAY'!Q74+'[4]11JUN'!Q74+'[4]12JUL'!Q74</f>
        <v>0</v>
      </c>
      <c r="R74" s="19">
        <f>'[4]2SEPT'!R74+'[4]3OCT'!R74+'[4]4NOV'!R74+'[4]5DEC'!R74+'[4]6JAN'!R74+'[4]7FEB'!R74+'[4]8MAR'!R74+'[4]9APR'!R74+'[4]10MAY'!R74+'[4]11JUN'!R74+'[4]12JUL'!R74</f>
        <v>0</v>
      </c>
      <c r="S74" s="19">
        <f>'[4]2SEPT'!S74+'[4]3OCT'!S74+'[4]4NOV'!S74+'[4]5DEC'!S74+'[4]6JAN'!S74+'[4]7FEB'!S74+'[4]8MAR'!S74+'[4]9APR'!S74+'[4]10MAY'!S74+'[4]11JUN'!S74+'[4]12JUL'!S74</f>
        <v>0</v>
      </c>
      <c r="T74" s="21">
        <f>'[4]2SEPT'!T74+'[4]3OCT'!T74+'[4]4NOV'!T74+'[4]5DEC'!T74+'[4]6JAN'!T74+'[4]7FEB'!T74+'[4]8MAR'!T74+'[4]9APR'!T74+'[4]10MAY'!T74+'[4]11JUN'!T74+'[4]12JUL'!T74</f>
        <v>0</v>
      </c>
      <c r="U74" s="19">
        <f>'[4]2SEPT'!U74+'[4]3OCT'!U74+'[4]4NOV'!U74+'[4]5DEC'!U74+'[4]6JAN'!U74+'[4]7FEB'!U74+'[4]8MAR'!U74+'[4]9APR'!U74+'[4]10MAY'!U74+'[4]11JUN'!U74+'[4]12JUL'!U74</f>
        <v>0</v>
      </c>
      <c r="V74" s="19">
        <f>'[4]2SEPT'!V74+'[4]3OCT'!V74+'[4]4NOV'!V74+'[4]5DEC'!V74+'[4]6JAN'!V74+'[4]7FEB'!V74+'[4]8MAR'!V74+'[4]9APR'!V74+'[4]10MAY'!V74+'[4]11JUN'!V74+'[4]12JUL'!V74</f>
        <v>0</v>
      </c>
      <c r="W74" s="19">
        <f>'[4]2SEPT'!W74+'[4]3OCT'!W74+'[4]4NOV'!W74+'[4]5DEC'!W74+'[4]6JAN'!W74+'[4]7FEB'!W74+'[4]8MAR'!W74+'[4]9APR'!W74+'[4]10MAY'!W74+'[4]11JUN'!W74+'[4]12JUL'!W74</f>
        <v>0</v>
      </c>
      <c r="X74" s="19">
        <f>'[4]2SEPT'!X74+'[4]3OCT'!X74+'[4]4NOV'!X74+'[4]5DEC'!X74+'[4]6JAN'!X74+'[4]7FEB'!X74+'[4]8MAR'!X74+'[4]9APR'!X74+'[4]10MAY'!X74+'[4]11JUN'!X74+'[4]12JUL'!X74</f>
        <v>0</v>
      </c>
      <c r="Y74" s="22">
        <f>'[4]2SEPT'!Y74+'[4]3OCT'!Y74+'[4]4NOV'!Y74+'[4]5DEC'!Y74+'[4]6JAN'!Y74+'[4]7FEB'!Y74+'[4]8MAR'!Y74+'[4]9APR'!Y74+'[4]10MAY'!Y74+'[4]11JUN'!Y74+'[4]12JUL'!Y74</f>
        <v>0</v>
      </c>
      <c r="Z74" s="19">
        <f>'[4]2SEPT'!Z74+'[4]3OCT'!Z74+'[4]4NOV'!Z74+'[4]5DEC'!Z74+'[4]6JAN'!Z74+'[4]7FEB'!Z74+'[4]8MAR'!Z74+'[4]9APR'!Z74+'[4]10MAY'!Z74+'[4]11JUN'!Z74+'[4]12JUL'!Z74</f>
        <v>0</v>
      </c>
      <c r="AA74" s="19">
        <f>'[4]2SEPT'!AA74+'[4]3OCT'!AA74+'[4]4NOV'!AA74+'[4]5DEC'!AA74+'[4]6JAN'!AA74+'[4]7FEB'!AA74+'[4]8MAR'!AA74+'[4]9APR'!AA74+'[4]10MAY'!AA74+'[4]11JUN'!AA74+'[4]12JUL'!AA74</f>
        <v>0</v>
      </c>
      <c r="AB74" s="19">
        <f>'[4]2SEPT'!AB74+'[4]3OCT'!AB74+'[4]4NOV'!AB74+'[4]5DEC'!AB74+'[4]6JAN'!AB74+'[4]7FEB'!AB74+'[4]8MAR'!AB74+'[4]9APR'!AB74+'[4]10MAY'!AB74+'[4]11JUN'!AB74+'[4]12JUL'!AB74</f>
        <v>0</v>
      </c>
      <c r="AC74" s="19">
        <f>'[4]2SEPT'!AC74+'[4]3OCT'!AC74+'[4]4NOV'!AC74+'[4]5DEC'!AC74+'[4]6JAN'!AC74+'[4]7FEB'!AC74+'[4]8MAR'!AC74+'[4]9APR'!AC74+'[4]10MAY'!AC74+'[4]11JUN'!AC74+'[4]12JUL'!AC74</f>
        <v>0</v>
      </c>
      <c r="AD74" s="23">
        <f>'[4]2SEPT'!AD74+'[4]3OCT'!AD74+'[4]4NOV'!AD74+'[4]5DEC'!AD74+'[4]6JAN'!AD74+'[4]7FEB'!AD74+'[4]8MAR'!AD74+'[4]9APR'!AD74+'[4]10MAY'!AD74+'[4]11JUN'!AD74+'[4]12JUL'!AD74</f>
        <v>0</v>
      </c>
      <c r="AE74" s="19">
        <f>'[4]2SEPT'!AE74+'[4]3OCT'!AE74+'[4]4NOV'!AE74+'[4]5DEC'!AE74+'[4]6JAN'!AE74+'[4]7FEB'!AE74+'[4]8MAR'!AE74+'[4]9APR'!AE74+'[4]10MAY'!AE74+'[4]11JUN'!AE74+'[4]12JUL'!AE74</f>
        <v>0</v>
      </c>
      <c r="AF74" s="19">
        <f>'[4]2SEPT'!AF74+'[4]3OCT'!AF74+'[4]4NOV'!AF74+'[4]5DEC'!AF74+'[4]6JAN'!AF74+'[4]7FEB'!AF74+'[4]8MAR'!AF74+'[4]9APR'!AF74+'[4]10MAY'!AF74+'[4]11JUN'!AF74+'[4]12JUL'!AF74</f>
        <v>0</v>
      </c>
      <c r="AG74" s="19">
        <f>'[4]10MAY'!AG74+'[4]11JUN'!AG74+'[4]12JUL'!AG74</f>
        <v>0</v>
      </c>
      <c r="AH74" s="24">
        <f>'[4]2SEPT'!AG74+'[4]3OCT'!AG74+'[4]4NOV'!AG74+'[4]5DEC'!AG74+'[4]6JAN'!AG74+'[4]7FEB'!AG74+'[4]8MAR'!AG74+'[4]9APR'!AG74+'[4]10MAY'!AH74+'[4]11JUN'!AH74+'[4]12JUL'!AH74</f>
        <v>449901</v>
      </c>
    </row>
    <row r="75" spans="1:34" x14ac:dyDescent="0.25">
      <c r="A75" s="16" t="s">
        <v>187</v>
      </c>
      <c r="B75" s="17" t="s">
        <v>188</v>
      </c>
      <c r="C75" s="18" t="s">
        <v>36</v>
      </c>
      <c r="D75" s="19">
        <f>'[4]2SEPT'!D75+'[4]3OCT'!D75+'[4]4NOV'!D75+'[4]5DEC'!D75+'[4]6JAN'!D75+'[4]7FEB'!D75+'[4]8MAR'!D75+'[4]9APR'!D75+'[4]10MAY'!D75+'[4]11JUN'!D75+'[4]12JUL'!D75</f>
        <v>148282.5</v>
      </c>
      <c r="E75" s="19">
        <f>'[4]2SEPT'!E75+'[4]3OCT'!E75+'[4]4NOV'!E75+'[4]5DEC'!E75+'[4]6JAN'!E75+'[4]7FEB'!E75+'[4]8MAR'!E75+'[4]9APR'!E75+'[4]10MAY'!E75+'[4]11JUN'!E75+'[4]12JUL'!E75</f>
        <v>345992.5</v>
      </c>
      <c r="F75" s="19">
        <f>'[4]2SEPT'!F75+'[4]3OCT'!F75+'[4]4NOV'!F75+'[4]5DEC'!F75+'[4]6JAN'!F75+'[4]7FEB'!F75+'[4]8MAR'!F75+'[4]9APR'!F75+'[4]10MAY'!F75+'[4]11JUN'!F75+'[4]12JUL'!F75</f>
        <v>0</v>
      </c>
      <c r="G75" s="19">
        <f>'[4]2SEPT'!G75+'[4]3OCT'!G75+'[4]4NOV'!G75+'[4]5DEC'!G75+'[4]6JAN'!G75+'[4]7FEB'!G75+'[4]8MAR'!G75+'[4]9APR'!G75+'[4]10MAY'!G75+'[4]11JUN'!G75+'[4]12JUL'!G75</f>
        <v>76902</v>
      </c>
      <c r="H75" s="19">
        <f>'[4]2SEPT'!H75+'[4]3OCT'!H75+'[4]4NOV'!H75+'[4]5DEC'!H75+'[4]6JAN'!H75+'[4]7FEB'!H75+'[4]8MAR'!H75+'[4]9APR'!H75+'[4]10MAY'!H75+'[4]11JUN'!H75+'[4]12JUL'!H75</f>
        <v>0</v>
      </c>
      <c r="I75" s="20">
        <f>'[4]2SEPT'!I75+'[4]3OCT'!I75+'[4]4NOV'!I75+'[4]5DEC'!I75+'[4]6JAN'!I75+'[4]7FEB'!I75+'[4]8MAR'!I75+'[4]9APR'!I75+'[4]10MAY'!I75+'[4]11JUN'!I75+'[4]12JUL'!I75</f>
        <v>571177</v>
      </c>
      <c r="J75" s="19">
        <f>'[4]2SEPT'!J75+'[4]3OCT'!J75+'[4]4NOV'!J75+'[4]5DEC'!J75+'[4]6JAN'!J75+'[4]7FEB'!J75+'[4]8MAR'!J75+'[4]9APR'!J75+'[4]10MAY'!J75+'[4]11JUN'!J75+'[4]12JUL'!J75</f>
        <v>44365.75</v>
      </c>
      <c r="K75" s="19">
        <f>'[4]2SEPT'!K75+'[4]3OCT'!K75+'[4]4NOV'!K75+'[4]5DEC'!K75+'[4]6JAN'!K75+'[4]7FEB'!K75+'[4]8MAR'!K75+'[4]9APR'!K75+'[4]10MAY'!K75+'[4]11JUN'!K75+'[4]12JUL'!K75</f>
        <v>0</v>
      </c>
      <c r="L75" s="19">
        <f>'[4]2SEPT'!L75+'[4]3OCT'!L75+'[4]4NOV'!L75+'[4]5DEC'!L75+'[4]6JAN'!L75+'[4]7FEB'!L75+'[4]8MAR'!L75+'[4]9APR'!L75+'[4]10MAY'!L75+'[4]11JUN'!L75+'[4]12JUL'!L75</f>
        <v>0</v>
      </c>
      <c r="M75" s="19">
        <f>'[4]2SEPT'!M75+'[4]3OCT'!M75+'[4]4NOV'!M75+'[4]5DEC'!M75+'[4]6JAN'!M75+'[4]7FEB'!M75+'[4]8MAR'!M75+'[4]9APR'!M75+'[4]10MAY'!M75+'[4]11JUN'!M75+'[4]12JUL'!M75</f>
        <v>0</v>
      </c>
      <c r="N75" s="19">
        <f>'[4]2SEPT'!N75+'[4]3OCT'!N75+'[4]4NOV'!N75+'[4]5DEC'!N75+'[4]6JAN'!N75+'[4]7FEB'!N75+'[4]8MAR'!N75+'[4]9APR'!N75+'[4]10MAY'!N75+'[4]11JUN'!N75+'[4]12JUL'!N75</f>
        <v>0</v>
      </c>
      <c r="O75" s="19">
        <f>'[4]2SEPT'!O75+'[4]3OCT'!O75+'[4]4NOV'!O75+'[4]5DEC'!O75+'[4]6JAN'!O75+'[4]7FEB'!O75+'[4]8MAR'!O75+'[4]9APR'!O75+'[4]10MAY'!O75+'[4]11JUN'!O75+'[4]12JUL'!O75</f>
        <v>0</v>
      </c>
      <c r="P75" s="19">
        <f>'[4]2SEPT'!P75+'[4]3OCT'!P75+'[4]4NOV'!P75+'[4]5DEC'!P75+'[4]6JAN'!P75+'[4]7FEB'!P75+'[4]8MAR'!P75+'[4]9APR'!P75+'[4]10MAY'!P75+'[4]11JUN'!P75+'[4]12JUL'!P75</f>
        <v>0</v>
      </c>
      <c r="Q75" s="19">
        <f>'[4]2SEPT'!Q75+'[4]3OCT'!Q75+'[4]4NOV'!Q75+'[4]5DEC'!Q75+'[4]6JAN'!Q75+'[4]7FEB'!Q75+'[4]8MAR'!Q75+'[4]9APR'!Q75+'[4]10MAY'!Q75+'[4]11JUN'!Q75+'[4]12JUL'!Q75</f>
        <v>0</v>
      </c>
      <c r="R75" s="19">
        <f>'[4]2SEPT'!R75+'[4]3OCT'!R75+'[4]4NOV'!R75+'[4]5DEC'!R75+'[4]6JAN'!R75+'[4]7FEB'!R75+'[4]8MAR'!R75+'[4]9APR'!R75+'[4]10MAY'!R75+'[4]11JUN'!R75+'[4]12JUL'!R75</f>
        <v>0</v>
      </c>
      <c r="S75" s="19">
        <f>'[4]2SEPT'!S75+'[4]3OCT'!S75+'[4]4NOV'!S75+'[4]5DEC'!S75+'[4]6JAN'!S75+'[4]7FEB'!S75+'[4]8MAR'!S75+'[4]9APR'!S75+'[4]10MAY'!S75+'[4]11JUN'!S75+'[4]12JUL'!S75</f>
        <v>0</v>
      </c>
      <c r="T75" s="21">
        <f>'[4]2SEPT'!T75+'[4]3OCT'!T75+'[4]4NOV'!T75+'[4]5DEC'!T75+'[4]6JAN'!T75+'[4]7FEB'!T75+'[4]8MAR'!T75+'[4]9APR'!T75+'[4]10MAY'!T75+'[4]11JUN'!T75+'[4]12JUL'!T75</f>
        <v>0</v>
      </c>
      <c r="U75" s="19">
        <f>'[4]2SEPT'!U75+'[4]3OCT'!U75+'[4]4NOV'!U75+'[4]5DEC'!U75+'[4]6JAN'!U75+'[4]7FEB'!U75+'[4]8MAR'!U75+'[4]9APR'!U75+'[4]10MAY'!U75+'[4]11JUN'!U75+'[4]12JUL'!U75</f>
        <v>0</v>
      </c>
      <c r="V75" s="19">
        <f>'[4]2SEPT'!V75+'[4]3OCT'!V75+'[4]4NOV'!V75+'[4]5DEC'!V75+'[4]6JAN'!V75+'[4]7FEB'!V75+'[4]8MAR'!V75+'[4]9APR'!V75+'[4]10MAY'!V75+'[4]11JUN'!V75+'[4]12JUL'!V75</f>
        <v>0</v>
      </c>
      <c r="W75" s="19">
        <f>'[4]2SEPT'!W75+'[4]3OCT'!W75+'[4]4NOV'!W75+'[4]5DEC'!W75+'[4]6JAN'!W75+'[4]7FEB'!W75+'[4]8MAR'!W75+'[4]9APR'!W75+'[4]10MAY'!W75+'[4]11JUN'!W75+'[4]12JUL'!W75</f>
        <v>0</v>
      </c>
      <c r="X75" s="19">
        <f>'[4]2SEPT'!X75+'[4]3OCT'!X75+'[4]4NOV'!X75+'[4]5DEC'!X75+'[4]6JAN'!X75+'[4]7FEB'!X75+'[4]8MAR'!X75+'[4]9APR'!X75+'[4]10MAY'!X75+'[4]11JUN'!X75+'[4]12JUL'!X75</f>
        <v>0</v>
      </c>
      <c r="Y75" s="22">
        <f>'[4]2SEPT'!Y75+'[4]3OCT'!Y75+'[4]4NOV'!Y75+'[4]5DEC'!Y75+'[4]6JAN'!Y75+'[4]7FEB'!Y75+'[4]8MAR'!Y75+'[4]9APR'!Y75+'[4]10MAY'!Y75+'[4]11JUN'!Y75+'[4]12JUL'!Y75</f>
        <v>0</v>
      </c>
      <c r="Z75" s="19">
        <f>'[4]2SEPT'!Z75+'[4]3OCT'!Z75+'[4]4NOV'!Z75+'[4]5DEC'!Z75+'[4]6JAN'!Z75+'[4]7FEB'!Z75+'[4]8MAR'!Z75+'[4]9APR'!Z75+'[4]10MAY'!Z75+'[4]11JUN'!Z75+'[4]12JUL'!Z75</f>
        <v>0</v>
      </c>
      <c r="AA75" s="19">
        <f>'[4]2SEPT'!AA75+'[4]3OCT'!AA75+'[4]4NOV'!AA75+'[4]5DEC'!AA75+'[4]6JAN'!AA75+'[4]7FEB'!AA75+'[4]8MAR'!AA75+'[4]9APR'!AA75+'[4]10MAY'!AA75+'[4]11JUN'!AA75+'[4]12JUL'!AA75</f>
        <v>0</v>
      </c>
      <c r="AB75" s="19">
        <f>'[4]2SEPT'!AB75+'[4]3OCT'!AB75+'[4]4NOV'!AB75+'[4]5DEC'!AB75+'[4]6JAN'!AB75+'[4]7FEB'!AB75+'[4]8MAR'!AB75+'[4]9APR'!AB75+'[4]10MAY'!AB75+'[4]11JUN'!AB75+'[4]12JUL'!AB75</f>
        <v>0</v>
      </c>
      <c r="AC75" s="19">
        <f>'[4]2SEPT'!AC75+'[4]3OCT'!AC75+'[4]4NOV'!AC75+'[4]5DEC'!AC75+'[4]6JAN'!AC75+'[4]7FEB'!AC75+'[4]8MAR'!AC75+'[4]9APR'!AC75+'[4]10MAY'!AC75+'[4]11JUN'!AC75+'[4]12JUL'!AC75</f>
        <v>0</v>
      </c>
      <c r="AD75" s="23">
        <f>'[4]2SEPT'!AD75+'[4]3OCT'!AD75+'[4]4NOV'!AD75+'[4]5DEC'!AD75+'[4]6JAN'!AD75+'[4]7FEB'!AD75+'[4]8MAR'!AD75+'[4]9APR'!AD75+'[4]10MAY'!AD75+'[4]11JUN'!AD75+'[4]12JUL'!AD75</f>
        <v>0</v>
      </c>
      <c r="AE75" s="19">
        <f>'[4]2SEPT'!AE75+'[4]3OCT'!AE75+'[4]4NOV'!AE75+'[4]5DEC'!AE75+'[4]6JAN'!AE75+'[4]7FEB'!AE75+'[4]8MAR'!AE75+'[4]9APR'!AE75+'[4]10MAY'!AE75+'[4]11JUN'!AE75+'[4]12JUL'!AE75</f>
        <v>0</v>
      </c>
      <c r="AF75" s="19">
        <f>'[4]2SEPT'!AF75+'[4]3OCT'!AF75+'[4]4NOV'!AF75+'[4]5DEC'!AF75+'[4]6JAN'!AF75+'[4]7FEB'!AF75+'[4]8MAR'!AF75+'[4]9APR'!AF75+'[4]10MAY'!AF75+'[4]11JUN'!AF75+'[4]12JUL'!AF75</f>
        <v>0</v>
      </c>
      <c r="AG75" s="19">
        <f>'[4]10MAY'!AG75+'[4]11JUN'!AG75+'[4]12JUL'!AG75</f>
        <v>0</v>
      </c>
      <c r="AH75" s="24">
        <f>'[4]2SEPT'!AG75+'[4]3OCT'!AG75+'[4]4NOV'!AG75+'[4]5DEC'!AG75+'[4]6JAN'!AG75+'[4]7FEB'!AG75+'[4]8MAR'!AG75+'[4]9APR'!AG75+'[4]10MAY'!AH75+'[4]11JUN'!AH75+'[4]12JUL'!AH75</f>
        <v>567945.75</v>
      </c>
    </row>
    <row r="76" spans="1:34" x14ac:dyDescent="0.25">
      <c r="A76" s="16" t="s">
        <v>189</v>
      </c>
      <c r="B76" s="17" t="s">
        <v>190</v>
      </c>
      <c r="C76" s="26" t="s">
        <v>42</v>
      </c>
      <c r="D76" s="19">
        <f>'[4]2SEPT'!D76+'[4]3OCT'!D76+'[4]4NOV'!D76+'[4]5DEC'!D76+'[4]6JAN'!D76+'[4]7FEB'!D76+'[4]8MAR'!D76+'[4]9APR'!D76+'[4]10MAY'!D76+'[4]11JUN'!D76+'[4]12JUL'!D76</f>
        <v>83458.36</v>
      </c>
      <c r="E76" s="19">
        <f>'[4]2SEPT'!E76+'[4]3OCT'!E76+'[4]4NOV'!E76+'[4]5DEC'!E76+'[4]6JAN'!E76+'[4]7FEB'!E76+'[4]8MAR'!E76+'[4]9APR'!E76+'[4]10MAY'!E76+'[4]11JUN'!E76+'[4]12JUL'!E76</f>
        <v>65413.64</v>
      </c>
      <c r="F76" s="19">
        <f>'[4]2SEPT'!F76+'[4]3OCT'!F76+'[4]4NOV'!F76+'[4]5DEC'!F76+'[4]6JAN'!F76+'[4]7FEB'!F76+'[4]8MAR'!F76+'[4]9APR'!F76+'[4]10MAY'!F76+'[4]11JUN'!F76+'[4]12JUL'!F76</f>
        <v>15250</v>
      </c>
      <c r="G76" s="19">
        <f>'[4]2SEPT'!G76+'[4]3OCT'!G76+'[4]4NOV'!G76+'[4]5DEC'!G76+'[4]6JAN'!G76+'[4]7FEB'!G76+'[4]8MAR'!G76+'[4]9APR'!G76+'[4]10MAY'!G76+'[4]11JUN'!G76+'[4]12JUL'!G76</f>
        <v>29200</v>
      </c>
      <c r="H76" s="19">
        <f>'[4]2SEPT'!H76+'[4]3OCT'!H76+'[4]4NOV'!H76+'[4]5DEC'!H76+'[4]6JAN'!H76+'[4]7FEB'!H76+'[4]8MAR'!H76+'[4]9APR'!H76+'[4]10MAY'!H76+'[4]11JUN'!H76+'[4]12JUL'!H76</f>
        <v>13900</v>
      </c>
      <c r="I76" s="20">
        <f>'[4]2SEPT'!I76+'[4]3OCT'!I76+'[4]4NOV'!I76+'[4]5DEC'!I76+'[4]6JAN'!I76+'[4]7FEB'!I76+'[4]8MAR'!I76+'[4]9APR'!I76+'[4]10MAY'!I76+'[4]11JUN'!I76+'[4]12JUL'!I76</f>
        <v>207222</v>
      </c>
      <c r="J76" s="19">
        <f>'[4]2SEPT'!J76+'[4]3OCT'!J76+'[4]4NOV'!J76+'[4]5DEC'!J76+'[4]6JAN'!J76+'[4]7FEB'!J76+'[4]8MAR'!J76+'[4]9APR'!J76+'[4]10MAY'!J76+'[4]11JUN'!J76+'[4]12JUL'!J76</f>
        <v>14451.64</v>
      </c>
      <c r="K76" s="19">
        <f>'[4]2SEPT'!K76+'[4]3OCT'!K76+'[4]4NOV'!K76+'[4]5DEC'!K76+'[4]6JAN'!K76+'[4]7FEB'!K76+'[4]8MAR'!K76+'[4]9APR'!K76+'[4]10MAY'!K76+'[4]11JUN'!K76+'[4]12JUL'!K76</f>
        <v>0</v>
      </c>
      <c r="L76" s="19">
        <f>'[4]2SEPT'!L76+'[4]3OCT'!L76+'[4]4NOV'!L76+'[4]5DEC'!L76+'[4]6JAN'!L76+'[4]7FEB'!L76+'[4]8MAR'!L76+'[4]9APR'!L76+'[4]10MAY'!L76+'[4]11JUN'!L76+'[4]12JUL'!L76</f>
        <v>0</v>
      </c>
      <c r="M76" s="19">
        <f>'[4]2SEPT'!M76+'[4]3OCT'!M76+'[4]4NOV'!M76+'[4]5DEC'!M76+'[4]6JAN'!M76+'[4]7FEB'!M76+'[4]8MAR'!M76+'[4]9APR'!M76+'[4]10MAY'!M76+'[4]11JUN'!M76+'[4]12JUL'!M76</f>
        <v>0</v>
      </c>
      <c r="N76" s="19">
        <f>'[4]2SEPT'!N76+'[4]3OCT'!N76+'[4]4NOV'!N76+'[4]5DEC'!N76+'[4]6JAN'!N76+'[4]7FEB'!N76+'[4]8MAR'!N76+'[4]9APR'!N76+'[4]10MAY'!N76+'[4]11JUN'!N76+'[4]12JUL'!N76</f>
        <v>0</v>
      </c>
      <c r="O76" s="19">
        <f>'[4]2SEPT'!O76+'[4]3OCT'!O76+'[4]4NOV'!O76+'[4]5DEC'!O76+'[4]6JAN'!O76+'[4]7FEB'!O76+'[4]8MAR'!O76+'[4]9APR'!O76+'[4]10MAY'!O76+'[4]11JUN'!O76+'[4]12JUL'!O76</f>
        <v>0</v>
      </c>
      <c r="P76" s="19">
        <f>'[4]2SEPT'!P76+'[4]3OCT'!P76+'[4]4NOV'!P76+'[4]5DEC'!P76+'[4]6JAN'!P76+'[4]7FEB'!P76+'[4]8MAR'!P76+'[4]9APR'!P76+'[4]10MAY'!P76+'[4]11JUN'!P76+'[4]12JUL'!P76</f>
        <v>0</v>
      </c>
      <c r="Q76" s="19">
        <f>'[4]2SEPT'!Q76+'[4]3OCT'!Q76+'[4]4NOV'!Q76+'[4]5DEC'!Q76+'[4]6JAN'!Q76+'[4]7FEB'!Q76+'[4]8MAR'!Q76+'[4]9APR'!Q76+'[4]10MAY'!Q76+'[4]11JUN'!Q76+'[4]12JUL'!Q76</f>
        <v>0</v>
      </c>
      <c r="R76" s="19">
        <f>'[4]2SEPT'!R76+'[4]3OCT'!R76+'[4]4NOV'!R76+'[4]5DEC'!R76+'[4]6JAN'!R76+'[4]7FEB'!R76+'[4]8MAR'!R76+'[4]9APR'!R76+'[4]10MAY'!R76+'[4]11JUN'!R76+'[4]12JUL'!R76</f>
        <v>0</v>
      </c>
      <c r="S76" s="19">
        <f>'[4]2SEPT'!S76+'[4]3OCT'!S76+'[4]4NOV'!S76+'[4]5DEC'!S76+'[4]6JAN'!S76+'[4]7FEB'!S76+'[4]8MAR'!S76+'[4]9APR'!S76+'[4]10MAY'!S76+'[4]11JUN'!S76+'[4]12JUL'!S76</f>
        <v>0</v>
      </c>
      <c r="T76" s="21">
        <f>'[4]2SEPT'!T76+'[4]3OCT'!T76+'[4]4NOV'!T76+'[4]5DEC'!T76+'[4]6JAN'!T76+'[4]7FEB'!T76+'[4]8MAR'!T76+'[4]9APR'!T76+'[4]10MAY'!T76+'[4]11JUN'!T76+'[4]12JUL'!T76</f>
        <v>0</v>
      </c>
      <c r="U76" s="19">
        <f>'[4]2SEPT'!U76+'[4]3OCT'!U76+'[4]4NOV'!U76+'[4]5DEC'!U76+'[4]6JAN'!U76+'[4]7FEB'!U76+'[4]8MAR'!U76+'[4]9APR'!U76+'[4]10MAY'!U76+'[4]11JUN'!U76+'[4]12JUL'!U76</f>
        <v>0</v>
      </c>
      <c r="V76" s="19">
        <f>'[4]2SEPT'!V76+'[4]3OCT'!V76+'[4]4NOV'!V76+'[4]5DEC'!V76+'[4]6JAN'!V76+'[4]7FEB'!V76+'[4]8MAR'!V76+'[4]9APR'!V76+'[4]10MAY'!V76+'[4]11JUN'!V76+'[4]12JUL'!V76</f>
        <v>0</v>
      </c>
      <c r="W76" s="19">
        <f>'[4]2SEPT'!W76+'[4]3OCT'!W76+'[4]4NOV'!W76+'[4]5DEC'!W76+'[4]6JAN'!W76+'[4]7FEB'!W76+'[4]8MAR'!W76+'[4]9APR'!W76+'[4]10MAY'!W76+'[4]11JUN'!W76+'[4]12JUL'!W76</f>
        <v>0</v>
      </c>
      <c r="X76" s="19">
        <f>'[4]2SEPT'!X76+'[4]3OCT'!X76+'[4]4NOV'!X76+'[4]5DEC'!X76+'[4]6JAN'!X76+'[4]7FEB'!X76+'[4]8MAR'!X76+'[4]9APR'!X76+'[4]10MAY'!X76+'[4]11JUN'!X76+'[4]12JUL'!X76</f>
        <v>0</v>
      </c>
      <c r="Y76" s="22">
        <f>'[4]2SEPT'!Y76+'[4]3OCT'!Y76+'[4]4NOV'!Y76+'[4]5DEC'!Y76+'[4]6JAN'!Y76+'[4]7FEB'!Y76+'[4]8MAR'!Y76+'[4]9APR'!Y76+'[4]10MAY'!Y76+'[4]11JUN'!Y76+'[4]12JUL'!Y76</f>
        <v>0</v>
      </c>
      <c r="Z76" s="19">
        <f>'[4]2SEPT'!Z76+'[4]3OCT'!Z76+'[4]4NOV'!Z76+'[4]5DEC'!Z76+'[4]6JAN'!Z76+'[4]7FEB'!Z76+'[4]8MAR'!Z76+'[4]9APR'!Z76+'[4]10MAY'!Z76+'[4]11JUN'!Z76+'[4]12JUL'!Z76</f>
        <v>0</v>
      </c>
      <c r="AA76" s="19">
        <f>'[4]2SEPT'!AA76+'[4]3OCT'!AA76+'[4]4NOV'!AA76+'[4]5DEC'!AA76+'[4]6JAN'!AA76+'[4]7FEB'!AA76+'[4]8MAR'!AA76+'[4]9APR'!AA76+'[4]10MAY'!AA76+'[4]11JUN'!AA76+'[4]12JUL'!AA76</f>
        <v>0</v>
      </c>
      <c r="AB76" s="19">
        <f>'[4]2SEPT'!AB76+'[4]3OCT'!AB76+'[4]4NOV'!AB76+'[4]5DEC'!AB76+'[4]6JAN'!AB76+'[4]7FEB'!AB76+'[4]8MAR'!AB76+'[4]9APR'!AB76+'[4]10MAY'!AB76+'[4]11JUN'!AB76+'[4]12JUL'!AB76</f>
        <v>0</v>
      </c>
      <c r="AC76" s="19">
        <f>'[4]2SEPT'!AC76+'[4]3OCT'!AC76+'[4]4NOV'!AC76+'[4]5DEC'!AC76+'[4]6JAN'!AC76+'[4]7FEB'!AC76+'[4]8MAR'!AC76+'[4]9APR'!AC76+'[4]10MAY'!AC76+'[4]11JUN'!AC76+'[4]12JUL'!AC76</f>
        <v>0</v>
      </c>
      <c r="AD76" s="23">
        <f>'[4]2SEPT'!AD76+'[4]3OCT'!AD76+'[4]4NOV'!AD76+'[4]5DEC'!AD76+'[4]6JAN'!AD76+'[4]7FEB'!AD76+'[4]8MAR'!AD76+'[4]9APR'!AD76+'[4]10MAY'!AD76+'[4]11JUN'!AD76+'[4]12JUL'!AD76</f>
        <v>0</v>
      </c>
      <c r="AE76" s="19">
        <f>'[4]2SEPT'!AE76+'[4]3OCT'!AE76+'[4]4NOV'!AE76+'[4]5DEC'!AE76+'[4]6JAN'!AE76+'[4]7FEB'!AE76+'[4]8MAR'!AE76+'[4]9APR'!AE76+'[4]10MAY'!AE76+'[4]11JUN'!AE76+'[4]12JUL'!AE76</f>
        <v>0</v>
      </c>
      <c r="AF76" s="19">
        <f>'[4]2SEPT'!AF76+'[4]3OCT'!AF76+'[4]4NOV'!AF76+'[4]5DEC'!AF76+'[4]6JAN'!AF76+'[4]7FEB'!AF76+'[4]8MAR'!AF76+'[4]9APR'!AF76+'[4]10MAY'!AF76+'[4]11JUN'!AF76+'[4]12JUL'!AF76</f>
        <v>0</v>
      </c>
      <c r="AG76" s="19">
        <f>'[4]10MAY'!AG76+'[4]11JUN'!AG76+'[4]12JUL'!AG76</f>
        <v>0</v>
      </c>
      <c r="AH76" s="24">
        <f>'[4]2SEPT'!AG76+'[4]3OCT'!AG76+'[4]4NOV'!AG76+'[4]5DEC'!AG76+'[4]6JAN'!AG76+'[4]7FEB'!AG76+'[4]8MAR'!AG76+'[4]9APR'!AG76+'[4]10MAY'!AH76+'[4]11JUN'!AH76+'[4]12JUL'!AH76</f>
        <v>204405.64</v>
      </c>
    </row>
    <row r="77" spans="1:34" x14ac:dyDescent="0.25">
      <c r="A77" s="27" t="s">
        <v>191</v>
      </c>
      <c r="B77" s="17" t="s">
        <v>192</v>
      </c>
      <c r="C77" s="25" t="s">
        <v>39</v>
      </c>
      <c r="D77" s="19">
        <f>'[4]2SEPT'!D77+'[4]3OCT'!D77+'[4]4NOV'!D77+'[4]5DEC'!D77+'[4]6JAN'!D77+'[4]7FEB'!D77+'[4]8MAR'!D77+'[4]9APR'!D77+'[4]10MAY'!D77+'[4]11JUN'!D77+'[4]12JUL'!D77</f>
        <v>84873.27</v>
      </c>
      <c r="E77" s="19">
        <f>'[4]2SEPT'!E77+'[4]3OCT'!E77+'[4]4NOV'!E77+'[4]5DEC'!E77+'[4]6JAN'!E77+'[4]7FEB'!E77+'[4]8MAR'!E77+'[4]9APR'!E77+'[4]10MAY'!E77+'[4]11JUN'!E77+'[4]12JUL'!E77</f>
        <v>212683.78</v>
      </c>
      <c r="F77" s="19">
        <f>'[4]2SEPT'!F77+'[4]3OCT'!F77+'[4]4NOV'!F77+'[4]5DEC'!F77+'[4]6JAN'!F77+'[4]7FEB'!F77+'[4]8MAR'!F77+'[4]9APR'!F77+'[4]10MAY'!F77+'[4]11JUN'!F77+'[4]12JUL'!F77</f>
        <v>62781.46</v>
      </c>
      <c r="G77" s="19">
        <f>'[4]2SEPT'!G77+'[4]3OCT'!G77+'[4]4NOV'!G77+'[4]5DEC'!G77+'[4]6JAN'!G77+'[4]7FEB'!G77+'[4]8MAR'!G77+'[4]9APR'!G77+'[4]10MAY'!G77+'[4]11JUN'!G77+'[4]12JUL'!G77</f>
        <v>68000</v>
      </c>
      <c r="H77" s="19">
        <f>'[4]2SEPT'!H77+'[4]3OCT'!H77+'[4]4NOV'!H77+'[4]5DEC'!H77+'[4]6JAN'!H77+'[4]7FEB'!H77+'[4]8MAR'!H77+'[4]9APR'!H77+'[4]10MAY'!H77+'[4]11JUN'!H77+'[4]12JUL'!H77</f>
        <v>33830.490000000005</v>
      </c>
      <c r="I77" s="20">
        <f>'[4]2SEPT'!I77+'[4]3OCT'!I77+'[4]4NOV'!I77+'[4]5DEC'!I77+'[4]6JAN'!I77+'[4]7FEB'!I77+'[4]8MAR'!I77+'[4]9APR'!I77+'[4]10MAY'!I77+'[4]11JUN'!I77+'[4]12JUL'!I77</f>
        <v>462169</v>
      </c>
      <c r="J77" s="19">
        <f>'[4]2SEPT'!J77+'[4]3OCT'!J77+'[4]4NOV'!J77+'[4]5DEC'!J77+'[4]6JAN'!J77+'[4]7FEB'!J77+'[4]8MAR'!J77+'[4]9APR'!J77+'[4]10MAY'!J77+'[4]11JUN'!J77+'[4]12JUL'!J77</f>
        <v>15954.52</v>
      </c>
      <c r="K77" s="19">
        <f>'[4]2SEPT'!K77+'[4]3OCT'!K77+'[4]4NOV'!K77+'[4]5DEC'!K77+'[4]6JAN'!K77+'[4]7FEB'!K77+'[4]8MAR'!K77+'[4]9APR'!K77+'[4]10MAY'!K77+'[4]11JUN'!K77+'[4]12JUL'!K77</f>
        <v>0</v>
      </c>
      <c r="L77" s="19">
        <f>'[4]2SEPT'!L77+'[4]3OCT'!L77+'[4]4NOV'!L77+'[4]5DEC'!L77+'[4]6JAN'!L77+'[4]7FEB'!L77+'[4]8MAR'!L77+'[4]9APR'!L77+'[4]10MAY'!L77+'[4]11JUN'!L77+'[4]12JUL'!L77</f>
        <v>0</v>
      </c>
      <c r="M77" s="19">
        <f>'[4]2SEPT'!M77+'[4]3OCT'!M77+'[4]4NOV'!M77+'[4]5DEC'!M77+'[4]6JAN'!M77+'[4]7FEB'!M77+'[4]8MAR'!M77+'[4]9APR'!M77+'[4]10MAY'!M77+'[4]11JUN'!M77+'[4]12JUL'!M77</f>
        <v>0</v>
      </c>
      <c r="N77" s="19">
        <f>'[4]2SEPT'!N77+'[4]3OCT'!N77+'[4]4NOV'!N77+'[4]5DEC'!N77+'[4]6JAN'!N77+'[4]7FEB'!N77+'[4]8MAR'!N77+'[4]9APR'!N77+'[4]10MAY'!N77+'[4]11JUN'!N77+'[4]12JUL'!N77</f>
        <v>0</v>
      </c>
      <c r="O77" s="19">
        <f>'[4]2SEPT'!O77+'[4]3OCT'!O77+'[4]4NOV'!O77+'[4]5DEC'!O77+'[4]6JAN'!O77+'[4]7FEB'!O77+'[4]8MAR'!O77+'[4]9APR'!O77+'[4]10MAY'!O77+'[4]11JUN'!O77+'[4]12JUL'!O77</f>
        <v>0</v>
      </c>
      <c r="P77" s="19">
        <f>'[4]2SEPT'!P77+'[4]3OCT'!P77+'[4]4NOV'!P77+'[4]5DEC'!P77+'[4]6JAN'!P77+'[4]7FEB'!P77+'[4]8MAR'!P77+'[4]9APR'!P77+'[4]10MAY'!P77+'[4]11JUN'!P77+'[4]12JUL'!P77</f>
        <v>0</v>
      </c>
      <c r="Q77" s="19">
        <f>'[4]2SEPT'!Q77+'[4]3OCT'!Q77+'[4]4NOV'!Q77+'[4]5DEC'!Q77+'[4]6JAN'!Q77+'[4]7FEB'!Q77+'[4]8MAR'!Q77+'[4]9APR'!Q77+'[4]10MAY'!Q77+'[4]11JUN'!Q77+'[4]12JUL'!Q77</f>
        <v>0</v>
      </c>
      <c r="R77" s="19">
        <f>'[4]2SEPT'!R77+'[4]3OCT'!R77+'[4]4NOV'!R77+'[4]5DEC'!R77+'[4]6JAN'!R77+'[4]7FEB'!R77+'[4]8MAR'!R77+'[4]9APR'!R77+'[4]10MAY'!R77+'[4]11JUN'!R77+'[4]12JUL'!R77</f>
        <v>0</v>
      </c>
      <c r="S77" s="19">
        <f>'[4]2SEPT'!S77+'[4]3OCT'!S77+'[4]4NOV'!S77+'[4]5DEC'!S77+'[4]6JAN'!S77+'[4]7FEB'!S77+'[4]8MAR'!S77+'[4]9APR'!S77+'[4]10MAY'!S77+'[4]11JUN'!S77+'[4]12JUL'!S77</f>
        <v>0</v>
      </c>
      <c r="T77" s="21">
        <f>'[4]2SEPT'!T77+'[4]3OCT'!T77+'[4]4NOV'!T77+'[4]5DEC'!T77+'[4]6JAN'!T77+'[4]7FEB'!T77+'[4]8MAR'!T77+'[4]9APR'!T77+'[4]10MAY'!T77+'[4]11JUN'!T77+'[4]12JUL'!T77</f>
        <v>0</v>
      </c>
      <c r="U77" s="19">
        <f>'[4]2SEPT'!U77+'[4]3OCT'!U77+'[4]4NOV'!U77+'[4]5DEC'!U77+'[4]6JAN'!U77+'[4]7FEB'!U77+'[4]8MAR'!U77+'[4]9APR'!U77+'[4]10MAY'!U77+'[4]11JUN'!U77+'[4]12JUL'!U77</f>
        <v>0</v>
      </c>
      <c r="V77" s="19">
        <f>'[4]2SEPT'!V77+'[4]3OCT'!V77+'[4]4NOV'!V77+'[4]5DEC'!V77+'[4]6JAN'!V77+'[4]7FEB'!V77+'[4]8MAR'!V77+'[4]9APR'!V77+'[4]10MAY'!V77+'[4]11JUN'!V77+'[4]12JUL'!V77</f>
        <v>0</v>
      </c>
      <c r="W77" s="19">
        <f>'[4]2SEPT'!W77+'[4]3OCT'!W77+'[4]4NOV'!W77+'[4]5DEC'!W77+'[4]6JAN'!W77+'[4]7FEB'!W77+'[4]8MAR'!W77+'[4]9APR'!W77+'[4]10MAY'!W77+'[4]11JUN'!W77+'[4]12JUL'!W77</f>
        <v>0</v>
      </c>
      <c r="X77" s="19">
        <f>'[4]2SEPT'!X77+'[4]3OCT'!X77+'[4]4NOV'!X77+'[4]5DEC'!X77+'[4]6JAN'!X77+'[4]7FEB'!X77+'[4]8MAR'!X77+'[4]9APR'!X77+'[4]10MAY'!X77+'[4]11JUN'!X77+'[4]12JUL'!X77</f>
        <v>0</v>
      </c>
      <c r="Y77" s="22">
        <f>'[4]2SEPT'!Y77+'[4]3OCT'!Y77+'[4]4NOV'!Y77+'[4]5DEC'!Y77+'[4]6JAN'!Y77+'[4]7FEB'!Y77+'[4]8MAR'!Y77+'[4]9APR'!Y77+'[4]10MAY'!Y77+'[4]11JUN'!Y77+'[4]12JUL'!Y77</f>
        <v>0</v>
      </c>
      <c r="Z77" s="19">
        <f>'[4]2SEPT'!Z77+'[4]3OCT'!Z77+'[4]4NOV'!Z77+'[4]5DEC'!Z77+'[4]6JAN'!Z77+'[4]7FEB'!Z77+'[4]8MAR'!Z77+'[4]9APR'!Z77+'[4]10MAY'!Z77+'[4]11JUN'!Z77+'[4]12JUL'!Z77</f>
        <v>0</v>
      </c>
      <c r="AA77" s="19">
        <f>'[4]2SEPT'!AA77+'[4]3OCT'!AA77+'[4]4NOV'!AA77+'[4]5DEC'!AA77+'[4]6JAN'!AA77+'[4]7FEB'!AA77+'[4]8MAR'!AA77+'[4]9APR'!AA77+'[4]10MAY'!AA77+'[4]11JUN'!AA77+'[4]12JUL'!AA77</f>
        <v>0</v>
      </c>
      <c r="AB77" s="19">
        <f>'[4]2SEPT'!AB77+'[4]3OCT'!AB77+'[4]4NOV'!AB77+'[4]5DEC'!AB77+'[4]6JAN'!AB77+'[4]7FEB'!AB77+'[4]8MAR'!AB77+'[4]9APR'!AB77+'[4]10MAY'!AB77+'[4]11JUN'!AB77+'[4]12JUL'!AB77</f>
        <v>0</v>
      </c>
      <c r="AC77" s="19">
        <f>'[4]2SEPT'!AC77+'[4]3OCT'!AC77+'[4]4NOV'!AC77+'[4]5DEC'!AC77+'[4]6JAN'!AC77+'[4]7FEB'!AC77+'[4]8MAR'!AC77+'[4]9APR'!AC77+'[4]10MAY'!AC77+'[4]11JUN'!AC77+'[4]12JUL'!AC77</f>
        <v>0</v>
      </c>
      <c r="AD77" s="23">
        <f>'[4]2SEPT'!AD77+'[4]3OCT'!AD77+'[4]4NOV'!AD77+'[4]5DEC'!AD77+'[4]6JAN'!AD77+'[4]7FEB'!AD77+'[4]8MAR'!AD77+'[4]9APR'!AD77+'[4]10MAY'!AD77+'[4]11JUN'!AD77+'[4]12JUL'!AD77</f>
        <v>0</v>
      </c>
      <c r="AE77" s="19">
        <f>'[4]2SEPT'!AE77+'[4]3OCT'!AE77+'[4]4NOV'!AE77+'[4]5DEC'!AE77+'[4]6JAN'!AE77+'[4]7FEB'!AE77+'[4]8MAR'!AE77+'[4]9APR'!AE77+'[4]10MAY'!AE77+'[4]11JUN'!AE77+'[4]12JUL'!AE77</f>
        <v>0</v>
      </c>
      <c r="AF77" s="19">
        <f>'[4]2SEPT'!AF77+'[4]3OCT'!AF77+'[4]4NOV'!AF77+'[4]5DEC'!AF77+'[4]6JAN'!AF77+'[4]7FEB'!AF77+'[4]8MAR'!AF77+'[4]9APR'!AF77+'[4]10MAY'!AF77+'[4]11JUN'!AF77+'[4]12JUL'!AF77</f>
        <v>37965</v>
      </c>
      <c r="AG77" s="19">
        <f>'[4]10MAY'!AG77+'[4]11JUN'!AG77+'[4]12JUL'!AG77</f>
        <v>0</v>
      </c>
      <c r="AH77" s="24">
        <f>'[4]2SEPT'!AG77+'[4]3OCT'!AG77+'[4]4NOV'!AG77+'[4]5DEC'!AG77+'[4]6JAN'!AG77+'[4]7FEB'!AG77+'[4]8MAR'!AG77+'[4]9APR'!AG77+'[4]10MAY'!AH77+'[4]11JUN'!AH77+'[4]12JUL'!AH77</f>
        <v>477573.52</v>
      </c>
    </row>
    <row r="78" spans="1:34" x14ac:dyDescent="0.25">
      <c r="A78" s="16" t="s">
        <v>193</v>
      </c>
      <c r="B78" s="17" t="s">
        <v>194</v>
      </c>
      <c r="C78" s="18" t="s">
        <v>36</v>
      </c>
      <c r="D78" s="19">
        <f>'[4]2SEPT'!D78+'[4]3OCT'!D78+'[4]4NOV'!D78+'[4]5DEC'!D78+'[4]6JAN'!D78+'[4]7FEB'!D78+'[4]8MAR'!D78+'[4]9APR'!D78+'[4]10MAY'!D78+'[4]11JUN'!D78+'[4]12JUL'!D78</f>
        <v>238123</v>
      </c>
      <c r="E78" s="19">
        <f>'[4]2SEPT'!E78+'[4]3OCT'!E78+'[4]4NOV'!E78+'[4]5DEC'!E78+'[4]6JAN'!E78+'[4]7FEB'!E78+'[4]8MAR'!E78+'[4]9APR'!E78+'[4]10MAY'!E78+'[4]11JUN'!E78+'[4]12JUL'!E78</f>
        <v>133336</v>
      </c>
      <c r="F78" s="19">
        <f>'[4]2SEPT'!F78+'[4]3OCT'!F78+'[4]4NOV'!F78+'[4]5DEC'!F78+'[4]6JAN'!F78+'[4]7FEB'!F78+'[4]8MAR'!F78+'[4]9APR'!F78+'[4]10MAY'!F78+'[4]11JUN'!F78+'[4]12JUL'!F78</f>
        <v>110000</v>
      </c>
      <c r="G78" s="19">
        <f>'[4]2SEPT'!G78+'[4]3OCT'!G78+'[4]4NOV'!G78+'[4]5DEC'!G78+'[4]6JAN'!G78+'[4]7FEB'!G78+'[4]8MAR'!G78+'[4]9APR'!G78+'[4]10MAY'!G78+'[4]11JUN'!G78+'[4]12JUL'!G78</f>
        <v>263000</v>
      </c>
      <c r="H78" s="19">
        <f>'[4]2SEPT'!H78+'[4]3OCT'!H78+'[4]4NOV'!H78+'[4]5DEC'!H78+'[4]6JAN'!H78+'[4]7FEB'!H78+'[4]8MAR'!H78+'[4]9APR'!H78+'[4]10MAY'!H78+'[4]11JUN'!H78+'[4]12JUL'!H78</f>
        <v>6600</v>
      </c>
      <c r="I78" s="20">
        <f>'[4]2SEPT'!I78+'[4]3OCT'!I78+'[4]4NOV'!I78+'[4]5DEC'!I78+'[4]6JAN'!I78+'[4]7FEB'!I78+'[4]8MAR'!I78+'[4]9APR'!I78+'[4]10MAY'!I78+'[4]11JUN'!I78+'[4]12JUL'!I78</f>
        <v>751059</v>
      </c>
      <c r="J78" s="19">
        <f>'[4]2SEPT'!J78+'[4]3OCT'!J78+'[4]4NOV'!J78+'[4]5DEC'!J78+'[4]6JAN'!J78+'[4]7FEB'!J78+'[4]8MAR'!J78+'[4]9APR'!J78+'[4]10MAY'!J78+'[4]11JUN'!J78+'[4]12JUL'!J78</f>
        <v>47482.559999999998</v>
      </c>
      <c r="K78" s="19">
        <f>'[4]2SEPT'!K78+'[4]3OCT'!K78+'[4]4NOV'!K78+'[4]5DEC'!K78+'[4]6JAN'!K78+'[4]7FEB'!K78+'[4]8MAR'!K78+'[4]9APR'!K78+'[4]10MAY'!K78+'[4]11JUN'!K78+'[4]12JUL'!K78</f>
        <v>0</v>
      </c>
      <c r="L78" s="19">
        <f>'[4]2SEPT'!L78+'[4]3OCT'!L78+'[4]4NOV'!L78+'[4]5DEC'!L78+'[4]6JAN'!L78+'[4]7FEB'!L78+'[4]8MAR'!L78+'[4]9APR'!L78+'[4]10MAY'!L78+'[4]11JUN'!L78+'[4]12JUL'!L78</f>
        <v>0</v>
      </c>
      <c r="M78" s="19">
        <f>'[4]2SEPT'!M78+'[4]3OCT'!M78+'[4]4NOV'!M78+'[4]5DEC'!M78+'[4]6JAN'!M78+'[4]7FEB'!M78+'[4]8MAR'!M78+'[4]9APR'!M78+'[4]10MAY'!M78+'[4]11JUN'!M78+'[4]12JUL'!M78</f>
        <v>0</v>
      </c>
      <c r="N78" s="19">
        <f>'[4]2SEPT'!N78+'[4]3OCT'!N78+'[4]4NOV'!N78+'[4]5DEC'!N78+'[4]6JAN'!N78+'[4]7FEB'!N78+'[4]8MAR'!N78+'[4]9APR'!N78+'[4]10MAY'!N78+'[4]11JUN'!N78+'[4]12JUL'!N78</f>
        <v>0</v>
      </c>
      <c r="O78" s="19">
        <f>'[4]2SEPT'!O78+'[4]3OCT'!O78+'[4]4NOV'!O78+'[4]5DEC'!O78+'[4]6JAN'!O78+'[4]7FEB'!O78+'[4]8MAR'!O78+'[4]9APR'!O78+'[4]10MAY'!O78+'[4]11JUN'!O78+'[4]12JUL'!O78</f>
        <v>0</v>
      </c>
      <c r="P78" s="19">
        <f>'[4]2SEPT'!P78+'[4]3OCT'!P78+'[4]4NOV'!P78+'[4]5DEC'!P78+'[4]6JAN'!P78+'[4]7FEB'!P78+'[4]8MAR'!P78+'[4]9APR'!P78+'[4]10MAY'!P78+'[4]11JUN'!P78+'[4]12JUL'!P78</f>
        <v>0</v>
      </c>
      <c r="Q78" s="19">
        <f>'[4]2SEPT'!Q78+'[4]3OCT'!Q78+'[4]4NOV'!Q78+'[4]5DEC'!Q78+'[4]6JAN'!Q78+'[4]7FEB'!Q78+'[4]8MAR'!Q78+'[4]9APR'!Q78+'[4]10MAY'!Q78+'[4]11JUN'!Q78+'[4]12JUL'!Q78</f>
        <v>0</v>
      </c>
      <c r="R78" s="19">
        <f>'[4]2SEPT'!R78+'[4]3OCT'!R78+'[4]4NOV'!R78+'[4]5DEC'!R78+'[4]6JAN'!R78+'[4]7FEB'!R78+'[4]8MAR'!R78+'[4]9APR'!R78+'[4]10MAY'!R78+'[4]11JUN'!R78+'[4]12JUL'!R78</f>
        <v>0</v>
      </c>
      <c r="S78" s="19">
        <f>'[4]2SEPT'!S78+'[4]3OCT'!S78+'[4]4NOV'!S78+'[4]5DEC'!S78+'[4]6JAN'!S78+'[4]7FEB'!S78+'[4]8MAR'!S78+'[4]9APR'!S78+'[4]10MAY'!S78+'[4]11JUN'!S78+'[4]12JUL'!S78</f>
        <v>0</v>
      </c>
      <c r="T78" s="21">
        <f>'[4]2SEPT'!T78+'[4]3OCT'!T78+'[4]4NOV'!T78+'[4]5DEC'!T78+'[4]6JAN'!T78+'[4]7FEB'!T78+'[4]8MAR'!T78+'[4]9APR'!T78+'[4]10MAY'!T78+'[4]11JUN'!T78+'[4]12JUL'!T78</f>
        <v>0</v>
      </c>
      <c r="U78" s="19">
        <f>'[4]2SEPT'!U78+'[4]3OCT'!U78+'[4]4NOV'!U78+'[4]5DEC'!U78+'[4]6JAN'!U78+'[4]7FEB'!U78+'[4]8MAR'!U78+'[4]9APR'!U78+'[4]10MAY'!U78+'[4]11JUN'!U78+'[4]12JUL'!U78</f>
        <v>0</v>
      </c>
      <c r="V78" s="19">
        <f>'[4]2SEPT'!V78+'[4]3OCT'!V78+'[4]4NOV'!V78+'[4]5DEC'!V78+'[4]6JAN'!V78+'[4]7FEB'!V78+'[4]8MAR'!V78+'[4]9APR'!V78+'[4]10MAY'!V78+'[4]11JUN'!V78+'[4]12JUL'!V78</f>
        <v>0</v>
      </c>
      <c r="W78" s="19">
        <f>'[4]2SEPT'!W78+'[4]3OCT'!W78+'[4]4NOV'!W78+'[4]5DEC'!W78+'[4]6JAN'!W78+'[4]7FEB'!W78+'[4]8MAR'!W78+'[4]9APR'!W78+'[4]10MAY'!W78+'[4]11JUN'!W78+'[4]12JUL'!W78</f>
        <v>0</v>
      </c>
      <c r="X78" s="19">
        <f>'[4]2SEPT'!X78+'[4]3OCT'!X78+'[4]4NOV'!X78+'[4]5DEC'!X78+'[4]6JAN'!X78+'[4]7FEB'!X78+'[4]8MAR'!X78+'[4]9APR'!X78+'[4]10MAY'!X78+'[4]11JUN'!X78+'[4]12JUL'!X78</f>
        <v>0</v>
      </c>
      <c r="Y78" s="22">
        <f>'[4]2SEPT'!Y78+'[4]3OCT'!Y78+'[4]4NOV'!Y78+'[4]5DEC'!Y78+'[4]6JAN'!Y78+'[4]7FEB'!Y78+'[4]8MAR'!Y78+'[4]9APR'!Y78+'[4]10MAY'!Y78+'[4]11JUN'!Y78+'[4]12JUL'!Y78</f>
        <v>0</v>
      </c>
      <c r="Z78" s="19">
        <f>'[4]2SEPT'!Z78+'[4]3OCT'!Z78+'[4]4NOV'!Z78+'[4]5DEC'!Z78+'[4]6JAN'!Z78+'[4]7FEB'!Z78+'[4]8MAR'!Z78+'[4]9APR'!Z78+'[4]10MAY'!Z78+'[4]11JUN'!Z78+'[4]12JUL'!Z78</f>
        <v>0</v>
      </c>
      <c r="AA78" s="19">
        <f>'[4]2SEPT'!AA78+'[4]3OCT'!AA78+'[4]4NOV'!AA78+'[4]5DEC'!AA78+'[4]6JAN'!AA78+'[4]7FEB'!AA78+'[4]8MAR'!AA78+'[4]9APR'!AA78+'[4]10MAY'!AA78+'[4]11JUN'!AA78+'[4]12JUL'!AA78</f>
        <v>0</v>
      </c>
      <c r="AB78" s="19">
        <f>'[4]2SEPT'!AB78+'[4]3OCT'!AB78+'[4]4NOV'!AB78+'[4]5DEC'!AB78+'[4]6JAN'!AB78+'[4]7FEB'!AB78+'[4]8MAR'!AB78+'[4]9APR'!AB78+'[4]10MAY'!AB78+'[4]11JUN'!AB78+'[4]12JUL'!AB78</f>
        <v>60000</v>
      </c>
      <c r="AC78" s="19">
        <f>'[4]2SEPT'!AC78+'[4]3OCT'!AC78+'[4]4NOV'!AC78+'[4]5DEC'!AC78+'[4]6JAN'!AC78+'[4]7FEB'!AC78+'[4]8MAR'!AC78+'[4]9APR'!AC78+'[4]10MAY'!AC78+'[4]11JUN'!AC78+'[4]12JUL'!AC78</f>
        <v>0</v>
      </c>
      <c r="AD78" s="23">
        <f>'[4]2SEPT'!AD78+'[4]3OCT'!AD78+'[4]4NOV'!AD78+'[4]5DEC'!AD78+'[4]6JAN'!AD78+'[4]7FEB'!AD78+'[4]8MAR'!AD78+'[4]9APR'!AD78+'[4]10MAY'!AD78+'[4]11JUN'!AD78+'[4]12JUL'!AD78</f>
        <v>60000</v>
      </c>
      <c r="AE78" s="19">
        <f>'[4]2SEPT'!AE78+'[4]3OCT'!AE78+'[4]4NOV'!AE78+'[4]5DEC'!AE78+'[4]6JAN'!AE78+'[4]7FEB'!AE78+'[4]8MAR'!AE78+'[4]9APR'!AE78+'[4]10MAY'!AE78+'[4]11JUN'!AE78+'[4]12JUL'!AE78</f>
        <v>0</v>
      </c>
      <c r="AF78" s="19">
        <f>'[4]2SEPT'!AF78+'[4]3OCT'!AF78+'[4]4NOV'!AF78+'[4]5DEC'!AF78+'[4]6JAN'!AF78+'[4]7FEB'!AF78+'[4]8MAR'!AF78+'[4]9APR'!AF78+'[4]10MAY'!AF78+'[4]11JUN'!AF78+'[4]12JUL'!AF78</f>
        <v>0</v>
      </c>
      <c r="AG78" s="19">
        <f>'[4]10MAY'!AG78+'[4]11JUN'!AG78+'[4]12JUL'!AG78</f>
        <v>0</v>
      </c>
      <c r="AH78" s="24">
        <f>'[4]2SEPT'!AG78+'[4]3OCT'!AG78+'[4]4NOV'!AG78+'[4]5DEC'!AG78+'[4]6JAN'!AG78+'[4]7FEB'!AG78+'[4]8MAR'!AG78+'[4]9APR'!AG78+'[4]10MAY'!AH78+'[4]11JUN'!AH78+'[4]12JUL'!AH78</f>
        <v>790952.56</v>
      </c>
    </row>
    <row r="79" spans="1:34" x14ac:dyDescent="0.25">
      <c r="A79" s="16" t="s">
        <v>195</v>
      </c>
      <c r="B79" s="17" t="s">
        <v>196</v>
      </c>
      <c r="C79" s="29" t="s">
        <v>50</v>
      </c>
      <c r="D79" s="19">
        <f>'[4]2SEPT'!D79+'[4]3OCT'!D79+'[4]4NOV'!D79+'[4]5DEC'!D79+'[4]6JAN'!D79+'[4]7FEB'!D79+'[4]8MAR'!D79+'[4]9APR'!D79+'[4]10MAY'!D79+'[4]11JUN'!D79+'[4]12JUL'!D79</f>
        <v>38250</v>
      </c>
      <c r="E79" s="19">
        <f>'[4]2SEPT'!E79+'[4]3OCT'!E79+'[4]4NOV'!E79+'[4]5DEC'!E79+'[4]6JAN'!E79+'[4]7FEB'!E79+'[4]8MAR'!E79+'[4]9APR'!E79+'[4]10MAY'!E79+'[4]11JUN'!E79+'[4]12JUL'!E79</f>
        <v>178660</v>
      </c>
      <c r="F79" s="19">
        <f>'[4]2SEPT'!F79+'[4]3OCT'!F79+'[4]4NOV'!F79+'[4]5DEC'!F79+'[4]6JAN'!F79+'[4]7FEB'!F79+'[4]8MAR'!F79+'[4]9APR'!F79+'[4]10MAY'!F79+'[4]11JUN'!F79+'[4]12JUL'!F79</f>
        <v>7563</v>
      </c>
      <c r="G79" s="19">
        <f>'[4]2SEPT'!G79+'[4]3OCT'!G79+'[4]4NOV'!G79+'[4]5DEC'!G79+'[4]6JAN'!G79+'[4]7FEB'!G79+'[4]8MAR'!G79+'[4]9APR'!G79+'[4]10MAY'!G79+'[4]11JUN'!G79+'[4]12JUL'!G79</f>
        <v>54745</v>
      </c>
      <c r="H79" s="19">
        <f>'[4]2SEPT'!H79+'[4]3OCT'!H79+'[4]4NOV'!H79+'[4]5DEC'!H79+'[4]6JAN'!H79+'[4]7FEB'!H79+'[4]8MAR'!H79+'[4]9APR'!H79+'[4]10MAY'!H79+'[4]11JUN'!H79+'[4]12JUL'!H79</f>
        <v>6000</v>
      </c>
      <c r="I79" s="20">
        <f>'[4]2SEPT'!I79+'[4]3OCT'!I79+'[4]4NOV'!I79+'[4]5DEC'!I79+'[4]6JAN'!I79+'[4]7FEB'!I79+'[4]8MAR'!I79+'[4]9APR'!I79+'[4]10MAY'!I79+'[4]11JUN'!I79+'[4]12JUL'!I79</f>
        <v>285218</v>
      </c>
      <c r="J79" s="19">
        <f>'[4]2SEPT'!J79+'[4]3OCT'!J79+'[4]4NOV'!J79+'[4]5DEC'!J79+'[4]6JAN'!J79+'[4]7FEB'!J79+'[4]8MAR'!J79+'[4]9APR'!J79+'[4]10MAY'!J79+'[4]11JUN'!J79+'[4]12JUL'!J79</f>
        <v>31631.83</v>
      </c>
      <c r="K79" s="19">
        <f>'[4]2SEPT'!K79+'[4]3OCT'!K79+'[4]4NOV'!K79+'[4]5DEC'!K79+'[4]6JAN'!K79+'[4]7FEB'!K79+'[4]8MAR'!K79+'[4]9APR'!K79+'[4]10MAY'!K79+'[4]11JUN'!K79+'[4]12JUL'!K79</f>
        <v>0</v>
      </c>
      <c r="L79" s="19">
        <f>'[4]2SEPT'!L79+'[4]3OCT'!L79+'[4]4NOV'!L79+'[4]5DEC'!L79+'[4]6JAN'!L79+'[4]7FEB'!L79+'[4]8MAR'!L79+'[4]9APR'!L79+'[4]10MAY'!L79+'[4]11JUN'!L79+'[4]12JUL'!L79</f>
        <v>0</v>
      </c>
      <c r="M79" s="19">
        <f>'[4]2SEPT'!M79+'[4]3OCT'!M79+'[4]4NOV'!M79+'[4]5DEC'!M79+'[4]6JAN'!M79+'[4]7FEB'!M79+'[4]8MAR'!M79+'[4]9APR'!M79+'[4]10MAY'!M79+'[4]11JUN'!M79+'[4]12JUL'!M79</f>
        <v>0</v>
      </c>
      <c r="N79" s="19">
        <f>'[4]2SEPT'!N79+'[4]3OCT'!N79+'[4]4NOV'!N79+'[4]5DEC'!N79+'[4]6JAN'!N79+'[4]7FEB'!N79+'[4]8MAR'!N79+'[4]9APR'!N79+'[4]10MAY'!N79+'[4]11JUN'!N79+'[4]12JUL'!N79</f>
        <v>0</v>
      </c>
      <c r="O79" s="19">
        <f>'[4]2SEPT'!O79+'[4]3OCT'!O79+'[4]4NOV'!O79+'[4]5DEC'!O79+'[4]6JAN'!O79+'[4]7FEB'!O79+'[4]8MAR'!O79+'[4]9APR'!O79+'[4]10MAY'!O79+'[4]11JUN'!O79+'[4]12JUL'!O79</f>
        <v>0</v>
      </c>
      <c r="P79" s="19">
        <f>'[4]2SEPT'!P79+'[4]3OCT'!P79+'[4]4NOV'!P79+'[4]5DEC'!P79+'[4]6JAN'!P79+'[4]7FEB'!P79+'[4]8MAR'!P79+'[4]9APR'!P79+'[4]10MAY'!P79+'[4]11JUN'!P79+'[4]12JUL'!P79</f>
        <v>0</v>
      </c>
      <c r="Q79" s="19">
        <f>'[4]2SEPT'!Q79+'[4]3OCT'!Q79+'[4]4NOV'!Q79+'[4]5DEC'!Q79+'[4]6JAN'!Q79+'[4]7FEB'!Q79+'[4]8MAR'!Q79+'[4]9APR'!Q79+'[4]10MAY'!Q79+'[4]11JUN'!Q79+'[4]12JUL'!Q79</f>
        <v>0</v>
      </c>
      <c r="R79" s="19">
        <f>'[4]2SEPT'!R79+'[4]3OCT'!R79+'[4]4NOV'!R79+'[4]5DEC'!R79+'[4]6JAN'!R79+'[4]7FEB'!R79+'[4]8MAR'!R79+'[4]9APR'!R79+'[4]10MAY'!R79+'[4]11JUN'!R79+'[4]12JUL'!R79</f>
        <v>0</v>
      </c>
      <c r="S79" s="19">
        <f>'[4]2SEPT'!S79+'[4]3OCT'!S79+'[4]4NOV'!S79+'[4]5DEC'!S79+'[4]6JAN'!S79+'[4]7FEB'!S79+'[4]8MAR'!S79+'[4]9APR'!S79+'[4]10MAY'!S79+'[4]11JUN'!S79+'[4]12JUL'!S79</f>
        <v>0</v>
      </c>
      <c r="T79" s="21">
        <f>'[4]2SEPT'!T79+'[4]3OCT'!T79+'[4]4NOV'!T79+'[4]5DEC'!T79+'[4]6JAN'!T79+'[4]7FEB'!T79+'[4]8MAR'!T79+'[4]9APR'!T79+'[4]10MAY'!T79+'[4]11JUN'!T79+'[4]12JUL'!T79</f>
        <v>0</v>
      </c>
      <c r="U79" s="19">
        <f>'[4]2SEPT'!U79+'[4]3OCT'!U79+'[4]4NOV'!U79+'[4]5DEC'!U79+'[4]6JAN'!U79+'[4]7FEB'!U79+'[4]8MAR'!U79+'[4]9APR'!U79+'[4]10MAY'!U79+'[4]11JUN'!U79+'[4]12JUL'!U79</f>
        <v>0</v>
      </c>
      <c r="V79" s="19">
        <f>'[4]2SEPT'!V79+'[4]3OCT'!V79+'[4]4NOV'!V79+'[4]5DEC'!V79+'[4]6JAN'!V79+'[4]7FEB'!V79+'[4]8MAR'!V79+'[4]9APR'!V79+'[4]10MAY'!V79+'[4]11JUN'!V79+'[4]12JUL'!V79</f>
        <v>0</v>
      </c>
      <c r="W79" s="19">
        <f>'[4]2SEPT'!W79+'[4]3OCT'!W79+'[4]4NOV'!W79+'[4]5DEC'!W79+'[4]6JAN'!W79+'[4]7FEB'!W79+'[4]8MAR'!W79+'[4]9APR'!W79+'[4]10MAY'!W79+'[4]11JUN'!W79+'[4]12JUL'!W79</f>
        <v>0</v>
      </c>
      <c r="X79" s="19">
        <f>'[4]2SEPT'!X79+'[4]3OCT'!X79+'[4]4NOV'!X79+'[4]5DEC'!X79+'[4]6JAN'!X79+'[4]7FEB'!X79+'[4]8MAR'!X79+'[4]9APR'!X79+'[4]10MAY'!X79+'[4]11JUN'!X79+'[4]12JUL'!X79</f>
        <v>0</v>
      </c>
      <c r="Y79" s="22">
        <f>'[4]2SEPT'!Y79+'[4]3OCT'!Y79+'[4]4NOV'!Y79+'[4]5DEC'!Y79+'[4]6JAN'!Y79+'[4]7FEB'!Y79+'[4]8MAR'!Y79+'[4]9APR'!Y79+'[4]10MAY'!Y79+'[4]11JUN'!Y79+'[4]12JUL'!Y79</f>
        <v>0</v>
      </c>
      <c r="Z79" s="19">
        <f>'[4]2SEPT'!Z79+'[4]3OCT'!Z79+'[4]4NOV'!Z79+'[4]5DEC'!Z79+'[4]6JAN'!Z79+'[4]7FEB'!Z79+'[4]8MAR'!Z79+'[4]9APR'!Z79+'[4]10MAY'!Z79+'[4]11JUN'!Z79+'[4]12JUL'!Z79</f>
        <v>0</v>
      </c>
      <c r="AA79" s="19">
        <f>'[4]2SEPT'!AA79+'[4]3OCT'!AA79+'[4]4NOV'!AA79+'[4]5DEC'!AA79+'[4]6JAN'!AA79+'[4]7FEB'!AA79+'[4]8MAR'!AA79+'[4]9APR'!AA79+'[4]10MAY'!AA79+'[4]11JUN'!AA79+'[4]12JUL'!AA79</f>
        <v>0</v>
      </c>
      <c r="AB79" s="19">
        <f>'[4]2SEPT'!AB79+'[4]3OCT'!AB79+'[4]4NOV'!AB79+'[4]5DEC'!AB79+'[4]6JAN'!AB79+'[4]7FEB'!AB79+'[4]8MAR'!AB79+'[4]9APR'!AB79+'[4]10MAY'!AB79+'[4]11JUN'!AB79+'[4]12JUL'!AB79</f>
        <v>0</v>
      </c>
      <c r="AC79" s="19">
        <f>'[4]2SEPT'!AC79+'[4]3OCT'!AC79+'[4]4NOV'!AC79+'[4]5DEC'!AC79+'[4]6JAN'!AC79+'[4]7FEB'!AC79+'[4]8MAR'!AC79+'[4]9APR'!AC79+'[4]10MAY'!AC79+'[4]11JUN'!AC79+'[4]12JUL'!AC79</f>
        <v>0</v>
      </c>
      <c r="AD79" s="23">
        <f>'[4]2SEPT'!AD79+'[4]3OCT'!AD79+'[4]4NOV'!AD79+'[4]5DEC'!AD79+'[4]6JAN'!AD79+'[4]7FEB'!AD79+'[4]8MAR'!AD79+'[4]9APR'!AD79+'[4]10MAY'!AD79+'[4]11JUN'!AD79+'[4]12JUL'!AD79</f>
        <v>0</v>
      </c>
      <c r="AE79" s="19">
        <f>'[4]2SEPT'!AE79+'[4]3OCT'!AE79+'[4]4NOV'!AE79+'[4]5DEC'!AE79+'[4]6JAN'!AE79+'[4]7FEB'!AE79+'[4]8MAR'!AE79+'[4]9APR'!AE79+'[4]10MAY'!AE79+'[4]11JUN'!AE79+'[4]12JUL'!AE79</f>
        <v>0</v>
      </c>
      <c r="AF79" s="19">
        <f>'[4]2SEPT'!AF79+'[4]3OCT'!AF79+'[4]4NOV'!AF79+'[4]5DEC'!AF79+'[4]6JAN'!AF79+'[4]7FEB'!AF79+'[4]8MAR'!AF79+'[4]9APR'!AF79+'[4]10MAY'!AF79+'[4]11JUN'!AF79+'[4]12JUL'!AF79</f>
        <v>0</v>
      </c>
      <c r="AG79" s="19">
        <f>'[4]10MAY'!AG79+'[4]11JUN'!AG79+'[4]12JUL'!AG79</f>
        <v>0</v>
      </c>
      <c r="AH79" s="24">
        <f>'[4]2SEPT'!AG79+'[4]3OCT'!AG79+'[4]4NOV'!AG79+'[4]5DEC'!AG79+'[4]6JAN'!AG79+'[4]7FEB'!AG79+'[4]8MAR'!AG79+'[4]9APR'!AG79+'[4]10MAY'!AH79+'[4]11JUN'!AH79+'[4]12JUL'!AH79</f>
        <v>293081.83</v>
      </c>
    </row>
    <row r="80" spans="1:34" x14ac:dyDescent="0.25">
      <c r="A80" s="16" t="s">
        <v>197</v>
      </c>
      <c r="B80" s="17" t="s">
        <v>198</v>
      </c>
      <c r="C80" s="26" t="s">
        <v>42</v>
      </c>
      <c r="D80" s="19">
        <f>'[4]2SEPT'!D80+'[4]3OCT'!D80+'[4]4NOV'!D80+'[4]5DEC'!D80+'[4]6JAN'!D80+'[4]7FEB'!D80+'[4]8MAR'!D80+'[4]9APR'!D80+'[4]10MAY'!D80+'[4]11JUN'!D80+'[4]12JUL'!D80</f>
        <v>197693.77</v>
      </c>
      <c r="E80" s="19">
        <f>'[4]2SEPT'!E80+'[4]3OCT'!E80+'[4]4NOV'!E80+'[4]5DEC'!E80+'[4]6JAN'!E80+'[4]7FEB'!E80+'[4]8MAR'!E80+'[4]9APR'!E80+'[4]10MAY'!E80+'[4]11JUN'!E80+'[4]12JUL'!E80</f>
        <v>139283.62</v>
      </c>
      <c r="F80" s="19">
        <f>'[4]2SEPT'!F80+'[4]3OCT'!F80+'[4]4NOV'!F80+'[4]5DEC'!F80+'[4]6JAN'!F80+'[4]7FEB'!F80+'[4]8MAR'!F80+'[4]9APR'!F80+'[4]10MAY'!F80+'[4]11JUN'!F80+'[4]12JUL'!F80</f>
        <v>123240.61</v>
      </c>
      <c r="G80" s="19">
        <f>'[4]2SEPT'!G80+'[4]3OCT'!G80+'[4]4NOV'!G80+'[4]5DEC'!G80+'[4]6JAN'!G80+'[4]7FEB'!G80+'[4]8MAR'!G80+'[4]9APR'!G80+'[4]10MAY'!G80+'[4]11JUN'!G80+'[4]12JUL'!G80</f>
        <v>45250</v>
      </c>
      <c r="H80" s="19">
        <f>'[4]2SEPT'!H80+'[4]3OCT'!H80+'[4]4NOV'!H80+'[4]5DEC'!H80+'[4]6JAN'!H80+'[4]7FEB'!H80+'[4]8MAR'!H80+'[4]9APR'!H80+'[4]10MAY'!H80+'[4]11JUN'!H80+'[4]12JUL'!H80</f>
        <v>47100</v>
      </c>
      <c r="I80" s="20">
        <f>'[4]2SEPT'!I80+'[4]3OCT'!I80+'[4]4NOV'!I80+'[4]5DEC'!I80+'[4]6JAN'!I80+'[4]7FEB'!I80+'[4]8MAR'!I80+'[4]9APR'!I80+'[4]10MAY'!I80+'[4]11JUN'!I80+'[4]12JUL'!I80</f>
        <v>552568</v>
      </c>
      <c r="J80" s="19">
        <f>'[4]2SEPT'!J80+'[4]3OCT'!J80+'[4]4NOV'!J80+'[4]5DEC'!J80+'[4]6JAN'!J80+'[4]7FEB'!J80+'[4]8MAR'!J80+'[4]9APR'!J80+'[4]10MAY'!J80+'[4]11JUN'!J80+'[4]12JUL'!J80</f>
        <v>38109.65</v>
      </c>
      <c r="K80" s="19">
        <f>'[4]2SEPT'!K80+'[4]3OCT'!K80+'[4]4NOV'!K80+'[4]5DEC'!K80+'[4]6JAN'!K80+'[4]7FEB'!K80+'[4]8MAR'!K80+'[4]9APR'!K80+'[4]10MAY'!K80+'[4]11JUN'!K80+'[4]12JUL'!K80</f>
        <v>0</v>
      </c>
      <c r="L80" s="19">
        <f>'[4]2SEPT'!L80+'[4]3OCT'!L80+'[4]4NOV'!L80+'[4]5DEC'!L80+'[4]6JAN'!L80+'[4]7FEB'!L80+'[4]8MAR'!L80+'[4]9APR'!L80+'[4]10MAY'!L80+'[4]11JUN'!L80+'[4]12JUL'!L80</f>
        <v>0</v>
      </c>
      <c r="M80" s="19">
        <f>'[4]2SEPT'!M80+'[4]3OCT'!M80+'[4]4NOV'!M80+'[4]5DEC'!M80+'[4]6JAN'!M80+'[4]7FEB'!M80+'[4]8MAR'!M80+'[4]9APR'!M80+'[4]10MAY'!M80+'[4]11JUN'!M80+'[4]12JUL'!M80</f>
        <v>0</v>
      </c>
      <c r="N80" s="19">
        <f>'[4]2SEPT'!N80+'[4]3OCT'!N80+'[4]4NOV'!N80+'[4]5DEC'!N80+'[4]6JAN'!N80+'[4]7FEB'!N80+'[4]8MAR'!N80+'[4]9APR'!N80+'[4]10MAY'!N80+'[4]11JUN'!N80+'[4]12JUL'!N80</f>
        <v>0</v>
      </c>
      <c r="O80" s="19">
        <f>'[4]2SEPT'!O80+'[4]3OCT'!O80+'[4]4NOV'!O80+'[4]5DEC'!O80+'[4]6JAN'!O80+'[4]7FEB'!O80+'[4]8MAR'!O80+'[4]9APR'!O80+'[4]10MAY'!O80+'[4]11JUN'!O80+'[4]12JUL'!O80</f>
        <v>0</v>
      </c>
      <c r="P80" s="19">
        <f>'[4]2SEPT'!P80+'[4]3OCT'!P80+'[4]4NOV'!P80+'[4]5DEC'!P80+'[4]6JAN'!P80+'[4]7FEB'!P80+'[4]8MAR'!P80+'[4]9APR'!P80+'[4]10MAY'!P80+'[4]11JUN'!P80+'[4]12JUL'!P80</f>
        <v>42075</v>
      </c>
      <c r="Q80" s="19">
        <f>'[4]2SEPT'!Q80+'[4]3OCT'!Q80+'[4]4NOV'!Q80+'[4]5DEC'!Q80+'[4]6JAN'!Q80+'[4]7FEB'!Q80+'[4]8MAR'!Q80+'[4]9APR'!Q80+'[4]10MAY'!Q80+'[4]11JUN'!Q80+'[4]12JUL'!Q80</f>
        <v>0</v>
      </c>
      <c r="R80" s="19">
        <f>'[4]2SEPT'!R80+'[4]3OCT'!R80+'[4]4NOV'!R80+'[4]5DEC'!R80+'[4]6JAN'!R80+'[4]7FEB'!R80+'[4]8MAR'!R80+'[4]9APR'!R80+'[4]10MAY'!R80+'[4]11JUN'!R80+'[4]12JUL'!R80</f>
        <v>0</v>
      </c>
      <c r="S80" s="19">
        <f>'[4]2SEPT'!S80+'[4]3OCT'!S80+'[4]4NOV'!S80+'[4]5DEC'!S80+'[4]6JAN'!S80+'[4]7FEB'!S80+'[4]8MAR'!S80+'[4]9APR'!S80+'[4]10MAY'!S80+'[4]11JUN'!S80+'[4]12JUL'!S80</f>
        <v>0</v>
      </c>
      <c r="T80" s="21">
        <f>'[4]2SEPT'!T80+'[4]3OCT'!T80+'[4]4NOV'!T80+'[4]5DEC'!T80+'[4]6JAN'!T80+'[4]7FEB'!T80+'[4]8MAR'!T80+'[4]9APR'!T80+'[4]10MAY'!T80+'[4]11JUN'!T80+'[4]12JUL'!T80</f>
        <v>0</v>
      </c>
      <c r="U80" s="19">
        <f>'[4]2SEPT'!U80+'[4]3OCT'!U80+'[4]4NOV'!U80+'[4]5DEC'!U80+'[4]6JAN'!U80+'[4]7FEB'!U80+'[4]8MAR'!U80+'[4]9APR'!U80+'[4]10MAY'!U80+'[4]11JUN'!U80+'[4]12JUL'!U80</f>
        <v>0</v>
      </c>
      <c r="V80" s="19">
        <f>'[4]2SEPT'!V80+'[4]3OCT'!V80+'[4]4NOV'!V80+'[4]5DEC'!V80+'[4]6JAN'!V80+'[4]7FEB'!V80+'[4]8MAR'!V80+'[4]9APR'!V80+'[4]10MAY'!V80+'[4]11JUN'!V80+'[4]12JUL'!V80</f>
        <v>0</v>
      </c>
      <c r="W80" s="19">
        <f>'[4]2SEPT'!W80+'[4]3OCT'!W80+'[4]4NOV'!W80+'[4]5DEC'!W80+'[4]6JAN'!W80+'[4]7FEB'!W80+'[4]8MAR'!W80+'[4]9APR'!W80+'[4]10MAY'!W80+'[4]11JUN'!W80+'[4]12JUL'!W80</f>
        <v>0</v>
      </c>
      <c r="X80" s="19">
        <f>'[4]2SEPT'!X80+'[4]3OCT'!X80+'[4]4NOV'!X80+'[4]5DEC'!X80+'[4]6JAN'!X80+'[4]7FEB'!X80+'[4]8MAR'!X80+'[4]9APR'!X80+'[4]10MAY'!X80+'[4]11JUN'!X80+'[4]12JUL'!X80</f>
        <v>0</v>
      </c>
      <c r="Y80" s="22">
        <f>'[4]2SEPT'!Y80+'[4]3OCT'!Y80+'[4]4NOV'!Y80+'[4]5DEC'!Y80+'[4]6JAN'!Y80+'[4]7FEB'!Y80+'[4]8MAR'!Y80+'[4]9APR'!Y80+'[4]10MAY'!Y80+'[4]11JUN'!Y80+'[4]12JUL'!Y80</f>
        <v>0</v>
      </c>
      <c r="Z80" s="19">
        <f>'[4]2SEPT'!Z80+'[4]3OCT'!Z80+'[4]4NOV'!Z80+'[4]5DEC'!Z80+'[4]6JAN'!Z80+'[4]7FEB'!Z80+'[4]8MAR'!Z80+'[4]9APR'!Z80+'[4]10MAY'!Z80+'[4]11JUN'!Z80+'[4]12JUL'!Z80</f>
        <v>0</v>
      </c>
      <c r="AA80" s="19">
        <f>'[4]2SEPT'!AA80+'[4]3OCT'!AA80+'[4]4NOV'!AA80+'[4]5DEC'!AA80+'[4]6JAN'!AA80+'[4]7FEB'!AA80+'[4]8MAR'!AA80+'[4]9APR'!AA80+'[4]10MAY'!AA80+'[4]11JUN'!AA80+'[4]12JUL'!AA80</f>
        <v>0</v>
      </c>
      <c r="AB80" s="19">
        <f>'[4]2SEPT'!AB80+'[4]3OCT'!AB80+'[4]4NOV'!AB80+'[4]5DEC'!AB80+'[4]6JAN'!AB80+'[4]7FEB'!AB80+'[4]8MAR'!AB80+'[4]9APR'!AB80+'[4]10MAY'!AB80+'[4]11JUN'!AB80+'[4]12JUL'!AB80</f>
        <v>117546</v>
      </c>
      <c r="AC80" s="19">
        <f>'[4]2SEPT'!AC80+'[4]3OCT'!AC80+'[4]4NOV'!AC80+'[4]5DEC'!AC80+'[4]6JAN'!AC80+'[4]7FEB'!AC80+'[4]8MAR'!AC80+'[4]9APR'!AC80+'[4]10MAY'!AC80+'[4]11JUN'!AC80+'[4]12JUL'!AC80</f>
        <v>0</v>
      </c>
      <c r="AD80" s="23">
        <f>'[4]2SEPT'!AD80+'[4]3OCT'!AD80+'[4]4NOV'!AD80+'[4]5DEC'!AD80+'[4]6JAN'!AD80+'[4]7FEB'!AD80+'[4]8MAR'!AD80+'[4]9APR'!AD80+'[4]10MAY'!AD80+'[4]11JUN'!AD80+'[4]12JUL'!AD80</f>
        <v>117546</v>
      </c>
      <c r="AE80" s="19">
        <f>'[4]2SEPT'!AE80+'[4]3OCT'!AE80+'[4]4NOV'!AE80+'[4]5DEC'!AE80+'[4]6JAN'!AE80+'[4]7FEB'!AE80+'[4]8MAR'!AE80+'[4]9APR'!AE80+'[4]10MAY'!AE80+'[4]11JUN'!AE80+'[4]12JUL'!AE80</f>
        <v>0</v>
      </c>
      <c r="AF80" s="19">
        <f>'[4]2SEPT'!AF80+'[4]3OCT'!AF80+'[4]4NOV'!AF80+'[4]5DEC'!AF80+'[4]6JAN'!AF80+'[4]7FEB'!AF80+'[4]8MAR'!AF80+'[4]9APR'!AF80+'[4]10MAY'!AF80+'[4]11JUN'!AF80+'[4]12JUL'!AF80</f>
        <v>0</v>
      </c>
      <c r="AG80" s="19">
        <f>'[4]10MAY'!AG80+'[4]11JUN'!AG80+'[4]12JUL'!AG80</f>
        <v>0</v>
      </c>
      <c r="AH80" s="24">
        <f>'[4]2SEPT'!AG80+'[4]3OCT'!AG80+'[4]4NOV'!AG80+'[4]5DEC'!AG80+'[4]6JAN'!AG80+'[4]7FEB'!AG80+'[4]8MAR'!AG80+'[4]9APR'!AG80+'[4]10MAY'!AH80+'[4]11JUN'!AH80+'[4]12JUL'!AH80</f>
        <v>690950.65</v>
      </c>
    </row>
    <row r="81" spans="1:34" x14ac:dyDescent="0.25">
      <c r="A81" s="16" t="s">
        <v>199</v>
      </c>
      <c r="B81" s="17" t="s">
        <v>200</v>
      </c>
      <c r="C81" s="26" t="s">
        <v>42</v>
      </c>
      <c r="D81" s="19">
        <f>'[4]2SEPT'!D81+'[4]3OCT'!D81+'[4]4NOV'!D81+'[4]5DEC'!D81+'[4]6JAN'!D81+'[4]7FEB'!D81+'[4]8MAR'!D81+'[4]9APR'!D81+'[4]10MAY'!D81+'[4]11JUN'!D81+'[4]12JUL'!D81</f>
        <v>677901</v>
      </c>
      <c r="E81" s="19">
        <f>'[4]2SEPT'!E81+'[4]3OCT'!E81+'[4]4NOV'!E81+'[4]5DEC'!E81+'[4]6JAN'!E81+'[4]7FEB'!E81+'[4]8MAR'!E81+'[4]9APR'!E81+'[4]10MAY'!E81+'[4]11JUN'!E81+'[4]12JUL'!E81</f>
        <v>409150</v>
      </c>
      <c r="F81" s="19">
        <f>'[4]2SEPT'!F81+'[4]3OCT'!F81+'[4]4NOV'!F81+'[4]5DEC'!F81+'[4]6JAN'!F81+'[4]7FEB'!F81+'[4]8MAR'!F81+'[4]9APR'!F81+'[4]10MAY'!F81+'[4]11JUN'!F81+'[4]12JUL'!F81</f>
        <v>224796</v>
      </c>
      <c r="G81" s="19">
        <f>'[4]2SEPT'!G81+'[4]3OCT'!G81+'[4]4NOV'!G81+'[4]5DEC'!G81+'[4]6JAN'!G81+'[4]7FEB'!G81+'[4]8MAR'!G81+'[4]9APR'!G81+'[4]10MAY'!G81+'[4]11JUN'!G81+'[4]12JUL'!G81</f>
        <v>367270</v>
      </c>
      <c r="H81" s="19">
        <f>'[4]2SEPT'!H81+'[4]3OCT'!H81+'[4]4NOV'!H81+'[4]5DEC'!H81+'[4]6JAN'!H81+'[4]7FEB'!H81+'[4]8MAR'!H81+'[4]9APR'!H81+'[4]10MAY'!H81+'[4]11JUN'!H81+'[4]12JUL'!H81</f>
        <v>0</v>
      </c>
      <c r="I81" s="20">
        <f>'[4]2SEPT'!I81+'[4]3OCT'!I81+'[4]4NOV'!I81+'[4]5DEC'!I81+'[4]6JAN'!I81+'[4]7FEB'!I81+'[4]8MAR'!I81+'[4]9APR'!I81+'[4]10MAY'!I81+'[4]11JUN'!I81+'[4]12JUL'!I81</f>
        <v>1679117</v>
      </c>
      <c r="J81" s="19">
        <f>'[4]2SEPT'!J81+'[4]3OCT'!J81+'[4]4NOV'!J81+'[4]5DEC'!J81+'[4]6JAN'!J81+'[4]7FEB'!J81+'[4]8MAR'!J81+'[4]9APR'!J81+'[4]10MAY'!J81+'[4]11JUN'!J81+'[4]12JUL'!J81</f>
        <v>320492.48</v>
      </c>
      <c r="K81" s="19">
        <f>'[4]2SEPT'!K81+'[4]3OCT'!K81+'[4]4NOV'!K81+'[4]5DEC'!K81+'[4]6JAN'!K81+'[4]7FEB'!K81+'[4]8MAR'!K81+'[4]9APR'!K81+'[4]10MAY'!K81+'[4]11JUN'!K81+'[4]12JUL'!K81</f>
        <v>0</v>
      </c>
      <c r="L81" s="19">
        <f>'[4]2SEPT'!L81+'[4]3OCT'!L81+'[4]4NOV'!L81+'[4]5DEC'!L81+'[4]6JAN'!L81+'[4]7FEB'!L81+'[4]8MAR'!L81+'[4]9APR'!L81+'[4]10MAY'!L81+'[4]11JUN'!L81+'[4]12JUL'!L81</f>
        <v>0</v>
      </c>
      <c r="M81" s="19">
        <f>'[4]2SEPT'!M81+'[4]3OCT'!M81+'[4]4NOV'!M81+'[4]5DEC'!M81+'[4]6JAN'!M81+'[4]7FEB'!M81+'[4]8MAR'!M81+'[4]9APR'!M81+'[4]10MAY'!M81+'[4]11JUN'!M81+'[4]12JUL'!M81</f>
        <v>0</v>
      </c>
      <c r="N81" s="19">
        <f>'[4]2SEPT'!N81+'[4]3OCT'!N81+'[4]4NOV'!N81+'[4]5DEC'!N81+'[4]6JAN'!N81+'[4]7FEB'!N81+'[4]8MAR'!N81+'[4]9APR'!N81+'[4]10MAY'!N81+'[4]11JUN'!N81+'[4]12JUL'!N81</f>
        <v>0</v>
      </c>
      <c r="O81" s="19">
        <f>'[4]2SEPT'!O81+'[4]3OCT'!O81+'[4]4NOV'!O81+'[4]5DEC'!O81+'[4]6JAN'!O81+'[4]7FEB'!O81+'[4]8MAR'!O81+'[4]9APR'!O81+'[4]10MAY'!O81+'[4]11JUN'!O81+'[4]12JUL'!O81</f>
        <v>54703</v>
      </c>
      <c r="P81" s="19">
        <f>'[4]2SEPT'!P81+'[4]3OCT'!P81+'[4]4NOV'!P81+'[4]5DEC'!P81+'[4]6JAN'!P81+'[4]7FEB'!P81+'[4]8MAR'!P81+'[4]9APR'!P81+'[4]10MAY'!P81+'[4]11JUN'!P81+'[4]12JUL'!P81</f>
        <v>0</v>
      </c>
      <c r="Q81" s="19">
        <f>'[4]2SEPT'!Q81+'[4]3OCT'!Q81+'[4]4NOV'!Q81+'[4]5DEC'!Q81+'[4]6JAN'!Q81+'[4]7FEB'!Q81+'[4]8MAR'!Q81+'[4]9APR'!Q81+'[4]10MAY'!Q81+'[4]11JUN'!Q81+'[4]12JUL'!Q81</f>
        <v>0</v>
      </c>
      <c r="R81" s="19">
        <f>'[4]2SEPT'!R81+'[4]3OCT'!R81+'[4]4NOV'!R81+'[4]5DEC'!R81+'[4]6JAN'!R81+'[4]7FEB'!R81+'[4]8MAR'!R81+'[4]9APR'!R81+'[4]10MAY'!R81+'[4]11JUN'!R81+'[4]12JUL'!R81</f>
        <v>0</v>
      </c>
      <c r="S81" s="19">
        <f>'[4]2SEPT'!S81+'[4]3OCT'!S81+'[4]4NOV'!S81+'[4]5DEC'!S81+'[4]6JAN'!S81+'[4]7FEB'!S81+'[4]8MAR'!S81+'[4]9APR'!S81+'[4]10MAY'!S81+'[4]11JUN'!S81+'[4]12JUL'!S81</f>
        <v>0</v>
      </c>
      <c r="T81" s="21">
        <f>'[4]2SEPT'!T81+'[4]3OCT'!T81+'[4]4NOV'!T81+'[4]5DEC'!T81+'[4]6JAN'!T81+'[4]7FEB'!T81+'[4]8MAR'!T81+'[4]9APR'!T81+'[4]10MAY'!T81+'[4]11JUN'!T81+'[4]12JUL'!T81</f>
        <v>0</v>
      </c>
      <c r="U81" s="19">
        <f>'[4]2SEPT'!U81+'[4]3OCT'!U81+'[4]4NOV'!U81+'[4]5DEC'!U81+'[4]6JAN'!U81+'[4]7FEB'!U81+'[4]8MAR'!U81+'[4]9APR'!U81+'[4]10MAY'!U81+'[4]11JUN'!U81+'[4]12JUL'!U81</f>
        <v>0</v>
      </c>
      <c r="V81" s="19">
        <f>'[4]2SEPT'!V81+'[4]3OCT'!V81+'[4]4NOV'!V81+'[4]5DEC'!V81+'[4]6JAN'!V81+'[4]7FEB'!V81+'[4]8MAR'!V81+'[4]9APR'!V81+'[4]10MAY'!V81+'[4]11JUN'!V81+'[4]12JUL'!V81</f>
        <v>0</v>
      </c>
      <c r="W81" s="19">
        <f>'[4]2SEPT'!W81+'[4]3OCT'!W81+'[4]4NOV'!W81+'[4]5DEC'!W81+'[4]6JAN'!W81+'[4]7FEB'!W81+'[4]8MAR'!W81+'[4]9APR'!W81+'[4]10MAY'!W81+'[4]11JUN'!W81+'[4]12JUL'!W81</f>
        <v>0</v>
      </c>
      <c r="X81" s="19">
        <f>'[4]2SEPT'!X81+'[4]3OCT'!X81+'[4]4NOV'!X81+'[4]5DEC'!X81+'[4]6JAN'!X81+'[4]7FEB'!X81+'[4]8MAR'!X81+'[4]9APR'!X81+'[4]10MAY'!X81+'[4]11JUN'!X81+'[4]12JUL'!X81</f>
        <v>0</v>
      </c>
      <c r="Y81" s="22">
        <f>'[4]2SEPT'!Y81+'[4]3OCT'!Y81+'[4]4NOV'!Y81+'[4]5DEC'!Y81+'[4]6JAN'!Y81+'[4]7FEB'!Y81+'[4]8MAR'!Y81+'[4]9APR'!Y81+'[4]10MAY'!Y81+'[4]11JUN'!Y81+'[4]12JUL'!Y81</f>
        <v>0</v>
      </c>
      <c r="Z81" s="19">
        <f>'[4]2SEPT'!Z81+'[4]3OCT'!Z81+'[4]4NOV'!Z81+'[4]5DEC'!Z81+'[4]6JAN'!Z81+'[4]7FEB'!Z81+'[4]8MAR'!Z81+'[4]9APR'!Z81+'[4]10MAY'!Z81+'[4]11JUN'!Z81+'[4]12JUL'!Z81</f>
        <v>0</v>
      </c>
      <c r="AA81" s="19">
        <f>'[4]2SEPT'!AA81+'[4]3OCT'!AA81+'[4]4NOV'!AA81+'[4]5DEC'!AA81+'[4]6JAN'!AA81+'[4]7FEB'!AA81+'[4]8MAR'!AA81+'[4]9APR'!AA81+'[4]10MAY'!AA81+'[4]11JUN'!AA81+'[4]12JUL'!AA81</f>
        <v>0</v>
      </c>
      <c r="AB81" s="19">
        <f>'[4]2SEPT'!AB81+'[4]3OCT'!AB81+'[4]4NOV'!AB81+'[4]5DEC'!AB81+'[4]6JAN'!AB81+'[4]7FEB'!AB81+'[4]8MAR'!AB81+'[4]9APR'!AB81+'[4]10MAY'!AB81+'[4]11JUN'!AB81+'[4]12JUL'!AB81</f>
        <v>0</v>
      </c>
      <c r="AC81" s="19">
        <f>'[4]2SEPT'!AC81+'[4]3OCT'!AC81+'[4]4NOV'!AC81+'[4]5DEC'!AC81+'[4]6JAN'!AC81+'[4]7FEB'!AC81+'[4]8MAR'!AC81+'[4]9APR'!AC81+'[4]10MAY'!AC81+'[4]11JUN'!AC81+'[4]12JUL'!AC81</f>
        <v>0</v>
      </c>
      <c r="AD81" s="23">
        <f>'[4]2SEPT'!AD81+'[4]3OCT'!AD81+'[4]4NOV'!AD81+'[4]5DEC'!AD81+'[4]6JAN'!AD81+'[4]7FEB'!AD81+'[4]8MAR'!AD81+'[4]9APR'!AD81+'[4]10MAY'!AD81+'[4]11JUN'!AD81+'[4]12JUL'!AD81</f>
        <v>0</v>
      </c>
      <c r="AE81" s="19">
        <f>'[4]2SEPT'!AE81+'[4]3OCT'!AE81+'[4]4NOV'!AE81+'[4]5DEC'!AE81+'[4]6JAN'!AE81+'[4]7FEB'!AE81+'[4]8MAR'!AE81+'[4]9APR'!AE81+'[4]10MAY'!AE81+'[4]11JUN'!AE81+'[4]12JUL'!AE81</f>
        <v>0</v>
      </c>
      <c r="AF81" s="19">
        <f>'[4]2SEPT'!AF81+'[4]3OCT'!AF81+'[4]4NOV'!AF81+'[4]5DEC'!AF81+'[4]6JAN'!AF81+'[4]7FEB'!AF81+'[4]8MAR'!AF81+'[4]9APR'!AF81+'[4]10MAY'!AF81+'[4]11JUN'!AF81+'[4]12JUL'!AF81</f>
        <v>10447.06</v>
      </c>
      <c r="AG81" s="19">
        <f>'[4]10MAY'!AG81+'[4]11JUN'!AG81+'[4]12JUL'!AG81</f>
        <v>0</v>
      </c>
      <c r="AH81" s="24">
        <f>'[4]2SEPT'!AG81+'[4]3OCT'!AG81+'[4]4NOV'!AG81+'[4]5DEC'!AG81+'[4]6JAN'!AG81+'[4]7FEB'!AG81+'[4]8MAR'!AG81+'[4]9APR'!AG81+'[4]10MAY'!AH81+'[4]11JUN'!AH81+'[4]12JUL'!AH81</f>
        <v>1920273.54</v>
      </c>
    </row>
    <row r="82" spans="1:34" x14ac:dyDescent="0.25">
      <c r="A82" s="16" t="s">
        <v>201</v>
      </c>
      <c r="B82" s="17" t="s">
        <v>202</v>
      </c>
      <c r="C82" s="30" t="s">
        <v>71</v>
      </c>
      <c r="D82" s="19">
        <f>'[4]2SEPT'!D82+'[4]3OCT'!D82+'[4]4NOV'!D82+'[4]5DEC'!D82+'[4]6JAN'!D82+'[4]7FEB'!D82+'[4]8MAR'!D82+'[4]9APR'!D82+'[4]10MAY'!D82+'[4]11JUN'!D82+'[4]12JUL'!D82</f>
        <v>645480</v>
      </c>
      <c r="E82" s="19">
        <f>'[4]2SEPT'!E82+'[4]3OCT'!E82+'[4]4NOV'!E82+'[4]5DEC'!E82+'[4]6JAN'!E82+'[4]7FEB'!E82+'[4]8MAR'!E82+'[4]9APR'!E82+'[4]10MAY'!E82+'[4]11JUN'!E82+'[4]12JUL'!E82</f>
        <v>0</v>
      </c>
      <c r="F82" s="19">
        <f>'[4]2SEPT'!F82+'[4]3OCT'!F82+'[4]4NOV'!F82+'[4]5DEC'!F82+'[4]6JAN'!F82+'[4]7FEB'!F82+'[4]8MAR'!F82+'[4]9APR'!F82+'[4]10MAY'!F82+'[4]11JUN'!F82+'[4]12JUL'!F82</f>
        <v>0</v>
      </c>
      <c r="G82" s="19">
        <f>'[4]2SEPT'!G82+'[4]3OCT'!G82+'[4]4NOV'!G82+'[4]5DEC'!G82+'[4]6JAN'!G82+'[4]7FEB'!G82+'[4]8MAR'!G82+'[4]9APR'!G82+'[4]10MAY'!G82+'[4]11JUN'!G82+'[4]12JUL'!G82</f>
        <v>0</v>
      </c>
      <c r="H82" s="19">
        <f>'[4]2SEPT'!H82+'[4]3OCT'!H82+'[4]4NOV'!H82+'[4]5DEC'!H82+'[4]6JAN'!H82+'[4]7FEB'!H82+'[4]8MAR'!H82+'[4]9APR'!H82+'[4]10MAY'!H82+'[4]11JUN'!H82+'[4]12JUL'!H82</f>
        <v>0</v>
      </c>
      <c r="I82" s="20">
        <f>'[4]2SEPT'!I82+'[4]3OCT'!I82+'[4]4NOV'!I82+'[4]5DEC'!I82+'[4]6JAN'!I82+'[4]7FEB'!I82+'[4]8MAR'!I82+'[4]9APR'!I82+'[4]10MAY'!I82+'[4]11JUN'!I82+'[4]12JUL'!I82</f>
        <v>645480</v>
      </c>
      <c r="J82" s="19">
        <f>'[4]2SEPT'!J82+'[4]3OCT'!J82+'[4]4NOV'!J82+'[4]5DEC'!J82+'[4]6JAN'!J82+'[4]7FEB'!J82+'[4]8MAR'!J82+'[4]9APR'!J82+'[4]10MAY'!J82+'[4]11JUN'!J82+'[4]12JUL'!J82</f>
        <v>42232.08</v>
      </c>
      <c r="K82" s="19">
        <f>'[4]2SEPT'!K82+'[4]3OCT'!K82+'[4]4NOV'!K82+'[4]5DEC'!K82+'[4]6JAN'!K82+'[4]7FEB'!K82+'[4]8MAR'!K82+'[4]9APR'!K82+'[4]10MAY'!K82+'[4]11JUN'!K82+'[4]12JUL'!K82</f>
        <v>0</v>
      </c>
      <c r="L82" s="19">
        <f>'[4]2SEPT'!L82+'[4]3OCT'!L82+'[4]4NOV'!L82+'[4]5DEC'!L82+'[4]6JAN'!L82+'[4]7FEB'!L82+'[4]8MAR'!L82+'[4]9APR'!L82+'[4]10MAY'!L82+'[4]11JUN'!L82+'[4]12JUL'!L82</f>
        <v>0</v>
      </c>
      <c r="M82" s="19">
        <f>'[4]2SEPT'!M82+'[4]3OCT'!M82+'[4]4NOV'!M82+'[4]5DEC'!M82+'[4]6JAN'!M82+'[4]7FEB'!M82+'[4]8MAR'!M82+'[4]9APR'!M82+'[4]10MAY'!M82+'[4]11JUN'!M82+'[4]12JUL'!M82</f>
        <v>0</v>
      </c>
      <c r="N82" s="19">
        <f>'[4]2SEPT'!N82+'[4]3OCT'!N82+'[4]4NOV'!N82+'[4]5DEC'!N82+'[4]6JAN'!N82+'[4]7FEB'!N82+'[4]8MAR'!N82+'[4]9APR'!N82+'[4]10MAY'!N82+'[4]11JUN'!N82+'[4]12JUL'!N82</f>
        <v>0</v>
      </c>
      <c r="O82" s="19">
        <f>'[4]2SEPT'!O82+'[4]3OCT'!O82+'[4]4NOV'!O82+'[4]5DEC'!O82+'[4]6JAN'!O82+'[4]7FEB'!O82+'[4]8MAR'!O82+'[4]9APR'!O82+'[4]10MAY'!O82+'[4]11JUN'!O82+'[4]12JUL'!O82</f>
        <v>0</v>
      </c>
      <c r="P82" s="19">
        <f>'[4]2SEPT'!P82+'[4]3OCT'!P82+'[4]4NOV'!P82+'[4]5DEC'!P82+'[4]6JAN'!P82+'[4]7FEB'!P82+'[4]8MAR'!P82+'[4]9APR'!P82+'[4]10MAY'!P82+'[4]11JUN'!P82+'[4]12JUL'!P82</f>
        <v>0</v>
      </c>
      <c r="Q82" s="19">
        <f>'[4]2SEPT'!Q82+'[4]3OCT'!Q82+'[4]4NOV'!Q82+'[4]5DEC'!Q82+'[4]6JAN'!Q82+'[4]7FEB'!Q82+'[4]8MAR'!Q82+'[4]9APR'!Q82+'[4]10MAY'!Q82+'[4]11JUN'!Q82+'[4]12JUL'!Q82</f>
        <v>0</v>
      </c>
      <c r="R82" s="19">
        <f>'[4]2SEPT'!R82+'[4]3OCT'!R82+'[4]4NOV'!R82+'[4]5DEC'!R82+'[4]6JAN'!R82+'[4]7FEB'!R82+'[4]8MAR'!R82+'[4]9APR'!R82+'[4]10MAY'!R82+'[4]11JUN'!R82+'[4]12JUL'!R82</f>
        <v>0</v>
      </c>
      <c r="S82" s="19">
        <f>'[4]2SEPT'!S82+'[4]3OCT'!S82+'[4]4NOV'!S82+'[4]5DEC'!S82+'[4]6JAN'!S82+'[4]7FEB'!S82+'[4]8MAR'!S82+'[4]9APR'!S82+'[4]10MAY'!S82+'[4]11JUN'!S82+'[4]12JUL'!S82</f>
        <v>0</v>
      </c>
      <c r="T82" s="21">
        <f>'[4]2SEPT'!T82+'[4]3OCT'!T82+'[4]4NOV'!T82+'[4]5DEC'!T82+'[4]6JAN'!T82+'[4]7FEB'!T82+'[4]8MAR'!T82+'[4]9APR'!T82+'[4]10MAY'!T82+'[4]11JUN'!T82+'[4]12JUL'!T82</f>
        <v>0</v>
      </c>
      <c r="U82" s="19">
        <f>'[4]2SEPT'!U82+'[4]3OCT'!U82+'[4]4NOV'!U82+'[4]5DEC'!U82+'[4]6JAN'!U82+'[4]7FEB'!U82+'[4]8MAR'!U82+'[4]9APR'!U82+'[4]10MAY'!U82+'[4]11JUN'!U82+'[4]12JUL'!U82</f>
        <v>0</v>
      </c>
      <c r="V82" s="19">
        <f>'[4]2SEPT'!V82+'[4]3OCT'!V82+'[4]4NOV'!V82+'[4]5DEC'!V82+'[4]6JAN'!V82+'[4]7FEB'!V82+'[4]8MAR'!V82+'[4]9APR'!V82+'[4]10MAY'!V82+'[4]11JUN'!V82+'[4]12JUL'!V82</f>
        <v>0</v>
      </c>
      <c r="W82" s="19">
        <f>'[4]2SEPT'!W82+'[4]3OCT'!W82+'[4]4NOV'!W82+'[4]5DEC'!W82+'[4]6JAN'!W82+'[4]7FEB'!W82+'[4]8MAR'!W82+'[4]9APR'!W82+'[4]10MAY'!W82+'[4]11JUN'!W82+'[4]12JUL'!W82</f>
        <v>0</v>
      </c>
      <c r="X82" s="19">
        <f>'[4]2SEPT'!X82+'[4]3OCT'!X82+'[4]4NOV'!X82+'[4]5DEC'!X82+'[4]6JAN'!X82+'[4]7FEB'!X82+'[4]8MAR'!X82+'[4]9APR'!X82+'[4]10MAY'!X82+'[4]11JUN'!X82+'[4]12JUL'!X82</f>
        <v>0</v>
      </c>
      <c r="Y82" s="22">
        <f>'[4]2SEPT'!Y82+'[4]3OCT'!Y82+'[4]4NOV'!Y82+'[4]5DEC'!Y82+'[4]6JAN'!Y82+'[4]7FEB'!Y82+'[4]8MAR'!Y82+'[4]9APR'!Y82+'[4]10MAY'!Y82+'[4]11JUN'!Y82+'[4]12JUL'!Y82</f>
        <v>0</v>
      </c>
      <c r="Z82" s="19">
        <f>'[4]2SEPT'!Z82+'[4]3OCT'!Z82+'[4]4NOV'!Z82+'[4]5DEC'!Z82+'[4]6JAN'!Z82+'[4]7FEB'!Z82+'[4]8MAR'!Z82+'[4]9APR'!Z82+'[4]10MAY'!Z82+'[4]11JUN'!Z82+'[4]12JUL'!Z82</f>
        <v>0</v>
      </c>
      <c r="AA82" s="19">
        <f>'[4]2SEPT'!AA82+'[4]3OCT'!AA82+'[4]4NOV'!AA82+'[4]5DEC'!AA82+'[4]6JAN'!AA82+'[4]7FEB'!AA82+'[4]8MAR'!AA82+'[4]9APR'!AA82+'[4]10MAY'!AA82+'[4]11JUN'!AA82+'[4]12JUL'!AA82</f>
        <v>0</v>
      </c>
      <c r="AB82" s="19">
        <f>'[4]2SEPT'!AB82+'[4]3OCT'!AB82+'[4]4NOV'!AB82+'[4]5DEC'!AB82+'[4]6JAN'!AB82+'[4]7FEB'!AB82+'[4]8MAR'!AB82+'[4]9APR'!AB82+'[4]10MAY'!AB82+'[4]11JUN'!AB82+'[4]12JUL'!AB82</f>
        <v>0</v>
      </c>
      <c r="AC82" s="19">
        <f>'[4]2SEPT'!AC82+'[4]3OCT'!AC82+'[4]4NOV'!AC82+'[4]5DEC'!AC82+'[4]6JAN'!AC82+'[4]7FEB'!AC82+'[4]8MAR'!AC82+'[4]9APR'!AC82+'[4]10MAY'!AC82+'[4]11JUN'!AC82+'[4]12JUL'!AC82</f>
        <v>0</v>
      </c>
      <c r="AD82" s="23">
        <f>'[4]2SEPT'!AD82+'[4]3OCT'!AD82+'[4]4NOV'!AD82+'[4]5DEC'!AD82+'[4]6JAN'!AD82+'[4]7FEB'!AD82+'[4]8MAR'!AD82+'[4]9APR'!AD82+'[4]10MAY'!AD82+'[4]11JUN'!AD82+'[4]12JUL'!AD82</f>
        <v>0</v>
      </c>
      <c r="AE82" s="19">
        <f>'[4]2SEPT'!AE82+'[4]3OCT'!AE82+'[4]4NOV'!AE82+'[4]5DEC'!AE82+'[4]6JAN'!AE82+'[4]7FEB'!AE82+'[4]8MAR'!AE82+'[4]9APR'!AE82+'[4]10MAY'!AE82+'[4]11JUN'!AE82+'[4]12JUL'!AE82</f>
        <v>0</v>
      </c>
      <c r="AF82" s="19">
        <f>'[4]2SEPT'!AF82+'[4]3OCT'!AF82+'[4]4NOV'!AF82+'[4]5DEC'!AF82+'[4]6JAN'!AF82+'[4]7FEB'!AF82+'[4]8MAR'!AF82+'[4]9APR'!AF82+'[4]10MAY'!AF82+'[4]11JUN'!AF82+'[4]12JUL'!AF82</f>
        <v>0</v>
      </c>
      <c r="AG82" s="19">
        <f>'[4]10MAY'!AG82+'[4]11JUN'!AG82+'[4]12JUL'!AG82</f>
        <v>0</v>
      </c>
      <c r="AH82" s="24">
        <f>'[4]2SEPT'!AG82+'[4]3OCT'!AG82+'[4]4NOV'!AG82+'[4]5DEC'!AG82+'[4]6JAN'!AG82+'[4]7FEB'!AG82+'[4]8MAR'!AG82+'[4]9APR'!AG82+'[4]10MAY'!AH82+'[4]11JUN'!AH82+'[4]12JUL'!AH82</f>
        <v>633922.08000000007</v>
      </c>
    </row>
    <row r="83" spans="1:34" x14ac:dyDescent="0.25">
      <c r="A83" s="16" t="s">
        <v>203</v>
      </c>
      <c r="B83" s="17" t="s">
        <v>204</v>
      </c>
      <c r="C83" s="31" t="s">
        <v>100</v>
      </c>
      <c r="D83" s="19">
        <f>'[4]2SEPT'!D83+'[4]3OCT'!D83+'[4]4NOV'!D83+'[4]5DEC'!D83+'[4]6JAN'!D83+'[4]7FEB'!D83+'[4]8MAR'!D83+'[4]9APR'!D83+'[4]10MAY'!D83+'[4]11JUN'!D83+'[4]12JUL'!D83</f>
        <v>277747</v>
      </c>
      <c r="E83" s="19">
        <f>'[4]2SEPT'!E83+'[4]3OCT'!E83+'[4]4NOV'!E83+'[4]5DEC'!E83+'[4]6JAN'!E83+'[4]7FEB'!E83+'[4]8MAR'!E83+'[4]9APR'!E83+'[4]10MAY'!E83+'[4]11JUN'!E83+'[4]12JUL'!E83</f>
        <v>355838</v>
      </c>
      <c r="F83" s="19">
        <f>'[4]2SEPT'!F83+'[4]3OCT'!F83+'[4]4NOV'!F83+'[4]5DEC'!F83+'[4]6JAN'!F83+'[4]7FEB'!F83+'[4]8MAR'!F83+'[4]9APR'!F83+'[4]10MAY'!F83+'[4]11JUN'!F83+'[4]12JUL'!F83</f>
        <v>180273</v>
      </c>
      <c r="G83" s="19">
        <f>'[4]2SEPT'!G83+'[4]3OCT'!G83+'[4]4NOV'!G83+'[4]5DEC'!G83+'[4]6JAN'!G83+'[4]7FEB'!G83+'[4]8MAR'!G83+'[4]9APR'!G83+'[4]10MAY'!G83+'[4]11JUN'!G83+'[4]12JUL'!G83</f>
        <v>0</v>
      </c>
      <c r="H83" s="19">
        <f>'[4]2SEPT'!H83+'[4]3OCT'!H83+'[4]4NOV'!H83+'[4]5DEC'!H83+'[4]6JAN'!H83+'[4]7FEB'!H83+'[4]8MAR'!H83+'[4]9APR'!H83+'[4]10MAY'!H83+'[4]11JUN'!H83+'[4]12JUL'!H83</f>
        <v>191817</v>
      </c>
      <c r="I83" s="20">
        <f>'[4]2SEPT'!I83+'[4]3OCT'!I83+'[4]4NOV'!I83+'[4]5DEC'!I83+'[4]6JAN'!I83+'[4]7FEB'!I83+'[4]8MAR'!I83+'[4]9APR'!I83+'[4]10MAY'!I83+'[4]11JUN'!I83+'[4]12JUL'!I83</f>
        <v>1005675</v>
      </c>
      <c r="J83" s="19">
        <f>'[4]2SEPT'!J83+'[4]3OCT'!J83+'[4]4NOV'!J83+'[4]5DEC'!J83+'[4]6JAN'!J83+'[4]7FEB'!J83+'[4]8MAR'!J83+'[4]9APR'!J83+'[4]10MAY'!J83+'[4]11JUN'!J83+'[4]12JUL'!J83</f>
        <v>70846.36</v>
      </c>
      <c r="K83" s="19">
        <f>'[4]2SEPT'!K83+'[4]3OCT'!K83+'[4]4NOV'!K83+'[4]5DEC'!K83+'[4]6JAN'!K83+'[4]7FEB'!K83+'[4]8MAR'!K83+'[4]9APR'!K83+'[4]10MAY'!K83+'[4]11JUN'!K83+'[4]12JUL'!K83</f>
        <v>0</v>
      </c>
      <c r="L83" s="19">
        <f>'[4]2SEPT'!L83+'[4]3OCT'!L83+'[4]4NOV'!L83+'[4]5DEC'!L83+'[4]6JAN'!L83+'[4]7FEB'!L83+'[4]8MAR'!L83+'[4]9APR'!L83+'[4]10MAY'!L83+'[4]11JUN'!L83+'[4]12JUL'!L83</f>
        <v>0</v>
      </c>
      <c r="M83" s="19">
        <f>'[4]2SEPT'!M83+'[4]3OCT'!M83+'[4]4NOV'!M83+'[4]5DEC'!M83+'[4]6JAN'!M83+'[4]7FEB'!M83+'[4]8MAR'!M83+'[4]9APR'!M83+'[4]10MAY'!M83+'[4]11JUN'!M83+'[4]12JUL'!M83</f>
        <v>0</v>
      </c>
      <c r="N83" s="19">
        <f>'[4]2SEPT'!N83+'[4]3OCT'!N83+'[4]4NOV'!N83+'[4]5DEC'!N83+'[4]6JAN'!N83+'[4]7FEB'!N83+'[4]8MAR'!N83+'[4]9APR'!N83+'[4]10MAY'!N83+'[4]11JUN'!N83+'[4]12JUL'!N83</f>
        <v>0</v>
      </c>
      <c r="O83" s="19">
        <f>'[4]2SEPT'!O83+'[4]3OCT'!O83+'[4]4NOV'!O83+'[4]5DEC'!O83+'[4]6JAN'!O83+'[4]7FEB'!O83+'[4]8MAR'!O83+'[4]9APR'!O83+'[4]10MAY'!O83+'[4]11JUN'!O83+'[4]12JUL'!O83</f>
        <v>0</v>
      </c>
      <c r="P83" s="19">
        <f>'[4]2SEPT'!P83+'[4]3OCT'!P83+'[4]4NOV'!P83+'[4]5DEC'!P83+'[4]6JAN'!P83+'[4]7FEB'!P83+'[4]8MAR'!P83+'[4]9APR'!P83+'[4]10MAY'!P83+'[4]11JUN'!P83+'[4]12JUL'!P83</f>
        <v>0</v>
      </c>
      <c r="Q83" s="19">
        <f>'[4]2SEPT'!Q83+'[4]3OCT'!Q83+'[4]4NOV'!Q83+'[4]5DEC'!Q83+'[4]6JAN'!Q83+'[4]7FEB'!Q83+'[4]8MAR'!Q83+'[4]9APR'!Q83+'[4]10MAY'!Q83+'[4]11JUN'!Q83+'[4]12JUL'!Q83</f>
        <v>0</v>
      </c>
      <c r="R83" s="19">
        <f>'[4]2SEPT'!R83+'[4]3OCT'!R83+'[4]4NOV'!R83+'[4]5DEC'!R83+'[4]6JAN'!R83+'[4]7FEB'!R83+'[4]8MAR'!R83+'[4]9APR'!R83+'[4]10MAY'!R83+'[4]11JUN'!R83+'[4]12JUL'!R83</f>
        <v>0</v>
      </c>
      <c r="S83" s="19">
        <f>'[4]2SEPT'!S83+'[4]3OCT'!S83+'[4]4NOV'!S83+'[4]5DEC'!S83+'[4]6JAN'!S83+'[4]7FEB'!S83+'[4]8MAR'!S83+'[4]9APR'!S83+'[4]10MAY'!S83+'[4]11JUN'!S83+'[4]12JUL'!S83</f>
        <v>0</v>
      </c>
      <c r="T83" s="21">
        <f>'[4]2SEPT'!T83+'[4]3OCT'!T83+'[4]4NOV'!T83+'[4]5DEC'!T83+'[4]6JAN'!T83+'[4]7FEB'!T83+'[4]8MAR'!T83+'[4]9APR'!T83+'[4]10MAY'!T83+'[4]11JUN'!T83+'[4]12JUL'!T83</f>
        <v>0</v>
      </c>
      <c r="U83" s="19">
        <f>'[4]2SEPT'!U83+'[4]3OCT'!U83+'[4]4NOV'!U83+'[4]5DEC'!U83+'[4]6JAN'!U83+'[4]7FEB'!U83+'[4]8MAR'!U83+'[4]9APR'!U83+'[4]10MAY'!U83+'[4]11JUN'!U83+'[4]12JUL'!U83</f>
        <v>0</v>
      </c>
      <c r="V83" s="19">
        <f>'[4]2SEPT'!V83+'[4]3OCT'!V83+'[4]4NOV'!V83+'[4]5DEC'!V83+'[4]6JAN'!V83+'[4]7FEB'!V83+'[4]8MAR'!V83+'[4]9APR'!V83+'[4]10MAY'!V83+'[4]11JUN'!V83+'[4]12JUL'!V83</f>
        <v>0</v>
      </c>
      <c r="W83" s="19">
        <f>'[4]2SEPT'!W83+'[4]3OCT'!W83+'[4]4NOV'!W83+'[4]5DEC'!W83+'[4]6JAN'!W83+'[4]7FEB'!W83+'[4]8MAR'!W83+'[4]9APR'!W83+'[4]10MAY'!W83+'[4]11JUN'!W83+'[4]12JUL'!W83</f>
        <v>0</v>
      </c>
      <c r="X83" s="19">
        <f>'[4]2SEPT'!X83+'[4]3OCT'!X83+'[4]4NOV'!X83+'[4]5DEC'!X83+'[4]6JAN'!X83+'[4]7FEB'!X83+'[4]8MAR'!X83+'[4]9APR'!X83+'[4]10MAY'!X83+'[4]11JUN'!X83+'[4]12JUL'!X83</f>
        <v>0</v>
      </c>
      <c r="Y83" s="22">
        <f>'[4]2SEPT'!Y83+'[4]3OCT'!Y83+'[4]4NOV'!Y83+'[4]5DEC'!Y83+'[4]6JAN'!Y83+'[4]7FEB'!Y83+'[4]8MAR'!Y83+'[4]9APR'!Y83+'[4]10MAY'!Y83+'[4]11JUN'!Y83+'[4]12JUL'!Y83</f>
        <v>0</v>
      </c>
      <c r="Z83" s="19">
        <f>'[4]2SEPT'!Z83+'[4]3OCT'!Z83+'[4]4NOV'!Z83+'[4]5DEC'!Z83+'[4]6JAN'!Z83+'[4]7FEB'!Z83+'[4]8MAR'!Z83+'[4]9APR'!Z83+'[4]10MAY'!Z83+'[4]11JUN'!Z83+'[4]12JUL'!Z83</f>
        <v>0</v>
      </c>
      <c r="AA83" s="19">
        <f>'[4]2SEPT'!AA83+'[4]3OCT'!AA83+'[4]4NOV'!AA83+'[4]5DEC'!AA83+'[4]6JAN'!AA83+'[4]7FEB'!AA83+'[4]8MAR'!AA83+'[4]9APR'!AA83+'[4]10MAY'!AA83+'[4]11JUN'!AA83+'[4]12JUL'!AA83</f>
        <v>0</v>
      </c>
      <c r="AB83" s="19">
        <f>'[4]2SEPT'!AB83+'[4]3OCT'!AB83+'[4]4NOV'!AB83+'[4]5DEC'!AB83+'[4]6JAN'!AB83+'[4]7FEB'!AB83+'[4]8MAR'!AB83+'[4]9APR'!AB83+'[4]10MAY'!AB83+'[4]11JUN'!AB83+'[4]12JUL'!AB83</f>
        <v>0</v>
      </c>
      <c r="AC83" s="19">
        <f>'[4]2SEPT'!AC83+'[4]3OCT'!AC83+'[4]4NOV'!AC83+'[4]5DEC'!AC83+'[4]6JAN'!AC83+'[4]7FEB'!AC83+'[4]8MAR'!AC83+'[4]9APR'!AC83+'[4]10MAY'!AC83+'[4]11JUN'!AC83+'[4]12JUL'!AC83</f>
        <v>0</v>
      </c>
      <c r="AD83" s="23">
        <f>'[4]2SEPT'!AD83+'[4]3OCT'!AD83+'[4]4NOV'!AD83+'[4]5DEC'!AD83+'[4]6JAN'!AD83+'[4]7FEB'!AD83+'[4]8MAR'!AD83+'[4]9APR'!AD83+'[4]10MAY'!AD83+'[4]11JUN'!AD83+'[4]12JUL'!AD83</f>
        <v>0</v>
      </c>
      <c r="AE83" s="19">
        <f>'[4]2SEPT'!AE83+'[4]3OCT'!AE83+'[4]4NOV'!AE83+'[4]5DEC'!AE83+'[4]6JAN'!AE83+'[4]7FEB'!AE83+'[4]8MAR'!AE83+'[4]9APR'!AE83+'[4]10MAY'!AE83+'[4]11JUN'!AE83+'[4]12JUL'!AE83</f>
        <v>0</v>
      </c>
      <c r="AF83" s="19">
        <f>'[4]2SEPT'!AF83+'[4]3OCT'!AF83+'[4]4NOV'!AF83+'[4]5DEC'!AF83+'[4]6JAN'!AF83+'[4]7FEB'!AF83+'[4]8MAR'!AF83+'[4]9APR'!AF83+'[4]10MAY'!AF83+'[4]11JUN'!AF83+'[4]12JUL'!AF83</f>
        <v>0</v>
      </c>
      <c r="AG83" s="19">
        <f>'[4]10MAY'!AG83+'[4]11JUN'!AG83+'[4]12JUL'!AG83</f>
        <v>0</v>
      </c>
      <c r="AH83" s="24">
        <f>'[4]2SEPT'!AG83+'[4]3OCT'!AG83+'[4]4NOV'!AG83+'[4]5DEC'!AG83+'[4]6JAN'!AG83+'[4]7FEB'!AG83+'[4]8MAR'!AG83+'[4]9APR'!AG83+'[4]10MAY'!AH83+'[4]11JUN'!AH83+'[4]12JUL'!AH83</f>
        <v>992714.36</v>
      </c>
    </row>
    <row r="84" spans="1:34" x14ac:dyDescent="0.25">
      <c r="A84" s="16" t="s">
        <v>205</v>
      </c>
      <c r="B84" s="17" t="s">
        <v>206</v>
      </c>
      <c r="C84" s="25" t="s">
        <v>39</v>
      </c>
      <c r="D84" s="19">
        <f>'[4]2SEPT'!D84+'[4]3OCT'!D84+'[4]4NOV'!D84+'[4]5DEC'!D84+'[4]6JAN'!D84+'[4]7FEB'!D84+'[4]8MAR'!D84+'[4]9APR'!D84+'[4]10MAY'!D84+'[4]11JUN'!D84+'[4]12JUL'!D84</f>
        <v>159829</v>
      </c>
      <c r="E84" s="19">
        <f>'[4]2SEPT'!E84+'[4]3OCT'!E84+'[4]4NOV'!E84+'[4]5DEC'!E84+'[4]6JAN'!E84+'[4]7FEB'!E84+'[4]8MAR'!E84+'[4]9APR'!E84+'[4]10MAY'!E84+'[4]11JUN'!E84+'[4]12JUL'!E84</f>
        <v>10000</v>
      </c>
      <c r="F84" s="19">
        <f>'[4]2SEPT'!F84+'[4]3OCT'!F84+'[4]4NOV'!F84+'[4]5DEC'!F84+'[4]6JAN'!F84+'[4]7FEB'!F84+'[4]8MAR'!F84+'[4]9APR'!F84+'[4]10MAY'!F84+'[4]11JUN'!F84+'[4]12JUL'!F84</f>
        <v>76405</v>
      </c>
      <c r="G84" s="19">
        <f>'[4]2SEPT'!G84+'[4]3OCT'!G84+'[4]4NOV'!G84+'[4]5DEC'!G84+'[4]6JAN'!G84+'[4]7FEB'!G84+'[4]8MAR'!G84+'[4]9APR'!G84+'[4]10MAY'!G84+'[4]11JUN'!G84+'[4]12JUL'!G84</f>
        <v>5000</v>
      </c>
      <c r="H84" s="19">
        <f>'[4]2SEPT'!H84+'[4]3OCT'!H84+'[4]4NOV'!H84+'[4]5DEC'!H84+'[4]6JAN'!H84+'[4]7FEB'!H84+'[4]8MAR'!H84+'[4]9APR'!H84+'[4]10MAY'!H84+'[4]11JUN'!H84+'[4]12JUL'!H84</f>
        <v>0</v>
      </c>
      <c r="I84" s="20">
        <f>'[4]2SEPT'!I84+'[4]3OCT'!I84+'[4]4NOV'!I84+'[4]5DEC'!I84+'[4]6JAN'!I84+'[4]7FEB'!I84+'[4]8MAR'!I84+'[4]9APR'!I84+'[4]10MAY'!I84+'[4]11JUN'!I84+'[4]12JUL'!I84</f>
        <v>251234</v>
      </c>
      <c r="J84" s="19">
        <f>'[4]2SEPT'!J84+'[4]3OCT'!J84+'[4]4NOV'!J84+'[4]5DEC'!J84+'[4]6JAN'!J84+'[4]7FEB'!J84+'[4]8MAR'!J84+'[4]9APR'!J84+'[4]10MAY'!J84+'[4]11JUN'!J84+'[4]12JUL'!J84</f>
        <v>12984</v>
      </c>
      <c r="K84" s="19">
        <f>'[4]2SEPT'!K84+'[4]3OCT'!K84+'[4]4NOV'!K84+'[4]5DEC'!K84+'[4]6JAN'!K84+'[4]7FEB'!K84+'[4]8MAR'!K84+'[4]9APR'!K84+'[4]10MAY'!K84+'[4]11JUN'!K84+'[4]12JUL'!K84</f>
        <v>0</v>
      </c>
      <c r="L84" s="19">
        <f>'[4]2SEPT'!L84+'[4]3OCT'!L84+'[4]4NOV'!L84+'[4]5DEC'!L84+'[4]6JAN'!L84+'[4]7FEB'!L84+'[4]8MAR'!L84+'[4]9APR'!L84+'[4]10MAY'!L84+'[4]11JUN'!L84+'[4]12JUL'!L84</f>
        <v>0</v>
      </c>
      <c r="M84" s="19">
        <f>'[4]2SEPT'!M84+'[4]3OCT'!M84+'[4]4NOV'!M84+'[4]5DEC'!M84+'[4]6JAN'!M84+'[4]7FEB'!M84+'[4]8MAR'!M84+'[4]9APR'!M84+'[4]10MAY'!M84+'[4]11JUN'!M84+'[4]12JUL'!M84</f>
        <v>0</v>
      </c>
      <c r="N84" s="19">
        <f>'[4]2SEPT'!N84+'[4]3OCT'!N84+'[4]4NOV'!N84+'[4]5DEC'!N84+'[4]6JAN'!N84+'[4]7FEB'!N84+'[4]8MAR'!N84+'[4]9APR'!N84+'[4]10MAY'!N84+'[4]11JUN'!N84+'[4]12JUL'!N84</f>
        <v>0</v>
      </c>
      <c r="O84" s="19">
        <f>'[4]2SEPT'!O84+'[4]3OCT'!O84+'[4]4NOV'!O84+'[4]5DEC'!O84+'[4]6JAN'!O84+'[4]7FEB'!O84+'[4]8MAR'!O84+'[4]9APR'!O84+'[4]10MAY'!O84+'[4]11JUN'!O84+'[4]12JUL'!O84</f>
        <v>0</v>
      </c>
      <c r="P84" s="19">
        <f>'[4]2SEPT'!P84+'[4]3OCT'!P84+'[4]4NOV'!P84+'[4]5DEC'!P84+'[4]6JAN'!P84+'[4]7FEB'!P84+'[4]8MAR'!P84+'[4]9APR'!P84+'[4]10MAY'!P84+'[4]11JUN'!P84+'[4]12JUL'!P84</f>
        <v>0</v>
      </c>
      <c r="Q84" s="19">
        <f>'[4]2SEPT'!Q84+'[4]3OCT'!Q84+'[4]4NOV'!Q84+'[4]5DEC'!Q84+'[4]6JAN'!Q84+'[4]7FEB'!Q84+'[4]8MAR'!Q84+'[4]9APR'!Q84+'[4]10MAY'!Q84+'[4]11JUN'!Q84+'[4]12JUL'!Q84</f>
        <v>0</v>
      </c>
      <c r="R84" s="19">
        <f>'[4]2SEPT'!R84+'[4]3OCT'!R84+'[4]4NOV'!R84+'[4]5DEC'!R84+'[4]6JAN'!R84+'[4]7FEB'!R84+'[4]8MAR'!R84+'[4]9APR'!R84+'[4]10MAY'!R84+'[4]11JUN'!R84+'[4]12JUL'!R84</f>
        <v>0</v>
      </c>
      <c r="S84" s="19">
        <f>'[4]2SEPT'!S84+'[4]3OCT'!S84+'[4]4NOV'!S84+'[4]5DEC'!S84+'[4]6JAN'!S84+'[4]7FEB'!S84+'[4]8MAR'!S84+'[4]9APR'!S84+'[4]10MAY'!S84+'[4]11JUN'!S84+'[4]12JUL'!S84</f>
        <v>0</v>
      </c>
      <c r="T84" s="21">
        <f>'[4]2SEPT'!T84+'[4]3OCT'!T84+'[4]4NOV'!T84+'[4]5DEC'!T84+'[4]6JAN'!T84+'[4]7FEB'!T84+'[4]8MAR'!T84+'[4]9APR'!T84+'[4]10MAY'!T84+'[4]11JUN'!T84+'[4]12JUL'!T84</f>
        <v>0</v>
      </c>
      <c r="U84" s="19">
        <f>'[4]2SEPT'!U84+'[4]3OCT'!U84+'[4]4NOV'!U84+'[4]5DEC'!U84+'[4]6JAN'!U84+'[4]7FEB'!U84+'[4]8MAR'!U84+'[4]9APR'!U84+'[4]10MAY'!U84+'[4]11JUN'!U84+'[4]12JUL'!U84</f>
        <v>0</v>
      </c>
      <c r="V84" s="19">
        <f>'[4]2SEPT'!V84+'[4]3OCT'!V84+'[4]4NOV'!V84+'[4]5DEC'!V84+'[4]6JAN'!V84+'[4]7FEB'!V84+'[4]8MAR'!V84+'[4]9APR'!V84+'[4]10MAY'!V84+'[4]11JUN'!V84+'[4]12JUL'!V84</f>
        <v>0</v>
      </c>
      <c r="W84" s="19">
        <f>'[4]2SEPT'!W84+'[4]3OCT'!W84+'[4]4NOV'!W84+'[4]5DEC'!W84+'[4]6JAN'!W84+'[4]7FEB'!W84+'[4]8MAR'!W84+'[4]9APR'!W84+'[4]10MAY'!W84+'[4]11JUN'!W84+'[4]12JUL'!W84</f>
        <v>0</v>
      </c>
      <c r="X84" s="19">
        <f>'[4]2SEPT'!X84+'[4]3OCT'!X84+'[4]4NOV'!X84+'[4]5DEC'!X84+'[4]6JAN'!X84+'[4]7FEB'!X84+'[4]8MAR'!X84+'[4]9APR'!X84+'[4]10MAY'!X84+'[4]11JUN'!X84+'[4]12JUL'!X84</f>
        <v>0</v>
      </c>
      <c r="Y84" s="22">
        <f>'[4]2SEPT'!Y84+'[4]3OCT'!Y84+'[4]4NOV'!Y84+'[4]5DEC'!Y84+'[4]6JAN'!Y84+'[4]7FEB'!Y84+'[4]8MAR'!Y84+'[4]9APR'!Y84+'[4]10MAY'!Y84+'[4]11JUN'!Y84+'[4]12JUL'!Y84</f>
        <v>0</v>
      </c>
      <c r="Z84" s="19">
        <f>'[4]2SEPT'!Z84+'[4]3OCT'!Z84+'[4]4NOV'!Z84+'[4]5DEC'!Z84+'[4]6JAN'!Z84+'[4]7FEB'!Z84+'[4]8MAR'!Z84+'[4]9APR'!Z84+'[4]10MAY'!Z84+'[4]11JUN'!Z84+'[4]12JUL'!Z84</f>
        <v>0</v>
      </c>
      <c r="AA84" s="19">
        <f>'[4]2SEPT'!AA84+'[4]3OCT'!AA84+'[4]4NOV'!AA84+'[4]5DEC'!AA84+'[4]6JAN'!AA84+'[4]7FEB'!AA84+'[4]8MAR'!AA84+'[4]9APR'!AA84+'[4]10MAY'!AA84+'[4]11JUN'!AA84+'[4]12JUL'!AA84</f>
        <v>0</v>
      </c>
      <c r="AB84" s="19">
        <f>'[4]2SEPT'!AB84+'[4]3OCT'!AB84+'[4]4NOV'!AB84+'[4]5DEC'!AB84+'[4]6JAN'!AB84+'[4]7FEB'!AB84+'[4]8MAR'!AB84+'[4]9APR'!AB84+'[4]10MAY'!AB84+'[4]11JUN'!AB84+'[4]12JUL'!AB84</f>
        <v>0</v>
      </c>
      <c r="AC84" s="19">
        <f>'[4]2SEPT'!AC84+'[4]3OCT'!AC84+'[4]4NOV'!AC84+'[4]5DEC'!AC84+'[4]6JAN'!AC84+'[4]7FEB'!AC84+'[4]8MAR'!AC84+'[4]9APR'!AC84+'[4]10MAY'!AC84+'[4]11JUN'!AC84+'[4]12JUL'!AC84</f>
        <v>0</v>
      </c>
      <c r="AD84" s="23">
        <f>'[4]2SEPT'!AD84+'[4]3OCT'!AD84+'[4]4NOV'!AD84+'[4]5DEC'!AD84+'[4]6JAN'!AD84+'[4]7FEB'!AD84+'[4]8MAR'!AD84+'[4]9APR'!AD84+'[4]10MAY'!AD84+'[4]11JUN'!AD84+'[4]12JUL'!AD84</f>
        <v>0</v>
      </c>
      <c r="AE84" s="19">
        <f>'[4]2SEPT'!AE84+'[4]3OCT'!AE84+'[4]4NOV'!AE84+'[4]5DEC'!AE84+'[4]6JAN'!AE84+'[4]7FEB'!AE84+'[4]8MAR'!AE84+'[4]9APR'!AE84+'[4]10MAY'!AE84+'[4]11JUN'!AE84+'[4]12JUL'!AE84</f>
        <v>0</v>
      </c>
      <c r="AF84" s="19">
        <f>'[4]2SEPT'!AF84+'[4]3OCT'!AF84+'[4]4NOV'!AF84+'[4]5DEC'!AF84+'[4]6JAN'!AF84+'[4]7FEB'!AF84+'[4]8MAR'!AF84+'[4]9APR'!AF84+'[4]10MAY'!AF84+'[4]11JUN'!AF84+'[4]12JUL'!AF84</f>
        <v>0</v>
      </c>
      <c r="AG84" s="19">
        <f>'[4]10MAY'!AG84+'[4]11JUN'!AG84+'[4]12JUL'!AG84</f>
        <v>0</v>
      </c>
      <c r="AH84" s="24">
        <f>'[4]2SEPT'!AG84+'[4]3OCT'!AG84+'[4]4NOV'!AG84+'[4]5DEC'!AG84+'[4]6JAN'!AG84+'[4]7FEB'!AG84+'[4]8MAR'!AG84+'[4]9APR'!AG84+'[4]10MAY'!AH84+'[4]11JUN'!AH84+'[4]12JUL'!AH84</f>
        <v>243282</v>
      </c>
    </row>
    <row r="85" spans="1:34" x14ac:dyDescent="0.25">
      <c r="A85" s="16" t="s">
        <v>207</v>
      </c>
      <c r="B85" s="17" t="s">
        <v>208</v>
      </c>
      <c r="C85" s="28" t="s">
        <v>45</v>
      </c>
      <c r="D85" s="19">
        <f>'[4]2SEPT'!D85+'[4]3OCT'!D85+'[4]4NOV'!D85+'[4]5DEC'!D85+'[4]6JAN'!D85+'[4]7FEB'!D85+'[4]8MAR'!D85+'[4]9APR'!D85+'[4]10MAY'!D85+'[4]11JUN'!D85+'[4]12JUL'!D85</f>
        <v>332266.88</v>
      </c>
      <c r="E85" s="19">
        <f>'[4]2SEPT'!E85+'[4]3OCT'!E85+'[4]4NOV'!E85+'[4]5DEC'!E85+'[4]6JAN'!E85+'[4]7FEB'!E85+'[4]8MAR'!E85+'[4]9APR'!E85+'[4]10MAY'!E85+'[4]11JUN'!E85+'[4]12JUL'!E85</f>
        <v>194574.46</v>
      </c>
      <c r="F85" s="19">
        <f>'[4]2SEPT'!F85+'[4]3OCT'!F85+'[4]4NOV'!F85+'[4]5DEC'!F85+'[4]6JAN'!F85+'[4]7FEB'!F85+'[4]8MAR'!F85+'[4]9APR'!F85+'[4]10MAY'!F85+'[4]11JUN'!F85+'[4]12JUL'!F85</f>
        <v>0</v>
      </c>
      <c r="G85" s="19">
        <f>'[4]2SEPT'!G85+'[4]3OCT'!G85+'[4]4NOV'!G85+'[4]5DEC'!G85+'[4]6JAN'!G85+'[4]7FEB'!G85+'[4]8MAR'!G85+'[4]9APR'!G85+'[4]10MAY'!G85+'[4]11JUN'!G85+'[4]12JUL'!G85</f>
        <v>61429.66</v>
      </c>
      <c r="H85" s="19">
        <f>'[4]2SEPT'!H85+'[4]3OCT'!H85+'[4]4NOV'!H85+'[4]5DEC'!H85+'[4]6JAN'!H85+'[4]7FEB'!H85+'[4]8MAR'!H85+'[4]9APR'!H85+'[4]10MAY'!H85+'[4]11JUN'!H85+'[4]12JUL'!H85</f>
        <v>10500</v>
      </c>
      <c r="I85" s="20">
        <f>'[4]2SEPT'!I85+'[4]3OCT'!I85+'[4]4NOV'!I85+'[4]5DEC'!I85+'[4]6JAN'!I85+'[4]7FEB'!I85+'[4]8MAR'!I85+'[4]9APR'!I85+'[4]10MAY'!I85+'[4]11JUN'!I85+'[4]12JUL'!I85</f>
        <v>598771</v>
      </c>
      <c r="J85" s="19">
        <f>'[4]2SEPT'!J85+'[4]3OCT'!J85+'[4]4NOV'!J85+'[4]5DEC'!J85+'[4]6JAN'!J85+'[4]7FEB'!J85+'[4]8MAR'!J85+'[4]9APR'!J85+'[4]10MAY'!J85+'[4]11JUN'!J85+'[4]12JUL'!J85</f>
        <v>28848.57</v>
      </c>
      <c r="K85" s="19">
        <f>'[4]2SEPT'!K85+'[4]3OCT'!K85+'[4]4NOV'!K85+'[4]5DEC'!K85+'[4]6JAN'!K85+'[4]7FEB'!K85+'[4]8MAR'!K85+'[4]9APR'!K85+'[4]10MAY'!K85+'[4]11JUN'!K85+'[4]12JUL'!K85</f>
        <v>0</v>
      </c>
      <c r="L85" s="19">
        <f>'[4]2SEPT'!L85+'[4]3OCT'!L85+'[4]4NOV'!L85+'[4]5DEC'!L85+'[4]6JAN'!L85+'[4]7FEB'!L85+'[4]8MAR'!L85+'[4]9APR'!L85+'[4]10MAY'!L85+'[4]11JUN'!L85+'[4]12JUL'!L85</f>
        <v>0</v>
      </c>
      <c r="M85" s="19">
        <f>'[4]2SEPT'!M85+'[4]3OCT'!M85+'[4]4NOV'!M85+'[4]5DEC'!M85+'[4]6JAN'!M85+'[4]7FEB'!M85+'[4]8MAR'!M85+'[4]9APR'!M85+'[4]10MAY'!M85+'[4]11JUN'!M85+'[4]12JUL'!M85</f>
        <v>0</v>
      </c>
      <c r="N85" s="19">
        <f>'[4]2SEPT'!N85+'[4]3OCT'!N85+'[4]4NOV'!N85+'[4]5DEC'!N85+'[4]6JAN'!N85+'[4]7FEB'!N85+'[4]8MAR'!N85+'[4]9APR'!N85+'[4]10MAY'!N85+'[4]11JUN'!N85+'[4]12JUL'!N85</f>
        <v>0</v>
      </c>
      <c r="O85" s="19">
        <f>'[4]2SEPT'!O85+'[4]3OCT'!O85+'[4]4NOV'!O85+'[4]5DEC'!O85+'[4]6JAN'!O85+'[4]7FEB'!O85+'[4]8MAR'!O85+'[4]9APR'!O85+'[4]10MAY'!O85+'[4]11JUN'!O85+'[4]12JUL'!O85</f>
        <v>0</v>
      </c>
      <c r="P85" s="19">
        <f>'[4]2SEPT'!P85+'[4]3OCT'!P85+'[4]4NOV'!P85+'[4]5DEC'!P85+'[4]6JAN'!P85+'[4]7FEB'!P85+'[4]8MAR'!P85+'[4]9APR'!P85+'[4]10MAY'!P85+'[4]11JUN'!P85+'[4]12JUL'!P85</f>
        <v>0</v>
      </c>
      <c r="Q85" s="19">
        <f>'[4]2SEPT'!Q85+'[4]3OCT'!Q85+'[4]4NOV'!Q85+'[4]5DEC'!Q85+'[4]6JAN'!Q85+'[4]7FEB'!Q85+'[4]8MAR'!Q85+'[4]9APR'!Q85+'[4]10MAY'!Q85+'[4]11JUN'!Q85+'[4]12JUL'!Q85</f>
        <v>0</v>
      </c>
      <c r="R85" s="19">
        <f>'[4]2SEPT'!R85+'[4]3OCT'!R85+'[4]4NOV'!R85+'[4]5DEC'!R85+'[4]6JAN'!R85+'[4]7FEB'!R85+'[4]8MAR'!R85+'[4]9APR'!R85+'[4]10MAY'!R85+'[4]11JUN'!R85+'[4]12JUL'!R85</f>
        <v>0</v>
      </c>
      <c r="S85" s="19">
        <f>'[4]2SEPT'!S85+'[4]3OCT'!S85+'[4]4NOV'!S85+'[4]5DEC'!S85+'[4]6JAN'!S85+'[4]7FEB'!S85+'[4]8MAR'!S85+'[4]9APR'!S85+'[4]10MAY'!S85+'[4]11JUN'!S85+'[4]12JUL'!S85</f>
        <v>0</v>
      </c>
      <c r="T85" s="21">
        <f>'[4]2SEPT'!T85+'[4]3OCT'!T85+'[4]4NOV'!T85+'[4]5DEC'!T85+'[4]6JAN'!T85+'[4]7FEB'!T85+'[4]8MAR'!T85+'[4]9APR'!T85+'[4]10MAY'!T85+'[4]11JUN'!T85+'[4]12JUL'!T85</f>
        <v>0</v>
      </c>
      <c r="U85" s="19">
        <f>'[4]2SEPT'!U85+'[4]3OCT'!U85+'[4]4NOV'!U85+'[4]5DEC'!U85+'[4]6JAN'!U85+'[4]7FEB'!U85+'[4]8MAR'!U85+'[4]9APR'!U85+'[4]10MAY'!U85+'[4]11JUN'!U85+'[4]12JUL'!U85</f>
        <v>0</v>
      </c>
      <c r="V85" s="19">
        <f>'[4]2SEPT'!V85+'[4]3OCT'!V85+'[4]4NOV'!V85+'[4]5DEC'!V85+'[4]6JAN'!V85+'[4]7FEB'!V85+'[4]8MAR'!V85+'[4]9APR'!V85+'[4]10MAY'!V85+'[4]11JUN'!V85+'[4]12JUL'!V85</f>
        <v>0</v>
      </c>
      <c r="W85" s="19">
        <f>'[4]2SEPT'!W85+'[4]3OCT'!W85+'[4]4NOV'!W85+'[4]5DEC'!W85+'[4]6JAN'!W85+'[4]7FEB'!W85+'[4]8MAR'!W85+'[4]9APR'!W85+'[4]10MAY'!W85+'[4]11JUN'!W85+'[4]12JUL'!W85</f>
        <v>0</v>
      </c>
      <c r="X85" s="19">
        <f>'[4]2SEPT'!X85+'[4]3OCT'!X85+'[4]4NOV'!X85+'[4]5DEC'!X85+'[4]6JAN'!X85+'[4]7FEB'!X85+'[4]8MAR'!X85+'[4]9APR'!X85+'[4]10MAY'!X85+'[4]11JUN'!X85+'[4]12JUL'!X85</f>
        <v>0</v>
      </c>
      <c r="Y85" s="22">
        <f>'[4]2SEPT'!Y85+'[4]3OCT'!Y85+'[4]4NOV'!Y85+'[4]5DEC'!Y85+'[4]6JAN'!Y85+'[4]7FEB'!Y85+'[4]8MAR'!Y85+'[4]9APR'!Y85+'[4]10MAY'!Y85+'[4]11JUN'!Y85+'[4]12JUL'!Y85</f>
        <v>0</v>
      </c>
      <c r="Z85" s="19">
        <f>'[4]2SEPT'!Z85+'[4]3OCT'!Z85+'[4]4NOV'!Z85+'[4]5DEC'!Z85+'[4]6JAN'!Z85+'[4]7FEB'!Z85+'[4]8MAR'!Z85+'[4]9APR'!Z85+'[4]10MAY'!Z85+'[4]11JUN'!Z85+'[4]12JUL'!Z85</f>
        <v>0</v>
      </c>
      <c r="AA85" s="19">
        <f>'[4]2SEPT'!AA85+'[4]3OCT'!AA85+'[4]4NOV'!AA85+'[4]5DEC'!AA85+'[4]6JAN'!AA85+'[4]7FEB'!AA85+'[4]8MAR'!AA85+'[4]9APR'!AA85+'[4]10MAY'!AA85+'[4]11JUN'!AA85+'[4]12JUL'!AA85</f>
        <v>0</v>
      </c>
      <c r="AB85" s="19">
        <f>'[4]2SEPT'!AB85+'[4]3OCT'!AB85+'[4]4NOV'!AB85+'[4]5DEC'!AB85+'[4]6JAN'!AB85+'[4]7FEB'!AB85+'[4]8MAR'!AB85+'[4]9APR'!AB85+'[4]10MAY'!AB85+'[4]11JUN'!AB85+'[4]12JUL'!AB85</f>
        <v>0</v>
      </c>
      <c r="AC85" s="19">
        <f>'[4]2SEPT'!AC85+'[4]3OCT'!AC85+'[4]4NOV'!AC85+'[4]5DEC'!AC85+'[4]6JAN'!AC85+'[4]7FEB'!AC85+'[4]8MAR'!AC85+'[4]9APR'!AC85+'[4]10MAY'!AC85+'[4]11JUN'!AC85+'[4]12JUL'!AC85</f>
        <v>0</v>
      </c>
      <c r="AD85" s="23">
        <f>'[4]2SEPT'!AD85+'[4]3OCT'!AD85+'[4]4NOV'!AD85+'[4]5DEC'!AD85+'[4]6JAN'!AD85+'[4]7FEB'!AD85+'[4]8MAR'!AD85+'[4]9APR'!AD85+'[4]10MAY'!AD85+'[4]11JUN'!AD85+'[4]12JUL'!AD85</f>
        <v>0</v>
      </c>
      <c r="AE85" s="19">
        <f>'[4]2SEPT'!AE85+'[4]3OCT'!AE85+'[4]4NOV'!AE85+'[4]5DEC'!AE85+'[4]6JAN'!AE85+'[4]7FEB'!AE85+'[4]8MAR'!AE85+'[4]9APR'!AE85+'[4]10MAY'!AE85+'[4]11JUN'!AE85+'[4]12JUL'!AE85</f>
        <v>0</v>
      </c>
      <c r="AF85" s="19">
        <f>'[4]2SEPT'!AF85+'[4]3OCT'!AF85+'[4]4NOV'!AF85+'[4]5DEC'!AF85+'[4]6JAN'!AF85+'[4]7FEB'!AF85+'[4]8MAR'!AF85+'[4]9APR'!AF85+'[4]10MAY'!AF85+'[4]11JUN'!AF85+'[4]12JUL'!AF85</f>
        <v>4348</v>
      </c>
      <c r="AG85" s="19">
        <f>'[4]10MAY'!AG85+'[4]11JUN'!AG85+'[4]12JUL'!AG85</f>
        <v>0</v>
      </c>
      <c r="AH85" s="24">
        <f>'[4]2SEPT'!AG85+'[4]3OCT'!AG85+'[4]4NOV'!AG85+'[4]5DEC'!AG85+'[4]6JAN'!AG85+'[4]7FEB'!AG85+'[4]8MAR'!AG85+'[4]9APR'!AG85+'[4]10MAY'!AH85+'[4]11JUN'!AH85+'[4]12JUL'!AH85</f>
        <v>582070.57000000007</v>
      </c>
    </row>
    <row r="86" spans="1:34" x14ac:dyDescent="0.25">
      <c r="A86" s="16" t="s">
        <v>209</v>
      </c>
      <c r="B86" s="17" t="s">
        <v>210</v>
      </c>
      <c r="C86" s="31" t="s">
        <v>100</v>
      </c>
      <c r="D86" s="19">
        <f>'[4]2SEPT'!D86+'[4]3OCT'!D86+'[4]4NOV'!D86+'[4]5DEC'!D86+'[4]6JAN'!D86+'[4]7FEB'!D86+'[4]8MAR'!D86+'[4]9APR'!D86+'[4]10MAY'!D86+'[4]11JUN'!D86+'[4]12JUL'!D86</f>
        <v>460108</v>
      </c>
      <c r="E86" s="19">
        <f>'[4]2SEPT'!E86+'[4]3OCT'!E86+'[4]4NOV'!E86+'[4]5DEC'!E86+'[4]6JAN'!E86+'[4]7FEB'!E86+'[4]8MAR'!E86+'[4]9APR'!E86+'[4]10MAY'!E86+'[4]11JUN'!E86+'[4]12JUL'!E86</f>
        <v>139456</v>
      </c>
      <c r="F86" s="19">
        <f>'[4]2SEPT'!F86+'[4]3OCT'!F86+'[4]4NOV'!F86+'[4]5DEC'!F86+'[4]6JAN'!F86+'[4]7FEB'!F86+'[4]8MAR'!F86+'[4]9APR'!F86+'[4]10MAY'!F86+'[4]11JUN'!F86+'[4]12JUL'!F86</f>
        <v>0</v>
      </c>
      <c r="G86" s="19">
        <f>'[4]2SEPT'!G86+'[4]3OCT'!G86+'[4]4NOV'!G86+'[4]5DEC'!G86+'[4]6JAN'!G86+'[4]7FEB'!G86+'[4]8MAR'!G86+'[4]9APR'!G86+'[4]10MAY'!G86+'[4]11JUN'!G86+'[4]12JUL'!G86</f>
        <v>117135</v>
      </c>
      <c r="H86" s="19">
        <f>'[4]2SEPT'!H86+'[4]3OCT'!H86+'[4]4NOV'!H86+'[4]5DEC'!H86+'[4]6JAN'!H86+'[4]7FEB'!H86+'[4]8MAR'!H86+'[4]9APR'!H86+'[4]10MAY'!H86+'[4]11JUN'!H86+'[4]12JUL'!H86</f>
        <v>0</v>
      </c>
      <c r="I86" s="20">
        <f>'[4]2SEPT'!I86+'[4]3OCT'!I86+'[4]4NOV'!I86+'[4]5DEC'!I86+'[4]6JAN'!I86+'[4]7FEB'!I86+'[4]8MAR'!I86+'[4]9APR'!I86+'[4]10MAY'!I86+'[4]11JUN'!I86+'[4]12JUL'!I86</f>
        <v>716699</v>
      </c>
      <c r="J86" s="19">
        <f>'[4]2SEPT'!J86+'[4]3OCT'!J86+'[4]4NOV'!J86+'[4]5DEC'!J86+'[4]6JAN'!J86+'[4]7FEB'!J86+'[4]8MAR'!J86+'[4]9APR'!J86+'[4]10MAY'!J86+'[4]11JUN'!J86+'[4]12JUL'!J86</f>
        <v>84811.99</v>
      </c>
      <c r="K86" s="19">
        <f>'[4]2SEPT'!K86+'[4]3OCT'!K86+'[4]4NOV'!K86+'[4]5DEC'!K86+'[4]6JAN'!K86+'[4]7FEB'!K86+'[4]8MAR'!K86+'[4]9APR'!K86+'[4]10MAY'!K86+'[4]11JUN'!K86+'[4]12JUL'!K86</f>
        <v>0</v>
      </c>
      <c r="L86" s="19">
        <f>'[4]2SEPT'!L86+'[4]3OCT'!L86+'[4]4NOV'!L86+'[4]5DEC'!L86+'[4]6JAN'!L86+'[4]7FEB'!L86+'[4]8MAR'!L86+'[4]9APR'!L86+'[4]10MAY'!L86+'[4]11JUN'!L86+'[4]12JUL'!L86</f>
        <v>0</v>
      </c>
      <c r="M86" s="19">
        <f>'[4]2SEPT'!M86+'[4]3OCT'!M86+'[4]4NOV'!M86+'[4]5DEC'!M86+'[4]6JAN'!M86+'[4]7FEB'!M86+'[4]8MAR'!M86+'[4]9APR'!M86+'[4]10MAY'!M86+'[4]11JUN'!M86+'[4]12JUL'!M86</f>
        <v>0</v>
      </c>
      <c r="N86" s="19">
        <f>'[4]2SEPT'!N86+'[4]3OCT'!N86+'[4]4NOV'!N86+'[4]5DEC'!N86+'[4]6JAN'!N86+'[4]7FEB'!N86+'[4]8MAR'!N86+'[4]9APR'!N86+'[4]10MAY'!N86+'[4]11JUN'!N86+'[4]12JUL'!N86</f>
        <v>0</v>
      </c>
      <c r="O86" s="19">
        <f>'[4]2SEPT'!O86+'[4]3OCT'!O86+'[4]4NOV'!O86+'[4]5DEC'!O86+'[4]6JAN'!O86+'[4]7FEB'!O86+'[4]8MAR'!O86+'[4]9APR'!O86+'[4]10MAY'!O86+'[4]11JUN'!O86+'[4]12JUL'!O86</f>
        <v>0</v>
      </c>
      <c r="P86" s="19">
        <f>'[4]2SEPT'!P86+'[4]3OCT'!P86+'[4]4NOV'!P86+'[4]5DEC'!P86+'[4]6JAN'!P86+'[4]7FEB'!P86+'[4]8MAR'!P86+'[4]9APR'!P86+'[4]10MAY'!P86+'[4]11JUN'!P86+'[4]12JUL'!P86</f>
        <v>0</v>
      </c>
      <c r="Q86" s="19">
        <f>'[4]2SEPT'!Q86+'[4]3OCT'!Q86+'[4]4NOV'!Q86+'[4]5DEC'!Q86+'[4]6JAN'!Q86+'[4]7FEB'!Q86+'[4]8MAR'!Q86+'[4]9APR'!Q86+'[4]10MAY'!Q86+'[4]11JUN'!Q86+'[4]12JUL'!Q86</f>
        <v>0</v>
      </c>
      <c r="R86" s="19">
        <f>'[4]2SEPT'!R86+'[4]3OCT'!R86+'[4]4NOV'!R86+'[4]5DEC'!R86+'[4]6JAN'!R86+'[4]7FEB'!R86+'[4]8MAR'!R86+'[4]9APR'!R86+'[4]10MAY'!R86+'[4]11JUN'!R86+'[4]12JUL'!R86</f>
        <v>0</v>
      </c>
      <c r="S86" s="19">
        <f>'[4]2SEPT'!S86+'[4]3OCT'!S86+'[4]4NOV'!S86+'[4]5DEC'!S86+'[4]6JAN'!S86+'[4]7FEB'!S86+'[4]8MAR'!S86+'[4]9APR'!S86+'[4]10MAY'!S86+'[4]11JUN'!S86+'[4]12JUL'!S86</f>
        <v>0</v>
      </c>
      <c r="T86" s="21">
        <f>'[4]2SEPT'!T86+'[4]3OCT'!T86+'[4]4NOV'!T86+'[4]5DEC'!T86+'[4]6JAN'!T86+'[4]7FEB'!T86+'[4]8MAR'!T86+'[4]9APR'!T86+'[4]10MAY'!T86+'[4]11JUN'!T86+'[4]12JUL'!T86</f>
        <v>0</v>
      </c>
      <c r="U86" s="19">
        <f>'[4]2SEPT'!U86+'[4]3OCT'!U86+'[4]4NOV'!U86+'[4]5DEC'!U86+'[4]6JAN'!U86+'[4]7FEB'!U86+'[4]8MAR'!U86+'[4]9APR'!U86+'[4]10MAY'!U86+'[4]11JUN'!U86+'[4]12JUL'!U86</f>
        <v>0</v>
      </c>
      <c r="V86" s="19">
        <f>'[4]2SEPT'!V86+'[4]3OCT'!V86+'[4]4NOV'!V86+'[4]5DEC'!V86+'[4]6JAN'!V86+'[4]7FEB'!V86+'[4]8MAR'!V86+'[4]9APR'!V86+'[4]10MAY'!V86+'[4]11JUN'!V86+'[4]12JUL'!V86</f>
        <v>0</v>
      </c>
      <c r="W86" s="19">
        <f>'[4]2SEPT'!W86+'[4]3OCT'!W86+'[4]4NOV'!W86+'[4]5DEC'!W86+'[4]6JAN'!W86+'[4]7FEB'!W86+'[4]8MAR'!W86+'[4]9APR'!W86+'[4]10MAY'!W86+'[4]11JUN'!W86+'[4]12JUL'!W86</f>
        <v>0</v>
      </c>
      <c r="X86" s="19">
        <f>'[4]2SEPT'!X86+'[4]3OCT'!X86+'[4]4NOV'!X86+'[4]5DEC'!X86+'[4]6JAN'!X86+'[4]7FEB'!X86+'[4]8MAR'!X86+'[4]9APR'!X86+'[4]10MAY'!X86+'[4]11JUN'!X86+'[4]12JUL'!X86</f>
        <v>0</v>
      </c>
      <c r="Y86" s="22">
        <f>'[4]2SEPT'!Y86+'[4]3OCT'!Y86+'[4]4NOV'!Y86+'[4]5DEC'!Y86+'[4]6JAN'!Y86+'[4]7FEB'!Y86+'[4]8MAR'!Y86+'[4]9APR'!Y86+'[4]10MAY'!Y86+'[4]11JUN'!Y86+'[4]12JUL'!Y86</f>
        <v>0</v>
      </c>
      <c r="Z86" s="19">
        <f>'[4]2SEPT'!Z86+'[4]3OCT'!Z86+'[4]4NOV'!Z86+'[4]5DEC'!Z86+'[4]6JAN'!Z86+'[4]7FEB'!Z86+'[4]8MAR'!Z86+'[4]9APR'!Z86+'[4]10MAY'!Z86+'[4]11JUN'!Z86+'[4]12JUL'!Z86</f>
        <v>0</v>
      </c>
      <c r="AA86" s="19">
        <f>'[4]2SEPT'!AA86+'[4]3OCT'!AA86+'[4]4NOV'!AA86+'[4]5DEC'!AA86+'[4]6JAN'!AA86+'[4]7FEB'!AA86+'[4]8MAR'!AA86+'[4]9APR'!AA86+'[4]10MAY'!AA86+'[4]11JUN'!AA86+'[4]12JUL'!AA86</f>
        <v>0</v>
      </c>
      <c r="AB86" s="19">
        <f>'[4]2SEPT'!AB86+'[4]3OCT'!AB86+'[4]4NOV'!AB86+'[4]5DEC'!AB86+'[4]6JAN'!AB86+'[4]7FEB'!AB86+'[4]8MAR'!AB86+'[4]9APR'!AB86+'[4]10MAY'!AB86+'[4]11JUN'!AB86+'[4]12JUL'!AB86</f>
        <v>0</v>
      </c>
      <c r="AC86" s="19">
        <f>'[4]2SEPT'!AC86+'[4]3OCT'!AC86+'[4]4NOV'!AC86+'[4]5DEC'!AC86+'[4]6JAN'!AC86+'[4]7FEB'!AC86+'[4]8MAR'!AC86+'[4]9APR'!AC86+'[4]10MAY'!AC86+'[4]11JUN'!AC86+'[4]12JUL'!AC86</f>
        <v>0</v>
      </c>
      <c r="AD86" s="23">
        <f>'[4]2SEPT'!AD86+'[4]3OCT'!AD86+'[4]4NOV'!AD86+'[4]5DEC'!AD86+'[4]6JAN'!AD86+'[4]7FEB'!AD86+'[4]8MAR'!AD86+'[4]9APR'!AD86+'[4]10MAY'!AD86+'[4]11JUN'!AD86+'[4]12JUL'!AD86</f>
        <v>0</v>
      </c>
      <c r="AE86" s="19">
        <f>'[4]2SEPT'!AE86+'[4]3OCT'!AE86+'[4]4NOV'!AE86+'[4]5DEC'!AE86+'[4]6JAN'!AE86+'[4]7FEB'!AE86+'[4]8MAR'!AE86+'[4]9APR'!AE86+'[4]10MAY'!AE86+'[4]11JUN'!AE86+'[4]12JUL'!AE86</f>
        <v>0</v>
      </c>
      <c r="AF86" s="19">
        <f>'[4]2SEPT'!AF86+'[4]3OCT'!AF86+'[4]4NOV'!AF86+'[4]5DEC'!AF86+'[4]6JAN'!AF86+'[4]7FEB'!AF86+'[4]8MAR'!AF86+'[4]9APR'!AF86+'[4]10MAY'!AF86+'[4]11JUN'!AF86+'[4]12JUL'!AF86</f>
        <v>0</v>
      </c>
      <c r="AG86" s="19">
        <f>'[4]10MAY'!AG86+'[4]11JUN'!AG86+'[4]12JUL'!AG86</f>
        <v>0</v>
      </c>
      <c r="AH86" s="24">
        <f>'[4]2SEPT'!AG86+'[4]3OCT'!AG86+'[4]4NOV'!AG86+'[4]5DEC'!AG86+'[4]6JAN'!AG86+'[4]7FEB'!AG86+'[4]8MAR'!AG86+'[4]9APR'!AG86+'[4]10MAY'!AH86+'[4]11JUN'!AH86+'[4]12JUL'!AH86</f>
        <v>741786.99</v>
      </c>
    </row>
    <row r="87" spans="1:34" x14ac:dyDescent="0.25">
      <c r="A87" s="16" t="s">
        <v>211</v>
      </c>
      <c r="B87" s="17" t="s">
        <v>212</v>
      </c>
      <c r="C87" s="28" t="s">
        <v>45</v>
      </c>
      <c r="D87" s="19">
        <f>'[4]2SEPT'!D87+'[4]3OCT'!D87+'[4]4NOV'!D87+'[4]5DEC'!D87+'[4]6JAN'!D87+'[4]7FEB'!D87+'[4]8MAR'!D87+'[4]9APR'!D87+'[4]10MAY'!D87+'[4]11JUN'!D87+'[4]12JUL'!D87</f>
        <v>244741</v>
      </c>
      <c r="E87" s="19">
        <f>'[4]2SEPT'!E87+'[4]3OCT'!E87+'[4]4NOV'!E87+'[4]5DEC'!E87+'[4]6JAN'!E87+'[4]7FEB'!E87+'[4]8MAR'!E87+'[4]9APR'!E87+'[4]10MAY'!E87+'[4]11JUN'!E87+'[4]12JUL'!E87</f>
        <v>0</v>
      </c>
      <c r="F87" s="19">
        <f>'[4]2SEPT'!F87+'[4]3OCT'!F87+'[4]4NOV'!F87+'[4]5DEC'!F87+'[4]6JAN'!F87+'[4]7FEB'!F87+'[4]8MAR'!F87+'[4]9APR'!F87+'[4]10MAY'!F87+'[4]11JUN'!F87+'[4]12JUL'!F87</f>
        <v>10760</v>
      </c>
      <c r="G87" s="19">
        <f>'[4]2SEPT'!G87+'[4]3OCT'!G87+'[4]4NOV'!G87+'[4]5DEC'!G87+'[4]6JAN'!G87+'[4]7FEB'!G87+'[4]8MAR'!G87+'[4]9APR'!G87+'[4]10MAY'!G87+'[4]11JUN'!G87+'[4]12JUL'!G87</f>
        <v>30500</v>
      </c>
      <c r="H87" s="19">
        <f>'[4]2SEPT'!H87+'[4]3OCT'!H87+'[4]4NOV'!H87+'[4]5DEC'!H87+'[4]6JAN'!H87+'[4]7FEB'!H87+'[4]8MAR'!H87+'[4]9APR'!H87+'[4]10MAY'!H87+'[4]11JUN'!H87+'[4]12JUL'!H87</f>
        <v>0</v>
      </c>
      <c r="I87" s="20">
        <f>'[4]2SEPT'!I87+'[4]3OCT'!I87+'[4]4NOV'!I87+'[4]5DEC'!I87+'[4]6JAN'!I87+'[4]7FEB'!I87+'[4]8MAR'!I87+'[4]9APR'!I87+'[4]10MAY'!I87+'[4]11JUN'!I87+'[4]12JUL'!I87</f>
        <v>286001</v>
      </c>
      <c r="J87" s="19">
        <f>'[4]2SEPT'!J87+'[4]3OCT'!J87+'[4]4NOV'!J87+'[4]5DEC'!J87+'[4]6JAN'!J87+'[4]7FEB'!J87+'[4]8MAR'!J87+'[4]9APR'!J87+'[4]10MAY'!J87+'[4]11JUN'!J87+'[4]12JUL'!J87</f>
        <v>18952.89</v>
      </c>
      <c r="K87" s="19">
        <f>'[4]2SEPT'!K87+'[4]3OCT'!K87+'[4]4NOV'!K87+'[4]5DEC'!K87+'[4]6JAN'!K87+'[4]7FEB'!K87+'[4]8MAR'!K87+'[4]9APR'!K87+'[4]10MAY'!K87+'[4]11JUN'!K87+'[4]12JUL'!K87</f>
        <v>0</v>
      </c>
      <c r="L87" s="19">
        <f>'[4]2SEPT'!L87+'[4]3OCT'!L87+'[4]4NOV'!L87+'[4]5DEC'!L87+'[4]6JAN'!L87+'[4]7FEB'!L87+'[4]8MAR'!L87+'[4]9APR'!L87+'[4]10MAY'!L87+'[4]11JUN'!L87+'[4]12JUL'!L87</f>
        <v>0</v>
      </c>
      <c r="M87" s="19">
        <f>'[4]2SEPT'!M87+'[4]3OCT'!M87+'[4]4NOV'!M87+'[4]5DEC'!M87+'[4]6JAN'!M87+'[4]7FEB'!M87+'[4]8MAR'!M87+'[4]9APR'!M87+'[4]10MAY'!M87+'[4]11JUN'!M87+'[4]12JUL'!M87</f>
        <v>0</v>
      </c>
      <c r="N87" s="19">
        <f>'[4]2SEPT'!N87+'[4]3OCT'!N87+'[4]4NOV'!N87+'[4]5DEC'!N87+'[4]6JAN'!N87+'[4]7FEB'!N87+'[4]8MAR'!N87+'[4]9APR'!N87+'[4]10MAY'!N87+'[4]11JUN'!N87+'[4]12JUL'!N87</f>
        <v>0</v>
      </c>
      <c r="O87" s="19">
        <f>'[4]2SEPT'!O87+'[4]3OCT'!O87+'[4]4NOV'!O87+'[4]5DEC'!O87+'[4]6JAN'!O87+'[4]7FEB'!O87+'[4]8MAR'!O87+'[4]9APR'!O87+'[4]10MAY'!O87+'[4]11JUN'!O87+'[4]12JUL'!O87</f>
        <v>0</v>
      </c>
      <c r="P87" s="19">
        <f>'[4]2SEPT'!P87+'[4]3OCT'!P87+'[4]4NOV'!P87+'[4]5DEC'!P87+'[4]6JAN'!P87+'[4]7FEB'!P87+'[4]8MAR'!P87+'[4]9APR'!P87+'[4]10MAY'!P87+'[4]11JUN'!P87+'[4]12JUL'!P87</f>
        <v>0</v>
      </c>
      <c r="Q87" s="19">
        <f>'[4]2SEPT'!Q87+'[4]3OCT'!Q87+'[4]4NOV'!Q87+'[4]5DEC'!Q87+'[4]6JAN'!Q87+'[4]7FEB'!Q87+'[4]8MAR'!Q87+'[4]9APR'!Q87+'[4]10MAY'!Q87+'[4]11JUN'!Q87+'[4]12JUL'!Q87</f>
        <v>0</v>
      </c>
      <c r="R87" s="19">
        <f>'[4]2SEPT'!R87+'[4]3OCT'!R87+'[4]4NOV'!R87+'[4]5DEC'!R87+'[4]6JAN'!R87+'[4]7FEB'!R87+'[4]8MAR'!R87+'[4]9APR'!R87+'[4]10MAY'!R87+'[4]11JUN'!R87+'[4]12JUL'!R87</f>
        <v>0</v>
      </c>
      <c r="S87" s="19">
        <f>'[4]2SEPT'!S87+'[4]3OCT'!S87+'[4]4NOV'!S87+'[4]5DEC'!S87+'[4]6JAN'!S87+'[4]7FEB'!S87+'[4]8MAR'!S87+'[4]9APR'!S87+'[4]10MAY'!S87+'[4]11JUN'!S87+'[4]12JUL'!S87</f>
        <v>0</v>
      </c>
      <c r="T87" s="21">
        <f>'[4]2SEPT'!T87+'[4]3OCT'!T87+'[4]4NOV'!T87+'[4]5DEC'!T87+'[4]6JAN'!T87+'[4]7FEB'!T87+'[4]8MAR'!T87+'[4]9APR'!T87+'[4]10MAY'!T87+'[4]11JUN'!T87+'[4]12JUL'!T87</f>
        <v>0</v>
      </c>
      <c r="U87" s="19">
        <f>'[4]2SEPT'!U87+'[4]3OCT'!U87+'[4]4NOV'!U87+'[4]5DEC'!U87+'[4]6JAN'!U87+'[4]7FEB'!U87+'[4]8MAR'!U87+'[4]9APR'!U87+'[4]10MAY'!U87+'[4]11JUN'!U87+'[4]12JUL'!U87</f>
        <v>0</v>
      </c>
      <c r="V87" s="19">
        <f>'[4]2SEPT'!V87+'[4]3OCT'!V87+'[4]4NOV'!V87+'[4]5DEC'!V87+'[4]6JAN'!V87+'[4]7FEB'!V87+'[4]8MAR'!V87+'[4]9APR'!V87+'[4]10MAY'!V87+'[4]11JUN'!V87+'[4]12JUL'!V87</f>
        <v>0</v>
      </c>
      <c r="W87" s="19">
        <f>'[4]2SEPT'!W87+'[4]3OCT'!W87+'[4]4NOV'!W87+'[4]5DEC'!W87+'[4]6JAN'!W87+'[4]7FEB'!W87+'[4]8MAR'!W87+'[4]9APR'!W87+'[4]10MAY'!W87+'[4]11JUN'!W87+'[4]12JUL'!W87</f>
        <v>0</v>
      </c>
      <c r="X87" s="19">
        <f>'[4]2SEPT'!X87+'[4]3OCT'!X87+'[4]4NOV'!X87+'[4]5DEC'!X87+'[4]6JAN'!X87+'[4]7FEB'!X87+'[4]8MAR'!X87+'[4]9APR'!X87+'[4]10MAY'!X87+'[4]11JUN'!X87+'[4]12JUL'!X87</f>
        <v>0</v>
      </c>
      <c r="Y87" s="22">
        <f>'[4]2SEPT'!Y87+'[4]3OCT'!Y87+'[4]4NOV'!Y87+'[4]5DEC'!Y87+'[4]6JAN'!Y87+'[4]7FEB'!Y87+'[4]8MAR'!Y87+'[4]9APR'!Y87+'[4]10MAY'!Y87+'[4]11JUN'!Y87+'[4]12JUL'!Y87</f>
        <v>0</v>
      </c>
      <c r="Z87" s="19">
        <f>'[4]2SEPT'!Z87+'[4]3OCT'!Z87+'[4]4NOV'!Z87+'[4]5DEC'!Z87+'[4]6JAN'!Z87+'[4]7FEB'!Z87+'[4]8MAR'!Z87+'[4]9APR'!Z87+'[4]10MAY'!Z87+'[4]11JUN'!Z87+'[4]12JUL'!Z87</f>
        <v>0</v>
      </c>
      <c r="AA87" s="19">
        <f>'[4]2SEPT'!AA87+'[4]3OCT'!AA87+'[4]4NOV'!AA87+'[4]5DEC'!AA87+'[4]6JAN'!AA87+'[4]7FEB'!AA87+'[4]8MAR'!AA87+'[4]9APR'!AA87+'[4]10MAY'!AA87+'[4]11JUN'!AA87+'[4]12JUL'!AA87</f>
        <v>0</v>
      </c>
      <c r="AB87" s="19">
        <f>'[4]2SEPT'!AB87+'[4]3OCT'!AB87+'[4]4NOV'!AB87+'[4]5DEC'!AB87+'[4]6JAN'!AB87+'[4]7FEB'!AB87+'[4]8MAR'!AB87+'[4]9APR'!AB87+'[4]10MAY'!AB87+'[4]11JUN'!AB87+'[4]12JUL'!AB87</f>
        <v>0</v>
      </c>
      <c r="AC87" s="19">
        <f>'[4]2SEPT'!AC87+'[4]3OCT'!AC87+'[4]4NOV'!AC87+'[4]5DEC'!AC87+'[4]6JAN'!AC87+'[4]7FEB'!AC87+'[4]8MAR'!AC87+'[4]9APR'!AC87+'[4]10MAY'!AC87+'[4]11JUN'!AC87+'[4]12JUL'!AC87</f>
        <v>0</v>
      </c>
      <c r="AD87" s="23">
        <f>'[4]2SEPT'!AD87+'[4]3OCT'!AD87+'[4]4NOV'!AD87+'[4]5DEC'!AD87+'[4]6JAN'!AD87+'[4]7FEB'!AD87+'[4]8MAR'!AD87+'[4]9APR'!AD87+'[4]10MAY'!AD87+'[4]11JUN'!AD87+'[4]12JUL'!AD87</f>
        <v>0</v>
      </c>
      <c r="AE87" s="19">
        <f>'[4]2SEPT'!AE87+'[4]3OCT'!AE87+'[4]4NOV'!AE87+'[4]5DEC'!AE87+'[4]6JAN'!AE87+'[4]7FEB'!AE87+'[4]8MAR'!AE87+'[4]9APR'!AE87+'[4]10MAY'!AE87+'[4]11JUN'!AE87+'[4]12JUL'!AE87</f>
        <v>0</v>
      </c>
      <c r="AF87" s="19">
        <f>'[4]2SEPT'!AF87+'[4]3OCT'!AF87+'[4]4NOV'!AF87+'[4]5DEC'!AF87+'[4]6JAN'!AF87+'[4]7FEB'!AF87+'[4]8MAR'!AF87+'[4]9APR'!AF87+'[4]10MAY'!AF87+'[4]11JUN'!AF87+'[4]12JUL'!AF87</f>
        <v>4348</v>
      </c>
      <c r="AG87" s="19">
        <f>'[4]10MAY'!AG87+'[4]11JUN'!AG87+'[4]12JUL'!AG87</f>
        <v>0</v>
      </c>
      <c r="AH87" s="24">
        <f>'[4]2SEPT'!AG87+'[4]3OCT'!AG87+'[4]4NOV'!AG87+'[4]5DEC'!AG87+'[4]6JAN'!AG87+'[4]7FEB'!AG87+'[4]8MAR'!AG87+'[4]9APR'!AG87+'[4]10MAY'!AH87+'[4]11JUN'!AH87+'[4]12JUL'!AH87</f>
        <v>285467.89</v>
      </c>
    </row>
    <row r="88" spans="1:34" x14ac:dyDescent="0.25">
      <c r="A88" s="16" t="s">
        <v>213</v>
      </c>
      <c r="B88" s="17" t="s">
        <v>214</v>
      </c>
      <c r="C88" s="28" t="s">
        <v>45</v>
      </c>
      <c r="D88" s="19">
        <f>'[4]2SEPT'!D88+'[4]3OCT'!D88+'[4]4NOV'!D88+'[4]5DEC'!D88+'[4]6JAN'!D88+'[4]7FEB'!D88+'[4]8MAR'!D88+'[4]9APR'!D88+'[4]10MAY'!D88+'[4]11JUN'!D88+'[4]12JUL'!D88</f>
        <v>30000</v>
      </c>
      <c r="E88" s="19">
        <f>'[4]2SEPT'!E88+'[4]3OCT'!E88+'[4]4NOV'!E88+'[4]5DEC'!E88+'[4]6JAN'!E88+'[4]7FEB'!E88+'[4]8MAR'!E88+'[4]9APR'!E88+'[4]10MAY'!E88+'[4]11JUN'!E88+'[4]12JUL'!E88</f>
        <v>65000</v>
      </c>
      <c r="F88" s="19">
        <f>'[4]2SEPT'!F88+'[4]3OCT'!F88+'[4]4NOV'!F88+'[4]5DEC'!F88+'[4]6JAN'!F88+'[4]7FEB'!F88+'[4]8MAR'!F88+'[4]9APR'!F88+'[4]10MAY'!F88+'[4]11JUN'!F88+'[4]12JUL'!F88</f>
        <v>190000</v>
      </c>
      <c r="G88" s="19">
        <f>'[4]2SEPT'!G88+'[4]3OCT'!G88+'[4]4NOV'!G88+'[4]5DEC'!G88+'[4]6JAN'!G88+'[4]7FEB'!G88+'[4]8MAR'!G88+'[4]9APR'!G88+'[4]10MAY'!G88+'[4]11JUN'!G88+'[4]12JUL'!G88</f>
        <v>181988</v>
      </c>
      <c r="H88" s="19">
        <f>'[4]2SEPT'!H88+'[4]3OCT'!H88+'[4]4NOV'!H88+'[4]5DEC'!H88+'[4]6JAN'!H88+'[4]7FEB'!H88+'[4]8MAR'!H88+'[4]9APR'!H88+'[4]10MAY'!H88+'[4]11JUN'!H88+'[4]12JUL'!H88</f>
        <v>0</v>
      </c>
      <c r="I88" s="20">
        <f>'[4]2SEPT'!I88+'[4]3OCT'!I88+'[4]4NOV'!I88+'[4]5DEC'!I88+'[4]6JAN'!I88+'[4]7FEB'!I88+'[4]8MAR'!I88+'[4]9APR'!I88+'[4]10MAY'!I88+'[4]11JUN'!I88+'[4]12JUL'!I88</f>
        <v>466988</v>
      </c>
      <c r="J88" s="19">
        <f>'[4]2SEPT'!J88+'[4]3OCT'!J88+'[4]4NOV'!J88+'[4]5DEC'!J88+'[4]6JAN'!J88+'[4]7FEB'!J88+'[4]8MAR'!J88+'[4]9APR'!J88+'[4]10MAY'!J88+'[4]11JUN'!J88+'[4]12JUL'!J88</f>
        <v>46202</v>
      </c>
      <c r="K88" s="19">
        <f>'[4]2SEPT'!K88+'[4]3OCT'!K88+'[4]4NOV'!K88+'[4]5DEC'!K88+'[4]6JAN'!K88+'[4]7FEB'!K88+'[4]8MAR'!K88+'[4]9APR'!K88+'[4]10MAY'!K88+'[4]11JUN'!K88+'[4]12JUL'!K88</f>
        <v>0</v>
      </c>
      <c r="L88" s="19">
        <f>'[4]2SEPT'!L88+'[4]3OCT'!L88+'[4]4NOV'!L88+'[4]5DEC'!L88+'[4]6JAN'!L88+'[4]7FEB'!L88+'[4]8MAR'!L88+'[4]9APR'!L88+'[4]10MAY'!L88+'[4]11JUN'!L88+'[4]12JUL'!L88</f>
        <v>0</v>
      </c>
      <c r="M88" s="19">
        <f>'[4]2SEPT'!M88+'[4]3OCT'!M88+'[4]4NOV'!M88+'[4]5DEC'!M88+'[4]6JAN'!M88+'[4]7FEB'!M88+'[4]8MAR'!M88+'[4]9APR'!M88+'[4]10MAY'!M88+'[4]11JUN'!M88+'[4]12JUL'!M88</f>
        <v>0</v>
      </c>
      <c r="N88" s="19">
        <f>'[4]2SEPT'!N88+'[4]3OCT'!N88+'[4]4NOV'!N88+'[4]5DEC'!N88+'[4]6JAN'!N88+'[4]7FEB'!N88+'[4]8MAR'!N88+'[4]9APR'!N88+'[4]10MAY'!N88+'[4]11JUN'!N88+'[4]12JUL'!N88</f>
        <v>0</v>
      </c>
      <c r="O88" s="19">
        <f>'[4]2SEPT'!O88+'[4]3OCT'!O88+'[4]4NOV'!O88+'[4]5DEC'!O88+'[4]6JAN'!O88+'[4]7FEB'!O88+'[4]8MAR'!O88+'[4]9APR'!O88+'[4]10MAY'!O88+'[4]11JUN'!O88+'[4]12JUL'!O88</f>
        <v>0</v>
      </c>
      <c r="P88" s="19">
        <f>'[4]2SEPT'!P88+'[4]3OCT'!P88+'[4]4NOV'!P88+'[4]5DEC'!P88+'[4]6JAN'!P88+'[4]7FEB'!P88+'[4]8MAR'!P88+'[4]9APR'!P88+'[4]10MAY'!P88+'[4]11JUN'!P88+'[4]12JUL'!P88</f>
        <v>0</v>
      </c>
      <c r="Q88" s="19">
        <f>'[4]2SEPT'!Q88+'[4]3OCT'!Q88+'[4]4NOV'!Q88+'[4]5DEC'!Q88+'[4]6JAN'!Q88+'[4]7FEB'!Q88+'[4]8MAR'!Q88+'[4]9APR'!Q88+'[4]10MAY'!Q88+'[4]11JUN'!Q88+'[4]12JUL'!Q88</f>
        <v>0</v>
      </c>
      <c r="R88" s="19">
        <f>'[4]2SEPT'!R88+'[4]3OCT'!R88+'[4]4NOV'!R88+'[4]5DEC'!R88+'[4]6JAN'!R88+'[4]7FEB'!R88+'[4]8MAR'!R88+'[4]9APR'!R88+'[4]10MAY'!R88+'[4]11JUN'!R88+'[4]12JUL'!R88</f>
        <v>0</v>
      </c>
      <c r="S88" s="19">
        <f>'[4]2SEPT'!S88+'[4]3OCT'!S88+'[4]4NOV'!S88+'[4]5DEC'!S88+'[4]6JAN'!S88+'[4]7FEB'!S88+'[4]8MAR'!S88+'[4]9APR'!S88+'[4]10MAY'!S88+'[4]11JUN'!S88+'[4]12JUL'!S88</f>
        <v>0</v>
      </c>
      <c r="T88" s="21">
        <f>'[4]2SEPT'!T88+'[4]3OCT'!T88+'[4]4NOV'!T88+'[4]5DEC'!T88+'[4]6JAN'!T88+'[4]7FEB'!T88+'[4]8MAR'!T88+'[4]9APR'!T88+'[4]10MAY'!T88+'[4]11JUN'!T88+'[4]12JUL'!T88</f>
        <v>0</v>
      </c>
      <c r="U88" s="19">
        <f>'[4]2SEPT'!U88+'[4]3OCT'!U88+'[4]4NOV'!U88+'[4]5DEC'!U88+'[4]6JAN'!U88+'[4]7FEB'!U88+'[4]8MAR'!U88+'[4]9APR'!U88+'[4]10MAY'!U88+'[4]11JUN'!U88+'[4]12JUL'!U88</f>
        <v>0</v>
      </c>
      <c r="V88" s="19">
        <f>'[4]2SEPT'!V88+'[4]3OCT'!V88+'[4]4NOV'!V88+'[4]5DEC'!V88+'[4]6JAN'!V88+'[4]7FEB'!V88+'[4]8MAR'!V88+'[4]9APR'!V88+'[4]10MAY'!V88+'[4]11JUN'!V88+'[4]12JUL'!V88</f>
        <v>0</v>
      </c>
      <c r="W88" s="19">
        <f>'[4]2SEPT'!W88+'[4]3OCT'!W88+'[4]4NOV'!W88+'[4]5DEC'!W88+'[4]6JAN'!W88+'[4]7FEB'!W88+'[4]8MAR'!W88+'[4]9APR'!W88+'[4]10MAY'!W88+'[4]11JUN'!W88+'[4]12JUL'!W88</f>
        <v>0</v>
      </c>
      <c r="X88" s="19">
        <f>'[4]2SEPT'!X88+'[4]3OCT'!X88+'[4]4NOV'!X88+'[4]5DEC'!X88+'[4]6JAN'!X88+'[4]7FEB'!X88+'[4]8MAR'!X88+'[4]9APR'!X88+'[4]10MAY'!X88+'[4]11JUN'!X88+'[4]12JUL'!X88</f>
        <v>0</v>
      </c>
      <c r="Y88" s="22">
        <f>'[4]2SEPT'!Y88+'[4]3OCT'!Y88+'[4]4NOV'!Y88+'[4]5DEC'!Y88+'[4]6JAN'!Y88+'[4]7FEB'!Y88+'[4]8MAR'!Y88+'[4]9APR'!Y88+'[4]10MAY'!Y88+'[4]11JUN'!Y88+'[4]12JUL'!Y88</f>
        <v>0</v>
      </c>
      <c r="Z88" s="19">
        <f>'[4]2SEPT'!Z88+'[4]3OCT'!Z88+'[4]4NOV'!Z88+'[4]5DEC'!Z88+'[4]6JAN'!Z88+'[4]7FEB'!Z88+'[4]8MAR'!Z88+'[4]9APR'!Z88+'[4]10MAY'!Z88+'[4]11JUN'!Z88+'[4]12JUL'!Z88</f>
        <v>0</v>
      </c>
      <c r="AA88" s="19">
        <f>'[4]2SEPT'!AA88+'[4]3OCT'!AA88+'[4]4NOV'!AA88+'[4]5DEC'!AA88+'[4]6JAN'!AA88+'[4]7FEB'!AA88+'[4]8MAR'!AA88+'[4]9APR'!AA88+'[4]10MAY'!AA88+'[4]11JUN'!AA88+'[4]12JUL'!AA88</f>
        <v>0</v>
      </c>
      <c r="AB88" s="19">
        <f>'[4]2SEPT'!AB88+'[4]3OCT'!AB88+'[4]4NOV'!AB88+'[4]5DEC'!AB88+'[4]6JAN'!AB88+'[4]7FEB'!AB88+'[4]8MAR'!AB88+'[4]9APR'!AB88+'[4]10MAY'!AB88+'[4]11JUN'!AB88+'[4]12JUL'!AB88</f>
        <v>0</v>
      </c>
      <c r="AC88" s="19">
        <f>'[4]2SEPT'!AC88+'[4]3OCT'!AC88+'[4]4NOV'!AC88+'[4]5DEC'!AC88+'[4]6JAN'!AC88+'[4]7FEB'!AC88+'[4]8MAR'!AC88+'[4]9APR'!AC88+'[4]10MAY'!AC88+'[4]11JUN'!AC88+'[4]12JUL'!AC88</f>
        <v>0</v>
      </c>
      <c r="AD88" s="23">
        <f>'[4]2SEPT'!AD88+'[4]3OCT'!AD88+'[4]4NOV'!AD88+'[4]5DEC'!AD88+'[4]6JAN'!AD88+'[4]7FEB'!AD88+'[4]8MAR'!AD88+'[4]9APR'!AD88+'[4]10MAY'!AD88+'[4]11JUN'!AD88+'[4]12JUL'!AD88</f>
        <v>0</v>
      </c>
      <c r="AE88" s="19">
        <f>'[4]2SEPT'!AE88+'[4]3OCT'!AE88+'[4]4NOV'!AE88+'[4]5DEC'!AE88+'[4]6JAN'!AE88+'[4]7FEB'!AE88+'[4]8MAR'!AE88+'[4]9APR'!AE88+'[4]10MAY'!AE88+'[4]11JUN'!AE88+'[4]12JUL'!AE88</f>
        <v>0</v>
      </c>
      <c r="AF88" s="19">
        <f>'[4]2SEPT'!AF88+'[4]3OCT'!AF88+'[4]4NOV'!AF88+'[4]5DEC'!AF88+'[4]6JAN'!AF88+'[4]7FEB'!AF88+'[4]8MAR'!AF88+'[4]9APR'!AF88+'[4]10MAY'!AF88+'[4]11JUN'!AF88+'[4]12JUL'!AF88</f>
        <v>4348</v>
      </c>
      <c r="AG88" s="19">
        <f>'[4]10MAY'!AG88+'[4]11JUN'!AG88+'[4]12JUL'!AG88</f>
        <v>0</v>
      </c>
      <c r="AH88" s="24">
        <f>'[4]2SEPT'!AG88+'[4]3OCT'!AG88+'[4]4NOV'!AG88+'[4]5DEC'!AG88+'[4]6JAN'!AG88+'[4]7FEB'!AG88+'[4]8MAR'!AG88+'[4]9APR'!AG88+'[4]10MAY'!AH88+'[4]11JUN'!AH88+'[4]12JUL'!AH88</f>
        <v>478622</v>
      </c>
    </row>
    <row r="89" spans="1:34" x14ac:dyDescent="0.25">
      <c r="A89" s="16" t="s">
        <v>215</v>
      </c>
      <c r="B89" s="17" t="s">
        <v>216</v>
      </c>
      <c r="C89" s="30" t="s">
        <v>71</v>
      </c>
      <c r="D89" s="19">
        <f>'[4]2SEPT'!D89+'[4]3OCT'!D89+'[4]4NOV'!D89+'[4]5DEC'!D89+'[4]6JAN'!D89+'[4]7FEB'!D89+'[4]8MAR'!D89+'[4]9APR'!D89+'[4]10MAY'!D89+'[4]11JUN'!D89+'[4]12JUL'!D89</f>
        <v>62200</v>
      </c>
      <c r="E89" s="19">
        <f>'[4]2SEPT'!E89+'[4]3OCT'!E89+'[4]4NOV'!E89+'[4]5DEC'!E89+'[4]6JAN'!E89+'[4]7FEB'!E89+'[4]8MAR'!E89+'[4]9APR'!E89+'[4]10MAY'!E89+'[4]11JUN'!E89+'[4]12JUL'!E89</f>
        <v>132911.21</v>
      </c>
      <c r="F89" s="19">
        <f>'[4]2SEPT'!F89+'[4]3OCT'!F89+'[4]4NOV'!F89+'[4]5DEC'!F89+'[4]6JAN'!F89+'[4]7FEB'!F89+'[4]8MAR'!F89+'[4]9APR'!F89+'[4]10MAY'!F89+'[4]11JUN'!F89+'[4]12JUL'!F89</f>
        <v>79171.790000000008</v>
      </c>
      <c r="G89" s="19">
        <f>'[4]2SEPT'!G89+'[4]3OCT'!G89+'[4]4NOV'!G89+'[4]5DEC'!G89+'[4]6JAN'!G89+'[4]7FEB'!G89+'[4]8MAR'!G89+'[4]9APR'!G89+'[4]10MAY'!G89+'[4]11JUN'!G89+'[4]12JUL'!G89</f>
        <v>60528</v>
      </c>
      <c r="H89" s="19">
        <f>'[4]2SEPT'!H89+'[4]3OCT'!H89+'[4]4NOV'!H89+'[4]5DEC'!H89+'[4]6JAN'!H89+'[4]7FEB'!H89+'[4]8MAR'!H89+'[4]9APR'!H89+'[4]10MAY'!H89+'[4]11JUN'!H89+'[4]12JUL'!H89</f>
        <v>1250</v>
      </c>
      <c r="I89" s="20">
        <f>'[4]2SEPT'!I89+'[4]3OCT'!I89+'[4]4NOV'!I89+'[4]5DEC'!I89+'[4]6JAN'!I89+'[4]7FEB'!I89+'[4]8MAR'!I89+'[4]9APR'!I89+'[4]10MAY'!I89+'[4]11JUN'!I89+'[4]12JUL'!I89</f>
        <v>336061</v>
      </c>
      <c r="J89" s="19">
        <f>'[4]2SEPT'!J89+'[4]3OCT'!J89+'[4]4NOV'!J89+'[4]5DEC'!J89+'[4]6JAN'!J89+'[4]7FEB'!J89+'[4]8MAR'!J89+'[4]9APR'!J89+'[4]10MAY'!J89+'[4]11JUN'!J89+'[4]12JUL'!J89</f>
        <v>26684.83</v>
      </c>
      <c r="K89" s="19">
        <f>'[4]2SEPT'!K89+'[4]3OCT'!K89+'[4]4NOV'!K89+'[4]5DEC'!K89+'[4]6JAN'!K89+'[4]7FEB'!K89+'[4]8MAR'!K89+'[4]9APR'!K89+'[4]10MAY'!K89+'[4]11JUN'!K89+'[4]12JUL'!K89</f>
        <v>0</v>
      </c>
      <c r="L89" s="19">
        <f>'[4]2SEPT'!L89+'[4]3OCT'!L89+'[4]4NOV'!L89+'[4]5DEC'!L89+'[4]6JAN'!L89+'[4]7FEB'!L89+'[4]8MAR'!L89+'[4]9APR'!L89+'[4]10MAY'!L89+'[4]11JUN'!L89+'[4]12JUL'!L89</f>
        <v>0</v>
      </c>
      <c r="M89" s="19">
        <f>'[4]2SEPT'!M89+'[4]3OCT'!M89+'[4]4NOV'!M89+'[4]5DEC'!M89+'[4]6JAN'!M89+'[4]7FEB'!M89+'[4]8MAR'!M89+'[4]9APR'!M89+'[4]10MAY'!M89+'[4]11JUN'!M89+'[4]12JUL'!M89</f>
        <v>0</v>
      </c>
      <c r="N89" s="19">
        <f>'[4]2SEPT'!N89+'[4]3OCT'!N89+'[4]4NOV'!N89+'[4]5DEC'!N89+'[4]6JAN'!N89+'[4]7FEB'!N89+'[4]8MAR'!N89+'[4]9APR'!N89+'[4]10MAY'!N89+'[4]11JUN'!N89+'[4]12JUL'!N89</f>
        <v>0</v>
      </c>
      <c r="O89" s="19">
        <f>'[4]2SEPT'!O89+'[4]3OCT'!O89+'[4]4NOV'!O89+'[4]5DEC'!O89+'[4]6JAN'!O89+'[4]7FEB'!O89+'[4]8MAR'!O89+'[4]9APR'!O89+'[4]10MAY'!O89+'[4]11JUN'!O89+'[4]12JUL'!O89</f>
        <v>0</v>
      </c>
      <c r="P89" s="19">
        <f>'[4]2SEPT'!P89+'[4]3OCT'!P89+'[4]4NOV'!P89+'[4]5DEC'!P89+'[4]6JAN'!P89+'[4]7FEB'!P89+'[4]8MAR'!P89+'[4]9APR'!P89+'[4]10MAY'!P89+'[4]11JUN'!P89+'[4]12JUL'!P89</f>
        <v>7200</v>
      </c>
      <c r="Q89" s="19">
        <f>'[4]2SEPT'!Q89+'[4]3OCT'!Q89+'[4]4NOV'!Q89+'[4]5DEC'!Q89+'[4]6JAN'!Q89+'[4]7FEB'!Q89+'[4]8MAR'!Q89+'[4]9APR'!Q89+'[4]10MAY'!Q89+'[4]11JUN'!Q89+'[4]12JUL'!Q89</f>
        <v>0</v>
      </c>
      <c r="R89" s="19">
        <f>'[4]2SEPT'!R89+'[4]3OCT'!R89+'[4]4NOV'!R89+'[4]5DEC'!R89+'[4]6JAN'!R89+'[4]7FEB'!R89+'[4]8MAR'!R89+'[4]9APR'!R89+'[4]10MAY'!R89+'[4]11JUN'!R89+'[4]12JUL'!R89</f>
        <v>0</v>
      </c>
      <c r="S89" s="19">
        <f>'[4]2SEPT'!S89+'[4]3OCT'!S89+'[4]4NOV'!S89+'[4]5DEC'!S89+'[4]6JAN'!S89+'[4]7FEB'!S89+'[4]8MAR'!S89+'[4]9APR'!S89+'[4]10MAY'!S89+'[4]11JUN'!S89+'[4]12JUL'!S89</f>
        <v>0</v>
      </c>
      <c r="T89" s="21">
        <f>'[4]2SEPT'!T89+'[4]3OCT'!T89+'[4]4NOV'!T89+'[4]5DEC'!T89+'[4]6JAN'!T89+'[4]7FEB'!T89+'[4]8MAR'!T89+'[4]9APR'!T89+'[4]10MAY'!T89+'[4]11JUN'!T89+'[4]12JUL'!T89</f>
        <v>0</v>
      </c>
      <c r="U89" s="19">
        <f>'[4]2SEPT'!U89+'[4]3OCT'!U89+'[4]4NOV'!U89+'[4]5DEC'!U89+'[4]6JAN'!U89+'[4]7FEB'!U89+'[4]8MAR'!U89+'[4]9APR'!U89+'[4]10MAY'!U89+'[4]11JUN'!U89+'[4]12JUL'!U89</f>
        <v>0</v>
      </c>
      <c r="V89" s="19">
        <f>'[4]2SEPT'!V89+'[4]3OCT'!V89+'[4]4NOV'!V89+'[4]5DEC'!V89+'[4]6JAN'!V89+'[4]7FEB'!V89+'[4]8MAR'!V89+'[4]9APR'!V89+'[4]10MAY'!V89+'[4]11JUN'!V89+'[4]12JUL'!V89</f>
        <v>0</v>
      </c>
      <c r="W89" s="19">
        <f>'[4]2SEPT'!W89+'[4]3OCT'!W89+'[4]4NOV'!W89+'[4]5DEC'!W89+'[4]6JAN'!W89+'[4]7FEB'!W89+'[4]8MAR'!W89+'[4]9APR'!W89+'[4]10MAY'!W89+'[4]11JUN'!W89+'[4]12JUL'!W89</f>
        <v>0</v>
      </c>
      <c r="X89" s="19">
        <f>'[4]2SEPT'!X89+'[4]3OCT'!X89+'[4]4NOV'!X89+'[4]5DEC'!X89+'[4]6JAN'!X89+'[4]7FEB'!X89+'[4]8MAR'!X89+'[4]9APR'!X89+'[4]10MAY'!X89+'[4]11JUN'!X89+'[4]12JUL'!X89</f>
        <v>0</v>
      </c>
      <c r="Y89" s="22">
        <f>'[4]2SEPT'!Y89+'[4]3OCT'!Y89+'[4]4NOV'!Y89+'[4]5DEC'!Y89+'[4]6JAN'!Y89+'[4]7FEB'!Y89+'[4]8MAR'!Y89+'[4]9APR'!Y89+'[4]10MAY'!Y89+'[4]11JUN'!Y89+'[4]12JUL'!Y89</f>
        <v>0</v>
      </c>
      <c r="Z89" s="19">
        <f>'[4]2SEPT'!Z89+'[4]3OCT'!Z89+'[4]4NOV'!Z89+'[4]5DEC'!Z89+'[4]6JAN'!Z89+'[4]7FEB'!Z89+'[4]8MAR'!Z89+'[4]9APR'!Z89+'[4]10MAY'!Z89+'[4]11JUN'!Z89+'[4]12JUL'!Z89</f>
        <v>0</v>
      </c>
      <c r="AA89" s="19">
        <f>'[4]2SEPT'!AA89+'[4]3OCT'!AA89+'[4]4NOV'!AA89+'[4]5DEC'!AA89+'[4]6JAN'!AA89+'[4]7FEB'!AA89+'[4]8MAR'!AA89+'[4]9APR'!AA89+'[4]10MAY'!AA89+'[4]11JUN'!AA89+'[4]12JUL'!AA89</f>
        <v>0</v>
      </c>
      <c r="AB89" s="19">
        <f>'[4]2SEPT'!AB89+'[4]3OCT'!AB89+'[4]4NOV'!AB89+'[4]5DEC'!AB89+'[4]6JAN'!AB89+'[4]7FEB'!AB89+'[4]8MAR'!AB89+'[4]9APR'!AB89+'[4]10MAY'!AB89+'[4]11JUN'!AB89+'[4]12JUL'!AB89</f>
        <v>0</v>
      </c>
      <c r="AC89" s="19">
        <f>'[4]2SEPT'!AC89+'[4]3OCT'!AC89+'[4]4NOV'!AC89+'[4]5DEC'!AC89+'[4]6JAN'!AC89+'[4]7FEB'!AC89+'[4]8MAR'!AC89+'[4]9APR'!AC89+'[4]10MAY'!AC89+'[4]11JUN'!AC89+'[4]12JUL'!AC89</f>
        <v>0</v>
      </c>
      <c r="AD89" s="23">
        <f>'[4]2SEPT'!AD89+'[4]3OCT'!AD89+'[4]4NOV'!AD89+'[4]5DEC'!AD89+'[4]6JAN'!AD89+'[4]7FEB'!AD89+'[4]8MAR'!AD89+'[4]9APR'!AD89+'[4]10MAY'!AD89+'[4]11JUN'!AD89+'[4]12JUL'!AD89</f>
        <v>0</v>
      </c>
      <c r="AE89" s="19">
        <f>'[4]2SEPT'!AE89+'[4]3OCT'!AE89+'[4]4NOV'!AE89+'[4]5DEC'!AE89+'[4]6JAN'!AE89+'[4]7FEB'!AE89+'[4]8MAR'!AE89+'[4]9APR'!AE89+'[4]10MAY'!AE89+'[4]11JUN'!AE89+'[4]12JUL'!AE89</f>
        <v>0</v>
      </c>
      <c r="AF89" s="19">
        <f>'[4]2SEPT'!AF89+'[4]3OCT'!AF89+'[4]4NOV'!AF89+'[4]5DEC'!AF89+'[4]6JAN'!AF89+'[4]7FEB'!AF89+'[4]8MAR'!AF89+'[4]9APR'!AF89+'[4]10MAY'!AF89+'[4]11JUN'!AF89+'[4]12JUL'!AF89</f>
        <v>8550</v>
      </c>
      <c r="AG89" s="19">
        <f>'[4]10MAY'!AG89+'[4]11JUN'!AG89+'[4]12JUL'!AG89</f>
        <v>0</v>
      </c>
      <c r="AH89" s="24">
        <f>'[4]2SEPT'!AG89+'[4]3OCT'!AG89+'[4]4NOV'!AG89+'[4]5DEC'!AG89+'[4]6JAN'!AG89+'[4]7FEB'!AG89+'[4]8MAR'!AG89+'[4]9APR'!AG89+'[4]10MAY'!AH89+'[4]11JUN'!AH89+'[4]12JUL'!AH89</f>
        <v>341340.83</v>
      </c>
    </row>
    <row r="90" spans="1:34" x14ac:dyDescent="0.25">
      <c r="A90" s="16" t="s">
        <v>217</v>
      </c>
      <c r="B90" s="17" t="s">
        <v>218</v>
      </c>
      <c r="C90" s="18" t="s">
        <v>36</v>
      </c>
      <c r="D90" s="19">
        <f>'[4]2SEPT'!D90+'[4]3OCT'!D90+'[4]4NOV'!D90+'[4]5DEC'!D90+'[4]6JAN'!D90+'[4]7FEB'!D90+'[4]8MAR'!D90+'[4]9APR'!D90+'[4]10MAY'!D90+'[4]11JUN'!D90+'[4]12JUL'!D90</f>
        <v>255906</v>
      </c>
      <c r="E90" s="19">
        <f>'[4]2SEPT'!E90+'[4]3OCT'!E90+'[4]4NOV'!E90+'[4]5DEC'!E90+'[4]6JAN'!E90+'[4]7FEB'!E90+'[4]8MAR'!E90+'[4]9APR'!E90+'[4]10MAY'!E90+'[4]11JUN'!E90+'[4]12JUL'!E90</f>
        <v>142099</v>
      </c>
      <c r="F90" s="19">
        <f>'[4]2SEPT'!F90+'[4]3OCT'!F90+'[4]4NOV'!F90+'[4]5DEC'!F90+'[4]6JAN'!F90+'[4]7FEB'!F90+'[4]8MAR'!F90+'[4]9APR'!F90+'[4]10MAY'!F90+'[4]11JUN'!F90+'[4]12JUL'!F90</f>
        <v>61746</v>
      </c>
      <c r="G90" s="19">
        <f>'[4]2SEPT'!G90+'[4]3OCT'!G90+'[4]4NOV'!G90+'[4]5DEC'!G90+'[4]6JAN'!G90+'[4]7FEB'!G90+'[4]8MAR'!G90+'[4]9APR'!G90+'[4]10MAY'!G90+'[4]11JUN'!G90+'[4]12JUL'!G90</f>
        <v>0</v>
      </c>
      <c r="H90" s="19">
        <f>'[4]2SEPT'!H90+'[4]3OCT'!H90+'[4]4NOV'!H90+'[4]5DEC'!H90+'[4]6JAN'!H90+'[4]7FEB'!H90+'[4]8MAR'!H90+'[4]9APR'!H90+'[4]10MAY'!H90+'[4]11JUN'!H90+'[4]12JUL'!H90</f>
        <v>0</v>
      </c>
      <c r="I90" s="20">
        <f>'[4]2SEPT'!I90+'[4]3OCT'!I90+'[4]4NOV'!I90+'[4]5DEC'!I90+'[4]6JAN'!I90+'[4]7FEB'!I90+'[4]8MAR'!I90+'[4]9APR'!I90+'[4]10MAY'!I90+'[4]11JUN'!I90+'[4]12JUL'!I90</f>
        <v>459751</v>
      </c>
      <c r="J90" s="19">
        <f>'[4]2SEPT'!J90+'[4]3OCT'!J90+'[4]4NOV'!J90+'[4]5DEC'!J90+'[4]6JAN'!J90+'[4]7FEB'!J90+'[4]8MAR'!J90+'[4]9APR'!J90+'[4]10MAY'!J90+'[4]11JUN'!J90+'[4]12JUL'!J90</f>
        <v>21772.45</v>
      </c>
      <c r="K90" s="19">
        <f>'[4]2SEPT'!K90+'[4]3OCT'!K90+'[4]4NOV'!K90+'[4]5DEC'!K90+'[4]6JAN'!K90+'[4]7FEB'!K90+'[4]8MAR'!K90+'[4]9APR'!K90+'[4]10MAY'!K90+'[4]11JUN'!K90+'[4]12JUL'!K90</f>
        <v>0</v>
      </c>
      <c r="L90" s="19">
        <f>'[4]2SEPT'!L90+'[4]3OCT'!L90+'[4]4NOV'!L90+'[4]5DEC'!L90+'[4]6JAN'!L90+'[4]7FEB'!L90+'[4]8MAR'!L90+'[4]9APR'!L90+'[4]10MAY'!L90+'[4]11JUN'!L90+'[4]12JUL'!L90</f>
        <v>0</v>
      </c>
      <c r="M90" s="19">
        <f>'[4]2SEPT'!M90+'[4]3OCT'!M90+'[4]4NOV'!M90+'[4]5DEC'!M90+'[4]6JAN'!M90+'[4]7FEB'!M90+'[4]8MAR'!M90+'[4]9APR'!M90+'[4]10MAY'!M90+'[4]11JUN'!M90+'[4]12JUL'!M90</f>
        <v>0</v>
      </c>
      <c r="N90" s="19">
        <f>'[4]2SEPT'!N90+'[4]3OCT'!N90+'[4]4NOV'!N90+'[4]5DEC'!N90+'[4]6JAN'!N90+'[4]7FEB'!N90+'[4]8MAR'!N90+'[4]9APR'!N90+'[4]10MAY'!N90+'[4]11JUN'!N90+'[4]12JUL'!N90</f>
        <v>0</v>
      </c>
      <c r="O90" s="19">
        <f>'[4]2SEPT'!O90+'[4]3OCT'!O90+'[4]4NOV'!O90+'[4]5DEC'!O90+'[4]6JAN'!O90+'[4]7FEB'!O90+'[4]8MAR'!O90+'[4]9APR'!O90+'[4]10MAY'!O90+'[4]11JUN'!O90+'[4]12JUL'!O90</f>
        <v>0</v>
      </c>
      <c r="P90" s="19">
        <f>'[4]2SEPT'!P90+'[4]3OCT'!P90+'[4]4NOV'!P90+'[4]5DEC'!P90+'[4]6JAN'!P90+'[4]7FEB'!P90+'[4]8MAR'!P90+'[4]9APR'!P90+'[4]10MAY'!P90+'[4]11JUN'!P90+'[4]12JUL'!P90</f>
        <v>0</v>
      </c>
      <c r="Q90" s="19">
        <f>'[4]2SEPT'!Q90+'[4]3OCT'!Q90+'[4]4NOV'!Q90+'[4]5DEC'!Q90+'[4]6JAN'!Q90+'[4]7FEB'!Q90+'[4]8MAR'!Q90+'[4]9APR'!Q90+'[4]10MAY'!Q90+'[4]11JUN'!Q90+'[4]12JUL'!Q90</f>
        <v>0</v>
      </c>
      <c r="R90" s="19">
        <f>'[4]2SEPT'!R90+'[4]3OCT'!R90+'[4]4NOV'!R90+'[4]5DEC'!R90+'[4]6JAN'!R90+'[4]7FEB'!R90+'[4]8MAR'!R90+'[4]9APR'!R90+'[4]10MAY'!R90+'[4]11JUN'!R90+'[4]12JUL'!R90</f>
        <v>0</v>
      </c>
      <c r="S90" s="19">
        <f>'[4]2SEPT'!S90+'[4]3OCT'!S90+'[4]4NOV'!S90+'[4]5DEC'!S90+'[4]6JAN'!S90+'[4]7FEB'!S90+'[4]8MAR'!S90+'[4]9APR'!S90+'[4]10MAY'!S90+'[4]11JUN'!S90+'[4]12JUL'!S90</f>
        <v>0</v>
      </c>
      <c r="T90" s="21">
        <f>'[4]2SEPT'!T90+'[4]3OCT'!T90+'[4]4NOV'!T90+'[4]5DEC'!T90+'[4]6JAN'!T90+'[4]7FEB'!T90+'[4]8MAR'!T90+'[4]9APR'!T90+'[4]10MAY'!T90+'[4]11JUN'!T90+'[4]12JUL'!T90</f>
        <v>0</v>
      </c>
      <c r="U90" s="19">
        <f>'[4]2SEPT'!U90+'[4]3OCT'!U90+'[4]4NOV'!U90+'[4]5DEC'!U90+'[4]6JAN'!U90+'[4]7FEB'!U90+'[4]8MAR'!U90+'[4]9APR'!U90+'[4]10MAY'!U90+'[4]11JUN'!U90+'[4]12JUL'!U90</f>
        <v>0</v>
      </c>
      <c r="V90" s="19">
        <f>'[4]2SEPT'!V90+'[4]3OCT'!V90+'[4]4NOV'!V90+'[4]5DEC'!V90+'[4]6JAN'!V90+'[4]7FEB'!V90+'[4]8MAR'!V90+'[4]9APR'!V90+'[4]10MAY'!V90+'[4]11JUN'!V90+'[4]12JUL'!V90</f>
        <v>0</v>
      </c>
      <c r="W90" s="19">
        <f>'[4]2SEPT'!W90+'[4]3OCT'!W90+'[4]4NOV'!W90+'[4]5DEC'!W90+'[4]6JAN'!W90+'[4]7FEB'!W90+'[4]8MAR'!W90+'[4]9APR'!W90+'[4]10MAY'!W90+'[4]11JUN'!W90+'[4]12JUL'!W90</f>
        <v>0</v>
      </c>
      <c r="X90" s="19">
        <f>'[4]2SEPT'!X90+'[4]3OCT'!X90+'[4]4NOV'!X90+'[4]5DEC'!X90+'[4]6JAN'!X90+'[4]7FEB'!X90+'[4]8MAR'!X90+'[4]9APR'!X90+'[4]10MAY'!X90+'[4]11JUN'!X90+'[4]12JUL'!X90</f>
        <v>0</v>
      </c>
      <c r="Y90" s="22">
        <f>'[4]2SEPT'!Y90+'[4]3OCT'!Y90+'[4]4NOV'!Y90+'[4]5DEC'!Y90+'[4]6JAN'!Y90+'[4]7FEB'!Y90+'[4]8MAR'!Y90+'[4]9APR'!Y90+'[4]10MAY'!Y90+'[4]11JUN'!Y90+'[4]12JUL'!Y90</f>
        <v>0</v>
      </c>
      <c r="Z90" s="19">
        <f>'[4]2SEPT'!Z90+'[4]3OCT'!Z90+'[4]4NOV'!Z90+'[4]5DEC'!Z90+'[4]6JAN'!Z90+'[4]7FEB'!Z90+'[4]8MAR'!Z90+'[4]9APR'!Z90+'[4]10MAY'!Z90+'[4]11JUN'!Z90+'[4]12JUL'!Z90</f>
        <v>0</v>
      </c>
      <c r="AA90" s="19">
        <f>'[4]2SEPT'!AA90+'[4]3OCT'!AA90+'[4]4NOV'!AA90+'[4]5DEC'!AA90+'[4]6JAN'!AA90+'[4]7FEB'!AA90+'[4]8MAR'!AA90+'[4]9APR'!AA90+'[4]10MAY'!AA90+'[4]11JUN'!AA90+'[4]12JUL'!AA90</f>
        <v>0</v>
      </c>
      <c r="AB90" s="19">
        <f>'[4]2SEPT'!AB90+'[4]3OCT'!AB90+'[4]4NOV'!AB90+'[4]5DEC'!AB90+'[4]6JAN'!AB90+'[4]7FEB'!AB90+'[4]8MAR'!AB90+'[4]9APR'!AB90+'[4]10MAY'!AB90+'[4]11JUN'!AB90+'[4]12JUL'!AB90</f>
        <v>0</v>
      </c>
      <c r="AC90" s="19">
        <f>'[4]2SEPT'!AC90+'[4]3OCT'!AC90+'[4]4NOV'!AC90+'[4]5DEC'!AC90+'[4]6JAN'!AC90+'[4]7FEB'!AC90+'[4]8MAR'!AC90+'[4]9APR'!AC90+'[4]10MAY'!AC90+'[4]11JUN'!AC90+'[4]12JUL'!AC90</f>
        <v>0</v>
      </c>
      <c r="AD90" s="23">
        <f>'[4]2SEPT'!AD90+'[4]3OCT'!AD90+'[4]4NOV'!AD90+'[4]5DEC'!AD90+'[4]6JAN'!AD90+'[4]7FEB'!AD90+'[4]8MAR'!AD90+'[4]9APR'!AD90+'[4]10MAY'!AD90+'[4]11JUN'!AD90+'[4]12JUL'!AD90</f>
        <v>0</v>
      </c>
      <c r="AE90" s="19">
        <f>'[4]2SEPT'!AE90+'[4]3OCT'!AE90+'[4]4NOV'!AE90+'[4]5DEC'!AE90+'[4]6JAN'!AE90+'[4]7FEB'!AE90+'[4]8MAR'!AE90+'[4]9APR'!AE90+'[4]10MAY'!AE90+'[4]11JUN'!AE90+'[4]12JUL'!AE90</f>
        <v>0</v>
      </c>
      <c r="AF90" s="19">
        <f>'[4]2SEPT'!AF90+'[4]3OCT'!AF90+'[4]4NOV'!AF90+'[4]5DEC'!AF90+'[4]6JAN'!AF90+'[4]7FEB'!AF90+'[4]8MAR'!AF90+'[4]9APR'!AF90+'[4]10MAY'!AF90+'[4]11JUN'!AF90+'[4]12JUL'!AF90</f>
        <v>0</v>
      </c>
      <c r="AG90" s="19">
        <f>'[4]10MAY'!AG90+'[4]11JUN'!AG90+'[4]12JUL'!AG90</f>
        <v>0</v>
      </c>
      <c r="AH90" s="24">
        <f>'[4]2SEPT'!AG90+'[4]3OCT'!AG90+'[4]4NOV'!AG90+'[4]5DEC'!AG90+'[4]6JAN'!AG90+'[4]7FEB'!AG90+'[4]8MAR'!AG90+'[4]9APR'!AG90+'[4]10MAY'!AH90+'[4]11JUN'!AH90+'[4]12JUL'!AH90</f>
        <v>443211.45</v>
      </c>
    </row>
    <row r="91" spans="1:34" x14ac:dyDescent="0.25">
      <c r="A91" s="16" t="s">
        <v>219</v>
      </c>
      <c r="B91" s="17" t="s">
        <v>220</v>
      </c>
      <c r="C91" s="29" t="s">
        <v>50</v>
      </c>
      <c r="D91" s="19">
        <f>'[4]2SEPT'!D91+'[4]3OCT'!D91+'[4]4NOV'!D91+'[4]5DEC'!D91+'[4]6JAN'!D91+'[4]7FEB'!D91+'[4]8MAR'!D91+'[4]9APR'!D91+'[4]10MAY'!D91+'[4]11JUN'!D91+'[4]12JUL'!D91</f>
        <v>80101</v>
      </c>
      <c r="E91" s="19">
        <f>'[4]2SEPT'!E91+'[4]3OCT'!E91+'[4]4NOV'!E91+'[4]5DEC'!E91+'[4]6JAN'!E91+'[4]7FEB'!E91+'[4]8MAR'!E91+'[4]9APR'!E91+'[4]10MAY'!E91+'[4]11JUN'!E91+'[4]12JUL'!E91</f>
        <v>46034</v>
      </c>
      <c r="F91" s="19">
        <f>'[4]2SEPT'!F91+'[4]3OCT'!F91+'[4]4NOV'!F91+'[4]5DEC'!F91+'[4]6JAN'!F91+'[4]7FEB'!F91+'[4]8MAR'!F91+'[4]9APR'!F91+'[4]10MAY'!F91+'[4]11JUN'!F91+'[4]12JUL'!F91</f>
        <v>36504</v>
      </c>
      <c r="G91" s="19">
        <f>'[4]2SEPT'!G91+'[4]3OCT'!G91+'[4]4NOV'!G91+'[4]5DEC'!G91+'[4]6JAN'!G91+'[4]7FEB'!G91+'[4]8MAR'!G91+'[4]9APR'!G91+'[4]10MAY'!G91+'[4]11JUN'!G91+'[4]12JUL'!G91</f>
        <v>18252</v>
      </c>
      <c r="H91" s="19">
        <f>'[4]2SEPT'!H91+'[4]3OCT'!H91+'[4]4NOV'!H91+'[4]5DEC'!H91+'[4]6JAN'!H91+'[4]7FEB'!H91+'[4]8MAR'!H91+'[4]9APR'!H91+'[4]10MAY'!H91+'[4]11JUN'!H91+'[4]12JUL'!H91</f>
        <v>0</v>
      </c>
      <c r="I91" s="20">
        <f>'[4]2SEPT'!I91+'[4]3OCT'!I91+'[4]4NOV'!I91+'[4]5DEC'!I91+'[4]6JAN'!I91+'[4]7FEB'!I91+'[4]8MAR'!I91+'[4]9APR'!I91+'[4]10MAY'!I91+'[4]11JUN'!I91+'[4]12JUL'!I91</f>
        <v>180891</v>
      </c>
      <c r="J91" s="19">
        <f>'[4]2SEPT'!J91+'[4]3OCT'!J91+'[4]4NOV'!J91+'[4]5DEC'!J91+'[4]6JAN'!J91+'[4]7FEB'!J91+'[4]8MAR'!J91+'[4]9APR'!J91+'[4]10MAY'!J91+'[4]11JUN'!J91+'[4]12JUL'!J91</f>
        <v>17946.53</v>
      </c>
      <c r="K91" s="19">
        <f>'[4]2SEPT'!K91+'[4]3OCT'!K91+'[4]4NOV'!K91+'[4]5DEC'!K91+'[4]6JAN'!K91+'[4]7FEB'!K91+'[4]8MAR'!K91+'[4]9APR'!K91+'[4]10MAY'!K91+'[4]11JUN'!K91+'[4]12JUL'!K91</f>
        <v>0</v>
      </c>
      <c r="L91" s="19">
        <f>'[4]2SEPT'!L91+'[4]3OCT'!L91+'[4]4NOV'!L91+'[4]5DEC'!L91+'[4]6JAN'!L91+'[4]7FEB'!L91+'[4]8MAR'!L91+'[4]9APR'!L91+'[4]10MAY'!L91+'[4]11JUN'!L91+'[4]12JUL'!L91</f>
        <v>0</v>
      </c>
      <c r="M91" s="19">
        <f>'[4]2SEPT'!M91+'[4]3OCT'!M91+'[4]4NOV'!M91+'[4]5DEC'!M91+'[4]6JAN'!M91+'[4]7FEB'!M91+'[4]8MAR'!M91+'[4]9APR'!M91+'[4]10MAY'!M91+'[4]11JUN'!M91+'[4]12JUL'!M91</f>
        <v>0</v>
      </c>
      <c r="N91" s="19">
        <f>'[4]2SEPT'!N91+'[4]3OCT'!N91+'[4]4NOV'!N91+'[4]5DEC'!N91+'[4]6JAN'!N91+'[4]7FEB'!N91+'[4]8MAR'!N91+'[4]9APR'!N91+'[4]10MAY'!N91+'[4]11JUN'!N91+'[4]12JUL'!N91</f>
        <v>0</v>
      </c>
      <c r="O91" s="19">
        <f>'[4]2SEPT'!O91+'[4]3OCT'!O91+'[4]4NOV'!O91+'[4]5DEC'!O91+'[4]6JAN'!O91+'[4]7FEB'!O91+'[4]8MAR'!O91+'[4]9APR'!O91+'[4]10MAY'!O91+'[4]11JUN'!O91+'[4]12JUL'!O91</f>
        <v>0</v>
      </c>
      <c r="P91" s="19">
        <f>'[4]2SEPT'!P91+'[4]3OCT'!P91+'[4]4NOV'!P91+'[4]5DEC'!P91+'[4]6JAN'!P91+'[4]7FEB'!P91+'[4]8MAR'!P91+'[4]9APR'!P91+'[4]10MAY'!P91+'[4]11JUN'!P91+'[4]12JUL'!P91</f>
        <v>0</v>
      </c>
      <c r="Q91" s="19">
        <f>'[4]2SEPT'!Q91+'[4]3OCT'!Q91+'[4]4NOV'!Q91+'[4]5DEC'!Q91+'[4]6JAN'!Q91+'[4]7FEB'!Q91+'[4]8MAR'!Q91+'[4]9APR'!Q91+'[4]10MAY'!Q91+'[4]11JUN'!Q91+'[4]12JUL'!Q91</f>
        <v>0</v>
      </c>
      <c r="R91" s="19">
        <f>'[4]2SEPT'!R91+'[4]3OCT'!R91+'[4]4NOV'!R91+'[4]5DEC'!R91+'[4]6JAN'!R91+'[4]7FEB'!R91+'[4]8MAR'!R91+'[4]9APR'!R91+'[4]10MAY'!R91+'[4]11JUN'!R91+'[4]12JUL'!R91</f>
        <v>0</v>
      </c>
      <c r="S91" s="19">
        <f>'[4]2SEPT'!S91+'[4]3OCT'!S91+'[4]4NOV'!S91+'[4]5DEC'!S91+'[4]6JAN'!S91+'[4]7FEB'!S91+'[4]8MAR'!S91+'[4]9APR'!S91+'[4]10MAY'!S91+'[4]11JUN'!S91+'[4]12JUL'!S91</f>
        <v>0</v>
      </c>
      <c r="T91" s="21">
        <f>'[4]2SEPT'!T91+'[4]3OCT'!T91+'[4]4NOV'!T91+'[4]5DEC'!T91+'[4]6JAN'!T91+'[4]7FEB'!T91+'[4]8MAR'!T91+'[4]9APR'!T91+'[4]10MAY'!T91+'[4]11JUN'!T91+'[4]12JUL'!T91</f>
        <v>0</v>
      </c>
      <c r="U91" s="19">
        <f>'[4]2SEPT'!U91+'[4]3OCT'!U91+'[4]4NOV'!U91+'[4]5DEC'!U91+'[4]6JAN'!U91+'[4]7FEB'!U91+'[4]8MAR'!U91+'[4]9APR'!U91+'[4]10MAY'!U91+'[4]11JUN'!U91+'[4]12JUL'!U91</f>
        <v>0</v>
      </c>
      <c r="V91" s="19">
        <f>'[4]2SEPT'!V91+'[4]3OCT'!V91+'[4]4NOV'!V91+'[4]5DEC'!V91+'[4]6JAN'!V91+'[4]7FEB'!V91+'[4]8MAR'!V91+'[4]9APR'!V91+'[4]10MAY'!V91+'[4]11JUN'!V91+'[4]12JUL'!V91</f>
        <v>0</v>
      </c>
      <c r="W91" s="19">
        <f>'[4]2SEPT'!W91+'[4]3OCT'!W91+'[4]4NOV'!W91+'[4]5DEC'!W91+'[4]6JAN'!W91+'[4]7FEB'!W91+'[4]8MAR'!W91+'[4]9APR'!W91+'[4]10MAY'!W91+'[4]11JUN'!W91+'[4]12JUL'!W91</f>
        <v>0</v>
      </c>
      <c r="X91" s="19">
        <f>'[4]2SEPT'!X91+'[4]3OCT'!X91+'[4]4NOV'!X91+'[4]5DEC'!X91+'[4]6JAN'!X91+'[4]7FEB'!X91+'[4]8MAR'!X91+'[4]9APR'!X91+'[4]10MAY'!X91+'[4]11JUN'!X91+'[4]12JUL'!X91</f>
        <v>0</v>
      </c>
      <c r="Y91" s="22">
        <f>'[4]2SEPT'!Y91+'[4]3OCT'!Y91+'[4]4NOV'!Y91+'[4]5DEC'!Y91+'[4]6JAN'!Y91+'[4]7FEB'!Y91+'[4]8MAR'!Y91+'[4]9APR'!Y91+'[4]10MAY'!Y91+'[4]11JUN'!Y91+'[4]12JUL'!Y91</f>
        <v>0</v>
      </c>
      <c r="Z91" s="19">
        <f>'[4]2SEPT'!Z91+'[4]3OCT'!Z91+'[4]4NOV'!Z91+'[4]5DEC'!Z91+'[4]6JAN'!Z91+'[4]7FEB'!Z91+'[4]8MAR'!Z91+'[4]9APR'!Z91+'[4]10MAY'!Z91+'[4]11JUN'!Z91+'[4]12JUL'!Z91</f>
        <v>0</v>
      </c>
      <c r="AA91" s="19">
        <f>'[4]2SEPT'!AA91+'[4]3OCT'!AA91+'[4]4NOV'!AA91+'[4]5DEC'!AA91+'[4]6JAN'!AA91+'[4]7FEB'!AA91+'[4]8MAR'!AA91+'[4]9APR'!AA91+'[4]10MAY'!AA91+'[4]11JUN'!AA91+'[4]12JUL'!AA91</f>
        <v>0</v>
      </c>
      <c r="AB91" s="19">
        <f>'[4]2SEPT'!AB91+'[4]3OCT'!AB91+'[4]4NOV'!AB91+'[4]5DEC'!AB91+'[4]6JAN'!AB91+'[4]7FEB'!AB91+'[4]8MAR'!AB91+'[4]9APR'!AB91+'[4]10MAY'!AB91+'[4]11JUN'!AB91+'[4]12JUL'!AB91</f>
        <v>0</v>
      </c>
      <c r="AC91" s="19">
        <f>'[4]2SEPT'!AC91+'[4]3OCT'!AC91+'[4]4NOV'!AC91+'[4]5DEC'!AC91+'[4]6JAN'!AC91+'[4]7FEB'!AC91+'[4]8MAR'!AC91+'[4]9APR'!AC91+'[4]10MAY'!AC91+'[4]11JUN'!AC91+'[4]12JUL'!AC91</f>
        <v>0</v>
      </c>
      <c r="AD91" s="23">
        <f>'[4]2SEPT'!AD91+'[4]3OCT'!AD91+'[4]4NOV'!AD91+'[4]5DEC'!AD91+'[4]6JAN'!AD91+'[4]7FEB'!AD91+'[4]8MAR'!AD91+'[4]9APR'!AD91+'[4]10MAY'!AD91+'[4]11JUN'!AD91+'[4]12JUL'!AD91</f>
        <v>0</v>
      </c>
      <c r="AE91" s="19">
        <f>'[4]2SEPT'!AE91+'[4]3OCT'!AE91+'[4]4NOV'!AE91+'[4]5DEC'!AE91+'[4]6JAN'!AE91+'[4]7FEB'!AE91+'[4]8MAR'!AE91+'[4]9APR'!AE91+'[4]10MAY'!AE91+'[4]11JUN'!AE91+'[4]12JUL'!AE91</f>
        <v>0</v>
      </c>
      <c r="AF91" s="19">
        <f>'[4]2SEPT'!AF91+'[4]3OCT'!AF91+'[4]4NOV'!AF91+'[4]5DEC'!AF91+'[4]6JAN'!AF91+'[4]7FEB'!AF91+'[4]8MAR'!AF91+'[4]9APR'!AF91+'[4]10MAY'!AF91+'[4]11JUN'!AF91+'[4]12JUL'!AF91</f>
        <v>0</v>
      </c>
      <c r="AG91" s="19">
        <f>'[4]10MAY'!AG91+'[4]11JUN'!AG91+'[4]12JUL'!AG91</f>
        <v>0</v>
      </c>
      <c r="AH91" s="24">
        <f>'[4]2SEPT'!AG91+'[4]3OCT'!AG91+'[4]4NOV'!AG91+'[4]5DEC'!AG91+'[4]6JAN'!AG91+'[4]7FEB'!AG91+'[4]8MAR'!AG91+'[4]9APR'!AG91+'[4]10MAY'!AH91+'[4]11JUN'!AH91+'[4]12JUL'!AH91</f>
        <v>183763.53</v>
      </c>
    </row>
    <row r="92" spans="1:34" x14ac:dyDescent="0.25">
      <c r="A92" s="16" t="s">
        <v>221</v>
      </c>
      <c r="B92" s="17" t="s">
        <v>222</v>
      </c>
      <c r="C92" s="28" t="s">
        <v>45</v>
      </c>
      <c r="D92" s="19">
        <f>'[4]2SEPT'!D92+'[4]3OCT'!D92+'[4]4NOV'!D92+'[4]5DEC'!D92+'[4]6JAN'!D92+'[4]7FEB'!D92+'[4]8MAR'!D92+'[4]9APR'!D92+'[4]10MAY'!D92+'[4]11JUN'!D92+'[4]12JUL'!D92</f>
        <v>102970</v>
      </c>
      <c r="E92" s="19">
        <f>'[4]2SEPT'!E92+'[4]3OCT'!E92+'[4]4NOV'!E92+'[4]5DEC'!E92+'[4]6JAN'!E92+'[4]7FEB'!E92+'[4]8MAR'!E92+'[4]9APR'!E92+'[4]10MAY'!E92+'[4]11JUN'!E92+'[4]12JUL'!E92</f>
        <v>16000</v>
      </c>
      <c r="F92" s="19">
        <f>'[4]2SEPT'!F92+'[4]3OCT'!F92+'[4]4NOV'!F92+'[4]5DEC'!F92+'[4]6JAN'!F92+'[4]7FEB'!F92+'[4]8MAR'!F92+'[4]9APR'!F92+'[4]10MAY'!F92+'[4]11JUN'!F92+'[4]12JUL'!F92</f>
        <v>20000</v>
      </c>
      <c r="G92" s="19">
        <f>'[4]2SEPT'!G92+'[4]3OCT'!G92+'[4]4NOV'!G92+'[4]5DEC'!G92+'[4]6JAN'!G92+'[4]7FEB'!G92+'[4]8MAR'!G92+'[4]9APR'!G92+'[4]10MAY'!G92+'[4]11JUN'!G92+'[4]12JUL'!G92</f>
        <v>37318</v>
      </c>
      <c r="H92" s="19">
        <f>'[4]2SEPT'!H92+'[4]3OCT'!H92+'[4]4NOV'!H92+'[4]5DEC'!H92+'[4]6JAN'!H92+'[4]7FEB'!H92+'[4]8MAR'!H92+'[4]9APR'!H92+'[4]10MAY'!H92+'[4]11JUN'!H92+'[4]12JUL'!H92</f>
        <v>35640</v>
      </c>
      <c r="I92" s="20">
        <f>'[4]2SEPT'!I92+'[4]3OCT'!I92+'[4]4NOV'!I92+'[4]5DEC'!I92+'[4]6JAN'!I92+'[4]7FEB'!I92+'[4]8MAR'!I92+'[4]9APR'!I92+'[4]10MAY'!I92+'[4]11JUN'!I92+'[4]12JUL'!I92</f>
        <v>211928</v>
      </c>
      <c r="J92" s="19">
        <f>'[4]2SEPT'!J92+'[4]3OCT'!J92+'[4]4NOV'!J92+'[4]5DEC'!J92+'[4]6JAN'!J92+'[4]7FEB'!J92+'[4]8MAR'!J92+'[4]9APR'!J92+'[4]10MAY'!J92+'[4]11JUN'!J92+'[4]12JUL'!J92</f>
        <v>21451.27</v>
      </c>
      <c r="K92" s="19">
        <f>'[4]2SEPT'!K92+'[4]3OCT'!K92+'[4]4NOV'!K92+'[4]5DEC'!K92+'[4]6JAN'!K92+'[4]7FEB'!K92+'[4]8MAR'!K92+'[4]9APR'!K92+'[4]10MAY'!K92+'[4]11JUN'!K92+'[4]12JUL'!K92</f>
        <v>0</v>
      </c>
      <c r="L92" s="19">
        <f>'[4]2SEPT'!L92+'[4]3OCT'!L92+'[4]4NOV'!L92+'[4]5DEC'!L92+'[4]6JAN'!L92+'[4]7FEB'!L92+'[4]8MAR'!L92+'[4]9APR'!L92+'[4]10MAY'!L92+'[4]11JUN'!L92+'[4]12JUL'!L92</f>
        <v>0</v>
      </c>
      <c r="M92" s="19">
        <f>'[4]2SEPT'!M92+'[4]3OCT'!M92+'[4]4NOV'!M92+'[4]5DEC'!M92+'[4]6JAN'!M92+'[4]7FEB'!M92+'[4]8MAR'!M92+'[4]9APR'!M92+'[4]10MAY'!M92+'[4]11JUN'!M92+'[4]12JUL'!M92</f>
        <v>0</v>
      </c>
      <c r="N92" s="19">
        <f>'[4]2SEPT'!N92+'[4]3OCT'!N92+'[4]4NOV'!N92+'[4]5DEC'!N92+'[4]6JAN'!N92+'[4]7FEB'!N92+'[4]8MAR'!N92+'[4]9APR'!N92+'[4]10MAY'!N92+'[4]11JUN'!N92+'[4]12JUL'!N92</f>
        <v>0</v>
      </c>
      <c r="O92" s="19">
        <f>'[4]2SEPT'!O92+'[4]3OCT'!O92+'[4]4NOV'!O92+'[4]5DEC'!O92+'[4]6JAN'!O92+'[4]7FEB'!O92+'[4]8MAR'!O92+'[4]9APR'!O92+'[4]10MAY'!O92+'[4]11JUN'!O92+'[4]12JUL'!O92</f>
        <v>0</v>
      </c>
      <c r="P92" s="19">
        <f>'[4]2SEPT'!P92+'[4]3OCT'!P92+'[4]4NOV'!P92+'[4]5DEC'!P92+'[4]6JAN'!P92+'[4]7FEB'!P92+'[4]8MAR'!P92+'[4]9APR'!P92+'[4]10MAY'!P92+'[4]11JUN'!P92+'[4]12JUL'!P92</f>
        <v>0</v>
      </c>
      <c r="Q92" s="19">
        <f>'[4]2SEPT'!Q92+'[4]3OCT'!Q92+'[4]4NOV'!Q92+'[4]5DEC'!Q92+'[4]6JAN'!Q92+'[4]7FEB'!Q92+'[4]8MAR'!Q92+'[4]9APR'!Q92+'[4]10MAY'!Q92+'[4]11JUN'!Q92+'[4]12JUL'!Q92</f>
        <v>0</v>
      </c>
      <c r="R92" s="19">
        <f>'[4]2SEPT'!R92+'[4]3OCT'!R92+'[4]4NOV'!R92+'[4]5DEC'!R92+'[4]6JAN'!R92+'[4]7FEB'!R92+'[4]8MAR'!R92+'[4]9APR'!R92+'[4]10MAY'!R92+'[4]11JUN'!R92+'[4]12JUL'!R92</f>
        <v>0</v>
      </c>
      <c r="S92" s="19">
        <f>'[4]2SEPT'!S92+'[4]3OCT'!S92+'[4]4NOV'!S92+'[4]5DEC'!S92+'[4]6JAN'!S92+'[4]7FEB'!S92+'[4]8MAR'!S92+'[4]9APR'!S92+'[4]10MAY'!S92+'[4]11JUN'!S92+'[4]12JUL'!S92</f>
        <v>0</v>
      </c>
      <c r="T92" s="21">
        <f>'[4]2SEPT'!T92+'[4]3OCT'!T92+'[4]4NOV'!T92+'[4]5DEC'!T92+'[4]6JAN'!T92+'[4]7FEB'!T92+'[4]8MAR'!T92+'[4]9APR'!T92+'[4]10MAY'!T92+'[4]11JUN'!T92+'[4]12JUL'!T92</f>
        <v>0</v>
      </c>
      <c r="U92" s="19">
        <f>'[4]2SEPT'!U92+'[4]3OCT'!U92+'[4]4NOV'!U92+'[4]5DEC'!U92+'[4]6JAN'!U92+'[4]7FEB'!U92+'[4]8MAR'!U92+'[4]9APR'!U92+'[4]10MAY'!U92+'[4]11JUN'!U92+'[4]12JUL'!U92</f>
        <v>0</v>
      </c>
      <c r="V92" s="19">
        <f>'[4]2SEPT'!V92+'[4]3OCT'!V92+'[4]4NOV'!V92+'[4]5DEC'!V92+'[4]6JAN'!V92+'[4]7FEB'!V92+'[4]8MAR'!V92+'[4]9APR'!V92+'[4]10MAY'!V92+'[4]11JUN'!V92+'[4]12JUL'!V92</f>
        <v>0</v>
      </c>
      <c r="W92" s="19">
        <f>'[4]2SEPT'!W92+'[4]3OCT'!W92+'[4]4NOV'!W92+'[4]5DEC'!W92+'[4]6JAN'!W92+'[4]7FEB'!W92+'[4]8MAR'!W92+'[4]9APR'!W92+'[4]10MAY'!W92+'[4]11JUN'!W92+'[4]12JUL'!W92</f>
        <v>0</v>
      </c>
      <c r="X92" s="19">
        <f>'[4]2SEPT'!X92+'[4]3OCT'!X92+'[4]4NOV'!X92+'[4]5DEC'!X92+'[4]6JAN'!X92+'[4]7FEB'!X92+'[4]8MAR'!X92+'[4]9APR'!X92+'[4]10MAY'!X92+'[4]11JUN'!X92+'[4]12JUL'!X92</f>
        <v>0</v>
      </c>
      <c r="Y92" s="22">
        <f>'[4]2SEPT'!Y92+'[4]3OCT'!Y92+'[4]4NOV'!Y92+'[4]5DEC'!Y92+'[4]6JAN'!Y92+'[4]7FEB'!Y92+'[4]8MAR'!Y92+'[4]9APR'!Y92+'[4]10MAY'!Y92+'[4]11JUN'!Y92+'[4]12JUL'!Y92</f>
        <v>0</v>
      </c>
      <c r="Z92" s="19">
        <f>'[4]2SEPT'!Z92+'[4]3OCT'!Z92+'[4]4NOV'!Z92+'[4]5DEC'!Z92+'[4]6JAN'!Z92+'[4]7FEB'!Z92+'[4]8MAR'!Z92+'[4]9APR'!Z92+'[4]10MAY'!Z92+'[4]11JUN'!Z92+'[4]12JUL'!Z92</f>
        <v>0</v>
      </c>
      <c r="AA92" s="19">
        <f>'[4]2SEPT'!AA92+'[4]3OCT'!AA92+'[4]4NOV'!AA92+'[4]5DEC'!AA92+'[4]6JAN'!AA92+'[4]7FEB'!AA92+'[4]8MAR'!AA92+'[4]9APR'!AA92+'[4]10MAY'!AA92+'[4]11JUN'!AA92+'[4]12JUL'!AA92</f>
        <v>0</v>
      </c>
      <c r="AB92" s="19">
        <f>'[4]2SEPT'!AB92+'[4]3OCT'!AB92+'[4]4NOV'!AB92+'[4]5DEC'!AB92+'[4]6JAN'!AB92+'[4]7FEB'!AB92+'[4]8MAR'!AB92+'[4]9APR'!AB92+'[4]10MAY'!AB92+'[4]11JUN'!AB92+'[4]12JUL'!AB92</f>
        <v>0</v>
      </c>
      <c r="AC92" s="19">
        <f>'[4]2SEPT'!AC92+'[4]3OCT'!AC92+'[4]4NOV'!AC92+'[4]5DEC'!AC92+'[4]6JAN'!AC92+'[4]7FEB'!AC92+'[4]8MAR'!AC92+'[4]9APR'!AC92+'[4]10MAY'!AC92+'[4]11JUN'!AC92+'[4]12JUL'!AC92</f>
        <v>0</v>
      </c>
      <c r="AD92" s="23">
        <f>'[4]2SEPT'!AD92+'[4]3OCT'!AD92+'[4]4NOV'!AD92+'[4]5DEC'!AD92+'[4]6JAN'!AD92+'[4]7FEB'!AD92+'[4]8MAR'!AD92+'[4]9APR'!AD92+'[4]10MAY'!AD92+'[4]11JUN'!AD92+'[4]12JUL'!AD92</f>
        <v>0</v>
      </c>
      <c r="AE92" s="19">
        <f>'[4]2SEPT'!AE92+'[4]3OCT'!AE92+'[4]4NOV'!AE92+'[4]5DEC'!AE92+'[4]6JAN'!AE92+'[4]7FEB'!AE92+'[4]8MAR'!AE92+'[4]9APR'!AE92+'[4]10MAY'!AE92+'[4]11JUN'!AE92+'[4]12JUL'!AE92</f>
        <v>0</v>
      </c>
      <c r="AF92" s="19">
        <f>'[4]2SEPT'!AF92+'[4]3OCT'!AF92+'[4]4NOV'!AF92+'[4]5DEC'!AF92+'[4]6JAN'!AF92+'[4]7FEB'!AF92+'[4]8MAR'!AF92+'[4]9APR'!AF92+'[4]10MAY'!AF92+'[4]11JUN'!AF92+'[4]12JUL'!AF92</f>
        <v>4348</v>
      </c>
      <c r="AG92" s="19">
        <f>'[4]10MAY'!AG92+'[4]11JUN'!AG92+'[4]12JUL'!AG92</f>
        <v>0</v>
      </c>
      <c r="AH92" s="24">
        <f>'[4]2SEPT'!AG92+'[4]3OCT'!AG92+'[4]4NOV'!AG92+'[4]5DEC'!AG92+'[4]6JAN'!AG92+'[4]7FEB'!AG92+'[4]8MAR'!AG92+'[4]9APR'!AG92+'[4]10MAY'!AH92+'[4]11JUN'!AH92+'[4]12JUL'!AH92</f>
        <v>220066.27000000002</v>
      </c>
    </row>
    <row r="93" spans="1:34" s="32" customFormat="1" ht="15.75" x14ac:dyDescent="0.25">
      <c r="A93" s="16" t="s">
        <v>223</v>
      </c>
      <c r="B93" s="17" t="s">
        <v>224</v>
      </c>
      <c r="C93" s="28" t="s">
        <v>45</v>
      </c>
      <c r="D93" s="19">
        <f>'[4]2SEPT'!D93+'[4]3OCT'!D93+'[4]4NOV'!D93+'[4]5DEC'!D93+'[4]6JAN'!D93+'[4]7FEB'!D93+'[4]8MAR'!D93+'[4]9APR'!D93+'[4]10MAY'!D93+'[4]11JUN'!D93+'[4]12JUL'!D93</f>
        <v>0</v>
      </c>
      <c r="E93" s="19">
        <f>'[4]2SEPT'!E93+'[4]3OCT'!E93+'[4]4NOV'!E93+'[4]5DEC'!E93+'[4]6JAN'!E93+'[4]7FEB'!E93+'[4]8MAR'!E93+'[4]9APR'!E93+'[4]10MAY'!E93+'[4]11JUN'!E93+'[4]12JUL'!E93</f>
        <v>117017</v>
      </c>
      <c r="F93" s="19">
        <f>'[4]2SEPT'!F93+'[4]3OCT'!F93+'[4]4NOV'!F93+'[4]5DEC'!F93+'[4]6JAN'!F93+'[4]7FEB'!F93+'[4]8MAR'!F93+'[4]9APR'!F93+'[4]10MAY'!F93+'[4]11JUN'!F93+'[4]12JUL'!F93</f>
        <v>0</v>
      </c>
      <c r="G93" s="19">
        <f>'[4]2SEPT'!G93+'[4]3OCT'!G93+'[4]4NOV'!G93+'[4]5DEC'!G93+'[4]6JAN'!G93+'[4]7FEB'!G93+'[4]8MAR'!G93+'[4]9APR'!G93+'[4]10MAY'!G93+'[4]11JUN'!G93+'[4]12JUL'!G93</f>
        <v>0</v>
      </c>
      <c r="H93" s="19">
        <f>'[4]2SEPT'!H93+'[4]3OCT'!H93+'[4]4NOV'!H93+'[4]5DEC'!H93+'[4]6JAN'!H93+'[4]7FEB'!H93+'[4]8MAR'!H93+'[4]9APR'!H93+'[4]10MAY'!H93+'[4]11JUN'!H93+'[4]12JUL'!H93</f>
        <v>0</v>
      </c>
      <c r="I93" s="20">
        <f>'[4]2SEPT'!I93+'[4]3OCT'!I93+'[4]4NOV'!I93+'[4]5DEC'!I93+'[4]6JAN'!I93+'[4]7FEB'!I93+'[4]8MAR'!I93+'[4]9APR'!I93+'[4]10MAY'!I93+'[4]11JUN'!I93+'[4]12JUL'!I93</f>
        <v>117017</v>
      </c>
      <c r="J93" s="19">
        <f>'[4]2SEPT'!J93+'[4]3OCT'!J93+'[4]4NOV'!J93+'[4]5DEC'!J93+'[4]6JAN'!J93+'[4]7FEB'!J93+'[4]8MAR'!J93+'[4]9APR'!J93+'[4]10MAY'!J93+'[4]11JUN'!J93+'[4]12JUL'!J93</f>
        <v>13146.3</v>
      </c>
      <c r="K93" s="19">
        <f>'[4]2SEPT'!K93+'[4]3OCT'!K93+'[4]4NOV'!K93+'[4]5DEC'!K93+'[4]6JAN'!K93+'[4]7FEB'!K93+'[4]8MAR'!K93+'[4]9APR'!K93+'[4]10MAY'!K93+'[4]11JUN'!K93+'[4]12JUL'!K93</f>
        <v>0</v>
      </c>
      <c r="L93" s="19">
        <f>'[4]2SEPT'!L93+'[4]3OCT'!L93+'[4]4NOV'!L93+'[4]5DEC'!L93+'[4]6JAN'!L93+'[4]7FEB'!L93+'[4]8MAR'!L93+'[4]9APR'!L93+'[4]10MAY'!L93+'[4]11JUN'!L93+'[4]12JUL'!L93</f>
        <v>0</v>
      </c>
      <c r="M93" s="19">
        <f>'[4]2SEPT'!M93+'[4]3OCT'!M93+'[4]4NOV'!M93+'[4]5DEC'!M93+'[4]6JAN'!M93+'[4]7FEB'!M93+'[4]8MAR'!M93+'[4]9APR'!M93+'[4]10MAY'!M93+'[4]11JUN'!M93+'[4]12JUL'!M93</f>
        <v>0</v>
      </c>
      <c r="N93" s="19">
        <f>'[4]2SEPT'!N93+'[4]3OCT'!N93+'[4]4NOV'!N93+'[4]5DEC'!N93+'[4]6JAN'!N93+'[4]7FEB'!N93+'[4]8MAR'!N93+'[4]9APR'!N93+'[4]10MAY'!N93+'[4]11JUN'!N93+'[4]12JUL'!N93</f>
        <v>0</v>
      </c>
      <c r="O93" s="19">
        <f>'[4]2SEPT'!O93+'[4]3OCT'!O93+'[4]4NOV'!O93+'[4]5DEC'!O93+'[4]6JAN'!O93+'[4]7FEB'!O93+'[4]8MAR'!O93+'[4]9APR'!O93+'[4]10MAY'!O93+'[4]11JUN'!O93+'[4]12JUL'!O93</f>
        <v>0</v>
      </c>
      <c r="P93" s="19">
        <f>'[4]2SEPT'!P93+'[4]3OCT'!P93+'[4]4NOV'!P93+'[4]5DEC'!P93+'[4]6JAN'!P93+'[4]7FEB'!P93+'[4]8MAR'!P93+'[4]9APR'!P93+'[4]10MAY'!P93+'[4]11JUN'!P93+'[4]12JUL'!P93</f>
        <v>0</v>
      </c>
      <c r="Q93" s="19">
        <f>'[4]2SEPT'!Q93+'[4]3OCT'!Q93+'[4]4NOV'!Q93+'[4]5DEC'!Q93+'[4]6JAN'!Q93+'[4]7FEB'!Q93+'[4]8MAR'!Q93+'[4]9APR'!Q93+'[4]10MAY'!Q93+'[4]11JUN'!Q93+'[4]12JUL'!Q93</f>
        <v>0</v>
      </c>
      <c r="R93" s="19">
        <f>'[4]2SEPT'!R93+'[4]3OCT'!R93+'[4]4NOV'!R93+'[4]5DEC'!R93+'[4]6JAN'!R93+'[4]7FEB'!R93+'[4]8MAR'!R93+'[4]9APR'!R93+'[4]10MAY'!R93+'[4]11JUN'!R93+'[4]12JUL'!R93</f>
        <v>0</v>
      </c>
      <c r="S93" s="19">
        <f>'[4]2SEPT'!S93+'[4]3OCT'!S93+'[4]4NOV'!S93+'[4]5DEC'!S93+'[4]6JAN'!S93+'[4]7FEB'!S93+'[4]8MAR'!S93+'[4]9APR'!S93+'[4]10MAY'!S93+'[4]11JUN'!S93+'[4]12JUL'!S93</f>
        <v>0</v>
      </c>
      <c r="T93" s="21">
        <f>'[4]2SEPT'!T93+'[4]3OCT'!T93+'[4]4NOV'!T93+'[4]5DEC'!T93+'[4]6JAN'!T93+'[4]7FEB'!T93+'[4]8MAR'!T93+'[4]9APR'!T93+'[4]10MAY'!T93+'[4]11JUN'!T93+'[4]12JUL'!T93</f>
        <v>0</v>
      </c>
      <c r="U93" s="19">
        <f>'[4]2SEPT'!U93+'[4]3OCT'!U93+'[4]4NOV'!U93+'[4]5DEC'!U93+'[4]6JAN'!U93+'[4]7FEB'!U93+'[4]8MAR'!U93+'[4]9APR'!U93+'[4]10MAY'!U93+'[4]11JUN'!U93+'[4]12JUL'!U93</f>
        <v>0</v>
      </c>
      <c r="V93" s="19">
        <f>'[4]2SEPT'!V93+'[4]3OCT'!V93+'[4]4NOV'!V93+'[4]5DEC'!V93+'[4]6JAN'!V93+'[4]7FEB'!V93+'[4]8MAR'!V93+'[4]9APR'!V93+'[4]10MAY'!V93+'[4]11JUN'!V93+'[4]12JUL'!V93</f>
        <v>0</v>
      </c>
      <c r="W93" s="19">
        <f>'[4]2SEPT'!W93+'[4]3OCT'!W93+'[4]4NOV'!W93+'[4]5DEC'!W93+'[4]6JAN'!W93+'[4]7FEB'!W93+'[4]8MAR'!W93+'[4]9APR'!W93+'[4]10MAY'!W93+'[4]11JUN'!W93+'[4]12JUL'!W93</f>
        <v>0</v>
      </c>
      <c r="X93" s="19">
        <f>'[4]2SEPT'!X93+'[4]3OCT'!X93+'[4]4NOV'!X93+'[4]5DEC'!X93+'[4]6JAN'!X93+'[4]7FEB'!X93+'[4]8MAR'!X93+'[4]9APR'!X93+'[4]10MAY'!X93+'[4]11JUN'!X93+'[4]12JUL'!X93</f>
        <v>0</v>
      </c>
      <c r="Y93" s="22">
        <f>'[4]2SEPT'!Y93+'[4]3OCT'!Y93+'[4]4NOV'!Y93+'[4]5DEC'!Y93+'[4]6JAN'!Y93+'[4]7FEB'!Y93+'[4]8MAR'!Y93+'[4]9APR'!Y93+'[4]10MAY'!Y93+'[4]11JUN'!Y93+'[4]12JUL'!Y93</f>
        <v>0</v>
      </c>
      <c r="Z93" s="19">
        <f>'[4]2SEPT'!Z93+'[4]3OCT'!Z93+'[4]4NOV'!Z93+'[4]5DEC'!Z93+'[4]6JAN'!Z93+'[4]7FEB'!Z93+'[4]8MAR'!Z93+'[4]9APR'!Z93+'[4]10MAY'!Z93+'[4]11JUN'!Z93+'[4]12JUL'!Z93</f>
        <v>0</v>
      </c>
      <c r="AA93" s="19">
        <f>'[4]2SEPT'!AA93+'[4]3OCT'!AA93+'[4]4NOV'!AA93+'[4]5DEC'!AA93+'[4]6JAN'!AA93+'[4]7FEB'!AA93+'[4]8MAR'!AA93+'[4]9APR'!AA93+'[4]10MAY'!AA93+'[4]11JUN'!AA93+'[4]12JUL'!AA93</f>
        <v>0</v>
      </c>
      <c r="AB93" s="19">
        <f>'[4]2SEPT'!AB93+'[4]3OCT'!AB93+'[4]4NOV'!AB93+'[4]5DEC'!AB93+'[4]6JAN'!AB93+'[4]7FEB'!AB93+'[4]8MAR'!AB93+'[4]9APR'!AB93+'[4]10MAY'!AB93+'[4]11JUN'!AB93+'[4]12JUL'!AB93</f>
        <v>0</v>
      </c>
      <c r="AC93" s="19">
        <f>'[4]2SEPT'!AC93+'[4]3OCT'!AC93+'[4]4NOV'!AC93+'[4]5DEC'!AC93+'[4]6JAN'!AC93+'[4]7FEB'!AC93+'[4]8MAR'!AC93+'[4]9APR'!AC93+'[4]10MAY'!AC93+'[4]11JUN'!AC93+'[4]12JUL'!AC93</f>
        <v>0</v>
      </c>
      <c r="AD93" s="23">
        <f>'[4]2SEPT'!AD93+'[4]3OCT'!AD93+'[4]4NOV'!AD93+'[4]5DEC'!AD93+'[4]6JAN'!AD93+'[4]7FEB'!AD93+'[4]8MAR'!AD93+'[4]9APR'!AD93+'[4]10MAY'!AD93+'[4]11JUN'!AD93+'[4]12JUL'!AD93</f>
        <v>0</v>
      </c>
      <c r="AE93" s="19">
        <f>'[4]2SEPT'!AE93+'[4]3OCT'!AE93+'[4]4NOV'!AE93+'[4]5DEC'!AE93+'[4]6JAN'!AE93+'[4]7FEB'!AE93+'[4]8MAR'!AE93+'[4]9APR'!AE93+'[4]10MAY'!AE93+'[4]11JUN'!AE93+'[4]12JUL'!AE93</f>
        <v>0</v>
      </c>
      <c r="AF93" s="19">
        <f>'[4]2SEPT'!AF93+'[4]3OCT'!AF93+'[4]4NOV'!AF93+'[4]5DEC'!AF93+'[4]6JAN'!AF93+'[4]7FEB'!AF93+'[4]8MAR'!AF93+'[4]9APR'!AF93+'[4]10MAY'!AF93+'[4]11JUN'!AF93+'[4]12JUL'!AF93</f>
        <v>4348</v>
      </c>
      <c r="AG93" s="19">
        <f>'[4]10MAY'!AG93+'[4]11JUN'!AG93+'[4]12JUL'!AG93</f>
        <v>0</v>
      </c>
      <c r="AH93" s="24">
        <f>'[4]2SEPT'!AG93+'[4]3OCT'!AG93+'[4]4NOV'!AG93+'[4]5DEC'!AG93+'[4]6JAN'!AG93+'[4]7FEB'!AG93+'[4]8MAR'!AG93+'[4]9APR'!AG93+'[4]10MAY'!AH93+'[4]11JUN'!AH93+'[4]12JUL'!AH93</f>
        <v>120412.3</v>
      </c>
    </row>
    <row r="94" spans="1:34" x14ac:dyDescent="0.25">
      <c r="A94" s="16" t="s">
        <v>225</v>
      </c>
      <c r="B94" s="17" t="s">
        <v>226</v>
      </c>
      <c r="C94" s="28" t="s">
        <v>45</v>
      </c>
      <c r="D94" s="19">
        <f>'[4]2SEPT'!D94+'[4]3OCT'!D94+'[4]4NOV'!D94+'[4]5DEC'!D94+'[4]6JAN'!D94+'[4]7FEB'!D94+'[4]8MAR'!D94+'[4]9APR'!D94+'[4]10MAY'!D94+'[4]11JUN'!D94+'[4]12JUL'!D94</f>
        <v>159136.56</v>
      </c>
      <c r="E94" s="19">
        <f>'[4]2SEPT'!E94+'[4]3OCT'!E94+'[4]4NOV'!E94+'[4]5DEC'!E94+'[4]6JAN'!E94+'[4]7FEB'!E94+'[4]8MAR'!E94+'[4]9APR'!E94+'[4]10MAY'!E94+'[4]11JUN'!E94+'[4]12JUL'!E94</f>
        <v>391078.47</v>
      </c>
      <c r="F94" s="19">
        <f>'[4]2SEPT'!F94+'[4]3OCT'!F94+'[4]4NOV'!F94+'[4]5DEC'!F94+'[4]6JAN'!F94+'[4]7FEB'!F94+'[4]8MAR'!F94+'[4]9APR'!F94+'[4]10MAY'!F94+'[4]11JUN'!F94+'[4]12JUL'!F94</f>
        <v>9174.9699999999993</v>
      </c>
      <c r="G94" s="19">
        <f>'[4]2SEPT'!G94+'[4]3OCT'!G94+'[4]4NOV'!G94+'[4]5DEC'!G94+'[4]6JAN'!G94+'[4]7FEB'!G94+'[4]8MAR'!G94+'[4]9APR'!G94+'[4]10MAY'!G94+'[4]11JUN'!G94+'[4]12JUL'!G94</f>
        <v>0</v>
      </c>
      <c r="H94" s="19">
        <f>'[4]2SEPT'!H94+'[4]3OCT'!H94+'[4]4NOV'!H94+'[4]5DEC'!H94+'[4]6JAN'!H94+'[4]7FEB'!H94+'[4]8MAR'!H94+'[4]9APR'!H94+'[4]10MAY'!H94+'[4]11JUN'!H94+'[4]12JUL'!H94</f>
        <v>0</v>
      </c>
      <c r="I94" s="20">
        <f>'[4]2SEPT'!I94+'[4]3OCT'!I94+'[4]4NOV'!I94+'[4]5DEC'!I94+'[4]6JAN'!I94+'[4]7FEB'!I94+'[4]8MAR'!I94+'[4]9APR'!I94+'[4]10MAY'!I94+'[4]11JUN'!I94+'[4]12JUL'!I94</f>
        <v>559390</v>
      </c>
      <c r="J94" s="19">
        <f>'[4]2SEPT'!J94+'[4]3OCT'!J94+'[4]4NOV'!J94+'[4]5DEC'!J94+'[4]6JAN'!J94+'[4]7FEB'!J94+'[4]8MAR'!J94+'[4]9APR'!J94+'[4]10MAY'!J94+'[4]11JUN'!J94+'[4]12JUL'!J94</f>
        <v>40303.199999999997</v>
      </c>
      <c r="K94" s="19">
        <f>'[4]2SEPT'!K94+'[4]3OCT'!K94+'[4]4NOV'!K94+'[4]5DEC'!K94+'[4]6JAN'!K94+'[4]7FEB'!K94+'[4]8MAR'!K94+'[4]9APR'!K94+'[4]10MAY'!K94+'[4]11JUN'!K94+'[4]12JUL'!K94</f>
        <v>0</v>
      </c>
      <c r="L94" s="19">
        <f>'[4]2SEPT'!L94+'[4]3OCT'!L94+'[4]4NOV'!L94+'[4]5DEC'!L94+'[4]6JAN'!L94+'[4]7FEB'!L94+'[4]8MAR'!L94+'[4]9APR'!L94+'[4]10MAY'!L94+'[4]11JUN'!L94+'[4]12JUL'!L94</f>
        <v>0</v>
      </c>
      <c r="M94" s="19">
        <f>'[4]2SEPT'!M94+'[4]3OCT'!M94+'[4]4NOV'!M94+'[4]5DEC'!M94+'[4]6JAN'!M94+'[4]7FEB'!M94+'[4]8MAR'!M94+'[4]9APR'!M94+'[4]10MAY'!M94+'[4]11JUN'!M94+'[4]12JUL'!M94</f>
        <v>0</v>
      </c>
      <c r="N94" s="19">
        <f>'[4]2SEPT'!N94+'[4]3OCT'!N94+'[4]4NOV'!N94+'[4]5DEC'!N94+'[4]6JAN'!N94+'[4]7FEB'!N94+'[4]8MAR'!N94+'[4]9APR'!N94+'[4]10MAY'!N94+'[4]11JUN'!N94+'[4]12JUL'!N94</f>
        <v>0</v>
      </c>
      <c r="O94" s="19">
        <f>'[4]2SEPT'!O94+'[4]3OCT'!O94+'[4]4NOV'!O94+'[4]5DEC'!O94+'[4]6JAN'!O94+'[4]7FEB'!O94+'[4]8MAR'!O94+'[4]9APR'!O94+'[4]10MAY'!O94+'[4]11JUN'!O94+'[4]12JUL'!O94</f>
        <v>0</v>
      </c>
      <c r="P94" s="19">
        <f>'[4]2SEPT'!P94+'[4]3OCT'!P94+'[4]4NOV'!P94+'[4]5DEC'!P94+'[4]6JAN'!P94+'[4]7FEB'!P94+'[4]8MAR'!P94+'[4]9APR'!P94+'[4]10MAY'!P94+'[4]11JUN'!P94+'[4]12JUL'!P94</f>
        <v>0</v>
      </c>
      <c r="Q94" s="19">
        <f>'[4]2SEPT'!Q94+'[4]3OCT'!Q94+'[4]4NOV'!Q94+'[4]5DEC'!Q94+'[4]6JAN'!Q94+'[4]7FEB'!Q94+'[4]8MAR'!Q94+'[4]9APR'!Q94+'[4]10MAY'!Q94+'[4]11JUN'!Q94+'[4]12JUL'!Q94</f>
        <v>0</v>
      </c>
      <c r="R94" s="19">
        <f>'[4]2SEPT'!R94+'[4]3OCT'!R94+'[4]4NOV'!R94+'[4]5DEC'!R94+'[4]6JAN'!R94+'[4]7FEB'!R94+'[4]8MAR'!R94+'[4]9APR'!R94+'[4]10MAY'!R94+'[4]11JUN'!R94+'[4]12JUL'!R94</f>
        <v>0</v>
      </c>
      <c r="S94" s="19">
        <f>'[4]2SEPT'!S94+'[4]3OCT'!S94+'[4]4NOV'!S94+'[4]5DEC'!S94+'[4]6JAN'!S94+'[4]7FEB'!S94+'[4]8MAR'!S94+'[4]9APR'!S94+'[4]10MAY'!S94+'[4]11JUN'!S94+'[4]12JUL'!S94</f>
        <v>0</v>
      </c>
      <c r="T94" s="21">
        <f>'[4]2SEPT'!T94+'[4]3OCT'!T94+'[4]4NOV'!T94+'[4]5DEC'!T94+'[4]6JAN'!T94+'[4]7FEB'!T94+'[4]8MAR'!T94+'[4]9APR'!T94+'[4]10MAY'!T94+'[4]11JUN'!T94+'[4]12JUL'!T94</f>
        <v>0</v>
      </c>
      <c r="U94" s="19">
        <f>'[4]2SEPT'!U94+'[4]3OCT'!U94+'[4]4NOV'!U94+'[4]5DEC'!U94+'[4]6JAN'!U94+'[4]7FEB'!U94+'[4]8MAR'!U94+'[4]9APR'!U94+'[4]10MAY'!U94+'[4]11JUN'!U94+'[4]12JUL'!U94</f>
        <v>0</v>
      </c>
      <c r="V94" s="19">
        <f>'[4]2SEPT'!V94+'[4]3OCT'!V94+'[4]4NOV'!V94+'[4]5DEC'!V94+'[4]6JAN'!V94+'[4]7FEB'!V94+'[4]8MAR'!V94+'[4]9APR'!V94+'[4]10MAY'!V94+'[4]11JUN'!V94+'[4]12JUL'!V94</f>
        <v>0</v>
      </c>
      <c r="W94" s="19">
        <f>'[4]2SEPT'!W94+'[4]3OCT'!W94+'[4]4NOV'!W94+'[4]5DEC'!W94+'[4]6JAN'!W94+'[4]7FEB'!W94+'[4]8MAR'!W94+'[4]9APR'!W94+'[4]10MAY'!W94+'[4]11JUN'!W94+'[4]12JUL'!W94</f>
        <v>0</v>
      </c>
      <c r="X94" s="19">
        <f>'[4]2SEPT'!X94+'[4]3OCT'!X94+'[4]4NOV'!X94+'[4]5DEC'!X94+'[4]6JAN'!X94+'[4]7FEB'!X94+'[4]8MAR'!X94+'[4]9APR'!X94+'[4]10MAY'!X94+'[4]11JUN'!X94+'[4]12JUL'!X94</f>
        <v>0</v>
      </c>
      <c r="Y94" s="22">
        <f>'[4]2SEPT'!Y94+'[4]3OCT'!Y94+'[4]4NOV'!Y94+'[4]5DEC'!Y94+'[4]6JAN'!Y94+'[4]7FEB'!Y94+'[4]8MAR'!Y94+'[4]9APR'!Y94+'[4]10MAY'!Y94+'[4]11JUN'!Y94+'[4]12JUL'!Y94</f>
        <v>0</v>
      </c>
      <c r="Z94" s="19">
        <f>'[4]2SEPT'!Z94+'[4]3OCT'!Z94+'[4]4NOV'!Z94+'[4]5DEC'!Z94+'[4]6JAN'!Z94+'[4]7FEB'!Z94+'[4]8MAR'!Z94+'[4]9APR'!Z94+'[4]10MAY'!Z94+'[4]11JUN'!Z94+'[4]12JUL'!Z94</f>
        <v>0</v>
      </c>
      <c r="AA94" s="19">
        <f>'[4]2SEPT'!AA94+'[4]3OCT'!AA94+'[4]4NOV'!AA94+'[4]5DEC'!AA94+'[4]6JAN'!AA94+'[4]7FEB'!AA94+'[4]8MAR'!AA94+'[4]9APR'!AA94+'[4]10MAY'!AA94+'[4]11JUN'!AA94+'[4]12JUL'!AA94</f>
        <v>0</v>
      </c>
      <c r="AB94" s="19">
        <f>'[4]2SEPT'!AB94+'[4]3OCT'!AB94+'[4]4NOV'!AB94+'[4]5DEC'!AB94+'[4]6JAN'!AB94+'[4]7FEB'!AB94+'[4]8MAR'!AB94+'[4]9APR'!AB94+'[4]10MAY'!AB94+'[4]11JUN'!AB94+'[4]12JUL'!AB94</f>
        <v>0</v>
      </c>
      <c r="AC94" s="19">
        <f>'[4]2SEPT'!AC94+'[4]3OCT'!AC94+'[4]4NOV'!AC94+'[4]5DEC'!AC94+'[4]6JAN'!AC94+'[4]7FEB'!AC94+'[4]8MAR'!AC94+'[4]9APR'!AC94+'[4]10MAY'!AC94+'[4]11JUN'!AC94+'[4]12JUL'!AC94</f>
        <v>0</v>
      </c>
      <c r="AD94" s="23">
        <f>'[4]2SEPT'!AD94+'[4]3OCT'!AD94+'[4]4NOV'!AD94+'[4]5DEC'!AD94+'[4]6JAN'!AD94+'[4]7FEB'!AD94+'[4]8MAR'!AD94+'[4]9APR'!AD94+'[4]10MAY'!AD94+'[4]11JUN'!AD94+'[4]12JUL'!AD94</f>
        <v>0</v>
      </c>
      <c r="AE94" s="19">
        <f>'[4]2SEPT'!AE94+'[4]3OCT'!AE94+'[4]4NOV'!AE94+'[4]5DEC'!AE94+'[4]6JAN'!AE94+'[4]7FEB'!AE94+'[4]8MAR'!AE94+'[4]9APR'!AE94+'[4]10MAY'!AE94+'[4]11JUN'!AE94+'[4]12JUL'!AE94</f>
        <v>0</v>
      </c>
      <c r="AF94" s="19">
        <f>'[4]2SEPT'!AF94+'[4]3OCT'!AF94+'[4]4NOV'!AF94+'[4]5DEC'!AF94+'[4]6JAN'!AF94+'[4]7FEB'!AF94+'[4]8MAR'!AF94+'[4]9APR'!AF94+'[4]10MAY'!AF94+'[4]11JUN'!AF94+'[4]12JUL'!AF94</f>
        <v>0</v>
      </c>
      <c r="AG94" s="19">
        <f>'[4]10MAY'!AG94+'[4]11JUN'!AG94+'[4]12JUL'!AG94</f>
        <v>0</v>
      </c>
      <c r="AH94" s="24">
        <f>'[4]2SEPT'!AG94+'[4]3OCT'!AG94+'[4]4NOV'!AG94+'[4]5DEC'!AG94+'[4]6JAN'!AG94+'[4]7FEB'!AG94+'[4]8MAR'!AG94+'[4]9APR'!AG94+'[4]10MAY'!AH94+'[4]11JUN'!AH94+'[4]12JUL'!AH94</f>
        <v>553077.19999999995</v>
      </c>
    </row>
    <row r="95" spans="1:34" x14ac:dyDescent="0.25">
      <c r="A95" s="16" t="s">
        <v>227</v>
      </c>
      <c r="B95" s="17" t="s">
        <v>228</v>
      </c>
      <c r="C95" s="26" t="s">
        <v>42</v>
      </c>
      <c r="D95" s="19">
        <f>'[4]2SEPT'!D95+'[4]3OCT'!D95+'[4]4NOV'!D95+'[4]5DEC'!D95+'[4]6JAN'!D95+'[4]7FEB'!D95+'[4]8MAR'!D95+'[4]9APR'!D95+'[4]10MAY'!D95+'[4]11JUN'!D95+'[4]12JUL'!D95</f>
        <v>89532</v>
      </c>
      <c r="E95" s="19">
        <f>'[4]2SEPT'!E95+'[4]3OCT'!E95+'[4]4NOV'!E95+'[4]5DEC'!E95+'[4]6JAN'!E95+'[4]7FEB'!E95+'[4]8MAR'!E95+'[4]9APR'!E95+'[4]10MAY'!E95+'[4]11JUN'!E95+'[4]12JUL'!E95</f>
        <v>18000</v>
      </c>
      <c r="F95" s="19">
        <f>'[4]2SEPT'!F95+'[4]3OCT'!F95+'[4]4NOV'!F95+'[4]5DEC'!F95+'[4]6JAN'!F95+'[4]7FEB'!F95+'[4]8MAR'!F95+'[4]9APR'!F95+'[4]10MAY'!F95+'[4]11JUN'!F95+'[4]12JUL'!F95</f>
        <v>10000</v>
      </c>
      <c r="G95" s="19">
        <f>'[4]2SEPT'!G95+'[4]3OCT'!G95+'[4]4NOV'!G95+'[4]5DEC'!G95+'[4]6JAN'!G95+'[4]7FEB'!G95+'[4]8MAR'!G95+'[4]9APR'!G95+'[4]10MAY'!G95+'[4]11JUN'!G95+'[4]12JUL'!G95</f>
        <v>5454</v>
      </c>
      <c r="H95" s="19">
        <f>'[4]2SEPT'!H95+'[4]3OCT'!H95+'[4]4NOV'!H95+'[4]5DEC'!H95+'[4]6JAN'!H95+'[4]7FEB'!H95+'[4]8MAR'!H95+'[4]9APR'!H95+'[4]10MAY'!H95+'[4]11JUN'!H95+'[4]12JUL'!H95</f>
        <v>0</v>
      </c>
      <c r="I95" s="20">
        <f>'[4]2SEPT'!I95+'[4]3OCT'!I95+'[4]4NOV'!I95+'[4]5DEC'!I95+'[4]6JAN'!I95+'[4]7FEB'!I95+'[4]8MAR'!I95+'[4]9APR'!I95+'[4]10MAY'!I95+'[4]11JUN'!I95+'[4]12JUL'!I95</f>
        <v>122986</v>
      </c>
      <c r="J95" s="19">
        <f>'[4]2SEPT'!J95+'[4]3OCT'!J95+'[4]4NOV'!J95+'[4]5DEC'!J95+'[4]6JAN'!J95+'[4]7FEB'!J95+'[4]8MAR'!J95+'[4]9APR'!J95+'[4]10MAY'!J95+'[4]11JUN'!J95+'[4]12JUL'!J95</f>
        <v>6553.46</v>
      </c>
      <c r="K95" s="19">
        <f>'[4]2SEPT'!K95+'[4]3OCT'!K95+'[4]4NOV'!K95+'[4]5DEC'!K95+'[4]6JAN'!K95+'[4]7FEB'!K95+'[4]8MAR'!K95+'[4]9APR'!K95+'[4]10MAY'!K95+'[4]11JUN'!K95+'[4]12JUL'!K95</f>
        <v>0</v>
      </c>
      <c r="L95" s="19">
        <f>'[4]2SEPT'!L95+'[4]3OCT'!L95+'[4]4NOV'!L95+'[4]5DEC'!L95+'[4]6JAN'!L95+'[4]7FEB'!L95+'[4]8MAR'!L95+'[4]9APR'!L95+'[4]10MAY'!L95+'[4]11JUN'!L95+'[4]12JUL'!L95</f>
        <v>0</v>
      </c>
      <c r="M95" s="19">
        <f>'[4]2SEPT'!M95+'[4]3OCT'!M95+'[4]4NOV'!M95+'[4]5DEC'!M95+'[4]6JAN'!M95+'[4]7FEB'!M95+'[4]8MAR'!M95+'[4]9APR'!M95+'[4]10MAY'!M95+'[4]11JUN'!M95+'[4]12JUL'!M95</f>
        <v>0</v>
      </c>
      <c r="N95" s="19">
        <f>'[4]2SEPT'!N95+'[4]3OCT'!N95+'[4]4NOV'!N95+'[4]5DEC'!N95+'[4]6JAN'!N95+'[4]7FEB'!N95+'[4]8MAR'!N95+'[4]9APR'!N95+'[4]10MAY'!N95+'[4]11JUN'!N95+'[4]12JUL'!N95</f>
        <v>0</v>
      </c>
      <c r="O95" s="19">
        <f>'[4]2SEPT'!O95+'[4]3OCT'!O95+'[4]4NOV'!O95+'[4]5DEC'!O95+'[4]6JAN'!O95+'[4]7FEB'!O95+'[4]8MAR'!O95+'[4]9APR'!O95+'[4]10MAY'!O95+'[4]11JUN'!O95+'[4]12JUL'!O95</f>
        <v>0</v>
      </c>
      <c r="P95" s="19">
        <f>'[4]2SEPT'!P95+'[4]3OCT'!P95+'[4]4NOV'!P95+'[4]5DEC'!P95+'[4]6JAN'!P95+'[4]7FEB'!P95+'[4]8MAR'!P95+'[4]9APR'!P95+'[4]10MAY'!P95+'[4]11JUN'!P95+'[4]12JUL'!P95</f>
        <v>0</v>
      </c>
      <c r="Q95" s="19">
        <f>'[4]2SEPT'!Q95+'[4]3OCT'!Q95+'[4]4NOV'!Q95+'[4]5DEC'!Q95+'[4]6JAN'!Q95+'[4]7FEB'!Q95+'[4]8MAR'!Q95+'[4]9APR'!Q95+'[4]10MAY'!Q95+'[4]11JUN'!Q95+'[4]12JUL'!Q95</f>
        <v>0</v>
      </c>
      <c r="R95" s="19">
        <f>'[4]2SEPT'!R95+'[4]3OCT'!R95+'[4]4NOV'!R95+'[4]5DEC'!R95+'[4]6JAN'!R95+'[4]7FEB'!R95+'[4]8MAR'!R95+'[4]9APR'!R95+'[4]10MAY'!R95+'[4]11JUN'!R95+'[4]12JUL'!R95</f>
        <v>0</v>
      </c>
      <c r="S95" s="19">
        <f>'[4]2SEPT'!S95+'[4]3OCT'!S95+'[4]4NOV'!S95+'[4]5DEC'!S95+'[4]6JAN'!S95+'[4]7FEB'!S95+'[4]8MAR'!S95+'[4]9APR'!S95+'[4]10MAY'!S95+'[4]11JUN'!S95+'[4]12JUL'!S95</f>
        <v>0</v>
      </c>
      <c r="T95" s="21">
        <f>'[4]2SEPT'!T95+'[4]3OCT'!T95+'[4]4NOV'!T95+'[4]5DEC'!T95+'[4]6JAN'!T95+'[4]7FEB'!T95+'[4]8MAR'!T95+'[4]9APR'!T95+'[4]10MAY'!T95+'[4]11JUN'!T95+'[4]12JUL'!T95</f>
        <v>0</v>
      </c>
      <c r="U95" s="19">
        <f>'[4]2SEPT'!U95+'[4]3OCT'!U95+'[4]4NOV'!U95+'[4]5DEC'!U95+'[4]6JAN'!U95+'[4]7FEB'!U95+'[4]8MAR'!U95+'[4]9APR'!U95+'[4]10MAY'!U95+'[4]11JUN'!U95+'[4]12JUL'!U95</f>
        <v>0</v>
      </c>
      <c r="V95" s="19">
        <f>'[4]2SEPT'!V95+'[4]3OCT'!V95+'[4]4NOV'!V95+'[4]5DEC'!V95+'[4]6JAN'!V95+'[4]7FEB'!V95+'[4]8MAR'!V95+'[4]9APR'!V95+'[4]10MAY'!V95+'[4]11JUN'!V95+'[4]12JUL'!V95</f>
        <v>0</v>
      </c>
      <c r="W95" s="19">
        <f>'[4]2SEPT'!W95+'[4]3OCT'!W95+'[4]4NOV'!W95+'[4]5DEC'!W95+'[4]6JAN'!W95+'[4]7FEB'!W95+'[4]8MAR'!W95+'[4]9APR'!W95+'[4]10MAY'!W95+'[4]11JUN'!W95+'[4]12JUL'!W95</f>
        <v>0</v>
      </c>
      <c r="X95" s="19">
        <f>'[4]2SEPT'!X95+'[4]3OCT'!X95+'[4]4NOV'!X95+'[4]5DEC'!X95+'[4]6JAN'!X95+'[4]7FEB'!X95+'[4]8MAR'!X95+'[4]9APR'!X95+'[4]10MAY'!X95+'[4]11JUN'!X95+'[4]12JUL'!X95</f>
        <v>0</v>
      </c>
      <c r="Y95" s="22">
        <f>'[4]2SEPT'!Y95+'[4]3OCT'!Y95+'[4]4NOV'!Y95+'[4]5DEC'!Y95+'[4]6JAN'!Y95+'[4]7FEB'!Y95+'[4]8MAR'!Y95+'[4]9APR'!Y95+'[4]10MAY'!Y95+'[4]11JUN'!Y95+'[4]12JUL'!Y95</f>
        <v>0</v>
      </c>
      <c r="Z95" s="19">
        <f>'[4]2SEPT'!Z95+'[4]3OCT'!Z95+'[4]4NOV'!Z95+'[4]5DEC'!Z95+'[4]6JAN'!Z95+'[4]7FEB'!Z95+'[4]8MAR'!Z95+'[4]9APR'!Z95+'[4]10MAY'!Z95+'[4]11JUN'!Z95+'[4]12JUL'!Z95</f>
        <v>0</v>
      </c>
      <c r="AA95" s="19">
        <f>'[4]2SEPT'!AA95+'[4]3OCT'!AA95+'[4]4NOV'!AA95+'[4]5DEC'!AA95+'[4]6JAN'!AA95+'[4]7FEB'!AA95+'[4]8MAR'!AA95+'[4]9APR'!AA95+'[4]10MAY'!AA95+'[4]11JUN'!AA95+'[4]12JUL'!AA95</f>
        <v>0</v>
      </c>
      <c r="AB95" s="19">
        <f>'[4]2SEPT'!AB95+'[4]3OCT'!AB95+'[4]4NOV'!AB95+'[4]5DEC'!AB95+'[4]6JAN'!AB95+'[4]7FEB'!AB95+'[4]8MAR'!AB95+'[4]9APR'!AB95+'[4]10MAY'!AB95+'[4]11JUN'!AB95+'[4]12JUL'!AB95</f>
        <v>0</v>
      </c>
      <c r="AC95" s="19">
        <f>'[4]2SEPT'!AC95+'[4]3OCT'!AC95+'[4]4NOV'!AC95+'[4]5DEC'!AC95+'[4]6JAN'!AC95+'[4]7FEB'!AC95+'[4]8MAR'!AC95+'[4]9APR'!AC95+'[4]10MAY'!AC95+'[4]11JUN'!AC95+'[4]12JUL'!AC95</f>
        <v>0</v>
      </c>
      <c r="AD95" s="23">
        <f>'[4]2SEPT'!AD95+'[4]3OCT'!AD95+'[4]4NOV'!AD95+'[4]5DEC'!AD95+'[4]6JAN'!AD95+'[4]7FEB'!AD95+'[4]8MAR'!AD95+'[4]9APR'!AD95+'[4]10MAY'!AD95+'[4]11JUN'!AD95+'[4]12JUL'!AD95</f>
        <v>0</v>
      </c>
      <c r="AE95" s="19">
        <f>'[4]2SEPT'!AE95+'[4]3OCT'!AE95+'[4]4NOV'!AE95+'[4]5DEC'!AE95+'[4]6JAN'!AE95+'[4]7FEB'!AE95+'[4]8MAR'!AE95+'[4]9APR'!AE95+'[4]10MAY'!AE95+'[4]11JUN'!AE95+'[4]12JUL'!AE95</f>
        <v>0</v>
      </c>
      <c r="AF95" s="19">
        <f>'[4]2SEPT'!AF95+'[4]3OCT'!AF95+'[4]4NOV'!AF95+'[4]5DEC'!AF95+'[4]6JAN'!AF95+'[4]7FEB'!AF95+'[4]8MAR'!AF95+'[4]9APR'!AF95+'[4]10MAY'!AF95+'[4]11JUN'!AF95+'[4]12JUL'!AF95</f>
        <v>6150</v>
      </c>
      <c r="AG95" s="19">
        <f>'[4]10MAY'!AG95+'[4]11JUN'!AG95+'[4]12JUL'!AG95</f>
        <v>0</v>
      </c>
      <c r="AH95" s="24">
        <f>'[4]2SEPT'!AG95+'[4]3OCT'!AG95+'[4]4NOV'!AG95+'[4]5DEC'!AG95+'[4]6JAN'!AG95+'[4]7FEB'!AG95+'[4]8MAR'!AG95+'[4]9APR'!AG95+'[4]10MAY'!AH95+'[4]11JUN'!AH95+'[4]12JUL'!AH95</f>
        <v>125441.45999999999</v>
      </c>
    </row>
    <row r="96" spans="1:34" x14ac:dyDescent="0.25">
      <c r="A96" s="16" t="s">
        <v>229</v>
      </c>
      <c r="B96" s="17" t="s">
        <v>230</v>
      </c>
      <c r="C96" s="26" t="s">
        <v>42</v>
      </c>
      <c r="D96" s="19">
        <f>'[4]2SEPT'!D96+'[4]3OCT'!D96+'[4]4NOV'!D96+'[4]5DEC'!D96+'[4]6JAN'!D96+'[4]7FEB'!D96+'[4]8MAR'!D96+'[4]9APR'!D96+'[4]10MAY'!D96+'[4]11JUN'!D96+'[4]12JUL'!D96</f>
        <v>255289.60000000001</v>
      </c>
      <c r="E96" s="19">
        <f>'[4]2SEPT'!E96+'[4]3OCT'!E96+'[4]4NOV'!E96+'[4]5DEC'!E96+'[4]6JAN'!E96+'[4]7FEB'!E96+'[4]8MAR'!E96+'[4]9APR'!E96+'[4]10MAY'!E96+'[4]11JUN'!E96+'[4]12JUL'!E96</f>
        <v>147518.39999999999</v>
      </c>
      <c r="F96" s="19">
        <f>'[4]2SEPT'!F96+'[4]3OCT'!F96+'[4]4NOV'!F96+'[4]5DEC'!F96+'[4]6JAN'!F96+'[4]7FEB'!F96+'[4]8MAR'!F96+'[4]9APR'!F96+'[4]10MAY'!F96+'[4]11JUN'!F96+'[4]12JUL'!F96</f>
        <v>63000</v>
      </c>
      <c r="G96" s="19">
        <f>'[4]2SEPT'!G96+'[4]3OCT'!G96+'[4]4NOV'!G96+'[4]5DEC'!G96+'[4]6JAN'!G96+'[4]7FEB'!G96+'[4]8MAR'!G96+'[4]9APR'!G96+'[4]10MAY'!G96+'[4]11JUN'!G96+'[4]12JUL'!G96</f>
        <v>10850</v>
      </c>
      <c r="H96" s="19">
        <f>'[4]2SEPT'!H96+'[4]3OCT'!H96+'[4]4NOV'!H96+'[4]5DEC'!H96+'[4]6JAN'!H96+'[4]7FEB'!H96+'[4]8MAR'!H96+'[4]9APR'!H96+'[4]10MAY'!H96+'[4]11JUN'!H96+'[4]12JUL'!H96</f>
        <v>0</v>
      </c>
      <c r="I96" s="20">
        <f>'[4]2SEPT'!I96+'[4]3OCT'!I96+'[4]4NOV'!I96+'[4]5DEC'!I96+'[4]6JAN'!I96+'[4]7FEB'!I96+'[4]8MAR'!I96+'[4]9APR'!I96+'[4]10MAY'!I96+'[4]11JUN'!I96+'[4]12JUL'!I96</f>
        <v>476658</v>
      </c>
      <c r="J96" s="19">
        <f>'[4]2SEPT'!J96+'[4]3OCT'!J96+'[4]4NOV'!J96+'[4]5DEC'!J96+'[4]6JAN'!J96+'[4]7FEB'!J96+'[4]8MAR'!J96+'[4]9APR'!J96+'[4]10MAY'!J96+'[4]11JUN'!J96+'[4]12JUL'!J96</f>
        <v>35002.699999999997</v>
      </c>
      <c r="K96" s="19">
        <f>'[4]2SEPT'!K96+'[4]3OCT'!K96+'[4]4NOV'!K96+'[4]5DEC'!K96+'[4]6JAN'!K96+'[4]7FEB'!K96+'[4]8MAR'!K96+'[4]9APR'!K96+'[4]10MAY'!K96+'[4]11JUN'!K96+'[4]12JUL'!K96</f>
        <v>0</v>
      </c>
      <c r="L96" s="19">
        <f>'[4]2SEPT'!L96+'[4]3OCT'!L96+'[4]4NOV'!L96+'[4]5DEC'!L96+'[4]6JAN'!L96+'[4]7FEB'!L96+'[4]8MAR'!L96+'[4]9APR'!L96+'[4]10MAY'!L96+'[4]11JUN'!L96+'[4]12JUL'!L96</f>
        <v>0</v>
      </c>
      <c r="M96" s="19">
        <f>'[4]2SEPT'!M96+'[4]3OCT'!M96+'[4]4NOV'!M96+'[4]5DEC'!M96+'[4]6JAN'!M96+'[4]7FEB'!M96+'[4]8MAR'!M96+'[4]9APR'!M96+'[4]10MAY'!M96+'[4]11JUN'!M96+'[4]12JUL'!M96</f>
        <v>0</v>
      </c>
      <c r="N96" s="19">
        <f>'[4]2SEPT'!N96+'[4]3OCT'!N96+'[4]4NOV'!N96+'[4]5DEC'!N96+'[4]6JAN'!N96+'[4]7FEB'!N96+'[4]8MAR'!N96+'[4]9APR'!N96+'[4]10MAY'!N96+'[4]11JUN'!N96+'[4]12JUL'!N96</f>
        <v>0</v>
      </c>
      <c r="O96" s="19">
        <f>'[4]2SEPT'!O96+'[4]3OCT'!O96+'[4]4NOV'!O96+'[4]5DEC'!O96+'[4]6JAN'!O96+'[4]7FEB'!O96+'[4]8MAR'!O96+'[4]9APR'!O96+'[4]10MAY'!O96+'[4]11JUN'!O96+'[4]12JUL'!O96</f>
        <v>0</v>
      </c>
      <c r="P96" s="19">
        <f>'[4]2SEPT'!P96+'[4]3OCT'!P96+'[4]4NOV'!P96+'[4]5DEC'!P96+'[4]6JAN'!P96+'[4]7FEB'!P96+'[4]8MAR'!P96+'[4]9APR'!P96+'[4]10MAY'!P96+'[4]11JUN'!P96+'[4]12JUL'!P96</f>
        <v>0</v>
      </c>
      <c r="Q96" s="19">
        <f>'[4]2SEPT'!Q96+'[4]3OCT'!Q96+'[4]4NOV'!Q96+'[4]5DEC'!Q96+'[4]6JAN'!Q96+'[4]7FEB'!Q96+'[4]8MAR'!Q96+'[4]9APR'!Q96+'[4]10MAY'!Q96+'[4]11JUN'!Q96+'[4]12JUL'!Q96</f>
        <v>0</v>
      </c>
      <c r="R96" s="19">
        <f>'[4]2SEPT'!R96+'[4]3OCT'!R96+'[4]4NOV'!R96+'[4]5DEC'!R96+'[4]6JAN'!R96+'[4]7FEB'!R96+'[4]8MAR'!R96+'[4]9APR'!R96+'[4]10MAY'!R96+'[4]11JUN'!R96+'[4]12JUL'!R96</f>
        <v>0</v>
      </c>
      <c r="S96" s="19">
        <f>'[4]2SEPT'!S96+'[4]3OCT'!S96+'[4]4NOV'!S96+'[4]5DEC'!S96+'[4]6JAN'!S96+'[4]7FEB'!S96+'[4]8MAR'!S96+'[4]9APR'!S96+'[4]10MAY'!S96+'[4]11JUN'!S96+'[4]12JUL'!S96</f>
        <v>0</v>
      </c>
      <c r="T96" s="21">
        <f>'[4]2SEPT'!T96+'[4]3OCT'!T96+'[4]4NOV'!T96+'[4]5DEC'!T96+'[4]6JAN'!T96+'[4]7FEB'!T96+'[4]8MAR'!T96+'[4]9APR'!T96+'[4]10MAY'!T96+'[4]11JUN'!T96+'[4]12JUL'!T96</f>
        <v>0</v>
      </c>
      <c r="U96" s="19">
        <f>'[4]2SEPT'!U96+'[4]3OCT'!U96+'[4]4NOV'!U96+'[4]5DEC'!U96+'[4]6JAN'!U96+'[4]7FEB'!U96+'[4]8MAR'!U96+'[4]9APR'!U96+'[4]10MAY'!U96+'[4]11JUN'!U96+'[4]12JUL'!U96</f>
        <v>0</v>
      </c>
      <c r="V96" s="19">
        <f>'[4]2SEPT'!V96+'[4]3OCT'!V96+'[4]4NOV'!V96+'[4]5DEC'!V96+'[4]6JAN'!V96+'[4]7FEB'!V96+'[4]8MAR'!V96+'[4]9APR'!V96+'[4]10MAY'!V96+'[4]11JUN'!V96+'[4]12JUL'!V96</f>
        <v>0</v>
      </c>
      <c r="W96" s="19">
        <f>'[4]2SEPT'!W96+'[4]3OCT'!W96+'[4]4NOV'!W96+'[4]5DEC'!W96+'[4]6JAN'!W96+'[4]7FEB'!W96+'[4]8MAR'!W96+'[4]9APR'!W96+'[4]10MAY'!W96+'[4]11JUN'!W96+'[4]12JUL'!W96</f>
        <v>0</v>
      </c>
      <c r="X96" s="19">
        <f>'[4]2SEPT'!X96+'[4]3OCT'!X96+'[4]4NOV'!X96+'[4]5DEC'!X96+'[4]6JAN'!X96+'[4]7FEB'!X96+'[4]8MAR'!X96+'[4]9APR'!X96+'[4]10MAY'!X96+'[4]11JUN'!X96+'[4]12JUL'!X96</f>
        <v>0</v>
      </c>
      <c r="Y96" s="22">
        <f>'[4]2SEPT'!Y96+'[4]3OCT'!Y96+'[4]4NOV'!Y96+'[4]5DEC'!Y96+'[4]6JAN'!Y96+'[4]7FEB'!Y96+'[4]8MAR'!Y96+'[4]9APR'!Y96+'[4]10MAY'!Y96+'[4]11JUN'!Y96+'[4]12JUL'!Y96</f>
        <v>0</v>
      </c>
      <c r="Z96" s="19">
        <f>'[4]2SEPT'!Z96+'[4]3OCT'!Z96+'[4]4NOV'!Z96+'[4]5DEC'!Z96+'[4]6JAN'!Z96+'[4]7FEB'!Z96+'[4]8MAR'!Z96+'[4]9APR'!Z96+'[4]10MAY'!Z96+'[4]11JUN'!Z96+'[4]12JUL'!Z96</f>
        <v>0</v>
      </c>
      <c r="AA96" s="19">
        <f>'[4]2SEPT'!AA96+'[4]3OCT'!AA96+'[4]4NOV'!AA96+'[4]5DEC'!AA96+'[4]6JAN'!AA96+'[4]7FEB'!AA96+'[4]8MAR'!AA96+'[4]9APR'!AA96+'[4]10MAY'!AA96+'[4]11JUN'!AA96+'[4]12JUL'!AA96</f>
        <v>0</v>
      </c>
      <c r="AB96" s="19">
        <f>'[4]2SEPT'!AB96+'[4]3OCT'!AB96+'[4]4NOV'!AB96+'[4]5DEC'!AB96+'[4]6JAN'!AB96+'[4]7FEB'!AB96+'[4]8MAR'!AB96+'[4]9APR'!AB96+'[4]10MAY'!AB96+'[4]11JUN'!AB96+'[4]12JUL'!AB96</f>
        <v>0</v>
      </c>
      <c r="AC96" s="19">
        <f>'[4]2SEPT'!AC96+'[4]3OCT'!AC96+'[4]4NOV'!AC96+'[4]5DEC'!AC96+'[4]6JAN'!AC96+'[4]7FEB'!AC96+'[4]8MAR'!AC96+'[4]9APR'!AC96+'[4]10MAY'!AC96+'[4]11JUN'!AC96+'[4]12JUL'!AC96</f>
        <v>0</v>
      </c>
      <c r="AD96" s="23">
        <f>'[4]2SEPT'!AD96+'[4]3OCT'!AD96+'[4]4NOV'!AD96+'[4]5DEC'!AD96+'[4]6JAN'!AD96+'[4]7FEB'!AD96+'[4]8MAR'!AD96+'[4]9APR'!AD96+'[4]10MAY'!AD96+'[4]11JUN'!AD96+'[4]12JUL'!AD96</f>
        <v>0</v>
      </c>
      <c r="AE96" s="19">
        <f>'[4]2SEPT'!AE96+'[4]3OCT'!AE96+'[4]4NOV'!AE96+'[4]5DEC'!AE96+'[4]6JAN'!AE96+'[4]7FEB'!AE96+'[4]8MAR'!AE96+'[4]9APR'!AE96+'[4]10MAY'!AE96+'[4]11JUN'!AE96+'[4]12JUL'!AE96</f>
        <v>0</v>
      </c>
      <c r="AF96" s="19">
        <f>'[4]2SEPT'!AF96+'[4]3OCT'!AF96+'[4]4NOV'!AF96+'[4]5DEC'!AF96+'[4]6JAN'!AF96+'[4]7FEB'!AF96+'[4]8MAR'!AF96+'[4]9APR'!AF96+'[4]10MAY'!AF96+'[4]11JUN'!AF96+'[4]12JUL'!AF96</f>
        <v>0</v>
      </c>
      <c r="AG96" s="19">
        <f>'[4]10MAY'!AG96+'[4]11JUN'!AG96+'[4]12JUL'!AG96</f>
        <v>0</v>
      </c>
      <c r="AH96" s="24">
        <f>'[4]2SEPT'!AG96+'[4]3OCT'!AG96+'[4]4NOV'!AG96+'[4]5DEC'!AG96+'[4]6JAN'!AG96+'[4]7FEB'!AG96+'[4]8MAR'!AG96+'[4]9APR'!AG96+'[4]10MAY'!AH96+'[4]11JUN'!AH96+'[4]12JUL'!AH96</f>
        <v>471938.7</v>
      </c>
    </row>
    <row r="97" spans="1:34" x14ac:dyDescent="0.25">
      <c r="A97" s="16" t="s">
        <v>231</v>
      </c>
      <c r="B97" s="17" t="s">
        <v>232</v>
      </c>
      <c r="C97" s="18" t="s">
        <v>36</v>
      </c>
      <c r="D97" s="19">
        <f>'[4]2SEPT'!D97+'[4]3OCT'!D97+'[4]4NOV'!D97+'[4]5DEC'!D97+'[4]6JAN'!D97+'[4]7FEB'!D97+'[4]8MAR'!D97+'[4]9APR'!D97+'[4]10MAY'!D97+'[4]11JUN'!D97+'[4]12JUL'!D97</f>
        <v>199920</v>
      </c>
      <c r="E97" s="19">
        <f>'[4]2SEPT'!E97+'[4]3OCT'!E97+'[4]4NOV'!E97+'[4]5DEC'!E97+'[4]6JAN'!E97+'[4]7FEB'!E97+'[4]8MAR'!E97+'[4]9APR'!E97+'[4]10MAY'!E97+'[4]11JUN'!E97+'[4]12JUL'!E97</f>
        <v>57690</v>
      </c>
      <c r="F97" s="19">
        <f>'[4]2SEPT'!F97+'[4]3OCT'!F97+'[4]4NOV'!F97+'[4]5DEC'!F97+'[4]6JAN'!F97+'[4]7FEB'!F97+'[4]8MAR'!F97+'[4]9APR'!F97+'[4]10MAY'!F97+'[4]11JUN'!F97+'[4]12JUL'!F97</f>
        <v>94320</v>
      </c>
      <c r="G97" s="19">
        <f>'[4]2SEPT'!G97+'[4]3OCT'!G97+'[4]4NOV'!G97+'[4]5DEC'!G97+'[4]6JAN'!G97+'[4]7FEB'!G97+'[4]8MAR'!G97+'[4]9APR'!G97+'[4]10MAY'!G97+'[4]11JUN'!G97+'[4]12JUL'!G97</f>
        <v>100000</v>
      </c>
      <c r="H97" s="19">
        <f>'[4]2SEPT'!H97+'[4]3OCT'!H97+'[4]4NOV'!H97+'[4]5DEC'!H97+'[4]6JAN'!H97+'[4]7FEB'!H97+'[4]8MAR'!H97+'[4]9APR'!H97+'[4]10MAY'!H97+'[4]11JUN'!H97+'[4]12JUL'!H97</f>
        <v>0</v>
      </c>
      <c r="I97" s="20">
        <f>'[4]2SEPT'!I97+'[4]3OCT'!I97+'[4]4NOV'!I97+'[4]5DEC'!I97+'[4]6JAN'!I97+'[4]7FEB'!I97+'[4]8MAR'!I97+'[4]9APR'!I97+'[4]10MAY'!I97+'[4]11JUN'!I97+'[4]12JUL'!I97</f>
        <v>451930</v>
      </c>
      <c r="J97" s="19">
        <f>'[4]2SEPT'!J97+'[4]3OCT'!J97+'[4]4NOV'!J97+'[4]5DEC'!J97+'[4]6JAN'!J97+'[4]7FEB'!J97+'[4]8MAR'!J97+'[4]9APR'!J97+'[4]10MAY'!J97+'[4]11JUN'!J97+'[4]12JUL'!J97</f>
        <v>36978.25</v>
      </c>
      <c r="K97" s="19">
        <f>'[4]2SEPT'!K97+'[4]3OCT'!K97+'[4]4NOV'!K97+'[4]5DEC'!K97+'[4]6JAN'!K97+'[4]7FEB'!K97+'[4]8MAR'!K97+'[4]9APR'!K97+'[4]10MAY'!K97+'[4]11JUN'!K97+'[4]12JUL'!K97</f>
        <v>0</v>
      </c>
      <c r="L97" s="19">
        <f>'[4]2SEPT'!L97+'[4]3OCT'!L97+'[4]4NOV'!L97+'[4]5DEC'!L97+'[4]6JAN'!L97+'[4]7FEB'!L97+'[4]8MAR'!L97+'[4]9APR'!L97+'[4]10MAY'!L97+'[4]11JUN'!L97+'[4]12JUL'!L97</f>
        <v>0</v>
      </c>
      <c r="M97" s="19">
        <f>'[4]2SEPT'!M97+'[4]3OCT'!M97+'[4]4NOV'!M97+'[4]5DEC'!M97+'[4]6JAN'!M97+'[4]7FEB'!M97+'[4]8MAR'!M97+'[4]9APR'!M97+'[4]10MAY'!M97+'[4]11JUN'!M97+'[4]12JUL'!M97</f>
        <v>0</v>
      </c>
      <c r="N97" s="19">
        <f>'[4]2SEPT'!N97+'[4]3OCT'!N97+'[4]4NOV'!N97+'[4]5DEC'!N97+'[4]6JAN'!N97+'[4]7FEB'!N97+'[4]8MAR'!N97+'[4]9APR'!N97+'[4]10MAY'!N97+'[4]11JUN'!N97+'[4]12JUL'!N97</f>
        <v>0</v>
      </c>
      <c r="O97" s="19">
        <f>'[4]2SEPT'!O97+'[4]3OCT'!O97+'[4]4NOV'!O97+'[4]5DEC'!O97+'[4]6JAN'!O97+'[4]7FEB'!O97+'[4]8MAR'!O97+'[4]9APR'!O97+'[4]10MAY'!O97+'[4]11JUN'!O97+'[4]12JUL'!O97</f>
        <v>0</v>
      </c>
      <c r="P97" s="19">
        <f>'[4]2SEPT'!P97+'[4]3OCT'!P97+'[4]4NOV'!P97+'[4]5DEC'!P97+'[4]6JAN'!P97+'[4]7FEB'!P97+'[4]8MAR'!P97+'[4]9APR'!P97+'[4]10MAY'!P97+'[4]11JUN'!P97+'[4]12JUL'!P97</f>
        <v>0</v>
      </c>
      <c r="Q97" s="19">
        <f>'[4]2SEPT'!Q97+'[4]3OCT'!Q97+'[4]4NOV'!Q97+'[4]5DEC'!Q97+'[4]6JAN'!Q97+'[4]7FEB'!Q97+'[4]8MAR'!Q97+'[4]9APR'!Q97+'[4]10MAY'!Q97+'[4]11JUN'!Q97+'[4]12JUL'!Q97</f>
        <v>0</v>
      </c>
      <c r="R97" s="19">
        <f>'[4]2SEPT'!R97+'[4]3OCT'!R97+'[4]4NOV'!R97+'[4]5DEC'!R97+'[4]6JAN'!R97+'[4]7FEB'!R97+'[4]8MAR'!R97+'[4]9APR'!R97+'[4]10MAY'!R97+'[4]11JUN'!R97+'[4]12JUL'!R97</f>
        <v>0</v>
      </c>
      <c r="S97" s="19">
        <f>'[4]2SEPT'!S97+'[4]3OCT'!S97+'[4]4NOV'!S97+'[4]5DEC'!S97+'[4]6JAN'!S97+'[4]7FEB'!S97+'[4]8MAR'!S97+'[4]9APR'!S97+'[4]10MAY'!S97+'[4]11JUN'!S97+'[4]12JUL'!S97</f>
        <v>0</v>
      </c>
      <c r="T97" s="21">
        <f>'[4]2SEPT'!T97+'[4]3OCT'!T97+'[4]4NOV'!T97+'[4]5DEC'!T97+'[4]6JAN'!T97+'[4]7FEB'!T97+'[4]8MAR'!T97+'[4]9APR'!T97+'[4]10MAY'!T97+'[4]11JUN'!T97+'[4]12JUL'!T97</f>
        <v>0</v>
      </c>
      <c r="U97" s="19">
        <f>'[4]2SEPT'!U97+'[4]3OCT'!U97+'[4]4NOV'!U97+'[4]5DEC'!U97+'[4]6JAN'!U97+'[4]7FEB'!U97+'[4]8MAR'!U97+'[4]9APR'!U97+'[4]10MAY'!U97+'[4]11JUN'!U97+'[4]12JUL'!U97</f>
        <v>0</v>
      </c>
      <c r="V97" s="19">
        <f>'[4]2SEPT'!V97+'[4]3OCT'!V97+'[4]4NOV'!V97+'[4]5DEC'!V97+'[4]6JAN'!V97+'[4]7FEB'!V97+'[4]8MAR'!V97+'[4]9APR'!V97+'[4]10MAY'!V97+'[4]11JUN'!V97+'[4]12JUL'!V97</f>
        <v>0</v>
      </c>
      <c r="W97" s="19">
        <f>'[4]2SEPT'!W97+'[4]3OCT'!W97+'[4]4NOV'!W97+'[4]5DEC'!W97+'[4]6JAN'!W97+'[4]7FEB'!W97+'[4]8MAR'!W97+'[4]9APR'!W97+'[4]10MAY'!W97+'[4]11JUN'!W97+'[4]12JUL'!W97</f>
        <v>0</v>
      </c>
      <c r="X97" s="19">
        <f>'[4]2SEPT'!X97+'[4]3OCT'!X97+'[4]4NOV'!X97+'[4]5DEC'!X97+'[4]6JAN'!X97+'[4]7FEB'!X97+'[4]8MAR'!X97+'[4]9APR'!X97+'[4]10MAY'!X97+'[4]11JUN'!X97+'[4]12JUL'!X97</f>
        <v>0</v>
      </c>
      <c r="Y97" s="22">
        <f>'[4]2SEPT'!Y97+'[4]3OCT'!Y97+'[4]4NOV'!Y97+'[4]5DEC'!Y97+'[4]6JAN'!Y97+'[4]7FEB'!Y97+'[4]8MAR'!Y97+'[4]9APR'!Y97+'[4]10MAY'!Y97+'[4]11JUN'!Y97+'[4]12JUL'!Y97</f>
        <v>0</v>
      </c>
      <c r="Z97" s="19">
        <f>'[4]2SEPT'!Z97+'[4]3OCT'!Z97+'[4]4NOV'!Z97+'[4]5DEC'!Z97+'[4]6JAN'!Z97+'[4]7FEB'!Z97+'[4]8MAR'!Z97+'[4]9APR'!Z97+'[4]10MAY'!Z97+'[4]11JUN'!Z97+'[4]12JUL'!Z97</f>
        <v>0</v>
      </c>
      <c r="AA97" s="19">
        <f>'[4]2SEPT'!AA97+'[4]3OCT'!AA97+'[4]4NOV'!AA97+'[4]5DEC'!AA97+'[4]6JAN'!AA97+'[4]7FEB'!AA97+'[4]8MAR'!AA97+'[4]9APR'!AA97+'[4]10MAY'!AA97+'[4]11JUN'!AA97+'[4]12JUL'!AA97</f>
        <v>0</v>
      </c>
      <c r="AB97" s="19">
        <f>'[4]2SEPT'!AB97+'[4]3OCT'!AB97+'[4]4NOV'!AB97+'[4]5DEC'!AB97+'[4]6JAN'!AB97+'[4]7FEB'!AB97+'[4]8MAR'!AB97+'[4]9APR'!AB97+'[4]10MAY'!AB97+'[4]11JUN'!AB97+'[4]12JUL'!AB97</f>
        <v>0</v>
      </c>
      <c r="AC97" s="19">
        <f>'[4]2SEPT'!AC97+'[4]3OCT'!AC97+'[4]4NOV'!AC97+'[4]5DEC'!AC97+'[4]6JAN'!AC97+'[4]7FEB'!AC97+'[4]8MAR'!AC97+'[4]9APR'!AC97+'[4]10MAY'!AC97+'[4]11JUN'!AC97+'[4]12JUL'!AC97</f>
        <v>0</v>
      </c>
      <c r="AD97" s="23">
        <f>'[4]2SEPT'!AD97+'[4]3OCT'!AD97+'[4]4NOV'!AD97+'[4]5DEC'!AD97+'[4]6JAN'!AD97+'[4]7FEB'!AD97+'[4]8MAR'!AD97+'[4]9APR'!AD97+'[4]10MAY'!AD97+'[4]11JUN'!AD97+'[4]12JUL'!AD97</f>
        <v>0</v>
      </c>
      <c r="AE97" s="19">
        <f>'[4]2SEPT'!AE97+'[4]3OCT'!AE97+'[4]4NOV'!AE97+'[4]5DEC'!AE97+'[4]6JAN'!AE97+'[4]7FEB'!AE97+'[4]8MAR'!AE97+'[4]9APR'!AE97+'[4]10MAY'!AE97+'[4]11JUN'!AE97+'[4]12JUL'!AE97</f>
        <v>0</v>
      </c>
      <c r="AF97" s="19">
        <f>'[4]2SEPT'!AF97+'[4]3OCT'!AF97+'[4]4NOV'!AF97+'[4]5DEC'!AF97+'[4]6JAN'!AF97+'[4]7FEB'!AF97+'[4]8MAR'!AF97+'[4]9APR'!AF97+'[4]10MAY'!AF97+'[4]11JUN'!AF97+'[4]12JUL'!AF97</f>
        <v>0</v>
      </c>
      <c r="AG97" s="19">
        <f>'[4]10MAY'!AG97+'[4]11JUN'!AG97+'[4]12JUL'!AG97</f>
        <v>0</v>
      </c>
      <c r="AH97" s="24">
        <f>'[4]2SEPT'!AG97+'[4]3OCT'!AG97+'[4]4NOV'!AG97+'[4]5DEC'!AG97+'[4]6JAN'!AG97+'[4]7FEB'!AG97+'[4]8MAR'!AG97+'[4]9APR'!AG97+'[4]10MAY'!AH97+'[4]11JUN'!AH97+'[4]12JUL'!AH97</f>
        <v>451248.25</v>
      </c>
    </row>
    <row r="98" spans="1:34" x14ac:dyDescent="0.25">
      <c r="A98" s="16" t="s">
        <v>233</v>
      </c>
      <c r="B98" s="17" t="s">
        <v>234</v>
      </c>
      <c r="C98" s="29" t="s">
        <v>50</v>
      </c>
      <c r="D98" s="19">
        <f>'[4]2SEPT'!D98+'[4]3OCT'!D98+'[4]4NOV'!D98+'[4]5DEC'!D98+'[4]6JAN'!D98+'[4]7FEB'!D98+'[4]8MAR'!D98+'[4]9APR'!D98+'[4]10MAY'!D98+'[4]11JUN'!D98+'[4]12JUL'!D98</f>
        <v>101306</v>
      </c>
      <c r="E98" s="19">
        <f>'[4]2SEPT'!E98+'[4]3OCT'!E98+'[4]4NOV'!E98+'[4]5DEC'!E98+'[4]6JAN'!E98+'[4]7FEB'!E98+'[4]8MAR'!E98+'[4]9APR'!E98+'[4]10MAY'!E98+'[4]11JUN'!E98+'[4]12JUL'!E98</f>
        <v>186304</v>
      </c>
      <c r="F98" s="19">
        <f>'[4]2SEPT'!F98+'[4]3OCT'!F98+'[4]4NOV'!F98+'[4]5DEC'!F98+'[4]6JAN'!F98+'[4]7FEB'!F98+'[4]8MAR'!F98+'[4]9APR'!F98+'[4]10MAY'!F98+'[4]11JUN'!F98+'[4]12JUL'!F98</f>
        <v>558592.51</v>
      </c>
      <c r="G98" s="19">
        <f>'[4]2SEPT'!G98+'[4]3OCT'!G98+'[4]4NOV'!G98+'[4]5DEC'!G98+'[4]6JAN'!G98+'[4]7FEB'!G98+'[4]8MAR'!G98+'[4]9APR'!G98+'[4]10MAY'!G98+'[4]11JUN'!G98+'[4]12JUL'!G98</f>
        <v>1227206.49</v>
      </c>
      <c r="H98" s="19">
        <f>'[4]2SEPT'!H98+'[4]3OCT'!H98+'[4]4NOV'!H98+'[4]5DEC'!H98+'[4]6JAN'!H98+'[4]7FEB'!H98+'[4]8MAR'!H98+'[4]9APR'!H98+'[4]10MAY'!H98+'[4]11JUN'!H98+'[4]12JUL'!H98</f>
        <v>117750</v>
      </c>
      <c r="I98" s="20">
        <f>'[4]2SEPT'!I98+'[4]3OCT'!I98+'[4]4NOV'!I98+'[4]5DEC'!I98+'[4]6JAN'!I98+'[4]7FEB'!I98+'[4]8MAR'!I98+'[4]9APR'!I98+'[4]10MAY'!I98+'[4]11JUN'!I98+'[4]12JUL'!I98</f>
        <v>2191159</v>
      </c>
      <c r="J98" s="19">
        <f>'[4]2SEPT'!J98+'[4]3OCT'!J98+'[4]4NOV'!J98+'[4]5DEC'!J98+'[4]6JAN'!J98+'[4]7FEB'!J98+'[4]8MAR'!J98+'[4]9APR'!J98+'[4]10MAY'!J98+'[4]11JUN'!J98+'[4]12JUL'!J98</f>
        <v>726739.27999999991</v>
      </c>
      <c r="K98" s="19">
        <f>'[4]2SEPT'!K98+'[4]3OCT'!K98+'[4]4NOV'!K98+'[4]5DEC'!K98+'[4]6JAN'!K98+'[4]7FEB'!K98+'[4]8MAR'!K98+'[4]9APR'!K98+'[4]10MAY'!K98+'[4]11JUN'!K98+'[4]12JUL'!K98</f>
        <v>0</v>
      </c>
      <c r="L98" s="19">
        <f>'[4]2SEPT'!L98+'[4]3OCT'!L98+'[4]4NOV'!L98+'[4]5DEC'!L98+'[4]6JAN'!L98+'[4]7FEB'!L98+'[4]8MAR'!L98+'[4]9APR'!L98+'[4]10MAY'!L98+'[4]11JUN'!L98+'[4]12JUL'!L98</f>
        <v>0</v>
      </c>
      <c r="M98" s="19">
        <f>'[4]2SEPT'!M98+'[4]3OCT'!M98+'[4]4NOV'!M98+'[4]5DEC'!M98+'[4]6JAN'!M98+'[4]7FEB'!M98+'[4]8MAR'!M98+'[4]9APR'!M98+'[4]10MAY'!M98+'[4]11JUN'!M98+'[4]12JUL'!M98</f>
        <v>0</v>
      </c>
      <c r="N98" s="19">
        <f>'[4]2SEPT'!N98+'[4]3OCT'!N98+'[4]4NOV'!N98+'[4]5DEC'!N98+'[4]6JAN'!N98+'[4]7FEB'!N98+'[4]8MAR'!N98+'[4]9APR'!N98+'[4]10MAY'!N98+'[4]11JUN'!N98+'[4]12JUL'!N98</f>
        <v>0</v>
      </c>
      <c r="O98" s="19">
        <f>'[4]2SEPT'!O98+'[4]3OCT'!O98+'[4]4NOV'!O98+'[4]5DEC'!O98+'[4]6JAN'!O98+'[4]7FEB'!O98+'[4]8MAR'!O98+'[4]9APR'!O98+'[4]10MAY'!O98+'[4]11JUN'!O98+'[4]12JUL'!O98</f>
        <v>0</v>
      </c>
      <c r="P98" s="19">
        <f>'[4]2SEPT'!P98+'[4]3OCT'!P98+'[4]4NOV'!P98+'[4]5DEC'!P98+'[4]6JAN'!P98+'[4]7FEB'!P98+'[4]8MAR'!P98+'[4]9APR'!P98+'[4]10MAY'!P98+'[4]11JUN'!P98+'[4]12JUL'!P98</f>
        <v>66000</v>
      </c>
      <c r="Q98" s="19">
        <f>'[4]2SEPT'!Q98+'[4]3OCT'!Q98+'[4]4NOV'!Q98+'[4]5DEC'!Q98+'[4]6JAN'!Q98+'[4]7FEB'!Q98+'[4]8MAR'!Q98+'[4]9APR'!Q98+'[4]10MAY'!Q98+'[4]11JUN'!Q98+'[4]12JUL'!Q98</f>
        <v>0</v>
      </c>
      <c r="R98" s="19">
        <f>'[4]2SEPT'!R98+'[4]3OCT'!R98+'[4]4NOV'!R98+'[4]5DEC'!R98+'[4]6JAN'!R98+'[4]7FEB'!R98+'[4]8MAR'!R98+'[4]9APR'!R98+'[4]10MAY'!R98+'[4]11JUN'!R98+'[4]12JUL'!R98</f>
        <v>0</v>
      </c>
      <c r="S98" s="19">
        <f>'[4]2SEPT'!S98+'[4]3OCT'!S98+'[4]4NOV'!S98+'[4]5DEC'!S98+'[4]6JAN'!S98+'[4]7FEB'!S98+'[4]8MAR'!S98+'[4]9APR'!S98+'[4]10MAY'!S98+'[4]11JUN'!S98+'[4]12JUL'!S98</f>
        <v>0</v>
      </c>
      <c r="T98" s="21">
        <f>'[4]2SEPT'!T98+'[4]3OCT'!T98+'[4]4NOV'!T98+'[4]5DEC'!T98+'[4]6JAN'!T98+'[4]7FEB'!T98+'[4]8MAR'!T98+'[4]9APR'!T98+'[4]10MAY'!T98+'[4]11JUN'!T98+'[4]12JUL'!T98</f>
        <v>0</v>
      </c>
      <c r="U98" s="19">
        <f>'[4]2SEPT'!U98+'[4]3OCT'!U98+'[4]4NOV'!U98+'[4]5DEC'!U98+'[4]6JAN'!U98+'[4]7FEB'!U98+'[4]8MAR'!U98+'[4]9APR'!U98+'[4]10MAY'!U98+'[4]11JUN'!U98+'[4]12JUL'!U98</f>
        <v>0</v>
      </c>
      <c r="V98" s="19">
        <f>'[4]2SEPT'!V98+'[4]3OCT'!V98+'[4]4NOV'!V98+'[4]5DEC'!V98+'[4]6JAN'!V98+'[4]7FEB'!V98+'[4]8MAR'!V98+'[4]9APR'!V98+'[4]10MAY'!V98+'[4]11JUN'!V98+'[4]12JUL'!V98</f>
        <v>0</v>
      </c>
      <c r="W98" s="19">
        <f>'[4]2SEPT'!W98+'[4]3OCT'!W98+'[4]4NOV'!W98+'[4]5DEC'!W98+'[4]6JAN'!W98+'[4]7FEB'!W98+'[4]8MAR'!W98+'[4]9APR'!W98+'[4]10MAY'!W98+'[4]11JUN'!W98+'[4]12JUL'!W98</f>
        <v>0</v>
      </c>
      <c r="X98" s="19">
        <f>'[4]2SEPT'!X98+'[4]3OCT'!X98+'[4]4NOV'!X98+'[4]5DEC'!X98+'[4]6JAN'!X98+'[4]7FEB'!X98+'[4]8MAR'!X98+'[4]9APR'!X98+'[4]10MAY'!X98+'[4]11JUN'!X98+'[4]12JUL'!X98</f>
        <v>0</v>
      </c>
      <c r="Y98" s="22">
        <f>'[4]2SEPT'!Y98+'[4]3OCT'!Y98+'[4]4NOV'!Y98+'[4]5DEC'!Y98+'[4]6JAN'!Y98+'[4]7FEB'!Y98+'[4]8MAR'!Y98+'[4]9APR'!Y98+'[4]10MAY'!Y98+'[4]11JUN'!Y98+'[4]12JUL'!Y98</f>
        <v>0</v>
      </c>
      <c r="Z98" s="19">
        <f>'[4]2SEPT'!Z98+'[4]3OCT'!Z98+'[4]4NOV'!Z98+'[4]5DEC'!Z98+'[4]6JAN'!Z98+'[4]7FEB'!Z98+'[4]8MAR'!Z98+'[4]9APR'!Z98+'[4]10MAY'!Z98+'[4]11JUN'!Z98+'[4]12JUL'!Z98</f>
        <v>0</v>
      </c>
      <c r="AA98" s="19">
        <f>'[4]2SEPT'!AA98+'[4]3OCT'!AA98+'[4]4NOV'!AA98+'[4]5DEC'!AA98+'[4]6JAN'!AA98+'[4]7FEB'!AA98+'[4]8MAR'!AA98+'[4]9APR'!AA98+'[4]10MAY'!AA98+'[4]11JUN'!AA98+'[4]12JUL'!AA98</f>
        <v>0</v>
      </c>
      <c r="AB98" s="19">
        <f>'[4]2SEPT'!AB98+'[4]3OCT'!AB98+'[4]4NOV'!AB98+'[4]5DEC'!AB98+'[4]6JAN'!AB98+'[4]7FEB'!AB98+'[4]8MAR'!AB98+'[4]9APR'!AB98+'[4]10MAY'!AB98+'[4]11JUN'!AB98+'[4]12JUL'!AB98</f>
        <v>0</v>
      </c>
      <c r="AC98" s="19">
        <f>'[4]2SEPT'!AC98+'[4]3OCT'!AC98+'[4]4NOV'!AC98+'[4]5DEC'!AC98+'[4]6JAN'!AC98+'[4]7FEB'!AC98+'[4]8MAR'!AC98+'[4]9APR'!AC98+'[4]10MAY'!AC98+'[4]11JUN'!AC98+'[4]12JUL'!AC98</f>
        <v>0</v>
      </c>
      <c r="AD98" s="23">
        <f>'[4]2SEPT'!AD98+'[4]3OCT'!AD98+'[4]4NOV'!AD98+'[4]5DEC'!AD98+'[4]6JAN'!AD98+'[4]7FEB'!AD98+'[4]8MAR'!AD98+'[4]9APR'!AD98+'[4]10MAY'!AD98+'[4]11JUN'!AD98+'[4]12JUL'!AD98</f>
        <v>0</v>
      </c>
      <c r="AE98" s="19">
        <f>'[4]2SEPT'!AE98+'[4]3OCT'!AE98+'[4]4NOV'!AE98+'[4]5DEC'!AE98+'[4]6JAN'!AE98+'[4]7FEB'!AE98+'[4]8MAR'!AE98+'[4]9APR'!AE98+'[4]10MAY'!AE98+'[4]11JUN'!AE98+'[4]12JUL'!AE98</f>
        <v>0</v>
      </c>
      <c r="AF98" s="19">
        <f>'[4]2SEPT'!AF98+'[4]3OCT'!AF98+'[4]4NOV'!AF98+'[4]5DEC'!AF98+'[4]6JAN'!AF98+'[4]7FEB'!AF98+'[4]8MAR'!AF98+'[4]9APR'!AF98+'[4]10MAY'!AF98+'[4]11JUN'!AF98+'[4]12JUL'!AF98</f>
        <v>71920</v>
      </c>
      <c r="AG98" s="19">
        <f>'[4]10MAY'!AG98+'[4]11JUN'!AG98+'[4]12JUL'!AG98</f>
        <v>5000</v>
      </c>
      <c r="AH98" s="24">
        <f>'[4]2SEPT'!AG98+'[4]3OCT'!AG98+'[4]4NOV'!AG98+'[4]5DEC'!AG98+'[4]6JAN'!AG98+'[4]7FEB'!AG98+'[4]8MAR'!AG98+'[4]9APR'!AG98+'[4]10MAY'!AH98+'[4]11JUN'!AH98+'[4]12JUL'!AH98</f>
        <v>2802302.28</v>
      </c>
    </row>
    <row r="99" spans="1:34" x14ac:dyDescent="0.25">
      <c r="A99" s="16" t="s">
        <v>235</v>
      </c>
      <c r="B99" s="17" t="s">
        <v>236</v>
      </c>
      <c r="C99" s="29" t="s">
        <v>50</v>
      </c>
      <c r="D99" s="19">
        <f>'[4]2SEPT'!D99+'[4]3OCT'!D99+'[4]4NOV'!D99+'[4]5DEC'!D99+'[4]6JAN'!D99+'[4]7FEB'!D99+'[4]8MAR'!D99+'[4]9APR'!D99+'[4]10MAY'!D99+'[4]11JUN'!D99+'[4]12JUL'!D99</f>
        <v>59025</v>
      </c>
      <c r="E99" s="19">
        <f>'[4]2SEPT'!E99+'[4]3OCT'!E99+'[4]4NOV'!E99+'[4]5DEC'!E99+'[4]6JAN'!E99+'[4]7FEB'!E99+'[4]8MAR'!E99+'[4]9APR'!E99+'[4]10MAY'!E99+'[4]11JUN'!E99+'[4]12JUL'!E99</f>
        <v>22599</v>
      </c>
      <c r="F99" s="19">
        <f>'[4]2SEPT'!F99+'[4]3OCT'!F99+'[4]4NOV'!F99+'[4]5DEC'!F99+'[4]6JAN'!F99+'[4]7FEB'!F99+'[4]8MAR'!F99+'[4]9APR'!F99+'[4]10MAY'!F99+'[4]11JUN'!F99+'[4]12JUL'!F99</f>
        <v>12000</v>
      </c>
      <c r="G99" s="19">
        <f>'[4]2SEPT'!G99+'[4]3OCT'!G99+'[4]4NOV'!G99+'[4]5DEC'!G99+'[4]6JAN'!G99+'[4]7FEB'!G99+'[4]8MAR'!G99+'[4]9APR'!G99+'[4]10MAY'!G99+'[4]11JUN'!G99+'[4]12JUL'!G99</f>
        <v>6000</v>
      </c>
      <c r="H99" s="19">
        <f>'[4]2SEPT'!H99+'[4]3OCT'!H99+'[4]4NOV'!H99+'[4]5DEC'!H99+'[4]6JAN'!H99+'[4]7FEB'!H99+'[4]8MAR'!H99+'[4]9APR'!H99+'[4]10MAY'!H99+'[4]11JUN'!H99+'[4]12JUL'!H99</f>
        <v>3000</v>
      </c>
      <c r="I99" s="20">
        <f>'[4]2SEPT'!I99+'[4]3OCT'!I99+'[4]4NOV'!I99+'[4]5DEC'!I99+'[4]6JAN'!I99+'[4]7FEB'!I99+'[4]8MAR'!I99+'[4]9APR'!I99+'[4]10MAY'!I99+'[4]11JUN'!I99+'[4]12JUL'!I99</f>
        <v>102624</v>
      </c>
      <c r="J99" s="19">
        <f>'[4]2SEPT'!J99+'[4]3OCT'!J99+'[4]4NOV'!J99+'[4]5DEC'!J99+'[4]6JAN'!J99+'[4]7FEB'!J99+'[4]8MAR'!J99+'[4]9APR'!J99+'[4]10MAY'!J99+'[4]11JUN'!J99+'[4]12JUL'!J99</f>
        <v>8745.75</v>
      </c>
      <c r="K99" s="19">
        <f>'[4]2SEPT'!K99+'[4]3OCT'!K99+'[4]4NOV'!K99+'[4]5DEC'!K99+'[4]6JAN'!K99+'[4]7FEB'!K99+'[4]8MAR'!K99+'[4]9APR'!K99+'[4]10MAY'!K99+'[4]11JUN'!K99+'[4]12JUL'!K99</f>
        <v>0</v>
      </c>
      <c r="L99" s="19">
        <f>'[4]2SEPT'!L99+'[4]3OCT'!L99+'[4]4NOV'!L99+'[4]5DEC'!L99+'[4]6JAN'!L99+'[4]7FEB'!L99+'[4]8MAR'!L99+'[4]9APR'!L99+'[4]10MAY'!L99+'[4]11JUN'!L99+'[4]12JUL'!L99</f>
        <v>0</v>
      </c>
      <c r="M99" s="19">
        <f>'[4]2SEPT'!M99+'[4]3OCT'!M99+'[4]4NOV'!M99+'[4]5DEC'!M99+'[4]6JAN'!M99+'[4]7FEB'!M99+'[4]8MAR'!M99+'[4]9APR'!M99+'[4]10MAY'!M99+'[4]11JUN'!M99+'[4]12JUL'!M99</f>
        <v>0</v>
      </c>
      <c r="N99" s="19">
        <f>'[4]2SEPT'!N99+'[4]3OCT'!N99+'[4]4NOV'!N99+'[4]5DEC'!N99+'[4]6JAN'!N99+'[4]7FEB'!N99+'[4]8MAR'!N99+'[4]9APR'!N99+'[4]10MAY'!N99+'[4]11JUN'!N99+'[4]12JUL'!N99</f>
        <v>0</v>
      </c>
      <c r="O99" s="19">
        <f>'[4]2SEPT'!O99+'[4]3OCT'!O99+'[4]4NOV'!O99+'[4]5DEC'!O99+'[4]6JAN'!O99+'[4]7FEB'!O99+'[4]8MAR'!O99+'[4]9APR'!O99+'[4]10MAY'!O99+'[4]11JUN'!O99+'[4]12JUL'!O99</f>
        <v>0</v>
      </c>
      <c r="P99" s="19">
        <f>'[4]2SEPT'!P99+'[4]3OCT'!P99+'[4]4NOV'!P99+'[4]5DEC'!P99+'[4]6JAN'!P99+'[4]7FEB'!P99+'[4]8MAR'!P99+'[4]9APR'!P99+'[4]10MAY'!P99+'[4]11JUN'!P99+'[4]12JUL'!P99</f>
        <v>0</v>
      </c>
      <c r="Q99" s="19">
        <f>'[4]2SEPT'!Q99+'[4]3OCT'!Q99+'[4]4NOV'!Q99+'[4]5DEC'!Q99+'[4]6JAN'!Q99+'[4]7FEB'!Q99+'[4]8MAR'!Q99+'[4]9APR'!Q99+'[4]10MAY'!Q99+'[4]11JUN'!Q99+'[4]12JUL'!Q99</f>
        <v>0</v>
      </c>
      <c r="R99" s="19">
        <f>'[4]2SEPT'!R99+'[4]3OCT'!R99+'[4]4NOV'!R99+'[4]5DEC'!R99+'[4]6JAN'!R99+'[4]7FEB'!R99+'[4]8MAR'!R99+'[4]9APR'!R99+'[4]10MAY'!R99+'[4]11JUN'!R99+'[4]12JUL'!R99</f>
        <v>0</v>
      </c>
      <c r="S99" s="19">
        <f>'[4]2SEPT'!S99+'[4]3OCT'!S99+'[4]4NOV'!S99+'[4]5DEC'!S99+'[4]6JAN'!S99+'[4]7FEB'!S99+'[4]8MAR'!S99+'[4]9APR'!S99+'[4]10MAY'!S99+'[4]11JUN'!S99+'[4]12JUL'!S99</f>
        <v>0</v>
      </c>
      <c r="T99" s="21">
        <f>'[4]2SEPT'!T99+'[4]3OCT'!T99+'[4]4NOV'!T99+'[4]5DEC'!T99+'[4]6JAN'!T99+'[4]7FEB'!T99+'[4]8MAR'!T99+'[4]9APR'!T99+'[4]10MAY'!T99+'[4]11JUN'!T99+'[4]12JUL'!T99</f>
        <v>0</v>
      </c>
      <c r="U99" s="19">
        <f>'[4]2SEPT'!U99+'[4]3OCT'!U99+'[4]4NOV'!U99+'[4]5DEC'!U99+'[4]6JAN'!U99+'[4]7FEB'!U99+'[4]8MAR'!U99+'[4]9APR'!U99+'[4]10MAY'!U99+'[4]11JUN'!U99+'[4]12JUL'!U99</f>
        <v>0</v>
      </c>
      <c r="V99" s="19">
        <f>'[4]2SEPT'!V99+'[4]3OCT'!V99+'[4]4NOV'!V99+'[4]5DEC'!V99+'[4]6JAN'!V99+'[4]7FEB'!V99+'[4]8MAR'!V99+'[4]9APR'!V99+'[4]10MAY'!V99+'[4]11JUN'!V99+'[4]12JUL'!V99</f>
        <v>0</v>
      </c>
      <c r="W99" s="19">
        <f>'[4]2SEPT'!W99+'[4]3OCT'!W99+'[4]4NOV'!W99+'[4]5DEC'!W99+'[4]6JAN'!W99+'[4]7FEB'!W99+'[4]8MAR'!W99+'[4]9APR'!W99+'[4]10MAY'!W99+'[4]11JUN'!W99+'[4]12JUL'!W99</f>
        <v>0</v>
      </c>
      <c r="X99" s="19">
        <f>'[4]2SEPT'!X99+'[4]3OCT'!X99+'[4]4NOV'!X99+'[4]5DEC'!X99+'[4]6JAN'!X99+'[4]7FEB'!X99+'[4]8MAR'!X99+'[4]9APR'!X99+'[4]10MAY'!X99+'[4]11JUN'!X99+'[4]12JUL'!X99</f>
        <v>0</v>
      </c>
      <c r="Y99" s="22">
        <f>'[4]2SEPT'!Y99+'[4]3OCT'!Y99+'[4]4NOV'!Y99+'[4]5DEC'!Y99+'[4]6JAN'!Y99+'[4]7FEB'!Y99+'[4]8MAR'!Y99+'[4]9APR'!Y99+'[4]10MAY'!Y99+'[4]11JUN'!Y99+'[4]12JUL'!Y99</f>
        <v>0</v>
      </c>
      <c r="Z99" s="19">
        <f>'[4]2SEPT'!Z99+'[4]3OCT'!Z99+'[4]4NOV'!Z99+'[4]5DEC'!Z99+'[4]6JAN'!Z99+'[4]7FEB'!Z99+'[4]8MAR'!Z99+'[4]9APR'!Z99+'[4]10MAY'!Z99+'[4]11JUN'!Z99+'[4]12JUL'!Z99</f>
        <v>0</v>
      </c>
      <c r="AA99" s="19">
        <f>'[4]2SEPT'!AA99+'[4]3OCT'!AA99+'[4]4NOV'!AA99+'[4]5DEC'!AA99+'[4]6JAN'!AA99+'[4]7FEB'!AA99+'[4]8MAR'!AA99+'[4]9APR'!AA99+'[4]10MAY'!AA99+'[4]11JUN'!AA99+'[4]12JUL'!AA99</f>
        <v>0</v>
      </c>
      <c r="AB99" s="19">
        <f>'[4]2SEPT'!AB99+'[4]3OCT'!AB99+'[4]4NOV'!AB99+'[4]5DEC'!AB99+'[4]6JAN'!AB99+'[4]7FEB'!AB99+'[4]8MAR'!AB99+'[4]9APR'!AB99+'[4]10MAY'!AB99+'[4]11JUN'!AB99+'[4]12JUL'!AB99</f>
        <v>0</v>
      </c>
      <c r="AC99" s="19">
        <f>'[4]2SEPT'!AC99+'[4]3OCT'!AC99+'[4]4NOV'!AC99+'[4]5DEC'!AC99+'[4]6JAN'!AC99+'[4]7FEB'!AC99+'[4]8MAR'!AC99+'[4]9APR'!AC99+'[4]10MAY'!AC99+'[4]11JUN'!AC99+'[4]12JUL'!AC99</f>
        <v>0</v>
      </c>
      <c r="AD99" s="23">
        <f>'[4]2SEPT'!AD99+'[4]3OCT'!AD99+'[4]4NOV'!AD99+'[4]5DEC'!AD99+'[4]6JAN'!AD99+'[4]7FEB'!AD99+'[4]8MAR'!AD99+'[4]9APR'!AD99+'[4]10MAY'!AD99+'[4]11JUN'!AD99+'[4]12JUL'!AD99</f>
        <v>0</v>
      </c>
      <c r="AE99" s="19">
        <f>'[4]2SEPT'!AE99+'[4]3OCT'!AE99+'[4]4NOV'!AE99+'[4]5DEC'!AE99+'[4]6JAN'!AE99+'[4]7FEB'!AE99+'[4]8MAR'!AE99+'[4]9APR'!AE99+'[4]10MAY'!AE99+'[4]11JUN'!AE99+'[4]12JUL'!AE99</f>
        <v>0</v>
      </c>
      <c r="AF99" s="19">
        <f>'[4]2SEPT'!AF99+'[4]3OCT'!AF99+'[4]4NOV'!AF99+'[4]5DEC'!AF99+'[4]6JAN'!AF99+'[4]7FEB'!AF99+'[4]8MAR'!AF99+'[4]9APR'!AF99+'[4]10MAY'!AF99+'[4]11JUN'!AF99+'[4]12JUL'!AF99</f>
        <v>0</v>
      </c>
      <c r="AG99" s="19">
        <f>'[4]10MAY'!AG99+'[4]11JUN'!AG99+'[4]12JUL'!AG99</f>
        <v>0</v>
      </c>
      <c r="AH99" s="24">
        <f>'[4]2SEPT'!AG99+'[4]3OCT'!AG99+'[4]4NOV'!AG99+'[4]5DEC'!AG99+'[4]6JAN'!AG99+'[4]7FEB'!AG99+'[4]8MAR'!AG99+'[4]9APR'!AG99+'[4]10MAY'!AH99+'[4]11JUN'!AH99+'[4]12JUL'!AH99</f>
        <v>102817.75</v>
      </c>
    </row>
    <row r="100" spans="1:34" x14ac:dyDescent="0.25">
      <c r="A100" s="16" t="s">
        <v>237</v>
      </c>
      <c r="B100" s="17" t="s">
        <v>238</v>
      </c>
      <c r="C100" s="25" t="s">
        <v>39</v>
      </c>
      <c r="D100" s="19">
        <f>'[4]2SEPT'!D100+'[4]3OCT'!D100+'[4]4NOV'!D100+'[4]5DEC'!D100+'[4]6JAN'!D100+'[4]7FEB'!D100+'[4]8MAR'!D100+'[4]9APR'!D100+'[4]10MAY'!D100+'[4]11JUN'!D100+'[4]12JUL'!D100</f>
        <v>118165</v>
      </c>
      <c r="E100" s="19">
        <f>'[4]2SEPT'!E100+'[4]3OCT'!E100+'[4]4NOV'!E100+'[4]5DEC'!E100+'[4]6JAN'!E100+'[4]7FEB'!E100+'[4]8MAR'!E100+'[4]9APR'!E100+'[4]10MAY'!E100+'[4]11JUN'!E100+'[4]12JUL'!E100</f>
        <v>15000</v>
      </c>
      <c r="F100" s="19">
        <f>'[4]2SEPT'!F100+'[4]3OCT'!F100+'[4]4NOV'!F100+'[4]5DEC'!F100+'[4]6JAN'!F100+'[4]7FEB'!F100+'[4]8MAR'!F100+'[4]9APR'!F100+'[4]10MAY'!F100+'[4]11JUN'!F100+'[4]12JUL'!F100</f>
        <v>59639</v>
      </c>
      <c r="G100" s="19">
        <f>'[4]2SEPT'!G100+'[4]3OCT'!G100+'[4]4NOV'!G100+'[4]5DEC'!G100+'[4]6JAN'!G100+'[4]7FEB'!G100+'[4]8MAR'!G100+'[4]9APR'!G100+'[4]10MAY'!G100+'[4]11JUN'!G100+'[4]12JUL'!G100</f>
        <v>54639</v>
      </c>
      <c r="H100" s="19">
        <f>'[4]2SEPT'!H100+'[4]3OCT'!H100+'[4]4NOV'!H100+'[4]5DEC'!H100+'[4]6JAN'!H100+'[4]7FEB'!H100+'[4]8MAR'!H100+'[4]9APR'!H100+'[4]10MAY'!H100+'[4]11JUN'!H100+'[4]12JUL'!H100</f>
        <v>5000</v>
      </c>
      <c r="I100" s="20">
        <f>'[4]2SEPT'!I100+'[4]3OCT'!I100+'[4]4NOV'!I100+'[4]5DEC'!I100+'[4]6JAN'!I100+'[4]7FEB'!I100+'[4]8MAR'!I100+'[4]9APR'!I100+'[4]10MAY'!I100+'[4]11JUN'!I100+'[4]12JUL'!I100</f>
        <v>252443</v>
      </c>
      <c r="J100" s="19">
        <f>'[4]2SEPT'!J100+'[4]3OCT'!J100+'[4]4NOV'!J100+'[4]5DEC'!J100+'[4]6JAN'!J100+'[4]7FEB'!J100+'[4]8MAR'!J100+'[4]9APR'!J100+'[4]10MAY'!J100+'[4]11JUN'!J100+'[4]12JUL'!J100</f>
        <v>14588.07</v>
      </c>
      <c r="K100" s="19">
        <f>'[4]2SEPT'!K100+'[4]3OCT'!K100+'[4]4NOV'!K100+'[4]5DEC'!K100+'[4]6JAN'!K100+'[4]7FEB'!K100+'[4]8MAR'!K100+'[4]9APR'!K100+'[4]10MAY'!K100+'[4]11JUN'!K100+'[4]12JUL'!K100</f>
        <v>0</v>
      </c>
      <c r="L100" s="19">
        <f>'[4]2SEPT'!L100+'[4]3OCT'!L100+'[4]4NOV'!L100+'[4]5DEC'!L100+'[4]6JAN'!L100+'[4]7FEB'!L100+'[4]8MAR'!L100+'[4]9APR'!L100+'[4]10MAY'!L100+'[4]11JUN'!L100+'[4]12JUL'!L100</f>
        <v>0</v>
      </c>
      <c r="M100" s="19">
        <f>'[4]2SEPT'!M100+'[4]3OCT'!M100+'[4]4NOV'!M100+'[4]5DEC'!M100+'[4]6JAN'!M100+'[4]7FEB'!M100+'[4]8MAR'!M100+'[4]9APR'!M100+'[4]10MAY'!M100+'[4]11JUN'!M100+'[4]12JUL'!M100</f>
        <v>0</v>
      </c>
      <c r="N100" s="19">
        <f>'[4]2SEPT'!N100+'[4]3OCT'!N100+'[4]4NOV'!N100+'[4]5DEC'!N100+'[4]6JAN'!N100+'[4]7FEB'!N100+'[4]8MAR'!N100+'[4]9APR'!N100+'[4]10MAY'!N100+'[4]11JUN'!N100+'[4]12JUL'!N100</f>
        <v>0</v>
      </c>
      <c r="O100" s="19">
        <f>'[4]2SEPT'!O100+'[4]3OCT'!O100+'[4]4NOV'!O100+'[4]5DEC'!O100+'[4]6JAN'!O100+'[4]7FEB'!O100+'[4]8MAR'!O100+'[4]9APR'!O100+'[4]10MAY'!O100+'[4]11JUN'!O100+'[4]12JUL'!O100</f>
        <v>0</v>
      </c>
      <c r="P100" s="19">
        <f>'[4]2SEPT'!P100+'[4]3OCT'!P100+'[4]4NOV'!P100+'[4]5DEC'!P100+'[4]6JAN'!P100+'[4]7FEB'!P100+'[4]8MAR'!P100+'[4]9APR'!P100+'[4]10MAY'!P100+'[4]11JUN'!P100+'[4]12JUL'!P100</f>
        <v>0</v>
      </c>
      <c r="Q100" s="19">
        <f>'[4]2SEPT'!Q100+'[4]3OCT'!Q100+'[4]4NOV'!Q100+'[4]5DEC'!Q100+'[4]6JAN'!Q100+'[4]7FEB'!Q100+'[4]8MAR'!Q100+'[4]9APR'!Q100+'[4]10MAY'!Q100+'[4]11JUN'!Q100+'[4]12JUL'!Q100</f>
        <v>0</v>
      </c>
      <c r="R100" s="19">
        <f>'[4]2SEPT'!R100+'[4]3OCT'!R100+'[4]4NOV'!R100+'[4]5DEC'!R100+'[4]6JAN'!R100+'[4]7FEB'!R100+'[4]8MAR'!R100+'[4]9APR'!R100+'[4]10MAY'!R100+'[4]11JUN'!R100+'[4]12JUL'!R100</f>
        <v>0</v>
      </c>
      <c r="S100" s="19">
        <f>'[4]2SEPT'!S100+'[4]3OCT'!S100+'[4]4NOV'!S100+'[4]5DEC'!S100+'[4]6JAN'!S100+'[4]7FEB'!S100+'[4]8MAR'!S100+'[4]9APR'!S100+'[4]10MAY'!S100+'[4]11JUN'!S100+'[4]12JUL'!S100</f>
        <v>0</v>
      </c>
      <c r="T100" s="21">
        <f>'[4]2SEPT'!T100+'[4]3OCT'!T100+'[4]4NOV'!T100+'[4]5DEC'!T100+'[4]6JAN'!T100+'[4]7FEB'!T100+'[4]8MAR'!T100+'[4]9APR'!T100+'[4]10MAY'!T100+'[4]11JUN'!T100+'[4]12JUL'!T100</f>
        <v>0</v>
      </c>
      <c r="U100" s="19">
        <f>'[4]2SEPT'!U100+'[4]3OCT'!U100+'[4]4NOV'!U100+'[4]5DEC'!U100+'[4]6JAN'!U100+'[4]7FEB'!U100+'[4]8MAR'!U100+'[4]9APR'!U100+'[4]10MAY'!U100+'[4]11JUN'!U100+'[4]12JUL'!U100</f>
        <v>0</v>
      </c>
      <c r="V100" s="19">
        <f>'[4]2SEPT'!V100+'[4]3OCT'!V100+'[4]4NOV'!V100+'[4]5DEC'!V100+'[4]6JAN'!V100+'[4]7FEB'!V100+'[4]8MAR'!V100+'[4]9APR'!V100+'[4]10MAY'!V100+'[4]11JUN'!V100+'[4]12JUL'!V100</f>
        <v>0</v>
      </c>
      <c r="W100" s="19">
        <f>'[4]2SEPT'!W100+'[4]3OCT'!W100+'[4]4NOV'!W100+'[4]5DEC'!W100+'[4]6JAN'!W100+'[4]7FEB'!W100+'[4]8MAR'!W100+'[4]9APR'!W100+'[4]10MAY'!W100+'[4]11JUN'!W100+'[4]12JUL'!W100</f>
        <v>0</v>
      </c>
      <c r="X100" s="19">
        <f>'[4]2SEPT'!X100+'[4]3OCT'!X100+'[4]4NOV'!X100+'[4]5DEC'!X100+'[4]6JAN'!X100+'[4]7FEB'!X100+'[4]8MAR'!X100+'[4]9APR'!X100+'[4]10MAY'!X100+'[4]11JUN'!X100+'[4]12JUL'!X100</f>
        <v>0</v>
      </c>
      <c r="Y100" s="22">
        <f>'[4]2SEPT'!Y100+'[4]3OCT'!Y100+'[4]4NOV'!Y100+'[4]5DEC'!Y100+'[4]6JAN'!Y100+'[4]7FEB'!Y100+'[4]8MAR'!Y100+'[4]9APR'!Y100+'[4]10MAY'!Y100+'[4]11JUN'!Y100+'[4]12JUL'!Y100</f>
        <v>0</v>
      </c>
      <c r="Z100" s="19">
        <f>'[4]2SEPT'!Z100+'[4]3OCT'!Z100+'[4]4NOV'!Z100+'[4]5DEC'!Z100+'[4]6JAN'!Z100+'[4]7FEB'!Z100+'[4]8MAR'!Z100+'[4]9APR'!Z100+'[4]10MAY'!Z100+'[4]11JUN'!Z100+'[4]12JUL'!Z100</f>
        <v>0</v>
      </c>
      <c r="AA100" s="19">
        <f>'[4]2SEPT'!AA100+'[4]3OCT'!AA100+'[4]4NOV'!AA100+'[4]5DEC'!AA100+'[4]6JAN'!AA100+'[4]7FEB'!AA100+'[4]8MAR'!AA100+'[4]9APR'!AA100+'[4]10MAY'!AA100+'[4]11JUN'!AA100+'[4]12JUL'!AA100</f>
        <v>0</v>
      </c>
      <c r="AB100" s="19">
        <f>'[4]2SEPT'!AB100+'[4]3OCT'!AB100+'[4]4NOV'!AB100+'[4]5DEC'!AB100+'[4]6JAN'!AB100+'[4]7FEB'!AB100+'[4]8MAR'!AB100+'[4]9APR'!AB100+'[4]10MAY'!AB100+'[4]11JUN'!AB100+'[4]12JUL'!AB100</f>
        <v>0</v>
      </c>
      <c r="AC100" s="19">
        <f>'[4]2SEPT'!AC100+'[4]3OCT'!AC100+'[4]4NOV'!AC100+'[4]5DEC'!AC100+'[4]6JAN'!AC100+'[4]7FEB'!AC100+'[4]8MAR'!AC100+'[4]9APR'!AC100+'[4]10MAY'!AC100+'[4]11JUN'!AC100+'[4]12JUL'!AC100</f>
        <v>0</v>
      </c>
      <c r="AD100" s="23">
        <f>'[4]2SEPT'!AD100+'[4]3OCT'!AD100+'[4]4NOV'!AD100+'[4]5DEC'!AD100+'[4]6JAN'!AD100+'[4]7FEB'!AD100+'[4]8MAR'!AD100+'[4]9APR'!AD100+'[4]10MAY'!AD100+'[4]11JUN'!AD100+'[4]12JUL'!AD100</f>
        <v>0</v>
      </c>
      <c r="AE100" s="19">
        <f>'[4]2SEPT'!AE100+'[4]3OCT'!AE100+'[4]4NOV'!AE100+'[4]5DEC'!AE100+'[4]6JAN'!AE100+'[4]7FEB'!AE100+'[4]8MAR'!AE100+'[4]9APR'!AE100+'[4]10MAY'!AE100+'[4]11JUN'!AE100+'[4]12JUL'!AE100</f>
        <v>0</v>
      </c>
      <c r="AF100" s="19">
        <f>'[4]2SEPT'!AF100+'[4]3OCT'!AF100+'[4]4NOV'!AF100+'[4]5DEC'!AF100+'[4]6JAN'!AF100+'[4]7FEB'!AF100+'[4]8MAR'!AF100+'[4]9APR'!AF100+'[4]10MAY'!AF100+'[4]11JUN'!AF100+'[4]12JUL'!AF100</f>
        <v>0</v>
      </c>
      <c r="AG100" s="19">
        <f>'[4]10MAY'!AG100+'[4]11JUN'!AG100+'[4]12JUL'!AG100</f>
        <v>0</v>
      </c>
      <c r="AH100" s="24">
        <f>'[4]2SEPT'!AG100+'[4]3OCT'!AG100+'[4]4NOV'!AG100+'[4]5DEC'!AG100+'[4]6JAN'!AG100+'[4]7FEB'!AG100+'[4]8MAR'!AG100+'[4]9APR'!AG100+'[4]10MAY'!AH100+'[4]11JUN'!AH100+'[4]12JUL'!AH100</f>
        <v>245994.07</v>
      </c>
    </row>
    <row r="101" spans="1:34" x14ac:dyDescent="0.25">
      <c r="A101" s="16" t="s">
        <v>239</v>
      </c>
      <c r="B101" s="17" t="s">
        <v>240</v>
      </c>
      <c r="C101" s="28" t="s">
        <v>45</v>
      </c>
      <c r="D101" s="19">
        <f>'[4]2SEPT'!D101+'[4]3OCT'!D101+'[4]4NOV'!D101+'[4]5DEC'!D101+'[4]6JAN'!D101+'[4]7FEB'!D101+'[4]8MAR'!D101+'[4]9APR'!D101+'[4]10MAY'!D101+'[4]11JUN'!D101+'[4]12JUL'!D101</f>
        <v>436883</v>
      </c>
      <c r="E101" s="19">
        <f>'[4]2SEPT'!E101+'[4]3OCT'!E101+'[4]4NOV'!E101+'[4]5DEC'!E101+'[4]6JAN'!E101+'[4]7FEB'!E101+'[4]8MAR'!E101+'[4]9APR'!E101+'[4]10MAY'!E101+'[4]11JUN'!E101+'[4]12JUL'!E101</f>
        <v>147050</v>
      </c>
      <c r="F101" s="19">
        <f>'[4]2SEPT'!F101+'[4]3OCT'!F101+'[4]4NOV'!F101+'[4]5DEC'!F101+'[4]6JAN'!F101+'[4]7FEB'!F101+'[4]8MAR'!F101+'[4]9APR'!F101+'[4]10MAY'!F101+'[4]11JUN'!F101+'[4]12JUL'!F101</f>
        <v>384704</v>
      </c>
      <c r="G101" s="19">
        <f>'[4]2SEPT'!G101+'[4]3OCT'!G101+'[4]4NOV'!G101+'[4]5DEC'!G101+'[4]6JAN'!G101+'[4]7FEB'!G101+'[4]8MAR'!G101+'[4]9APR'!G101+'[4]10MAY'!G101+'[4]11JUN'!G101+'[4]12JUL'!G101</f>
        <v>589582</v>
      </c>
      <c r="H101" s="19">
        <f>'[4]2SEPT'!H101+'[4]3OCT'!H101+'[4]4NOV'!H101+'[4]5DEC'!H101+'[4]6JAN'!H101+'[4]7FEB'!H101+'[4]8MAR'!H101+'[4]9APR'!H101+'[4]10MAY'!H101+'[4]11JUN'!H101+'[4]12JUL'!H101</f>
        <v>155000</v>
      </c>
      <c r="I101" s="20">
        <f>'[4]2SEPT'!I101+'[4]3OCT'!I101+'[4]4NOV'!I101+'[4]5DEC'!I101+'[4]6JAN'!I101+'[4]7FEB'!I101+'[4]8MAR'!I101+'[4]9APR'!I101+'[4]10MAY'!I101+'[4]11JUN'!I101+'[4]12JUL'!I101</f>
        <v>1713219</v>
      </c>
      <c r="J101" s="19">
        <f>'[4]2SEPT'!J101+'[4]3OCT'!J101+'[4]4NOV'!J101+'[4]5DEC'!J101+'[4]6JAN'!J101+'[4]7FEB'!J101+'[4]8MAR'!J101+'[4]9APR'!J101+'[4]10MAY'!J101+'[4]11JUN'!J101+'[4]12JUL'!J101</f>
        <v>568809.56000000006</v>
      </c>
      <c r="K101" s="19">
        <f>'[4]2SEPT'!K101+'[4]3OCT'!K101+'[4]4NOV'!K101+'[4]5DEC'!K101+'[4]6JAN'!K101+'[4]7FEB'!K101+'[4]8MAR'!K101+'[4]9APR'!K101+'[4]10MAY'!K101+'[4]11JUN'!K101+'[4]12JUL'!K101</f>
        <v>0</v>
      </c>
      <c r="L101" s="19">
        <f>'[4]2SEPT'!L101+'[4]3OCT'!L101+'[4]4NOV'!L101+'[4]5DEC'!L101+'[4]6JAN'!L101+'[4]7FEB'!L101+'[4]8MAR'!L101+'[4]9APR'!L101+'[4]10MAY'!L101+'[4]11JUN'!L101+'[4]12JUL'!L101</f>
        <v>0</v>
      </c>
      <c r="M101" s="19">
        <f>'[4]2SEPT'!M101+'[4]3OCT'!M101+'[4]4NOV'!M101+'[4]5DEC'!M101+'[4]6JAN'!M101+'[4]7FEB'!M101+'[4]8MAR'!M101+'[4]9APR'!M101+'[4]10MAY'!M101+'[4]11JUN'!M101+'[4]12JUL'!M101</f>
        <v>0</v>
      </c>
      <c r="N101" s="19">
        <f>'[4]2SEPT'!N101+'[4]3OCT'!N101+'[4]4NOV'!N101+'[4]5DEC'!N101+'[4]6JAN'!N101+'[4]7FEB'!N101+'[4]8MAR'!N101+'[4]9APR'!N101+'[4]10MAY'!N101+'[4]11JUN'!N101+'[4]12JUL'!N101</f>
        <v>0</v>
      </c>
      <c r="O101" s="19">
        <f>'[4]2SEPT'!O101+'[4]3OCT'!O101+'[4]4NOV'!O101+'[4]5DEC'!O101+'[4]6JAN'!O101+'[4]7FEB'!O101+'[4]8MAR'!O101+'[4]9APR'!O101+'[4]10MAY'!O101+'[4]11JUN'!O101+'[4]12JUL'!O101</f>
        <v>46008</v>
      </c>
      <c r="P101" s="19">
        <f>'[4]2SEPT'!P101+'[4]3OCT'!P101+'[4]4NOV'!P101+'[4]5DEC'!P101+'[4]6JAN'!P101+'[4]7FEB'!P101+'[4]8MAR'!P101+'[4]9APR'!P101+'[4]10MAY'!P101+'[4]11JUN'!P101+'[4]12JUL'!P101</f>
        <v>0</v>
      </c>
      <c r="Q101" s="19">
        <f>'[4]2SEPT'!Q101+'[4]3OCT'!Q101+'[4]4NOV'!Q101+'[4]5DEC'!Q101+'[4]6JAN'!Q101+'[4]7FEB'!Q101+'[4]8MAR'!Q101+'[4]9APR'!Q101+'[4]10MAY'!Q101+'[4]11JUN'!Q101+'[4]12JUL'!Q101</f>
        <v>0</v>
      </c>
      <c r="R101" s="19">
        <f>'[4]2SEPT'!R101+'[4]3OCT'!R101+'[4]4NOV'!R101+'[4]5DEC'!R101+'[4]6JAN'!R101+'[4]7FEB'!R101+'[4]8MAR'!R101+'[4]9APR'!R101+'[4]10MAY'!R101+'[4]11JUN'!R101+'[4]12JUL'!R101</f>
        <v>0</v>
      </c>
      <c r="S101" s="19">
        <f>'[4]2SEPT'!S101+'[4]3OCT'!S101+'[4]4NOV'!S101+'[4]5DEC'!S101+'[4]6JAN'!S101+'[4]7FEB'!S101+'[4]8MAR'!S101+'[4]9APR'!S101+'[4]10MAY'!S101+'[4]11JUN'!S101+'[4]12JUL'!S101</f>
        <v>0</v>
      </c>
      <c r="T101" s="21">
        <f>'[4]2SEPT'!T101+'[4]3OCT'!T101+'[4]4NOV'!T101+'[4]5DEC'!T101+'[4]6JAN'!T101+'[4]7FEB'!T101+'[4]8MAR'!T101+'[4]9APR'!T101+'[4]10MAY'!T101+'[4]11JUN'!T101+'[4]12JUL'!T101</f>
        <v>0</v>
      </c>
      <c r="U101" s="19">
        <f>'[4]2SEPT'!U101+'[4]3OCT'!U101+'[4]4NOV'!U101+'[4]5DEC'!U101+'[4]6JAN'!U101+'[4]7FEB'!U101+'[4]8MAR'!U101+'[4]9APR'!U101+'[4]10MAY'!U101+'[4]11JUN'!U101+'[4]12JUL'!U101</f>
        <v>0</v>
      </c>
      <c r="V101" s="19">
        <f>'[4]2SEPT'!V101+'[4]3OCT'!V101+'[4]4NOV'!V101+'[4]5DEC'!V101+'[4]6JAN'!V101+'[4]7FEB'!V101+'[4]8MAR'!V101+'[4]9APR'!V101+'[4]10MAY'!V101+'[4]11JUN'!V101+'[4]12JUL'!V101</f>
        <v>0</v>
      </c>
      <c r="W101" s="19">
        <f>'[4]2SEPT'!W101+'[4]3OCT'!W101+'[4]4NOV'!W101+'[4]5DEC'!W101+'[4]6JAN'!W101+'[4]7FEB'!W101+'[4]8MAR'!W101+'[4]9APR'!W101+'[4]10MAY'!W101+'[4]11JUN'!W101+'[4]12JUL'!W101</f>
        <v>0</v>
      </c>
      <c r="X101" s="19">
        <f>'[4]2SEPT'!X101+'[4]3OCT'!X101+'[4]4NOV'!X101+'[4]5DEC'!X101+'[4]6JAN'!X101+'[4]7FEB'!X101+'[4]8MAR'!X101+'[4]9APR'!X101+'[4]10MAY'!X101+'[4]11JUN'!X101+'[4]12JUL'!X101</f>
        <v>0</v>
      </c>
      <c r="Y101" s="22">
        <f>'[4]2SEPT'!Y101+'[4]3OCT'!Y101+'[4]4NOV'!Y101+'[4]5DEC'!Y101+'[4]6JAN'!Y101+'[4]7FEB'!Y101+'[4]8MAR'!Y101+'[4]9APR'!Y101+'[4]10MAY'!Y101+'[4]11JUN'!Y101+'[4]12JUL'!Y101</f>
        <v>0</v>
      </c>
      <c r="Z101" s="19">
        <f>'[4]2SEPT'!Z101+'[4]3OCT'!Z101+'[4]4NOV'!Z101+'[4]5DEC'!Z101+'[4]6JAN'!Z101+'[4]7FEB'!Z101+'[4]8MAR'!Z101+'[4]9APR'!Z101+'[4]10MAY'!Z101+'[4]11JUN'!Z101+'[4]12JUL'!Z101</f>
        <v>0</v>
      </c>
      <c r="AA101" s="19">
        <f>'[4]2SEPT'!AA101+'[4]3OCT'!AA101+'[4]4NOV'!AA101+'[4]5DEC'!AA101+'[4]6JAN'!AA101+'[4]7FEB'!AA101+'[4]8MAR'!AA101+'[4]9APR'!AA101+'[4]10MAY'!AA101+'[4]11JUN'!AA101+'[4]12JUL'!AA101</f>
        <v>0</v>
      </c>
      <c r="AB101" s="19">
        <f>'[4]2SEPT'!AB101+'[4]3OCT'!AB101+'[4]4NOV'!AB101+'[4]5DEC'!AB101+'[4]6JAN'!AB101+'[4]7FEB'!AB101+'[4]8MAR'!AB101+'[4]9APR'!AB101+'[4]10MAY'!AB101+'[4]11JUN'!AB101+'[4]12JUL'!AB101</f>
        <v>0</v>
      </c>
      <c r="AC101" s="19">
        <f>'[4]2SEPT'!AC101+'[4]3OCT'!AC101+'[4]4NOV'!AC101+'[4]5DEC'!AC101+'[4]6JAN'!AC101+'[4]7FEB'!AC101+'[4]8MAR'!AC101+'[4]9APR'!AC101+'[4]10MAY'!AC101+'[4]11JUN'!AC101+'[4]12JUL'!AC101</f>
        <v>0</v>
      </c>
      <c r="AD101" s="23">
        <f>'[4]2SEPT'!AD101+'[4]3OCT'!AD101+'[4]4NOV'!AD101+'[4]5DEC'!AD101+'[4]6JAN'!AD101+'[4]7FEB'!AD101+'[4]8MAR'!AD101+'[4]9APR'!AD101+'[4]10MAY'!AD101+'[4]11JUN'!AD101+'[4]12JUL'!AD101</f>
        <v>0</v>
      </c>
      <c r="AE101" s="19">
        <f>'[4]2SEPT'!AE101+'[4]3OCT'!AE101+'[4]4NOV'!AE101+'[4]5DEC'!AE101+'[4]6JAN'!AE101+'[4]7FEB'!AE101+'[4]8MAR'!AE101+'[4]9APR'!AE101+'[4]10MAY'!AE101+'[4]11JUN'!AE101+'[4]12JUL'!AE101</f>
        <v>0</v>
      </c>
      <c r="AF101" s="19">
        <f>'[4]2SEPT'!AF101+'[4]3OCT'!AF101+'[4]4NOV'!AF101+'[4]5DEC'!AF101+'[4]6JAN'!AF101+'[4]7FEB'!AF101+'[4]8MAR'!AF101+'[4]9APR'!AF101+'[4]10MAY'!AF101+'[4]11JUN'!AF101+'[4]12JUL'!AF101</f>
        <v>4348</v>
      </c>
      <c r="AG101" s="19">
        <f>'[4]10MAY'!AG101+'[4]11JUN'!AG101+'[4]12JUL'!AG101</f>
        <v>0</v>
      </c>
      <c r="AH101" s="24">
        <f>'[4]2SEPT'!AG101+'[4]3OCT'!AG101+'[4]4NOV'!AG101+'[4]5DEC'!AG101+'[4]6JAN'!AG101+'[4]7FEB'!AG101+'[4]8MAR'!AG101+'[4]9APR'!AG101+'[4]10MAY'!AH101+'[4]11JUN'!AH101+'[4]12JUL'!AH101</f>
        <v>2185781.56</v>
      </c>
    </row>
    <row r="102" spans="1:34" x14ac:dyDescent="0.25">
      <c r="A102" s="16" t="s">
        <v>241</v>
      </c>
      <c r="B102" s="17" t="s">
        <v>242</v>
      </c>
      <c r="C102" s="26" t="s">
        <v>42</v>
      </c>
      <c r="D102" s="19">
        <f>'[4]2SEPT'!D102+'[4]3OCT'!D102+'[4]4NOV'!D102+'[4]5DEC'!D102+'[4]6JAN'!D102+'[4]7FEB'!D102+'[4]8MAR'!D102+'[4]9APR'!D102+'[4]10MAY'!D102+'[4]11JUN'!D102+'[4]12JUL'!D102</f>
        <v>80195</v>
      </c>
      <c r="E102" s="19">
        <f>'[4]2SEPT'!E102+'[4]3OCT'!E102+'[4]4NOV'!E102+'[4]5DEC'!E102+'[4]6JAN'!E102+'[4]7FEB'!E102+'[4]8MAR'!E102+'[4]9APR'!E102+'[4]10MAY'!E102+'[4]11JUN'!E102+'[4]12JUL'!E102</f>
        <v>0</v>
      </c>
      <c r="F102" s="19">
        <f>'[4]2SEPT'!F102+'[4]3OCT'!F102+'[4]4NOV'!F102+'[4]5DEC'!F102+'[4]6JAN'!F102+'[4]7FEB'!F102+'[4]8MAR'!F102+'[4]9APR'!F102+'[4]10MAY'!F102+'[4]11JUN'!F102+'[4]12JUL'!F102</f>
        <v>0</v>
      </c>
      <c r="G102" s="19">
        <f>'[4]2SEPT'!G102+'[4]3OCT'!G102+'[4]4NOV'!G102+'[4]5DEC'!G102+'[4]6JAN'!G102+'[4]7FEB'!G102+'[4]8MAR'!G102+'[4]9APR'!G102+'[4]10MAY'!G102+'[4]11JUN'!G102+'[4]12JUL'!G102</f>
        <v>0</v>
      </c>
      <c r="H102" s="19">
        <f>'[4]2SEPT'!H102+'[4]3OCT'!H102+'[4]4NOV'!H102+'[4]5DEC'!H102+'[4]6JAN'!H102+'[4]7FEB'!H102+'[4]8MAR'!H102+'[4]9APR'!H102+'[4]10MAY'!H102+'[4]11JUN'!H102+'[4]12JUL'!H102</f>
        <v>0</v>
      </c>
      <c r="I102" s="20">
        <f>'[4]2SEPT'!I102+'[4]3OCT'!I102+'[4]4NOV'!I102+'[4]5DEC'!I102+'[4]6JAN'!I102+'[4]7FEB'!I102+'[4]8MAR'!I102+'[4]9APR'!I102+'[4]10MAY'!I102+'[4]11JUN'!I102+'[4]12JUL'!I102</f>
        <v>80195</v>
      </c>
      <c r="J102" s="19">
        <f>'[4]2SEPT'!J102+'[4]3OCT'!J102+'[4]4NOV'!J102+'[4]5DEC'!J102+'[4]6JAN'!J102+'[4]7FEB'!J102+'[4]8MAR'!J102+'[4]9APR'!J102+'[4]10MAY'!J102+'[4]11JUN'!J102+'[4]12JUL'!J102</f>
        <v>6492</v>
      </c>
      <c r="K102" s="19">
        <f>'[4]2SEPT'!K102+'[4]3OCT'!K102+'[4]4NOV'!K102+'[4]5DEC'!K102+'[4]6JAN'!K102+'[4]7FEB'!K102+'[4]8MAR'!K102+'[4]9APR'!K102+'[4]10MAY'!K102+'[4]11JUN'!K102+'[4]12JUL'!K102</f>
        <v>0</v>
      </c>
      <c r="L102" s="19">
        <f>'[4]2SEPT'!L102+'[4]3OCT'!L102+'[4]4NOV'!L102+'[4]5DEC'!L102+'[4]6JAN'!L102+'[4]7FEB'!L102+'[4]8MAR'!L102+'[4]9APR'!L102+'[4]10MAY'!L102+'[4]11JUN'!L102+'[4]12JUL'!L102</f>
        <v>0</v>
      </c>
      <c r="M102" s="19">
        <f>'[4]2SEPT'!M102+'[4]3OCT'!M102+'[4]4NOV'!M102+'[4]5DEC'!M102+'[4]6JAN'!M102+'[4]7FEB'!M102+'[4]8MAR'!M102+'[4]9APR'!M102+'[4]10MAY'!M102+'[4]11JUN'!M102+'[4]12JUL'!M102</f>
        <v>0</v>
      </c>
      <c r="N102" s="19">
        <f>'[4]2SEPT'!N102+'[4]3OCT'!N102+'[4]4NOV'!N102+'[4]5DEC'!N102+'[4]6JAN'!N102+'[4]7FEB'!N102+'[4]8MAR'!N102+'[4]9APR'!N102+'[4]10MAY'!N102+'[4]11JUN'!N102+'[4]12JUL'!N102</f>
        <v>0</v>
      </c>
      <c r="O102" s="19">
        <f>'[4]2SEPT'!O102+'[4]3OCT'!O102+'[4]4NOV'!O102+'[4]5DEC'!O102+'[4]6JAN'!O102+'[4]7FEB'!O102+'[4]8MAR'!O102+'[4]9APR'!O102+'[4]10MAY'!O102+'[4]11JUN'!O102+'[4]12JUL'!O102</f>
        <v>0</v>
      </c>
      <c r="P102" s="19">
        <f>'[4]2SEPT'!P102+'[4]3OCT'!P102+'[4]4NOV'!P102+'[4]5DEC'!P102+'[4]6JAN'!P102+'[4]7FEB'!P102+'[4]8MAR'!P102+'[4]9APR'!P102+'[4]10MAY'!P102+'[4]11JUN'!P102+'[4]12JUL'!P102</f>
        <v>0</v>
      </c>
      <c r="Q102" s="19">
        <f>'[4]2SEPT'!Q102+'[4]3OCT'!Q102+'[4]4NOV'!Q102+'[4]5DEC'!Q102+'[4]6JAN'!Q102+'[4]7FEB'!Q102+'[4]8MAR'!Q102+'[4]9APR'!Q102+'[4]10MAY'!Q102+'[4]11JUN'!Q102+'[4]12JUL'!Q102</f>
        <v>0</v>
      </c>
      <c r="R102" s="19">
        <f>'[4]2SEPT'!R102+'[4]3OCT'!R102+'[4]4NOV'!R102+'[4]5DEC'!R102+'[4]6JAN'!R102+'[4]7FEB'!R102+'[4]8MAR'!R102+'[4]9APR'!R102+'[4]10MAY'!R102+'[4]11JUN'!R102+'[4]12JUL'!R102</f>
        <v>0</v>
      </c>
      <c r="S102" s="19">
        <f>'[4]2SEPT'!S102+'[4]3OCT'!S102+'[4]4NOV'!S102+'[4]5DEC'!S102+'[4]6JAN'!S102+'[4]7FEB'!S102+'[4]8MAR'!S102+'[4]9APR'!S102+'[4]10MAY'!S102+'[4]11JUN'!S102+'[4]12JUL'!S102</f>
        <v>0</v>
      </c>
      <c r="T102" s="21">
        <f>'[4]2SEPT'!T102+'[4]3OCT'!T102+'[4]4NOV'!T102+'[4]5DEC'!T102+'[4]6JAN'!T102+'[4]7FEB'!T102+'[4]8MAR'!T102+'[4]9APR'!T102+'[4]10MAY'!T102+'[4]11JUN'!T102+'[4]12JUL'!T102</f>
        <v>0</v>
      </c>
      <c r="U102" s="19">
        <f>'[4]2SEPT'!U102+'[4]3OCT'!U102+'[4]4NOV'!U102+'[4]5DEC'!U102+'[4]6JAN'!U102+'[4]7FEB'!U102+'[4]8MAR'!U102+'[4]9APR'!U102+'[4]10MAY'!U102+'[4]11JUN'!U102+'[4]12JUL'!U102</f>
        <v>0</v>
      </c>
      <c r="V102" s="19">
        <f>'[4]2SEPT'!V102+'[4]3OCT'!V102+'[4]4NOV'!V102+'[4]5DEC'!V102+'[4]6JAN'!V102+'[4]7FEB'!V102+'[4]8MAR'!V102+'[4]9APR'!V102+'[4]10MAY'!V102+'[4]11JUN'!V102+'[4]12JUL'!V102</f>
        <v>0</v>
      </c>
      <c r="W102" s="19">
        <f>'[4]2SEPT'!W102+'[4]3OCT'!W102+'[4]4NOV'!W102+'[4]5DEC'!W102+'[4]6JAN'!W102+'[4]7FEB'!W102+'[4]8MAR'!W102+'[4]9APR'!W102+'[4]10MAY'!W102+'[4]11JUN'!W102+'[4]12JUL'!W102</f>
        <v>0</v>
      </c>
      <c r="X102" s="19">
        <f>'[4]2SEPT'!X102+'[4]3OCT'!X102+'[4]4NOV'!X102+'[4]5DEC'!X102+'[4]6JAN'!X102+'[4]7FEB'!X102+'[4]8MAR'!X102+'[4]9APR'!X102+'[4]10MAY'!X102+'[4]11JUN'!X102+'[4]12JUL'!X102</f>
        <v>0</v>
      </c>
      <c r="Y102" s="22">
        <f>'[4]2SEPT'!Y102+'[4]3OCT'!Y102+'[4]4NOV'!Y102+'[4]5DEC'!Y102+'[4]6JAN'!Y102+'[4]7FEB'!Y102+'[4]8MAR'!Y102+'[4]9APR'!Y102+'[4]10MAY'!Y102+'[4]11JUN'!Y102+'[4]12JUL'!Y102</f>
        <v>0</v>
      </c>
      <c r="Z102" s="19">
        <f>'[4]2SEPT'!Z102+'[4]3OCT'!Z102+'[4]4NOV'!Z102+'[4]5DEC'!Z102+'[4]6JAN'!Z102+'[4]7FEB'!Z102+'[4]8MAR'!Z102+'[4]9APR'!Z102+'[4]10MAY'!Z102+'[4]11JUN'!Z102+'[4]12JUL'!Z102</f>
        <v>0</v>
      </c>
      <c r="AA102" s="19">
        <f>'[4]2SEPT'!AA102+'[4]3OCT'!AA102+'[4]4NOV'!AA102+'[4]5DEC'!AA102+'[4]6JAN'!AA102+'[4]7FEB'!AA102+'[4]8MAR'!AA102+'[4]9APR'!AA102+'[4]10MAY'!AA102+'[4]11JUN'!AA102+'[4]12JUL'!AA102</f>
        <v>0</v>
      </c>
      <c r="AB102" s="19">
        <f>'[4]2SEPT'!AB102+'[4]3OCT'!AB102+'[4]4NOV'!AB102+'[4]5DEC'!AB102+'[4]6JAN'!AB102+'[4]7FEB'!AB102+'[4]8MAR'!AB102+'[4]9APR'!AB102+'[4]10MAY'!AB102+'[4]11JUN'!AB102+'[4]12JUL'!AB102</f>
        <v>0</v>
      </c>
      <c r="AC102" s="19">
        <f>'[4]2SEPT'!AC102+'[4]3OCT'!AC102+'[4]4NOV'!AC102+'[4]5DEC'!AC102+'[4]6JAN'!AC102+'[4]7FEB'!AC102+'[4]8MAR'!AC102+'[4]9APR'!AC102+'[4]10MAY'!AC102+'[4]11JUN'!AC102+'[4]12JUL'!AC102</f>
        <v>0</v>
      </c>
      <c r="AD102" s="23">
        <f>'[4]2SEPT'!AD102+'[4]3OCT'!AD102+'[4]4NOV'!AD102+'[4]5DEC'!AD102+'[4]6JAN'!AD102+'[4]7FEB'!AD102+'[4]8MAR'!AD102+'[4]9APR'!AD102+'[4]10MAY'!AD102+'[4]11JUN'!AD102+'[4]12JUL'!AD102</f>
        <v>0</v>
      </c>
      <c r="AE102" s="19">
        <f>'[4]2SEPT'!AE102+'[4]3OCT'!AE102+'[4]4NOV'!AE102+'[4]5DEC'!AE102+'[4]6JAN'!AE102+'[4]7FEB'!AE102+'[4]8MAR'!AE102+'[4]9APR'!AE102+'[4]10MAY'!AE102+'[4]11JUN'!AE102+'[4]12JUL'!AE102</f>
        <v>0</v>
      </c>
      <c r="AF102" s="19">
        <f>'[4]2SEPT'!AF102+'[4]3OCT'!AF102+'[4]4NOV'!AF102+'[4]5DEC'!AF102+'[4]6JAN'!AF102+'[4]7FEB'!AF102+'[4]8MAR'!AF102+'[4]9APR'!AF102+'[4]10MAY'!AF102+'[4]11JUN'!AF102+'[4]12JUL'!AF102</f>
        <v>0</v>
      </c>
      <c r="AG102" s="19">
        <f>'[4]10MAY'!AG102+'[4]11JUN'!AG102+'[4]12JUL'!AG102</f>
        <v>0</v>
      </c>
      <c r="AH102" s="24">
        <f>'[4]2SEPT'!AG102+'[4]3OCT'!AG102+'[4]4NOV'!AG102+'[4]5DEC'!AG102+'[4]6JAN'!AG102+'[4]7FEB'!AG102+'[4]8MAR'!AG102+'[4]9APR'!AG102+'[4]10MAY'!AH102+'[4]11JUN'!AH102+'[4]12JUL'!AH102</f>
        <v>80004</v>
      </c>
    </row>
    <row r="103" spans="1:34" x14ac:dyDescent="0.25">
      <c r="A103" s="16" t="s">
        <v>243</v>
      </c>
      <c r="B103" s="17" t="s">
        <v>244</v>
      </c>
      <c r="C103" s="26" t="s">
        <v>42</v>
      </c>
      <c r="D103" s="19">
        <f>'[4]2SEPT'!D103+'[4]3OCT'!D103+'[4]4NOV'!D103+'[4]5DEC'!D103+'[4]6JAN'!D103+'[4]7FEB'!D103+'[4]8MAR'!D103+'[4]9APR'!D103+'[4]10MAY'!D103+'[4]11JUN'!D103+'[4]12JUL'!D103</f>
        <v>376690</v>
      </c>
      <c r="E103" s="19">
        <f>'[4]2SEPT'!E103+'[4]3OCT'!E103+'[4]4NOV'!E103+'[4]5DEC'!E103+'[4]6JAN'!E103+'[4]7FEB'!E103+'[4]8MAR'!E103+'[4]9APR'!E103+'[4]10MAY'!E103+'[4]11JUN'!E103+'[4]12JUL'!E103</f>
        <v>0</v>
      </c>
      <c r="F103" s="19">
        <f>'[4]2SEPT'!F103+'[4]3OCT'!F103+'[4]4NOV'!F103+'[4]5DEC'!F103+'[4]6JAN'!F103+'[4]7FEB'!F103+'[4]8MAR'!F103+'[4]9APR'!F103+'[4]10MAY'!F103+'[4]11JUN'!F103+'[4]12JUL'!F103</f>
        <v>54980</v>
      </c>
      <c r="G103" s="19">
        <f>'[4]2SEPT'!G103+'[4]3OCT'!G103+'[4]4NOV'!G103+'[4]5DEC'!G103+'[4]6JAN'!G103+'[4]7FEB'!G103+'[4]8MAR'!G103+'[4]9APR'!G103+'[4]10MAY'!G103+'[4]11JUN'!G103+'[4]12JUL'!G103</f>
        <v>52480</v>
      </c>
      <c r="H103" s="19">
        <f>'[4]2SEPT'!H103+'[4]3OCT'!H103+'[4]4NOV'!H103+'[4]5DEC'!H103+'[4]6JAN'!H103+'[4]7FEB'!H103+'[4]8MAR'!H103+'[4]9APR'!H103+'[4]10MAY'!H103+'[4]11JUN'!H103+'[4]12JUL'!H103</f>
        <v>0</v>
      </c>
      <c r="I103" s="20">
        <f>'[4]2SEPT'!I103+'[4]3OCT'!I103+'[4]4NOV'!I103+'[4]5DEC'!I103+'[4]6JAN'!I103+'[4]7FEB'!I103+'[4]8MAR'!I103+'[4]9APR'!I103+'[4]10MAY'!I103+'[4]11JUN'!I103+'[4]12JUL'!I103</f>
        <v>484150</v>
      </c>
      <c r="J103" s="19">
        <f>'[4]2SEPT'!J103+'[4]3OCT'!J103+'[4]4NOV'!J103+'[4]5DEC'!J103+'[4]6JAN'!J103+'[4]7FEB'!J103+'[4]8MAR'!J103+'[4]9APR'!J103+'[4]10MAY'!J103+'[4]11JUN'!J103+'[4]12JUL'!J103</f>
        <v>29187.88</v>
      </c>
      <c r="K103" s="19">
        <f>'[4]2SEPT'!K103+'[4]3OCT'!K103+'[4]4NOV'!K103+'[4]5DEC'!K103+'[4]6JAN'!K103+'[4]7FEB'!K103+'[4]8MAR'!K103+'[4]9APR'!K103+'[4]10MAY'!K103+'[4]11JUN'!K103+'[4]12JUL'!K103</f>
        <v>0</v>
      </c>
      <c r="L103" s="19">
        <f>'[4]2SEPT'!L103+'[4]3OCT'!L103+'[4]4NOV'!L103+'[4]5DEC'!L103+'[4]6JAN'!L103+'[4]7FEB'!L103+'[4]8MAR'!L103+'[4]9APR'!L103+'[4]10MAY'!L103+'[4]11JUN'!L103+'[4]12JUL'!L103</f>
        <v>0</v>
      </c>
      <c r="M103" s="19">
        <f>'[4]2SEPT'!M103+'[4]3OCT'!M103+'[4]4NOV'!M103+'[4]5DEC'!M103+'[4]6JAN'!M103+'[4]7FEB'!M103+'[4]8MAR'!M103+'[4]9APR'!M103+'[4]10MAY'!M103+'[4]11JUN'!M103+'[4]12JUL'!M103</f>
        <v>0</v>
      </c>
      <c r="N103" s="19">
        <f>'[4]2SEPT'!N103+'[4]3OCT'!N103+'[4]4NOV'!N103+'[4]5DEC'!N103+'[4]6JAN'!N103+'[4]7FEB'!N103+'[4]8MAR'!N103+'[4]9APR'!N103+'[4]10MAY'!N103+'[4]11JUN'!N103+'[4]12JUL'!N103</f>
        <v>0</v>
      </c>
      <c r="O103" s="19">
        <f>'[4]2SEPT'!O103+'[4]3OCT'!O103+'[4]4NOV'!O103+'[4]5DEC'!O103+'[4]6JAN'!O103+'[4]7FEB'!O103+'[4]8MAR'!O103+'[4]9APR'!O103+'[4]10MAY'!O103+'[4]11JUN'!O103+'[4]12JUL'!O103</f>
        <v>0</v>
      </c>
      <c r="P103" s="19">
        <f>'[4]2SEPT'!P103+'[4]3OCT'!P103+'[4]4NOV'!P103+'[4]5DEC'!P103+'[4]6JAN'!P103+'[4]7FEB'!P103+'[4]8MAR'!P103+'[4]9APR'!P103+'[4]10MAY'!P103+'[4]11JUN'!P103+'[4]12JUL'!P103</f>
        <v>0</v>
      </c>
      <c r="Q103" s="19">
        <f>'[4]2SEPT'!Q103+'[4]3OCT'!Q103+'[4]4NOV'!Q103+'[4]5DEC'!Q103+'[4]6JAN'!Q103+'[4]7FEB'!Q103+'[4]8MAR'!Q103+'[4]9APR'!Q103+'[4]10MAY'!Q103+'[4]11JUN'!Q103+'[4]12JUL'!Q103</f>
        <v>0</v>
      </c>
      <c r="R103" s="19">
        <f>'[4]2SEPT'!R103+'[4]3OCT'!R103+'[4]4NOV'!R103+'[4]5DEC'!R103+'[4]6JAN'!R103+'[4]7FEB'!R103+'[4]8MAR'!R103+'[4]9APR'!R103+'[4]10MAY'!R103+'[4]11JUN'!R103+'[4]12JUL'!R103</f>
        <v>0</v>
      </c>
      <c r="S103" s="19">
        <f>'[4]2SEPT'!S103+'[4]3OCT'!S103+'[4]4NOV'!S103+'[4]5DEC'!S103+'[4]6JAN'!S103+'[4]7FEB'!S103+'[4]8MAR'!S103+'[4]9APR'!S103+'[4]10MAY'!S103+'[4]11JUN'!S103+'[4]12JUL'!S103</f>
        <v>0</v>
      </c>
      <c r="T103" s="21">
        <f>'[4]2SEPT'!T103+'[4]3OCT'!T103+'[4]4NOV'!T103+'[4]5DEC'!T103+'[4]6JAN'!T103+'[4]7FEB'!T103+'[4]8MAR'!T103+'[4]9APR'!T103+'[4]10MAY'!T103+'[4]11JUN'!T103+'[4]12JUL'!T103</f>
        <v>0</v>
      </c>
      <c r="U103" s="19">
        <f>'[4]2SEPT'!U103+'[4]3OCT'!U103+'[4]4NOV'!U103+'[4]5DEC'!U103+'[4]6JAN'!U103+'[4]7FEB'!U103+'[4]8MAR'!U103+'[4]9APR'!U103+'[4]10MAY'!U103+'[4]11JUN'!U103+'[4]12JUL'!U103</f>
        <v>0</v>
      </c>
      <c r="V103" s="19">
        <f>'[4]2SEPT'!V103+'[4]3OCT'!V103+'[4]4NOV'!V103+'[4]5DEC'!V103+'[4]6JAN'!V103+'[4]7FEB'!V103+'[4]8MAR'!V103+'[4]9APR'!V103+'[4]10MAY'!V103+'[4]11JUN'!V103+'[4]12JUL'!V103</f>
        <v>0</v>
      </c>
      <c r="W103" s="19">
        <f>'[4]2SEPT'!W103+'[4]3OCT'!W103+'[4]4NOV'!W103+'[4]5DEC'!W103+'[4]6JAN'!W103+'[4]7FEB'!W103+'[4]8MAR'!W103+'[4]9APR'!W103+'[4]10MAY'!W103+'[4]11JUN'!W103+'[4]12JUL'!W103</f>
        <v>0</v>
      </c>
      <c r="X103" s="19">
        <f>'[4]2SEPT'!X103+'[4]3OCT'!X103+'[4]4NOV'!X103+'[4]5DEC'!X103+'[4]6JAN'!X103+'[4]7FEB'!X103+'[4]8MAR'!X103+'[4]9APR'!X103+'[4]10MAY'!X103+'[4]11JUN'!X103+'[4]12JUL'!X103</f>
        <v>0</v>
      </c>
      <c r="Y103" s="22">
        <f>'[4]2SEPT'!Y103+'[4]3OCT'!Y103+'[4]4NOV'!Y103+'[4]5DEC'!Y103+'[4]6JAN'!Y103+'[4]7FEB'!Y103+'[4]8MAR'!Y103+'[4]9APR'!Y103+'[4]10MAY'!Y103+'[4]11JUN'!Y103+'[4]12JUL'!Y103</f>
        <v>0</v>
      </c>
      <c r="Z103" s="19">
        <f>'[4]2SEPT'!Z103+'[4]3OCT'!Z103+'[4]4NOV'!Z103+'[4]5DEC'!Z103+'[4]6JAN'!Z103+'[4]7FEB'!Z103+'[4]8MAR'!Z103+'[4]9APR'!Z103+'[4]10MAY'!Z103+'[4]11JUN'!Z103+'[4]12JUL'!Z103</f>
        <v>0</v>
      </c>
      <c r="AA103" s="19">
        <f>'[4]2SEPT'!AA103+'[4]3OCT'!AA103+'[4]4NOV'!AA103+'[4]5DEC'!AA103+'[4]6JAN'!AA103+'[4]7FEB'!AA103+'[4]8MAR'!AA103+'[4]9APR'!AA103+'[4]10MAY'!AA103+'[4]11JUN'!AA103+'[4]12JUL'!AA103</f>
        <v>0</v>
      </c>
      <c r="AB103" s="19">
        <f>'[4]2SEPT'!AB103+'[4]3OCT'!AB103+'[4]4NOV'!AB103+'[4]5DEC'!AB103+'[4]6JAN'!AB103+'[4]7FEB'!AB103+'[4]8MAR'!AB103+'[4]9APR'!AB103+'[4]10MAY'!AB103+'[4]11JUN'!AB103+'[4]12JUL'!AB103</f>
        <v>0</v>
      </c>
      <c r="AC103" s="19">
        <f>'[4]2SEPT'!AC103+'[4]3OCT'!AC103+'[4]4NOV'!AC103+'[4]5DEC'!AC103+'[4]6JAN'!AC103+'[4]7FEB'!AC103+'[4]8MAR'!AC103+'[4]9APR'!AC103+'[4]10MAY'!AC103+'[4]11JUN'!AC103+'[4]12JUL'!AC103</f>
        <v>0</v>
      </c>
      <c r="AD103" s="23">
        <f>'[4]2SEPT'!AD103+'[4]3OCT'!AD103+'[4]4NOV'!AD103+'[4]5DEC'!AD103+'[4]6JAN'!AD103+'[4]7FEB'!AD103+'[4]8MAR'!AD103+'[4]9APR'!AD103+'[4]10MAY'!AD103+'[4]11JUN'!AD103+'[4]12JUL'!AD103</f>
        <v>0</v>
      </c>
      <c r="AE103" s="19">
        <f>'[4]2SEPT'!AE103+'[4]3OCT'!AE103+'[4]4NOV'!AE103+'[4]5DEC'!AE103+'[4]6JAN'!AE103+'[4]7FEB'!AE103+'[4]8MAR'!AE103+'[4]9APR'!AE103+'[4]10MAY'!AE103+'[4]11JUN'!AE103+'[4]12JUL'!AE103</f>
        <v>0</v>
      </c>
      <c r="AF103" s="19">
        <f>'[4]2SEPT'!AF103+'[4]3OCT'!AF103+'[4]4NOV'!AF103+'[4]5DEC'!AF103+'[4]6JAN'!AF103+'[4]7FEB'!AF103+'[4]8MAR'!AF103+'[4]9APR'!AF103+'[4]10MAY'!AF103+'[4]11JUN'!AF103+'[4]12JUL'!AF103</f>
        <v>0</v>
      </c>
      <c r="AG103" s="19">
        <f>'[4]10MAY'!AG103+'[4]11JUN'!AG103+'[4]12JUL'!AG103</f>
        <v>0</v>
      </c>
      <c r="AH103" s="24">
        <f>'[4]2SEPT'!AG103+'[4]3OCT'!AG103+'[4]4NOV'!AG103+'[4]5DEC'!AG103+'[4]6JAN'!AG103+'[4]7FEB'!AG103+'[4]8MAR'!AG103+'[4]9APR'!AG103+'[4]10MAY'!AH103+'[4]11JUN'!AH103+'[4]12JUL'!AH103</f>
        <v>472991.88</v>
      </c>
    </row>
    <row r="104" spans="1:34" x14ac:dyDescent="0.25">
      <c r="A104" s="16" t="s">
        <v>245</v>
      </c>
      <c r="B104" s="17" t="s">
        <v>246</v>
      </c>
      <c r="C104" s="30" t="s">
        <v>71</v>
      </c>
      <c r="D104" s="19">
        <f>'[4]2SEPT'!D104+'[4]3OCT'!D104+'[4]4NOV'!D104+'[4]5DEC'!D104+'[4]6JAN'!D104+'[4]7FEB'!D104+'[4]8MAR'!D104+'[4]9APR'!D104+'[4]10MAY'!D104+'[4]11JUN'!D104+'[4]12JUL'!D104</f>
        <v>683158.6</v>
      </c>
      <c r="E104" s="19">
        <f>'[4]2SEPT'!E104+'[4]3OCT'!E104+'[4]4NOV'!E104+'[4]5DEC'!E104+'[4]6JAN'!E104+'[4]7FEB'!E104+'[4]8MAR'!E104+'[4]9APR'!E104+'[4]10MAY'!E104+'[4]11JUN'!E104+'[4]12JUL'!E104</f>
        <v>141064.35</v>
      </c>
      <c r="F104" s="19">
        <f>'[4]2SEPT'!F104+'[4]3OCT'!F104+'[4]4NOV'!F104+'[4]5DEC'!F104+'[4]6JAN'!F104+'[4]7FEB'!F104+'[4]8MAR'!F104+'[4]9APR'!F104+'[4]10MAY'!F104+'[4]11JUN'!F104+'[4]12JUL'!F104</f>
        <v>110000</v>
      </c>
      <c r="G104" s="19">
        <f>'[4]2SEPT'!G104+'[4]3OCT'!G104+'[4]4NOV'!G104+'[4]5DEC'!G104+'[4]6JAN'!G104+'[4]7FEB'!G104+'[4]8MAR'!G104+'[4]9APR'!G104+'[4]10MAY'!G104+'[4]11JUN'!G104+'[4]12JUL'!G104</f>
        <v>81211.05</v>
      </c>
      <c r="H104" s="19">
        <f>'[4]2SEPT'!H104+'[4]3OCT'!H104+'[4]4NOV'!H104+'[4]5DEC'!H104+'[4]6JAN'!H104+'[4]7FEB'!H104+'[4]8MAR'!H104+'[4]9APR'!H104+'[4]10MAY'!H104+'[4]11JUN'!H104+'[4]12JUL'!H104</f>
        <v>6000</v>
      </c>
      <c r="I104" s="20">
        <f>'[4]2SEPT'!I104+'[4]3OCT'!I104+'[4]4NOV'!I104+'[4]5DEC'!I104+'[4]6JAN'!I104+'[4]7FEB'!I104+'[4]8MAR'!I104+'[4]9APR'!I104+'[4]10MAY'!I104+'[4]11JUN'!I104+'[4]12JUL'!I104</f>
        <v>1021434</v>
      </c>
      <c r="J104" s="19">
        <f>'[4]2SEPT'!J104+'[4]3OCT'!J104+'[4]4NOV'!J104+'[4]5DEC'!J104+'[4]6JAN'!J104+'[4]7FEB'!J104+'[4]8MAR'!J104+'[4]9APR'!J104+'[4]10MAY'!J104+'[4]11JUN'!J104+'[4]12JUL'!J104</f>
        <v>87216.87</v>
      </c>
      <c r="K104" s="19">
        <f>'[4]2SEPT'!K104+'[4]3OCT'!K104+'[4]4NOV'!K104+'[4]5DEC'!K104+'[4]6JAN'!K104+'[4]7FEB'!K104+'[4]8MAR'!K104+'[4]9APR'!K104+'[4]10MAY'!K104+'[4]11JUN'!K104+'[4]12JUL'!K104</f>
        <v>0</v>
      </c>
      <c r="L104" s="19">
        <f>'[4]2SEPT'!L104+'[4]3OCT'!L104+'[4]4NOV'!L104+'[4]5DEC'!L104+'[4]6JAN'!L104+'[4]7FEB'!L104+'[4]8MAR'!L104+'[4]9APR'!L104+'[4]10MAY'!L104+'[4]11JUN'!L104+'[4]12JUL'!L104</f>
        <v>0</v>
      </c>
      <c r="M104" s="19">
        <f>'[4]2SEPT'!M104+'[4]3OCT'!M104+'[4]4NOV'!M104+'[4]5DEC'!M104+'[4]6JAN'!M104+'[4]7FEB'!M104+'[4]8MAR'!M104+'[4]9APR'!M104+'[4]10MAY'!M104+'[4]11JUN'!M104+'[4]12JUL'!M104</f>
        <v>0</v>
      </c>
      <c r="N104" s="19">
        <f>'[4]2SEPT'!N104+'[4]3OCT'!N104+'[4]4NOV'!N104+'[4]5DEC'!N104+'[4]6JAN'!N104+'[4]7FEB'!N104+'[4]8MAR'!N104+'[4]9APR'!N104+'[4]10MAY'!N104+'[4]11JUN'!N104+'[4]12JUL'!N104</f>
        <v>0</v>
      </c>
      <c r="O104" s="19">
        <f>'[4]2SEPT'!O104+'[4]3OCT'!O104+'[4]4NOV'!O104+'[4]5DEC'!O104+'[4]6JAN'!O104+'[4]7FEB'!O104+'[4]8MAR'!O104+'[4]9APR'!O104+'[4]10MAY'!O104+'[4]11JUN'!O104+'[4]12JUL'!O104</f>
        <v>0</v>
      </c>
      <c r="P104" s="19">
        <f>'[4]2SEPT'!P104+'[4]3OCT'!P104+'[4]4NOV'!P104+'[4]5DEC'!P104+'[4]6JAN'!P104+'[4]7FEB'!P104+'[4]8MAR'!P104+'[4]9APR'!P104+'[4]10MAY'!P104+'[4]11JUN'!P104+'[4]12JUL'!P104</f>
        <v>0</v>
      </c>
      <c r="Q104" s="19">
        <f>'[4]2SEPT'!Q104+'[4]3OCT'!Q104+'[4]4NOV'!Q104+'[4]5DEC'!Q104+'[4]6JAN'!Q104+'[4]7FEB'!Q104+'[4]8MAR'!Q104+'[4]9APR'!Q104+'[4]10MAY'!Q104+'[4]11JUN'!Q104+'[4]12JUL'!Q104</f>
        <v>0</v>
      </c>
      <c r="R104" s="19">
        <f>'[4]2SEPT'!R104+'[4]3OCT'!R104+'[4]4NOV'!R104+'[4]5DEC'!R104+'[4]6JAN'!R104+'[4]7FEB'!R104+'[4]8MAR'!R104+'[4]9APR'!R104+'[4]10MAY'!R104+'[4]11JUN'!R104+'[4]12JUL'!R104</f>
        <v>0</v>
      </c>
      <c r="S104" s="19">
        <f>'[4]2SEPT'!S104+'[4]3OCT'!S104+'[4]4NOV'!S104+'[4]5DEC'!S104+'[4]6JAN'!S104+'[4]7FEB'!S104+'[4]8MAR'!S104+'[4]9APR'!S104+'[4]10MAY'!S104+'[4]11JUN'!S104+'[4]12JUL'!S104</f>
        <v>0</v>
      </c>
      <c r="T104" s="21">
        <f>'[4]2SEPT'!T104+'[4]3OCT'!T104+'[4]4NOV'!T104+'[4]5DEC'!T104+'[4]6JAN'!T104+'[4]7FEB'!T104+'[4]8MAR'!T104+'[4]9APR'!T104+'[4]10MAY'!T104+'[4]11JUN'!T104+'[4]12JUL'!T104</f>
        <v>0</v>
      </c>
      <c r="U104" s="19">
        <f>'[4]2SEPT'!U104+'[4]3OCT'!U104+'[4]4NOV'!U104+'[4]5DEC'!U104+'[4]6JAN'!U104+'[4]7FEB'!U104+'[4]8MAR'!U104+'[4]9APR'!U104+'[4]10MAY'!U104+'[4]11JUN'!U104+'[4]12JUL'!U104</f>
        <v>0</v>
      </c>
      <c r="V104" s="19">
        <f>'[4]2SEPT'!V104+'[4]3OCT'!V104+'[4]4NOV'!V104+'[4]5DEC'!V104+'[4]6JAN'!V104+'[4]7FEB'!V104+'[4]8MAR'!V104+'[4]9APR'!V104+'[4]10MAY'!V104+'[4]11JUN'!V104+'[4]12JUL'!V104</f>
        <v>0</v>
      </c>
      <c r="W104" s="19">
        <f>'[4]2SEPT'!W104+'[4]3OCT'!W104+'[4]4NOV'!W104+'[4]5DEC'!W104+'[4]6JAN'!W104+'[4]7FEB'!W104+'[4]8MAR'!W104+'[4]9APR'!W104+'[4]10MAY'!W104+'[4]11JUN'!W104+'[4]12JUL'!W104</f>
        <v>0</v>
      </c>
      <c r="X104" s="19">
        <f>'[4]2SEPT'!X104+'[4]3OCT'!X104+'[4]4NOV'!X104+'[4]5DEC'!X104+'[4]6JAN'!X104+'[4]7FEB'!X104+'[4]8MAR'!X104+'[4]9APR'!X104+'[4]10MAY'!X104+'[4]11JUN'!X104+'[4]12JUL'!X104</f>
        <v>0</v>
      </c>
      <c r="Y104" s="22">
        <f>'[4]2SEPT'!Y104+'[4]3OCT'!Y104+'[4]4NOV'!Y104+'[4]5DEC'!Y104+'[4]6JAN'!Y104+'[4]7FEB'!Y104+'[4]8MAR'!Y104+'[4]9APR'!Y104+'[4]10MAY'!Y104+'[4]11JUN'!Y104+'[4]12JUL'!Y104</f>
        <v>0</v>
      </c>
      <c r="Z104" s="19">
        <f>'[4]2SEPT'!Z104+'[4]3OCT'!Z104+'[4]4NOV'!Z104+'[4]5DEC'!Z104+'[4]6JAN'!Z104+'[4]7FEB'!Z104+'[4]8MAR'!Z104+'[4]9APR'!Z104+'[4]10MAY'!Z104+'[4]11JUN'!Z104+'[4]12JUL'!Z104</f>
        <v>0</v>
      </c>
      <c r="AA104" s="19">
        <f>'[4]2SEPT'!AA104+'[4]3OCT'!AA104+'[4]4NOV'!AA104+'[4]5DEC'!AA104+'[4]6JAN'!AA104+'[4]7FEB'!AA104+'[4]8MAR'!AA104+'[4]9APR'!AA104+'[4]10MAY'!AA104+'[4]11JUN'!AA104+'[4]12JUL'!AA104</f>
        <v>0</v>
      </c>
      <c r="AB104" s="19">
        <f>'[4]2SEPT'!AB104+'[4]3OCT'!AB104+'[4]4NOV'!AB104+'[4]5DEC'!AB104+'[4]6JAN'!AB104+'[4]7FEB'!AB104+'[4]8MAR'!AB104+'[4]9APR'!AB104+'[4]10MAY'!AB104+'[4]11JUN'!AB104+'[4]12JUL'!AB104</f>
        <v>0</v>
      </c>
      <c r="AC104" s="19">
        <f>'[4]2SEPT'!AC104+'[4]3OCT'!AC104+'[4]4NOV'!AC104+'[4]5DEC'!AC104+'[4]6JAN'!AC104+'[4]7FEB'!AC104+'[4]8MAR'!AC104+'[4]9APR'!AC104+'[4]10MAY'!AC104+'[4]11JUN'!AC104+'[4]12JUL'!AC104</f>
        <v>0</v>
      </c>
      <c r="AD104" s="23">
        <f>'[4]2SEPT'!AD104+'[4]3OCT'!AD104+'[4]4NOV'!AD104+'[4]5DEC'!AD104+'[4]6JAN'!AD104+'[4]7FEB'!AD104+'[4]8MAR'!AD104+'[4]9APR'!AD104+'[4]10MAY'!AD104+'[4]11JUN'!AD104+'[4]12JUL'!AD104</f>
        <v>0</v>
      </c>
      <c r="AE104" s="19">
        <f>'[4]2SEPT'!AE104+'[4]3OCT'!AE104+'[4]4NOV'!AE104+'[4]5DEC'!AE104+'[4]6JAN'!AE104+'[4]7FEB'!AE104+'[4]8MAR'!AE104+'[4]9APR'!AE104+'[4]10MAY'!AE104+'[4]11JUN'!AE104+'[4]12JUL'!AE104</f>
        <v>0</v>
      </c>
      <c r="AF104" s="19">
        <f>'[4]2SEPT'!AF104+'[4]3OCT'!AF104+'[4]4NOV'!AF104+'[4]5DEC'!AF104+'[4]6JAN'!AF104+'[4]7FEB'!AF104+'[4]8MAR'!AF104+'[4]9APR'!AF104+'[4]10MAY'!AF104+'[4]11JUN'!AF104+'[4]12JUL'!AF104</f>
        <v>0</v>
      </c>
      <c r="AG104" s="19">
        <f>'[4]10MAY'!AG104+'[4]11JUN'!AG104+'[4]12JUL'!AG104</f>
        <v>0</v>
      </c>
      <c r="AH104" s="24">
        <f>'[4]2SEPT'!AG104+'[4]3OCT'!AG104+'[4]4NOV'!AG104+'[4]5DEC'!AG104+'[4]6JAN'!AG104+'[4]7FEB'!AG104+'[4]8MAR'!AG104+'[4]9APR'!AG104+'[4]10MAY'!AH104+'[4]11JUN'!AH104+'[4]12JUL'!AH104</f>
        <v>1023530.87</v>
      </c>
    </row>
    <row r="105" spans="1:34" x14ac:dyDescent="0.25">
      <c r="A105" s="16" t="s">
        <v>247</v>
      </c>
      <c r="B105" s="17" t="s">
        <v>248</v>
      </c>
      <c r="C105" s="28" t="s">
        <v>45</v>
      </c>
      <c r="D105" s="19">
        <f>'[4]2SEPT'!D105+'[4]3OCT'!D105+'[4]4NOV'!D105+'[4]5DEC'!D105+'[4]6JAN'!D105+'[4]7FEB'!D105+'[4]8MAR'!D105+'[4]9APR'!D105+'[4]10MAY'!D105+'[4]11JUN'!D105+'[4]12JUL'!D105</f>
        <v>320106</v>
      </c>
      <c r="E105" s="19">
        <f>'[4]2SEPT'!E105+'[4]3OCT'!E105+'[4]4NOV'!E105+'[4]5DEC'!E105+'[4]6JAN'!E105+'[4]7FEB'!E105+'[4]8MAR'!E105+'[4]9APR'!E105+'[4]10MAY'!E105+'[4]11JUN'!E105+'[4]12JUL'!E105</f>
        <v>0</v>
      </c>
      <c r="F105" s="19">
        <f>'[4]2SEPT'!F105+'[4]3OCT'!F105+'[4]4NOV'!F105+'[4]5DEC'!F105+'[4]6JAN'!F105+'[4]7FEB'!F105+'[4]8MAR'!F105+'[4]9APR'!F105+'[4]10MAY'!F105+'[4]11JUN'!F105+'[4]12JUL'!F105</f>
        <v>116471</v>
      </c>
      <c r="G105" s="19">
        <f>'[4]2SEPT'!G105+'[4]3OCT'!G105+'[4]4NOV'!G105+'[4]5DEC'!G105+'[4]6JAN'!G105+'[4]7FEB'!G105+'[4]8MAR'!G105+'[4]9APR'!G105+'[4]10MAY'!G105+'[4]11JUN'!G105+'[4]12JUL'!G105</f>
        <v>0</v>
      </c>
      <c r="H105" s="19">
        <f>'[4]2SEPT'!H105+'[4]3OCT'!H105+'[4]4NOV'!H105+'[4]5DEC'!H105+'[4]6JAN'!H105+'[4]7FEB'!H105+'[4]8MAR'!H105+'[4]9APR'!H105+'[4]10MAY'!H105+'[4]11JUN'!H105+'[4]12JUL'!H105</f>
        <v>0</v>
      </c>
      <c r="I105" s="20">
        <f>'[4]2SEPT'!I105+'[4]3OCT'!I105+'[4]4NOV'!I105+'[4]5DEC'!I105+'[4]6JAN'!I105+'[4]7FEB'!I105+'[4]8MAR'!I105+'[4]9APR'!I105+'[4]10MAY'!I105+'[4]11JUN'!I105+'[4]12JUL'!I105</f>
        <v>436577</v>
      </c>
      <c r="J105" s="19">
        <f>'[4]2SEPT'!J105+'[4]3OCT'!J105+'[4]4NOV'!J105+'[4]5DEC'!J105+'[4]6JAN'!J105+'[4]7FEB'!J105+'[4]8MAR'!J105+'[4]9APR'!J105+'[4]10MAY'!J105+'[4]11JUN'!J105+'[4]12JUL'!J105</f>
        <v>25109.78</v>
      </c>
      <c r="K105" s="19">
        <f>'[4]2SEPT'!K105+'[4]3OCT'!K105+'[4]4NOV'!K105+'[4]5DEC'!K105+'[4]6JAN'!K105+'[4]7FEB'!K105+'[4]8MAR'!K105+'[4]9APR'!K105+'[4]10MAY'!K105+'[4]11JUN'!K105+'[4]12JUL'!K105</f>
        <v>0</v>
      </c>
      <c r="L105" s="19">
        <f>'[4]2SEPT'!L105+'[4]3OCT'!L105+'[4]4NOV'!L105+'[4]5DEC'!L105+'[4]6JAN'!L105+'[4]7FEB'!L105+'[4]8MAR'!L105+'[4]9APR'!L105+'[4]10MAY'!L105+'[4]11JUN'!L105+'[4]12JUL'!L105</f>
        <v>0</v>
      </c>
      <c r="M105" s="19">
        <f>'[4]2SEPT'!M105+'[4]3OCT'!M105+'[4]4NOV'!M105+'[4]5DEC'!M105+'[4]6JAN'!M105+'[4]7FEB'!M105+'[4]8MAR'!M105+'[4]9APR'!M105+'[4]10MAY'!M105+'[4]11JUN'!M105+'[4]12JUL'!M105</f>
        <v>0</v>
      </c>
      <c r="N105" s="19">
        <f>'[4]2SEPT'!N105+'[4]3OCT'!N105+'[4]4NOV'!N105+'[4]5DEC'!N105+'[4]6JAN'!N105+'[4]7FEB'!N105+'[4]8MAR'!N105+'[4]9APR'!N105+'[4]10MAY'!N105+'[4]11JUN'!N105+'[4]12JUL'!N105</f>
        <v>0</v>
      </c>
      <c r="O105" s="19">
        <f>'[4]2SEPT'!O105+'[4]3OCT'!O105+'[4]4NOV'!O105+'[4]5DEC'!O105+'[4]6JAN'!O105+'[4]7FEB'!O105+'[4]8MAR'!O105+'[4]9APR'!O105+'[4]10MAY'!O105+'[4]11JUN'!O105+'[4]12JUL'!O105</f>
        <v>0</v>
      </c>
      <c r="P105" s="19">
        <f>'[4]2SEPT'!P105+'[4]3OCT'!P105+'[4]4NOV'!P105+'[4]5DEC'!P105+'[4]6JAN'!P105+'[4]7FEB'!P105+'[4]8MAR'!P105+'[4]9APR'!P105+'[4]10MAY'!P105+'[4]11JUN'!P105+'[4]12JUL'!P105</f>
        <v>0</v>
      </c>
      <c r="Q105" s="19">
        <f>'[4]2SEPT'!Q105+'[4]3OCT'!Q105+'[4]4NOV'!Q105+'[4]5DEC'!Q105+'[4]6JAN'!Q105+'[4]7FEB'!Q105+'[4]8MAR'!Q105+'[4]9APR'!Q105+'[4]10MAY'!Q105+'[4]11JUN'!Q105+'[4]12JUL'!Q105</f>
        <v>0</v>
      </c>
      <c r="R105" s="19">
        <f>'[4]2SEPT'!R105+'[4]3OCT'!R105+'[4]4NOV'!R105+'[4]5DEC'!R105+'[4]6JAN'!R105+'[4]7FEB'!R105+'[4]8MAR'!R105+'[4]9APR'!R105+'[4]10MAY'!R105+'[4]11JUN'!R105+'[4]12JUL'!R105</f>
        <v>0</v>
      </c>
      <c r="S105" s="19">
        <f>'[4]2SEPT'!S105+'[4]3OCT'!S105+'[4]4NOV'!S105+'[4]5DEC'!S105+'[4]6JAN'!S105+'[4]7FEB'!S105+'[4]8MAR'!S105+'[4]9APR'!S105+'[4]10MAY'!S105+'[4]11JUN'!S105+'[4]12JUL'!S105</f>
        <v>0</v>
      </c>
      <c r="T105" s="21">
        <f>'[4]2SEPT'!T105+'[4]3OCT'!T105+'[4]4NOV'!T105+'[4]5DEC'!T105+'[4]6JAN'!T105+'[4]7FEB'!T105+'[4]8MAR'!T105+'[4]9APR'!T105+'[4]10MAY'!T105+'[4]11JUN'!T105+'[4]12JUL'!T105</f>
        <v>0</v>
      </c>
      <c r="U105" s="19">
        <f>'[4]2SEPT'!U105+'[4]3OCT'!U105+'[4]4NOV'!U105+'[4]5DEC'!U105+'[4]6JAN'!U105+'[4]7FEB'!U105+'[4]8MAR'!U105+'[4]9APR'!U105+'[4]10MAY'!U105+'[4]11JUN'!U105+'[4]12JUL'!U105</f>
        <v>0</v>
      </c>
      <c r="V105" s="19">
        <f>'[4]2SEPT'!V105+'[4]3OCT'!V105+'[4]4NOV'!V105+'[4]5DEC'!V105+'[4]6JAN'!V105+'[4]7FEB'!V105+'[4]8MAR'!V105+'[4]9APR'!V105+'[4]10MAY'!V105+'[4]11JUN'!V105+'[4]12JUL'!V105</f>
        <v>0</v>
      </c>
      <c r="W105" s="19">
        <f>'[4]2SEPT'!W105+'[4]3OCT'!W105+'[4]4NOV'!W105+'[4]5DEC'!W105+'[4]6JAN'!W105+'[4]7FEB'!W105+'[4]8MAR'!W105+'[4]9APR'!W105+'[4]10MAY'!W105+'[4]11JUN'!W105+'[4]12JUL'!W105</f>
        <v>0</v>
      </c>
      <c r="X105" s="19">
        <f>'[4]2SEPT'!X105+'[4]3OCT'!X105+'[4]4NOV'!X105+'[4]5DEC'!X105+'[4]6JAN'!X105+'[4]7FEB'!X105+'[4]8MAR'!X105+'[4]9APR'!X105+'[4]10MAY'!X105+'[4]11JUN'!X105+'[4]12JUL'!X105</f>
        <v>0</v>
      </c>
      <c r="Y105" s="22">
        <f>'[4]2SEPT'!Y105+'[4]3OCT'!Y105+'[4]4NOV'!Y105+'[4]5DEC'!Y105+'[4]6JAN'!Y105+'[4]7FEB'!Y105+'[4]8MAR'!Y105+'[4]9APR'!Y105+'[4]10MAY'!Y105+'[4]11JUN'!Y105+'[4]12JUL'!Y105</f>
        <v>0</v>
      </c>
      <c r="Z105" s="19">
        <f>'[4]2SEPT'!Z105+'[4]3OCT'!Z105+'[4]4NOV'!Z105+'[4]5DEC'!Z105+'[4]6JAN'!Z105+'[4]7FEB'!Z105+'[4]8MAR'!Z105+'[4]9APR'!Z105+'[4]10MAY'!Z105+'[4]11JUN'!Z105+'[4]12JUL'!Z105</f>
        <v>0</v>
      </c>
      <c r="AA105" s="19">
        <f>'[4]2SEPT'!AA105+'[4]3OCT'!AA105+'[4]4NOV'!AA105+'[4]5DEC'!AA105+'[4]6JAN'!AA105+'[4]7FEB'!AA105+'[4]8MAR'!AA105+'[4]9APR'!AA105+'[4]10MAY'!AA105+'[4]11JUN'!AA105+'[4]12JUL'!AA105</f>
        <v>0</v>
      </c>
      <c r="AB105" s="19">
        <f>'[4]2SEPT'!AB105+'[4]3OCT'!AB105+'[4]4NOV'!AB105+'[4]5DEC'!AB105+'[4]6JAN'!AB105+'[4]7FEB'!AB105+'[4]8MAR'!AB105+'[4]9APR'!AB105+'[4]10MAY'!AB105+'[4]11JUN'!AB105+'[4]12JUL'!AB105</f>
        <v>0</v>
      </c>
      <c r="AC105" s="19">
        <f>'[4]2SEPT'!AC105+'[4]3OCT'!AC105+'[4]4NOV'!AC105+'[4]5DEC'!AC105+'[4]6JAN'!AC105+'[4]7FEB'!AC105+'[4]8MAR'!AC105+'[4]9APR'!AC105+'[4]10MAY'!AC105+'[4]11JUN'!AC105+'[4]12JUL'!AC105</f>
        <v>0</v>
      </c>
      <c r="AD105" s="23">
        <f>'[4]2SEPT'!AD105+'[4]3OCT'!AD105+'[4]4NOV'!AD105+'[4]5DEC'!AD105+'[4]6JAN'!AD105+'[4]7FEB'!AD105+'[4]8MAR'!AD105+'[4]9APR'!AD105+'[4]10MAY'!AD105+'[4]11JUN'!AD105+'[4]12JUL'!AD105</f>
        <v>0</v>
      </c>
      <c r="AE105" s="19">
        <f>'[4]2SEPT'!AE105+'[4]3OCT'!AE105+'[4]4NOV'!AE105+'[4]5DEC'!AE105+'[4]6JAN'!AE105+'[4]7FEB'!AE105+'[4]8MAR'!AE105+'[4]9APR'!AE105+'[4]10MAY'!AE105+'[4]11JUN'!AE105+'[4]12JUL'!AE105</f>
        <v>0</v>
      </c>
      <c r="AF105" s="19">
        <f>'[4]2SEPT'!AF105+'[4]3OCT'!AF105+'[4]4NOV'!AF105+'[4]5DEC'!AF105+'[4]6JAN'!AF105+'[4]7FEB'!AF105+'[4]8MAR'!AF105+'[4]9APR'!AF105+'[4]10MAY'!AF105+'[4]11JUN'!AF105+'[4]12JUL'!AF105</f>
        <v>4348</v>
      </c>
      <c r="AG105" s="19">
        <f>'[4]10MAY'!AG105+'[4]11JUN'!AG105+'[4]12JUL'!AG105</f>
        <v>0</v>
      </c>
      <c r="AH105" s="24">
        <f>'[4]2SEPT'!AG105+'[4]3OCT'!AG105+'[4]4NOV'!AG105+'[4]5DEC'!AG105+'[4]6JAN'!AG105+'[4]7FEB'!AG105+'[4]8MAR'!AG105+'[4]9APR'!AG105+'[4]10MAY'!AH105+'[4]11JUN'!AH105+'[4]12JUL'!AH105</f>
        <v>429653.78</v>
      </c>
    </row>
    <row r="106" spans="1:34" x14ac:dyDescent="0.25">
      <c r="A106" s="16" t="s">
        <v>249</v>
      </c>
      <c r="B106" s="17" t="s">
        <v>250</v>
      </c>
      <c r="C106" s="25" t="s">
        <v>39</v>
      </c>
      <c r="D106" s="19">
        <f>'[4]2SEPT'!D106+'[4]3OCT'!D106+'[4]4NOV'!D106+'[4]5DEC'!D106+'[4]6JAN'!D106+'[4]7FEB'!D106+'[4]8MAR'!D106+'[4]9APR'!D106+'[4]10MAY'!D106+'[4]11JUN'!D106+'[4]12JUL'!D106</f>
        <v>0</v>
      </c>
      <c r="E106" s="19">
        <f>'[4]2SEPT'!E106+'[4]3OCT'!E106+'[4]4NOV'!E106+'[4]5DEC'!E106+'[4]6JAN'!E106+'[4]7FEB'!E106+'[4]8MAR'!E106+'[4]9APR'!E106+'[4]10MAY'!E106+'[4]11JUN'!E106+'[4]12JUL'!E106</f>
        <v>640072</v>
      </c>
      <c r="F106" s="19">
        <f>'[4]2SEPT'!F106+'[4]3OCT'!F106+'[4]4NOV'!F106+'[4]5DEC'!F106+'[4]6JAN'!F106+'[4]7FEB'!F106+'[4]8MAR'!F106+'[4]9APR'!F106+'[4]10MAY'!F106+'[4]11JUN'!F106+'[4]12JUL'!F106</f>
        <v>406000</v>
      </c>
      <c r="G106" s="19">
        <f>'[4]2SEPT'!G106+'[4]3OCT'!G106+'[4]4NOV'!G106+'[4]5DEC'!G106+'[4]6JAN'!G106+'[4]7FEB'!G106+'[4]8MAR'!G106+'[4]9APR'!G106+'[4]10MAY'!G106+'[4]11JUN'!G106+'[4]12JUL'!G106</f>
        <v>199000</v>
      </c>
      <c r="H106" s="19">
        <f>'[4]2SEPT'!H106+'[4]3OCT'!H106+'[4]4NOV'!H106+'[4]5DEC'!H106+'[4]6JAN'!H106+'[4]7FEB'!H106+'[4]8MAR'!H106+'[4]9APR'!H106+'[4]10MAY'!H106+'[4]11JUN'!H106+'[4]12JUL'!H106</f>
        <v>50000</v>
      </c>
      <c r="I106" s="20">
        <f>'[4]2SEPT'!I106+'[4]3OCT'!I106+'[4]4NOV'!I106+'[4]5DEC'!I106+'[4]6JAN'!I106+'[4]7FEB'!I106+'[4]8MAR'!I106+'[4]9APR'!I106+'[4]10MAY'!I106+'[4]11JUN'!I106+'[4]12JUL'!I106</f>
        <v>1295072</v>
      </c>
      <c r="J106" s="19">
        <f>'[4]2SEPT'!J106+'[4]3OCT'!J106+'[4]4NOV'!J106+'[4]5DEC'!J106+'[4]6JAN'!J106+'[4]7FEB'!J106+'[4]8MAR'!J106+'[4]9APR'!J106+'[4]10MAY'!J106+'[4]11JUN'!J106+'[4]12JUL'!J106</f>
        <v>256932.07</v>
      </c>
      <c r="K106" s="19">
        <f>'[4]2SEPT'!K106+'[4]3OCT'!K106+'[4]4NOV'!K106+'[4]5DEC'!K106+'[4]6JAN'!K106+'[4]7FEB'!K106+'[4]8MAR'!K106+'[4]9APR'!K106+'[4]10MAY'!K106+'[4]11JUN'!K106+'[4]12JUL'!K106</f>
        <v>0</v>
      </c>
      <c r="L106" s="19">
        <f>'[4]2SEPT'!L106+'[4]3OCT'!L106+'[4]4NOV'!L106+'[4]5DEC'!L106+'[4]6JAN'!L106+'[4]7FEB'!L106+'[4]8MAR'!L106+'[4]9APR'!L106+'[4]10MAY'!L106+'[4]11JUN'!L106+'[4]12JUL'!L106</f>
        <v>0</v>
      </c>
      <c r="M106" s="19">
        <f>'[4]2SEPT'!M106+'[4]3OCT'!M106+'[4]4NOV'!M106+'[4]5DEC'!M106+'[4]6JAN'!M106+'[4]7FEB'!M106+'[4]8MAR'!M106+'[4]9APR'!M106+'[4]10MAY'!M106+'[4]11JUN'!M106+'[4]12JUL'!M106</f>
        <v>0</v>
      </c>
      <c r="N106" s="19">
        <f>'[4]2SEPT'!N106+'[4]3OCT'!N106+'[4]4NOV'!N106+'[4]5DEC'!N106+'[4]6JAN'!N106+'[4]7FEB'!N106+'[4]8MAR'!N106+'[4]9APR'!N106+'[4]10MAY'!N106+'[4]11JUN'!N106+'[4]12JUL'!N106</f>
        <v>0</v>
      </c>
      <c r="O106" s="19">
        <f>'[4]2SEPT'!O106+'[4]3OCT'!O106+'[4]4NOV'!O106+'[4]5DEC'!O106+'[4]6JAN'!O106+'[4]7FEB'!O106+'[4]8MAR'!O106+'[4]9APR'!O106+'[4]10MAY'!O106+'[4]11JUN'!O106+'[4]12JUL'!O106</f>
        <v>0</v>
      </c>
      <c r="P106" s="19">
        <f>'[4]2SEPT'!P106+'[4]3OCT'!P106+'[4]4NOV'!P106+'[4]5DEC'!P106+'[4]6JAN'!P106+'[4]7FEB'!P106+'[4]8MAR'!P106+'[4]9APR'!P106+'[4]10MAY'!P106+'[4]11JUN'!P106+'[4]12JUL'!P106</f>
        <v>0</v>
      </c>
      <c r="Q106" s="19">
        <f>'[4]2SEPT'!Q106+'[4]3OCT'!Q106+'[4]4NOV'!Q106+'[4]5DEC'!Q106+'[4]6JAN'!Q106+'[4]7FEB'!Q106+'[4]8MAR'!Q106+'[4]9APR'!Q106+'[4]10MAY'!Q106+'[4]11JUN'!Q106+'[4]12JUL'!Q106</f>
        <v>0</v>
      </c>
      <c r="R106" s="19">
        <f>'[4]2SEPT'!R106+'[4]3OCT'!R106+'[4]4NOV'!R106+'[4]5DEC'!R106+'[4]6JAN'!R106+'[4]7FEB'!R106+'[4]8MAR'!R106+'[4]9APR'!R106+'[4]10MAY'!R106+'[4]11JUN'!R106+'[4]12JUL'!R106</f>
        <v>0</v>
      </c>
      <c r="S106" s="19">
        <f>'[4]2SEPT'!S106+'[4]3OCT'!S106+'[4]4NOV'!S106+'[4]5DEC'!S106+'[4]6JAN'!S106+'[4]7FEB'!S106+'[4]8MAR'!S106+'[4]9APR'!S106+'[4]10MAY'!S106+'[4]11JUN'!S106+'[4]12JUL'!S106</f>
        <v>0</v>
      </c>
      <c r="T106" s="21">
        <f>'[4]2SEPT'!T106+'[4]3OCT'!T106+'[4]4NOV'!T106+'[4]5DEC'!T106+'[4]6JAN'!T106+'[4]7FEB'!T106+'[4]8MAR'!T106+'[4]9APR'!T106+'[4]10MAY'!T106+'[4]11JUN'!T106+'[4]12JUL'!T106</f>
        <v>0</v>
      </c>
      <c r="U106" s="19">
        <f>'[4]2SEPT'!U106+'[4]3OCT'!U106+'[4]4NOV'!U106+'[4]5DEC'!U106+'[4]6JAN'!U106+'[4]7FEB'!U106+'[4]8MAR'!U106+'[4]9APR'!U106+'[4]10MAY'!U106+'[4]11JUN'!U106+'[4]12JUL'!U106</f>
        <v>0</v>
      </c>
      <c r="V106" s="19">
        <f>'[4]2SEPT'!V106+'[4]3OCT'!V106+'[4]4NOV'!V106+'[4]5DEC'!V106+'[4]6JAN'!V106+'[4]7FEB'!V106+'[4]8MAR'!V106+'[4]9APR'!V106+'[4]10MAY'!V106+'[4]11JUN'!V106+'[4]12JUL'!V106</f>
        <v>0</v>
      </c>
      <c r="W106" s="19">
        <f>'[4]2SEPT'!W106+'[4]3OCT'!W106+'[4]4NOV'!W106+'[4]5DEC'!W106+'[4]6JAN'!W106+'[4]7FEB'!W106+'[4]8MAR'!W106+'[4]9APR'!W106+'[4]10MAY'!W106+'[4]11JUN'!W106+'[4]12JUL'!W106</f>
        <v>0</v>
      </c>
      <c r="X106" s="19">
        <f>'[4]2SEPT'!X106+'[4]3OCT'!X106+'[4]4NOV'!X106+'[4]5DEC'!X106+'[4]6JAN'!X106+'[4]7FEB'!X106+'[4]8MAR'!X106+'[4]9APR'!X106+'[4]10MAY'!X106+'[4]11JUN'!X106+'[4]12JUL'!X106</f>
        <v>0</v>
      </c>
      <c r="Y106" s="22">
        <f>'[4]2SEPT'!Y106+'[4]3OCT'!Y106+'[4]4NOV'!Y106+'[4]5DEC'!Y106+'[4]6JAN'!Y106+'[4]7FEB'!Y106+'[4]8MAR'!Y106+'[4]9APR'!Y106+'[4]10MAY'!Y106+'[4]11JUN'!Y106+'[4]12JUL'!Y106</f>
        <v>0</v>
      </c>
      <c r="Z106" s="19">
        <f>'[4]2SEPT'!Z106+'[4]3OCT'!Z106+'[4]4NOV'!Z106+'[4]5DEC'!Z106+'[4]6JAN'!Z106+'[4]7FEB'!Z106+'[4]8MAR'!Z106+'[4]9APR'!Z106+'[4]10MAY'!Z106+'[4]11JUN'!Z106+'[4]12JUL'!Z106</f>
        <v>0</v>
      </c>
      <c r="AA106" s="19">
        <f>'[4]2SEPT'!AA106+'[4]3OCT'!AA106+'[4]4NOV'!AA106+'[4]5DEC'!AA106+'[4]6JAN'!AA106+'[4]7FEB'!AA106+'[4]8MAR'!AA106+'[4]9APR'!AA106+'[4]10MAY'!AA106+'[4]11JUN'!AA106+'[4]12JUL'!AA106</f>
        <v>0</v>
      </c>
      <c r="AB106" s="19">
        <f>'[4]2SEPT'!AB106+'[4]3OCT'!AB106+'[4]4NOV'!AB106+'[4]5DEC'!AB106+'[4]6JAN'!AB106+'[4]7FEB'!AB106+'[4]8MAR'!AB106+'[4]9APR'!AB106+'[4]10MAY'!AB106+'[4]11JUN'!AB106+'[4]12JUL'!AB106</f>
        <v>0</v>
      </c>
      <c r="AC106" s="19">
        <f>'[4]2SEPT'!AC106+'[4]3OCT'!AC106+'[4]4NOV'!AC106+'[4]5DEC'!AC106+'[4]6JAN'!AC106+'[4]7FEB'!AC106+'[4]8MAR'!AC106+'[4]9APR'!AC106+'[4]10MAY'!AC106+'[4]11JUN'!AC106+'[4]12JUL'!AC106</f>
        <v>0</v>
      </c>
      <c r="AD106" s="23">
        <f>'[4]2SEPT'!AD106+'[4]3OCT'!AD106+'[4]4NOV'!AD106+'[4]5DEC'!AD106+'[4]6JAN'!AD106+'[4]7FEB'!AD106+'[4]8MAR'!AD106+'[4]9APR'!AD106+'[4]10MAY'!AD106+'[4]11JUN'!AD106+'[4]12JUL'!AD106</f>
        <v>0</v>
      </c>
      <c r="AE106" s="19">
        <f>'[4]2SEPT'!AE106+'[4]3OCT'!AE106+'[4]4NOV'!AE106+'[4]5DEC'!AE106+'[4]6JAN'!AE106+'[4]7FEB'!AE106+'[4]8MAR'!AE106+'[4]9APR'!AE106+'[4]10MAY'!AE106+'[4]11JUN'!AE106+'[4]12JUL'!AE106</f>
        <v>0</v>
      </c>
      <c r="AF106" s="19">
        <f>'[4]2SEPT'!AF106+'[4]3OCT'!AF106+'[4]4NOV'!AF106+'[4]5DEC'!AF106+'[4]6JAN'!AF106+'[4]7FEB'!AF106+'[4]8MAR'!AF106+'[4]9APR'!AF106+'[4]10MAY'!AF106+'[4]11JUN'!AF106+'[4]12JUL'!AF106</f>
        <v>0</v>
      </c>
      <c r="AG106" s="19">
        <f>'[4]10MAY'!AG106+'[4]11JUN'!AG106+'[4]12JUL'!AG106</f>
        <v>0</v>
      </c>
      <c r="AH106" s="24">
        <f>'[4]2SEPT'!AG106+'[4]3OCT'!AG106+'[4]4NOV'!AG106+'[4]5DEC'!AG106+'[4]6JAN'!AG106+'[4]7FEB'!AG106+'[4]8MAR'!AG106+'[4]9APR'!AG106+'[4]10MAY'!AH106+'[4]11JUN'!AH106+'[4]12JUL'!AH106</f>
        <v>1444082.07</v>
      </c>
    </row>
    <row r="107" spans="1:34" x14ac:dyDescent="0.25">
      <c r="A107" s="16" t="s">
        <v>251</v>
      </c>
      <c r="B107" s="17" t="s">
        <v>252</v>
      </c>
      <c r="C107" s="28" t="s">
        <v>45</v>
      </c>
      <c r="D107" s="19">
        <f>'[4]2SEPT'!D107+'[4]3OCT'!D107+'[4]4NOV'!D107+'[4]5DEC'!D107+'[4]6JAN'!D107+'[4]7FEB'!D107+'[4]8MAR'!D107+'[4]9APR'!D107+'[4]10MAY'!D107+'[4]11JUN'!D107+'[4]12JUL'!D107</f>
        <v>0</v>
      </c>
      <c r="E107" s="19">
        <f>'[4]2SEPT'!E107+'[4]3OCT'!E107+'[4]4NOV'!E107+'[4]5DEC'!E107+'[4]6JAN'!E107+'[4]7FEB'!E107+'[4]8MAR'!E107+'[4]9APR'!E107+'[4]10MAY'!E107+'[4]11JUN'!E107+'[4]12JUL'!E107</f>
        <v>355516</v>
      </c>
      <c r="F107" s="19">
        <f>'[4]2SEPT'!F107+'[4]3OCT'!F107+'[4]4NOV'!F107+'[4]5DEC'!F107+'[4]6JAN'!F107+'[4]7FEB'!F107+'[4]8MAR'!F107+'[4]9APR'!F107+'[4]10MAY'!F107+'[4]11JUN'!F107+'[4]12JUL'!F107</f>
        <v>152405</v>
      </c>
      <c r="G107" s="19">
        <f>'[4]2SEPT'!G107+'[4]3OCT'!G107+'[4]4NOV'!G107+'[4]5DEC'!G107+'[4]6JAN'!G107+'[4]7FEB'!G107+'[4]8MAR'!G107+'[4]9APR'!G107+'[4]10MAY'!G107+'[4]11JUN'!G107+'[4]12JUL'!G107</f>
        <v>123090</v>
      </c>
      <c r="H107" s="19">
        <f>'[4]2SEPT'!H107+'[4]3OCT'!H107+'[4]4NOV'!H107+'[4]5DEC'!H107+'[4]6JAN'!H107+'[4]7FEB'!H107+'[4]8MAR'!H107+'[4]9APR'!H107+'[4]10MAY'!H107+'[4]11JUN'!H107+'[4]12JUL'!H107</f>
        <v>87110</v>
      </c>
      <c r="I107" s="20">
        <f>'[4]2SEPT'!I107+'[4]3OCT'!I107+'[4]4NOV'!I107+'[4]5DEC'!I107+'[4]6JAN'!I107+'[4]7FEB'!I107+'[4]8MAR'!I107+'[4]9APR'!I107+'[4]10MAY'!I107+'[4]11JUN'!I107+'[4]12JUL'!I107</f>
        <v>718121</v>
      </c>
      <c r="J107" s="19">
        <f>'[4]2SEPT'!J107+'[4]3OCT'!J107+'[4]4NOV'!J107+'[4]5DEC'!J107+'[4]6JAN'!J107+'[4]7FEB'!J107+'[4]8MAR'!J107+'[4]9APR'!J107+'[4]10MAY'!J107+'[4]11JUN'!J107+'[4]12JUL'!J107</f>
        <v>49621.09</v>
      </c>
      <c r="K107" s="19">
        <f>'[4]2SEPT'!K107+'[4]3OCT'!K107+'[4]4NOV'!K107+'[4]5DEC'!K107+'[4]6JAN'!K107+'[4]7FEB'!K107+'[4]8MAR'!K107+'[4]9APR'!K107+'[4]10MAY'!K107+'[4]11JUN'!K107+'[4]12JUL'!K107</f>
        <v>0</v>
      </c>
      <c r="L107" s="19">
        <f>'[4]2SEPT'!L107+'[4]3OCT'!L107+'[4]4NOV'!L107+'[4]5DEC'!L107+'[4]6JAN'!L107+'[4]7FEB'!L107+'[4]8MAR'!L107+'[4]9APR'!L107+'[4]10MAY'!L107+'[4]11JUN'!L107+'[4]12JUL'!L107</f>
        <v>0</v>
      </c>
      <c r="M107" s="19">
        <f>'[4]2SEPT'!M107+'[4]3OCT'!M107+'[4]4NOV'!M107+'[4]5DEC'!M107+'[4]6JAN'!M107+'[4]7FEB'!M107+'[4]8MAR'!M107+'[4]9APR'!M107+'[4]10MAY'!M107+'[4]11JUN'!M107+'[4]12JUL'!M107</f>
        <v>0</v>
      </c>
      <c r="N107" s="19">
        <f>'[4]2SEPT'!N107+'[4]3OCT'!N107+'[4]4NOV'!N107+'[4]5DEC'!N107+'[4]6JAN'!N107+'[4]7FEB'!N107+'[4]8MAR'!N107+'[4]9APR'!N107+'[4]10MAY'!N107+'[4]11JUN'!N107+'[4]12JUL'!N107</f>
        <v>0</v>
      </c>
      <c r="O107" s="19">
        <f>'[4]2SEPT'!O107+'[4]3OCT'!O107+'[4]4NOV'!O107+'[4]5DEC'!O107+'[4]6JAN'!O107+'[4]7FEB'!O107+'[4]8MAR'!O107+'[4]9APR'!O107+'[4]10MAY'!O107+'[4]11JUN'!O107+'[4]12JUL'!O107</f>
        <v>0</v>
      </c>
      <c r="P107" s="19">
        <f>'[4]2SEPT'!P107+'[4]3OCT'!P107+'[4]4NOV'!P107+'[4]5DEC'!P107+'[4]6JAN'!P107+'[4]7FEB'!P107+'[4]8MAR'!P107+'[4]9APR'!P107+'[4]10MAY'!P107+'[4]11JUN'!P107+'[4]12JUL'!P107</f>
        <v>15600</v>
      </c>
      <c r="Q107" s="19">
        <f>'[4]2SEPT'!Q107+'[4]3OCT'!Q107+'[4]4NOV'!Q107+'[4]5DEC'!Q107+'[4]6JAN'!Q107+'[4]7FEB'!Q107+'[4]8MAR'!Q107+'[4]9APR'!Q107+'[4]10MAY'!Q107+'[4]11JUN'!Q107+'[4]12JUL'!Q107</f>
        <v>0</v>
      </c>
      <c r="R107" s="19">
        <f>'[4]2SEPT'!R107+'[4]3OCT'!R107+'[4]4NOV'!R107+'[4]5DEC'!R107+'[4]6JAN'!R107+'[4]7FEB'!R107+'[4]8MAR'!R107+'[4]9APR'!R107+'[4]10MAY'!R107+'[4]11JUN'!R107+'[4]12JUL'!R107</f>
        <v>0</v>
      </c>
      <c r="S107" s="19">
        <f>'[4]2SEPT'!S107+'[4]3OCT'!S107+'[4]4NOV'!S107+'[4]5DEC'!S107+'[4]6JAN'!S107+'[4]7FEB'!S107+'[4]8MAR'!S107+'[4]9APR'!S107+'[4]10MAY'!S107+'[4]11JUN'!S107+'[4]12JUL'!S107</f>
        <v>0</v>
      </c>
      <c r="T107" s="21">
        <f>'[4]2SEPT'!T107+'[4]3OCT'!T107+'[4]4NOV'!T107+'[4]5DEC'!T107+'[4]6JAN'!T107+'[4]7FEB'!T107+'[4]8MAR'!T107+'[4]9APR'!T107+'[4]10MAY'!T107+'[4]11JUN'!T107+'[4]12JUL'!T107</f>
        <v>0</v>
      </c>
      <c r="U107" s="19">
        <f>'[4]2SEPT'!U107+'[4]3OCT'!U107+'[4]4NOV'!U107+'[4]5DEC'!U107+'[4]6JAN'!U107+'[4]7FEB'!U107+'[4]8MAR'!U107+'[4]9APR'!U107+'[4]10MAY'!U107+'[4]11JUN'!U107+'[4]12JUL'!U107</f>
        <v>0</v>
      </c>
      <c r="V107" s="19">
        <f>'[4]2SEPT'!V107+'[4]3OCT'!V107+'[4]4NOV'!V107+'[4]5DEC'!V107+'[4]6JAN'!V107+'[4]7FEB'!V107+'[4]8MAR'!V107+'[4]9APR'!V107+'[4]10MAY'!V107+'[4]11JUN'!V107+'[4]12JUL'!V107</f>
        <v>0</v>
      </c>
      <c r="W107" s="19">
        <f>'[4]2SEPT'!W107+'[4]3OCT'!W107+'[4]4NOV'!W107+'[4]5DEC'!W107+'[4]6JAN'!W107+'[4]7FEB'!W107+'[4]8MAR'!W107+'[4]9APR'!W107+'[4]10MAY'!W107+'[4]11JUN'!W107+'[4]12JUL'!W107</f>
        <v>0</v>
      </c>
      <c r="X107" s="19">
        <f>'[4]2SEPT'!X107+'[4]3OCT'!X107+'[4]4NOV'!X107+'[4]5DEC'!X107+'[4]6JAN'!X107+'[4]7FEB'!X107+'[4]8MAR'!X107+'[4]9APR'!X107+'[4]10MAY'!X107+'[4]11JUN'!X107+'[4]12JUL'!X107</f>
        <v>0</v>
      </c>
      <c r="Y107" s="22">
        <f>'[4]2SEPT'!Y107+'[4]3OCT'!Y107+'[4]4NOV'!Y107+'[4]5DEC'!Y107+'[4]6JAN'!Y107+'[4]7FEB'!Y107+'[4]8MAR'!Y107+'[4]9APR'!Y107+'[4]10MAY'!Y107+'[4]11JUN'!Y107+'[4]12JUL'!Y107</f>
        <v>0</v>
      </c>
      <c r="Z107" s="19">
        <f>'[4]2SEPT'!Z107+'[4]3OCT'!Z107+'[4]4NOV'!Z107+'[4]5DEC'!Z107+'[4]6JAN'!Z107+'[4]7FEB'!Z107+'[4]8MAR'!Z107+'[4]9APR'!Z107+'[4]10MAY'!Z107+'[4]11JUN'!Z107+'[4]12JUL'!Z107</f>
        <v>0</v>
      </c>
      <c r="AA107" s="19">
        <f>'[4]2SEPT'!AA107+'[4]3OCT'!AA107+'[4]4NOV'!AA107+'[4]5DEC'!AA107+'[4]6JAN'!AA107+'[4]7FEB'!AA107+'[4]8MAR'!AA107+'[4]9APR'!AA107+'[4]10MAY'!AA107+'[4]11JUN'!AA107+'[4]12JUL'!AA107</f>
        <v>0</v>
      </c>
      <c r="AB107" s="19">
        <f>'[4]2SEPT'!AB107+'[4]3OCT'!AB107+'[4]4NOV'!AB107+'[4]5DEC'!AB107+'[4]6JAN'!AB107+'[4]7FEB'!AB107+'[4]8MAR'!AB107+'[4]9APR'!AB107+'[4]10MAY'!AB107+'[4]11JUN'!AB107+'[4]12JUL'!AB107</f>
        <v>36000</v>
      </c>
      <c r="AC107" s="19">
        <f>'[4]2SEPT'!AC107+'[4]3OCT'!AC107+'[4]4NOV'!AC107+'[4]5DEC'!AC107+'[4]6JAN'!AC107+'[4]7FEB'!AC107+'[4]8MAR'!AC107+'[4]9APR'!AC107+'[4]10MAY'!AC107+'[4]11JUN'!AC107+'[4]12JUL'!AC107</f>
        <v>0</v>
      </c>
      <c r="AD107" s="23">
        <f>'[4]2SEPT'!AD107+'[4]3OCT'!AD107+'[4]4NOV'!AD107+'[4]5DEC'!AD107+'[4]6JAN'!AD107+'[4]7FEB'!AD107+'[4]8MAR'!AD107+'[4]9APR'!AD107+'[4]10MAY'!AD107+'[4]11JUN'!AD107+'[4]12JUL'!AD107</f>
        <v>36000</v>
      </c>
      <c r="AE107" s="19">
        <f>'[4]2SEPT'!AE107+'[4]3OCT'!AE107+'[4]4NOV'!AE107+'[4]5DEC'!AE107+'[4]6JAN'!AE107+'[4]7FEB'!AE107+'[4]8MAR'!AE107+'[4]9APR'!AE107+'[4]10MAY'!AE107+'[4]11JUN'!AE107+'[4]12JUL'!AE107</f>
        <v>0</v>
      </c>
      <c r="AF107" s="19">
        <f>'[4]2SEPT'!AF107+'[4]3OCT'!AF107+'[4]4NOV'!AF107+'[4]5DEC'!AF107+'[4]6JAN'!AF107+'[4]7FEB'!AF107+'[4]8MAR'!AF107+'[4]9APR'!AF107+'[4]10MAY'!AF107+'[4]11JUN'!AF107+'[4]12JUL'!AF107</f>
        <v>4348</v>
      </c>
      <c r="AG107" s="19">
        <f>'[4]10MAY'!AG107+'[4]11JUN'!AG107+'[4]12JUL'!AG107</f>
        <v>0</v>
      </c>
      <c r="AH107" s="24">
        <f>'[4]2SEPT'!AG107+'[4]3OCT'!AG107+'[4]4NOV'!AG107+'[4]5DEC'!AG107+'[4]6JAN'!AG107+'[4]7FEB'!AG107+'[4]8MAR'!AG107+'[4]9APR'!AG107+'[4]10MAY'!AH107+'[4]11JUN'!AH107+'[4]12JUL'!AH107</f>
        <v>755200.09</v>
      </c>
    </row>
    <row r="108" spans="1:34" x14ac:dyDescent="0.25">
      <c r="A108" s="16" t="s">
        <v>253</v>
      </c>
      <c r="B108" s="17" t="s">
        <v>254</v>
      </c>
      <c r="C108" s="31" t="s">
        <v>100</v>
      </c>
      <c r="D108" s="19">
        <f>'[4]2SEPT'!D108+'[4]3OCT'!D108+'[4]4NOV'!D108+'[4]5DEC'!D108+'[4]6JAN'!D108+'[4]7FEB'!D108+'[4]8MAR'!D108+'[4]9APR'!D108+'[4]10MAY'!D108+'[4]11JUN'!D108+'[4]12JUL'!D108</f>
        <v>170600.03</v>
      </c>
      <c r="E108" s="19">
        <f>'[4]2SEPT'!E108+'[4]3OCT'!E108+'[4]4NOV'!E108+'[4]5DEC'!E108+'[4]6JAN'!E108+'[4]7FEB'!E108+'[4]8MAR'!E108+'[4]9APR'!E108+'[4]10MAY'!E108+'[4]11JUN'!E108+'[4]12JUL'!E108</f>
        <v>6700</v>
      </c>
      <c r="F108" s="19">
        <f>'[4]2SEPT'!F108+'[4]3OCT'!F108+'[4]4NOV'!F108+'[4]5DEC'!F108+'[4]6JAN'!F108+'[4]7FEB'!F108+'[4]8MAR'!F108+'[4]9APR'!F108+'[4]10MAY'!F108+'[4]11JUN'!F108+'[4]12JUL'!F108</f>
        <v>83356.97</v>
      </c>
      <c r="G108" s="19">
        <f>'[4]2SEPT'!G108+'[4]3OCT'!G108+'[4]4NOV'!G108+'[4]5DEC'!G108+'[4]6JAN'!G108+'[4]7FEB'!G108+'[4]8MAR'!G108+'[4]9APR'!G108+'[4]10MAY'!G108+'[4]11JUN'!G108+'[4]12JUL'!G108</f>
        <v>50000</v>
      </c>
      <c r="H108" s="19">
        <f>'[4]2SEPT'!H108+'[4]3OCT'!H108+'[4]4NOV'!H108+'[4]5DEC'!H108+'[4]6JAN'!H108+'[4]7FEB'!H108+'[4]8MAR'!H108+'[4]9APR'!H108+'[4]10MAY'!H108+'[4]11JUN'!H108+'[4]12JUL'!H108</f>
        <v>9000</v>
      </c>
      <c r="I108" s="20">
        <f>'[4]2SEPT'!I108+'[4]3OCT'!I108+'[4]4NOV'!I108+'[4]5DEC'!I108+'[4]6JAN'!I108+'[4]7FEB'!I108+'[4]8MAR'!I108+'[4]9APR'!I108+'[4]10MAY'!I108+'[4]11JUN'!I108+'[4]12JUL'!I108</f>
        <v>319657</v>
      </c>
      <c r="J108" s="19">
        <f>'[4]2SEPT'!J108+'[4]3OCT'!J108+'[4]4NOV'!J108+'[4]5DEC'!J108+'[4]6JAN'!J108+'[4]7FEB'!J108+'[4]8MAR'!J108+'[4]9APR'!J108+'[4]10MAY'!J108+'[4]11JUN'!J108+'[4]12JUL'!J108</f>
        <v>26757.279999999999</v>
      </c>
      <c r="K108" s="19">
        <f>'[4]2SEPT'!K108+'[4]3OCT'!K108+'[4]4NOV'!K108+'[4]5DEC'!K108+'[4]6JAN'!K108+'[4]7FEB'!K108+'[4]8MAR'!K108+'[4]9APR'!K108+'[4]10MAY'!K108+'[4]11JUN'!K108+'[4]12JUL'!K108</f>
        <v>0</v>
      </c>
      <c r="L108" s="19">
        <f>'[4]2SEPT'!L108+'[4]3OCT'!L108+'[4]4NOV'!L108+'[4]5DEC'!L108+'[4]6JAN'!L108+'[4]7FEB'!L108+'[4]8MAR'!L108+'[4]9APR'!L108+'[4]10MAY'!L108+'[4]11JUN'!L108+'[4]12JUL'!L108</f>
        <v>0</v>
      </c>
      <c r="M108" s="19">
        <f>'[4]2SEPT'!M108+'[4]3OCT'!M108+'[4]4NOV'!M108+'[4]5DEC'!M108+'[4]6JAN'!M108+'[4]7FEB'!M108+'[4]8MAR'!M108+'[4]9APR'!M108+'[4]10MAY'!M108+'[4]11JUN'!M108+'[4]12JUL'!M108</f>
        <v>0</v>
      </c>
      <c r="N108" s="19">
        <f>'[4]2SEPT'!N108+'[4]3OCT'!N108+'[4]4NOV'!N108+'[4]5DEC'!N108+'[4]6JAN'!N108+'[4]7FEB'!N108+'[4]8MAR'!N108+'[4]9APR'!N108+'[4]10MAY'!N108+'[4]11JUN'!N108+'[4]12JUL'!N108</f>
        <v>0</v>
      </c>
      <c r="O108" s="19">
        <f>'[4]2SEPT'!O108+'[4]3OCT'!O108+'[4]4NOV'!O108+'[4]5DEC'!O108+'[4]6JAN'!O108+'[4]7FEB'!O108+'[4]8MAR'!O108+'[4]9APR'!O108+'[4]10MAY'!O108+'[4]11JUN'!O108+'[4]12JUL'!O108</f>
        <v>0</v>
      </c>
      <c r="P108" s="19">
        <f>'[4]2SEPT'!P108+'[4]3OCT'!P108+'[4]4NOV'!P108+'[4]5DEC'!P108+'[4]6JAN'!P108+'[4]7FEB'!P108+'[4]8MAR'!P108+'[4]9APR'!P108+'[4]10MAY'!P108+'[4]11JUN'!P108+'[4]12JUL'!P108</f>
        <v>0</v>
      </c>
      <c r="Q108" s="19">
        <f>'[4]2SEPT'!Q108+'[4]3OCT'!Q108+'[4]4NOV'!Q108+'[4]5DEC'!Q108+'[4]6JAN'!Q108+'[4]7FEB'!Q108+'[4]8MAR'!Q108+'[4]9APR'!Q108+'[4]10MAY'!Q108+'[4]11JUN'!Q108+'[4]12JUL'!Q108</f>
        <v>0</v>
      </c>
      <c r="R108" s="19">
        <f>'[4]2SEPT'!R108+'[4]3OCT'!R108+'[4]4NOV'!R108+'[4]5DEC'!R108+'[4]6JAN'!R108+'[4]7FEB'!R108+'[4]8MAR'!R108+'[4]9APR'!R108+'[4]10MAY'!R108+'[4]11JUN'!R108+'[4]12JUL'!R108</f>
        <v>0</v>
      </c>
      <c r="S108" s="19">
        <f>'[4]2SEPT'!S108+'[4]3OCT'!S108+'[4]4NOV'!S108+'[4]5DEC'!S108+'[4]6JAN'!S108+'[4]7FEB'!S108+'[4]8MAR'!S108+'[4]9APR'!S108+'[4]10MAY'!S108+'[4]11JUN'!S108+'[4]12JUL'!S108</f>
        <v>0</v>
      </c>
      <c r="T108" s="21">
        <f>'[4]2SEPT'!T108+'[4]3OCT'!T108+'[4]4NOV'!T108+'[4]5DEC'!T108+'[4]6JAN'!T108+'[4]7FEB'!T108+'[4]8MAR'!T108+'[4]9APR'!T108+'[4]10MAY'!T108+'[4]11JUN'!T108+'[4]12JUL'!T108</f>
        <v>0</v>
      </c>
      <c r="U108" s="19">
        <f>'[4]2SEPT'!U108+'[4]3OCT'!U108+'[4]4NOV'!U108+'[4]5DEC'!U108+'[4]6JAN'!U108+'[4]7FEB'!U108+'[4]8MAR'!U108+'[4]9APR'!U108+'[4]10MAY'!U108+'[4]11JUN'!U108+'[4]12JUL'!U108</f>
        <v>0</v>
      </c>
      <c r="V108" s="19">
        <f>'[4]2SEPT'!V108+'[4]3OCT'!V108+'[4]4NOV'!V108+'[4]5DEC'!V108+'[4]6JAN'!V108+'[4]7FEB'!V108+'[4]8MAR'!V108+'[4]9APR'!V108+'[4]10MAY'!V108+'[4]11JUN'!V108+'[4]12JUL'!V108</f>
        <v>0</v>
      </c>
      <c r="W108" s="19">
        <f>'[4]2SEPT'!W108+'[4]3OCT'!W108+'[4]4NOV'!W108+'[4]5DEC'!W108+'[4]6JAN'!W108+'[4]7FEB'!W108+'[4]8MAR'!W108+'[4]9APR'!W108+'[4]10MAY'!W108+'[4]11JUN'!W108+'[4]12JUL'!W108</f>
        <v>0</v>
      </c>
      <c r="X108" s="19">
        <f>'[4]2SEPT'!X108+'[4]3OCT'!X108+'[4]4NOV'!X108+'[4]5DEC'!X108+'[4]6JAN'!X108+'[4]7FEB'!X108+'[4]8MAR'!X108+'[4]9APR'!X108+'[4]10MAY'!X108+'[4]11JUN'!X108+'[4]12JUL'!X108</f>
        <v>0</v>
      </c>
      <c r="Y108" s="22">
        <f>'[4]2SEPT'!Y108+'[4]3OCT'!Y108+'[4]4NOV'!Y108+'[4]5DEC'!Y108+'[4]6JAN'!Y108+'[4]7FEB'!Y108+'[4]8MAR'!Y108+'[4]9APR'!Y108+'[4]10MAY'!Y108+'[4]11JUN'!Y108+'[4]12JUL'!Y108</f>
        <v>0</v>
      </c>
      <c r="Z108" s="19">
        <f>'[4]2SEPT'!Z108+'[4]3OCT'!Z108+'[4]4NOV'!Z108+'[4]5DEC'!Z108+'[4]6JAN'!Z108+'[4]7FEB'!Z108+'[4]8MAR'!Z108+'[4]9APR'!Z108+'[4]10MAY'!Z108+'[4]11JUN'!Z108+'[4]12JUL'!Z108</f>
        <v>0</v>
      </c>
      <c r="AA108" s="19">
        <f>'[4]2SEPT'!AA108+'[4]3OCT'!AA108+'[4]4NOV'!AA108+'[4]5DEC'!AA108+'[4]6JAN'!AA108+'[4]7FEB'!AA108+'[4]8MAR'!AA108+'[4]9APR'!AA108+'[4]10MAY'!AA108+'[4]11JUN'!AA108+'[4]12JUL'!AA108</f>
        <v>0</v>
      </c>
      <c r="AB108" s="19">
        <f>'[4]2SEPT'!AB108+'[4]3OCT'!AB108+'[4]4NOV'!AB108+'[4]5DEC'!AB108+'[4]6JAN'!AB108+'[4]7FEB'!AB108+'[4]8MAR'!AB108+'[4]9APR'!AB108+'[4]10MAY'!AB108+'[4]11JUN'!AB108+'[4]12JUL'!AB108</f>
        <v>0</v>
      </c>
      <c r="AC108" s="19">
        <f>'[4]2SEPT'!AC108+'[4]3OCT'!AC108+'[4]4NOV'!AC108+'[4]5DEC'!AC108+'[4]6JAN'!AC108+'[4]7FEB'!AC108+'[4]8MAR'!AC108+'[4]9APR'!AC108+'[4]10MAY'!AC108+'[4]11JUN'!AC108+'[4]12JUL'!AC108</f>
        <v>0</v>
      </c>
      <c r="AD108" s="23">
        <f>'[4]2SEPT'!AD108+'[4]3OCT'!AD108+'[4]4NOV'!AD108+'[4]5DEC'!AD108+'[4]6JAN'!AD108+'[4]7FEB'!AD108+'[4]8MAR'!AD108+'[4]9APR'!AD108+'[4]10MAY'!AD108+'[4]11JUN'!AD108+'[4]12JUL'!AD108</f>
        <v>0</v>
      </c>
      <c r="AE108" s="19">
        <f>'[4]2SEPT'!AE108+'[4]3OCT'!AE108+'[4]4NOV'!AE108+'[4]5DEC'!AE108+'[4]6JAN'!AE108+'[4]7FEB'!AE108+'[4]8MAR'!AE108+'[4]9APR'!AE108+'[4]10MAY'!AE108+'[4]11JUN'!AE108+'[4]12JUL'!AE108</f>
        <v>0</v>
      </c>
      <c r="AF108" s="19">
        <f>'[4]2SEPT'!AF108+'[4]3OCT'!AF108+'[4]4NOV'!AF108+'[4]5DEC'!AF108+'[4]6JAN'!AF108+'[4]7FEB'!AF108+'[4]8MAR'!AF108+'[4]9APR'!AF108+'[4]10MAY'!AF108+'[4]11JUN'!AF108+'[4]12JUL'!AF108</f>
        <v>0</v>
      </c>
      <c r="AG108" s="19">
        <f>'[4]10MAY'!AG108+'[4]11JUN'!AG108+'[4]12JUL'!AG108</f>
        <v>0</v>
      </c>
      <c r="AH108" s="24">
        <f>'[4]2SEPT'!AG108+'[4]3OCT'!AG108+'[4]4NOV'!AG108+'[4]5DEC'!AG108+'[4]6JAN'!AG108+'[4]7FEB'!AG108+'[4]8MAR'!AG108+'[4]9APR'!AG108+'[4]10MAY'!AH108+'[4]11JUN'!AH108+'[4]12JUL'!AH108</f>
        <v>319776.28000000003</v>
      </c>
    </row>
    <row r="109" spans="1:34" x14ac:dyDescent="0.25">
      <c r="A109" s="16" t="s">
        <v>255</v>
      </c>
      <c r="B109" s="17" t="s">
        <v>256</v>
      </c>
      <c r="C109" s="26" t="s">
        <v>42</v>
      </c>
      <c r="D109" s="19">
        <f>'[4]2SEPT'!D109+'[4]3OCT'!D109+'[4]4NOV'!D109+'[4]5DEC'!D109+'[4]6JAN'!D109+'[4]7FEB'!D109+'[4]8MAR'!D109+'[4]9APR'!D109+'[4]10MAY'!D109+'[4]11JUN'!D109+'[4]12JUL'!D109</f>
        <v>369599</v>
      </c>
      <c r="E109" s="19">
        <f>'[4]2SEPT'!E109+'[4]3OCT'!E109+'[4]4NOV'!E109+'[4]5DEC'!E109+'[4]6JAN'!E109+'[4]7FEB'!E109+'[4]8MAR'!E109+'[4]9APR'!E109+'[4]10MAY'!E109+'[4]11JUN'!E109+'[4]12JUL'!E109</f>
        <v>802843</v>
      </c>
      <c r="F109" s="19">
        <f>'[4]2SEPT'!F109+'[4]3OCT'!F109+'[4]4NOV'!F109+'[4]5DEC'!F109+'[4]6JAN'!F109+'[4]7FEB'!F109+'[4]8MAR'!F109+'[4]9APR'!F109+'[4]10MAY'!F109+'[4]11JUN'!F109+'[4]12JUL'!F109</f>
        <v>331295</v>
      </c>
      <c r="G109" s="19">
        <f>'[4]2SEPT'!G109+'[4]3OCT'!G109+'[4]4NOV'!G109+'[4]5DEC'!G109+'[4]6JAN'!G109+'[4]7FEB'!G109+'[4]8MAR'!G109+'[4]9APR'!G109+'[4]10MAY'!G109+'[4]11JUN'!G109+'[4]12JUL'!G109</f>
        <v>697143</v>
      </c>
      <c r="H109" s="19">
        <f>'[4]2SEPT'!H109+'[4]3OCT'!H109+'[4]4NOV'!H109+'[4]5DEC'!H109+'[4]6JAN'!H109+'[4]7FEB'!H109+'[4]8MAR'!H109+'[4]9APR'!H109+'[4]10MAY'!H109+'[4]11JUN'!H109+'[4]12JUL'!H109</f>
        <v>109696</v>
      </c>
      <c r="I109" s="20">
        <f>'[4]2SEPT'!I109+'[4]3OCT'!I109+'[4]4NOV'!I109+'[4]5DEC'!I109+'[4]6JAN'!I109+'[4]7FEB'!I109+'[4]8MAR'!I109+'[4]9APR'!I109+'[4]10MAY'!I109+'[4]11JUN'!I109+'[4]12JUL'!I109</f>
        <v>2310576</v>
      </c>
      <c r="J109" s="19">
        <f>'[4]2SEPT'!J109+'[4]3OCT'!J109+'[4]4NOV'!J109+'[4]5DEC'!J109+'[4]6JAN'!J109+'[4]7FEB'!J109+'[4]8MAR'!J109+'[4]9APR'!J109+'[4]10MAY'!J109+'[4]11JUN'!J109+'[4]12JUL'!J109</f>
        <v>567655.01</v>
      </c>
      <c r="K109" s="19">
        <f>'[4]2SEPT'!K109+'[4]3OCT'!K109+'[4]4NOV'!K109+'[4]5DEC'!K109+'[4]6JAN'!K109+'[4]7FEB'!K109+'[4]8MAR'!K109+'[4]9APR'!K109+'[4]10MAY'!K109+'[4]11JUN'!K109+'[4]12JUL'!K109</f>
        <v>0</v>
      </c>
      <c r="L109" s="19">
        <f>'[4]2SEPT'!L109+'[4]3OCT'!L109+'[4]4NOV'!L109+'[4]5DEC'!L109+'[4]6JAN'!L109+'[4]7FEB'!L109+'[4]8MAR'!L109+'[4]9APR'!L109+'[4]10MAY'!L109+'[4]11JUN'!L109+'[4]12JUL'!L109</f>
        <v>0</v>
      </c>
      <c r="M109" s="19">
        <f>'[4]2SEPT'!M109+'[4]3OCT'!M109+'[4]4NOV'!M109+'[4]5DEC'!M109+'[4]6JAN'!M109+'[4]7FEB'!M109+'[4]8MAR'!M109+'[4]9APR'!M109+'[4]10MAY'!M109+'[4]11JUN'!M109+'[4]12JUL'!M109</f>
        <v>0</v>
      </c>
      <c r="N109" s="19">
        <f>'[4]2SEPT'!N109+'[4]3OCT'!N109+'[4]4NOV'!N109+'[4]5DEC'!N109+'[4]6JAN'!N109+'[4]7FEB'!N109+'[4]8MAR'!N109+'[4]9APR'!N109+'[4]10MAY'!N109+'[4]11JUN'!N109+'[4]12JUL'!N109</f>
        <v>0</v>
      </c>
      <c r="O109" s="19">
        <f>'[4]2SEPT'!O109+'[4]3OCT'!O109+'[4]4NOV'!O109+'[4]5DEC'!O109+'[4]6JAN'!O109+'[4]7FEB'!O109+'[4]8MAR'!O109+'[4]9APR'!O109+'[4]10MAY'!O109+'[4]11JUN'!O109+'[4]12JUL'!O109</f>
        <v>0</v>
      </c>
      <c r="P109" s="19">
        <f>'[4]2SEPT'!P109+'[4]3OCT'!P109+'[4]4NOV'!P109+'[4]5DEC'!P109+'[4]6JAN'!P109+'[4]7FEB'!P109+'[4]8MAR'!P109+'[4]9APR'!P109+'[4]10MAY'!P109+'[4]11JUN'!P109+'[4]12JUL'!P109</f>
        <v>0</v>
      </c>
      <c r="Q109" s="19">
        <f>'[4]2SEPT'!Q109+'[4]3OCT'!Q109+'[4]4NOV'!Q109+'[4]5DEC'!Q109+'[4]6JAN'!Q109+'[4]7FEB'!Q109+'[4]8MAR'!Q109+'[4]9APR'!Q109+'[4]10MAY'!Q109+'[4]11JUN'!Q109+'[4]12JUL'!Q109</f>
        <v>0</v>
      </c>
      <c r="R109" s="19">
        <f>'[4]2SEPT'!R109+'[4]3OCT'!R109+'[4]4NOV'!R109+'[4]5DEC'!R109+'[4]6JAN'!R109+'[4]7FEB'!R109+'[4]8MAR'!R109+'[4]9APR'!R109+'[4]10MAY'!R109+'[4]11JUN'!R109+'[4]12JUL'!R109</f>
        <v>0</v>
      </c>
      <c r="S109" s="19">
        <f>'[4]2SEPT'!S109+'[4]3OCT'!S109+'[4]4NOV'!S109+'[4]5DEC'!S109+'[4]6JAN'!S109+'[4]7FEB'!S109+'[4]8MAR'!S109+'[4]9APR'!S109+'[4]10MAY'!S109+'[4]11JUN'!S109+'[4]12JUL'!S109</f>
        <v>0</v>
      </c>
      <c r="T109" s="21">
        <f>'[4]2SEPT'!T109+'[4]3OCT'!T109+'[4]4NOV'!T109+'[4]5DEC'!T109+'[4]6JAN'!T109+'[4]7FEB'!T109+'[4]8MAR'!T109+'[4]9APR'!T109+'[4]10MAY'!T109+'[4]11JUN'!T109+'[4]12JUL'!T109</f>
        <v>0</v>
      </c>
      <c r="U109" s="19">
        <f>'[4]2SEPT'!U109+'[4]3OCT'!U109+'[4]4NOV'!U109+'[4]5DEC'!U109+'[4]6JAN'!U109+'[4]7FEB'!U109+'[4]8MAR'!U109+'[4]9APR'!U109+'[4]10MAY'!U109+'[4]11JUN'!U109+'[4]12JUL'!U109</f>
        <v>0</v>
      </c>
      <c r="V109" s="19">
        <f>'[4]2SEPT'!V109+'[4]3OCT'!V109+'[4]4NOV'!V109+'[4]5DEC'!V109+'[4]6JAN'!V109+'[4]7FEB'!V109+'[4]8MAR'!V109+'[4]9APR'!V109+'[4]10MAY'!V109+'[4]11JUN'!V109+'[4]12JUL'!V109</f>
        <v>0</v>
      </c>
      <c r="W109" s="19">
        <f>'[4]2SEPT'!W109+'[4]3OCT'!W109+'[4]4NOV'!W109+'[4]5DEC'!W109+'[4]6JAN'!W109+'[4]7FEB'!W109+'[4]8MAR'!W109+'[4]9APR'!W109+'[4]10MAY'!W109+'[4]11JUN'!W109+'[4]12JUL'!W109</f>
        <v>0</v>
      </c>
      <c r="X109" s="19">
        <f>'[4]2SEPT'!X109+'[4]3OCT'!X109+'[4]4NOV'!X109+'[4]5DEC'!X109+'[4]6JAN'!X109+'[4]7FEB'!X109+'[4]8MAR'!X109+'[4]9APR'!X109+'[4]10MAY'!X109+'[4]11JUN'!X109+'[4]12JUL'!X109</f>
        <v>0</v>
      </c>
      <c r="Y109" s="22">
        <f>'[4]2SEPT'!Y109+'[4]3OCT'!Y109+'[4]4NOV'!Y109+'[4]5DEC'!Y109+'[4]6JAN'!Y109+'[4]7FEB'!Y109+'[4]8MAR'!Y109+'[4]9APR'!Y109+'[4]10MAY'!Y109+'[4]11JUN'!Y109+'[4]12JUL'!Y109</f>
        <v>0</v>
      </c>
      <c r="Z109" s="19">
        <f>'[4]2SEPT'!Z109+'[4]3OCT'!Z109+'[4]4NOV'!Z109+'[4]5DEC'!Z109+'[4]6JAN'!Z109+'[4]7FEB'!Z109+'[4]8MAR'!Z109+'[4]9APR'!Z109+'[4]10MAY'!Z109+'[4]11JUN'!Z109+'[4]12JUL'!Z109</f>
        <v>0</v>
      </c>
      <c r="AA109" s="19">
        <f>'[4]2SEPT'!AA109+'[4]3OCT'!AA109+'[4]4NOV'!AA109+'[4]5DEC'!AA109+'[4]6JAN'!AA109+'[4]7FEB'!AA109+'[4]8MAR'!AA109+'[4]9APR'!AA109+'[4]10MAY'!AA109+'[4]11JUN'!AA109+'[4]12JUL'!AA109</f>
        <v>0</v>
      </c>
      <c r="AB109" s="19">
        <f>'[4]2SEPT'!AB109+'[4]3OCT'!AB109+'[4]4NOV'!AB109+'[4]5DEC'!AB109+'[4]6JAN'!AB109+'[4]7FEB'!AB109+'[4]8MAR'!AB109+'[4]9APR'!AB109+'[4]10MAY'!AB109+'[4]11JUN'!AB109+'[4]12JUL'!AB109</f>
        <v>0</v>
      </c>
      <c r="AC109" s="19">
        <f>'[4]2SEPT'!AC109+'[4]3OCT'!AC109+'[4]4NOV'!AC109+'[4]5DEC'!AC109+'[4]6JAN'!AC109+'[4]7FEB'!AC109+'[4]8MAR'!AC109+'[4]9APR'!AC109+'[4]10MAY'!AC109+'[4]11JUN'!AC109+'[4]12JUL'!AC109</f>
        <v>0</v>
      </c>
      <c r="AD109" s="23">
        <f>'[4]2SEPT'!AD109+'[4]3OCT'!AD109+'[4]4NOV'!AD109+'[4]5DEC'!AD109+'[4]6JAN'!AD109+'[4]7FEB'!AD109+'[4]8MAR'!AD109+'[4]9APR'!AD109+'[4]10MAY'!AD109+'[4]11JUN'!AD109+'[4]12JUL'!AD109</f>
        <v>0</v>
      </c>
      <c r="AE109" s="19">
        <f>'[4]2SEPT'!AE109+'[4]3OCT'!AE109+'[4]4NOV'!AE109+'[4]5DEC'!AE109+'[4]6JAN'!AE109+'[4]7FEB'!AE109+'[4]8MAR'!AE109+'[4]9APR'!AE109+'[4]10MAY'!AE109+'[4]11JUN'!AE109+'[4]12JUL'!AE109</f>
        <v>0</v>
      </c>
      <c r="AF109" s="19">
        <f>'[4]2SEPT'!AF109+'[4]3OCT'!AF109+'[4]4NOV'!AF109+'[4]5DEC'!AF109+'[4]6JAN'!AF109+'[4]7FEB'!AF109+'[4]8MAR'!AF109+'[4]9APR'!AF109+'[4]10MAY'!AF109+'[4]11JUN'!AF109+'[4]12JUL'!AF109</f>
        <v>9781.75</v>
      </c>
      <c r="AG109" s="19">
        <f>'[4]10MAY'!AG109+'[4]11JUN'!AG109+'[4]12JUL'!AG109</f>
        <v>0</v>
      </c>
      <c r="AH109" s="24">
        <f>'[4]2SEPT'!AG109+'[4]3OCT'!AG109+'[4]4NOV'!AG109+'[4]5DEC'!AG109+'[4]6JAN'!AG109+'[4]7FEB'!AG109+'[4]8MAR'!AG109+'[4]9APR'!AG109+'[4]10MAY'!AH109+'[4]11JUN'!AH109+'[4]12JUL'!AH109</f>
        <v>2695464.76</v>
      </c>
    </row>
    <row r="110" spans="1:34" x14ac:dyDescent="0.25">
      <c r="A110" s="16" t="s">
        <v>257</v>
      </c>
      <c r="B110" s="17" t="s">
        <v>258</v>
      </c>
      <c r="C110" s="29" t="s">
        <v>50</v>
      </c>
      <c r="D110" s="19">
        <f>'[4]2SEPT'!D110+'[4]3OCT'!D110+'[4]4NOV'!D110+'[4]5DEC'!D110+'[4]6JAN'!D110+'[4]7FEB'!D110+'[4]8MAR'!D110+'[4]9APR'!D110+'[4]10MAY'!D110+'[4]11JUN'!D110+'[4]12JUL'!D110</f>
        <v>0</v>
      </c>
      <c r="E110" s="19">
        <f>'[4]2SEPT'!E110+'[4]3OCT'!E110+'[4]4NOV'!E110+'[4]5DEC'!E110+'[4]6JAN'!E110+'[4]7FEB'!E110+'[4]8MAR'!E110+'[4]9APR'!E110+'[4]10MAY'!E110+'[4]11JUN'!E110+'[4]12JUL'!E110</f>
        <v>90000</v>
      </c>
      <c r="F110" s="19">
        <f>'[4]2SEPT'!F110+'[4]3OCT'!F110+'[4]4NOV'!F110+'[4]5DEC'!F110+'[4]6JAN'!F110+'[4]7FEB'!F110+'[4]8MAR'!F110+'[4]9APR'!F110+'[4]10MAY'!F110+'[4]11JUN'!F110+'[4]12JUL'!F110</f>
        <v>55000</v>
      </c>
      <c r="G110" s="19">
        <f>'[4]2SEPT'!G110+'[4]3OCT'!G110+'[4]4NOV'!G110+'[4]5DEC'!G110+'[4]6JAN'!G110+'[4]7FEB'!G110+'[4]8MAR'!G110+'[4]9APR'!G110+'[4]10MAY'!G110+'[4]11JUN'!G110+'[4]12JUL'!G110</f>
        <v>125008</v>
      </c>
      <c r="H110" s="19">
        <f>'[4]2SEPT'!H110+'[4]3OCT'!H110+'[4]4NOV'!H110+'[4]5DEC'!H110+'[4]6JAN'!H110+'[4]7FEB'!H110+'[4]8MAR'!H110+'[4]9APR'!H110+'[4]10MAY'!H110+'[4]11JUN'!H110+'[4]12JUL'!H110</f>
        <v>0</v>
      </c>
      <c r="I110" s="20">
        <f>'[4]2SEPT'!I110+'[4]3OCT'!I110+'[4]4NOV'!I110+'[4]5DEC'!I110+'[4]6JAN'!I110+'[4]7FEB'!I110+'[4]8MAR'!I110+'[4]9APR'!I110+'[4]10MAY'!I110+'[4]11JUN'!I110+'[4]12JUL'!I110</f>
        <v>270008</v>
      </c>
      <c r="J110" s="19">
        <f>'[4]2SEPT'!J110+'[4]3OCT'!J110+'[4]4NOV'!J110+'[4]5DEC'!J110+'[4]6JAN'!J110+'[4]7FEB'!J110+'[4]8MAR'!J110+'[4]9APR'!J110+'[4]10MAY'!J110+'[4]11JUN'!J110+'[4]12JUL'!J110</f>
        <v>28400.58</v>
      </c>
      <c r="K110" s="19">
        <f>'[4]2SEPT'!K110+'[4]3OCT'!K110+'[4]4NOV'!K110+'[4]5DEC'!K110+'[4]6JAN'!K110+'[4]7FEB'!K110+'[4]8MAR'!K110+'[4]9APR'!K110+'[4]10MAY'!K110+'[4]11JUN'!K110+'[4]12JUL'!K110</f>
        <v>0</v>
      </c>
      <c r="L110" s="19">
        <f>'[4]2SEPT'!L110+'[4]3OCT'!L110+'[4]4NOV'!L110+'[4]5DEC'!L110+'[4]6JAN'!L110+'[4]7FEB'!L110+'[4]8MAR'!L110+'[4]9APR'!L110+'[4]10MAY'!L110+'[4]11JUN'!L110+'[4]12JUL'!L110</f>
        <v>0</v>
      </c>
      <c r="M110" s="19">
        <f>'[4]2SEPT'!M110+'[4]3OCT'!M110+'[4]4NOV'!M110+'[4]5DEC'!M110+'[4]6JAN'!M110+'[4]7FEB'!M110+'[4]8MAR'!M110+'[4]9APR'!M110+'[4]10MAY'!M110+'[4]11JUN'!M110+'[4]12JUL'!M110</f>
        <v>0</v>
      </c>
      <c r="N110" s="19">
        <f>'[4]2SEPT'!N110+'[4]3OCT'!N110+'[4]4NOV'!N110+'[4]5DEC'!N110+'[4]6JAN'!N110+'[4]7FEB'!N110+'[4]8MAR'!N110+'[4]9APR'!N110+'[4]10MAY'!N110+'[4]11JUN'!N110+'[4]12JUL'!N110</f>
        <v>0</v>
      </c>
      <c r="O110" s="19">
        <f>'[4]2SEPT'!O110+'[4]3OCT'!O110+'[4]4NOV'!O110+'[4]5DEC'!O110+'[4]6JAN'!O110+'[4]7FEB'!O110+'[4]8MAR'!O110+'[4]9APR'!O110+'[4]10MAY'!O110+'[4]11JUN'!O110+'[4]12JUL'!O110</f>
        <v>0</v>
      </c>
      <c r="P110" s="19">
        <f>'[4]2SEPT'!P110+'[4]3OCT'!P110+'[4]4NOV'!P110+'[4]5DEC'!P110+'[4]6JAN'!P110+'[4]7FEB'!P110+'[4]8MAR'!P110+'[4]9APR'!P110+'[4]10MAY'!P110+'[4]11JUN'!P110+'[4]12JUL'!P110</f>
        <v>0</v>
      </c>
      <c r="Q110" s="19">
        <f>'[4]2SEPT'!Q110+'[4]3OCT'!Q110+'[4]4NOV'!Q110+'[4]5DEC'!Q110+'[4]6JAN'!Q110+'[4]7FEB'!Q110+'[4]8MAR'!Q110+'[4]9APR'!Q110+'[4]10MAY'!Q110+'[4]11JUN'!Q110+'[4]12JUL'!Q110</f>
        <v>0</v>
      </c>
      <c r="R110" s="19">
        <f>'[4]2SEPT'!R110+'[4]3OCT'!R110+'[4]4NOV'!R110+'[4]5DEC'!R110+'[4]6JAN'!R110+'[4]7FEB'!R110+'[4]8MAR'!R110+'[4]9APR'!R110+'[4]10MAY'!R110+'[4]11JUN'!R110+'[4]12JUL'!R110</f>
        <v>0</v>
      </c>
      <c r="S110" s="19">
        <f>'[4]2SEPT'!S110+'[4]3OCT'!S110+'[4]4NOV'!S110+'[4]5DEC'!S110+'[4]6JAN'!S110+'[4]7FEB'!S110+'[4]8MAR'!S110+'[4]9APR'!S110+'[4]10MAY'!S110+'[4]11JUN'!S110+'[4]12JUL'!S110</f>
        <v>0</v>
      </c>
      <c r="T110" s="21">
        <f>'[4]2SEPT'!T110+'[4]3OCT'!T110+'[4]4NOV'!T110+'[4]5DEC'!T110+'[4]6JAN'!T110+'[4]7FEB'!T110+'[4]8MAR'!T110+'[4]9APR'!T110+'[4]10MAY'!T110+'[4]11JUN'!T110+'[4]12JUL'!T110</f>
        <v>0</v>
      </c>
      <c r="U110" s="19">
        <f>'[4]2SEPT'!U110+'[4]3OCT'!U110+'[4]4NOV'!U110+'[4]5DEC'!U110+'[4]6JAN'!U110+'[4]7FEB'!U110+'[4]8MAR'!U110+'[4]9APR'!U110+'[4]10MAY'!U110+'[4]11JUN'!U110+'[4]12JUL'!U110</f>
        <v>0</v>
      </c>
      <c r="V110" s="19">
        <f>'[4]2SEPT'!V110+'[4]3OCT'!V110+'[4]4NOV'!V110+'[4]5DEC'!V110+'[4]6JAN'!V110+'[4]7FEB'!V110+'[4]8MAR'!V110+'[4]9APR'!V110+'[4]10MAY'!V110+'[4]11JUN'!V110+'[4]12JUL'!V110</f>
        <v>0</v>
      </c>
      <c r="W110" s="19">
        <f>'[4]2SEPT'!W110+'[4]3OCT'!W110+'[4]4NOV'!W110+'[4]5DEC'!W110+'[4]6JAN'!W110+'[4]7FEB'!W110+'[4]8MAR'!W110+'[4]9APR'!W110+'[4]10MAY'!W110+'[4]11JUN'!W110+'[4]12JUL'!W110</f>
        <v>0</v>
      </c>
      <c r="X110" s="19">
        <f>'[4]2SEPT'!X110+'[4]3OCT'!X110+'[4]4NOV'!X110+'[4]5DEC'!X110+'[4]6JAN'!X110+'[4]7FEB'!X110+'[4]8MAR'!X110+'[4]9APR'!X110+'[4]10MAY'!X110+'[4]11JUN'!X110+'[4]12JUL'!X110</f>
        <v>0</v>
      </c>
      <c r="Y110" s="22">
        <f>'[4]2SEPT'!Y110+'[4]3OCT'!Y110+'[4]4NOV'!Y110+'[4]5DEC'!Y110+'[4]6JAN'!Y110+'[4]7FEB'!Y110+'[4]8MAR'!Y110+'[4]9APR'!Y110+'[4]10MAY'!Y110+'[4]11JUN'!Y110+'[4]12JUL'!Y110</f>
        <v>0</v>
      </c>
      <c r="Z110" s="19">
        <f>'[4]2SEPT'!Z110+'[4]3OCT'!Z110+'[4]4NOV'!Z110+'[4]5DEC'!Z110+'[4]6JAN'!Z110+'[4]7FEB'!Z110+'[4]8MAR'!Z110+'[4]9APR'!Z110+'[4]10MAY'!Z110+'[4]11JUN'!Z110+'[4]12JUL'!Z110</f>
        <v>0</v>
      </c>
      <c r="AA110" s="19">
        <f>'[4]2SEPT'!AA110+'[4]3OCT'!AA110+'[4]4NOV'!AA110+'[4]5DEC'!AA110+'[4]6JAN'!AA110+'[4]7FEB'!AA110+'[4]8MAR'!AA110+'[4]9APR'!AA110+'[4]10MAY'!AA110+'[4]11JUN'!AA110+'[4]12JUL'!AA110</f>
        <v>0</v>
      </c>
      <c r="AB110" s="19">
        <f>'[4]2SEPT'!AB110+'[4]3OCT'!AB110+'[4]4NOV'!AB110+'[4]5DEC'!AB110+'[4]6JAN'!AB110+'[4]7FEB'!AB110+'[4]8MAR'!AB110+'[4]9APR'!AB110+'[4]10MAY'!AB110+'[4]11JUN'!AB110+'[4]12JUL'!AB110</f>
        <v>0</v>
      </c>
      <c r="AC110" s="19">
        <f>'[4]2SEPT'!AC110+'[4]3OCT'!AC110+'[4]4NOV'!AC110+'[4]5DEC'!AC110+'[4]6JAN'!AC110+'[4]7FEB'!AC110+'[4]8MAR'!AC110+'[4]9APR'!AC110+'[4]10MAY'!AC110+'[4]11JUN'!AC110+'[4]12JUL'!AC110</f>
        <v>0</v>
      </c>
      <c r="AD110" s="23">
        <f>'[4]2SEPT'!AD110+'[4]3OCT'!AD110+'[4]4NOV'!AD110+'[4]5DEC'!AD110+'[4]6JAN'!AD110+'[4]7FEB'!AD110+'[4]8MAR'!AD110+'[4]9APR'!AD110+'[4]10MAY'!AD110+'[4]11JUN'!AD110+'[4]12JUL'!AD110</f>
        <v>0</v>
      </c>
      <c r="AE110" s="19">
        <f>'[4]2SEPT'!AE110+'[4]3OCT'!AE110+'[4]4NOV'!AE110+'[4]5DEC'!AE110+'[4]6JAN'!AE110+'[4]7FEB'!AE110+'[4]8MAR'!AE110+'[4]9APR'!AE110+'[4]10MAY'!AE110+'[4]11JUN'!AE110+'[4]12JUL'!AE110</f>
        <v>0</v>
      </c>
      <c r="AF110" s="19">
        <f>'[4]2SEPT'!AF110+'[4]3OCT'!AF110+'[4]4NOV'!AF110+'[4]5DEC'!AF110+'[4]6JAN'!AF110+'[4]7FEB'!AF110+'[4]8MAR'!AF110+'[4]9APR'!AF110+'[4]10MAY'!AF110+'[4]11JUN'!AF110+'[4]12JUL'!AF110</f>
        <v>0</v>
      </c>
      <c r="AG110" s="19">
        <f>'[4]10MAY'!AG110+'[4]11JUN'!AG110+'[4]12JUL'!AG110</f>
        <v>0</v>
      </c>
      <c r="AH110" s="24">
        <f>'[4]2SEPT'!AG110+'[4]3OCT'!AG110+'[4]4NOV'!AG110+'[4]5DEC'!AG110+'[4]6JAN'!AG110+'[4]7FEB'!AG110+'[4]8MAR'!AG110+'[4]9APR'!AG110+'[4]10MAY'!AH110+'[4]11JUN'!AH110+'[4]12JUL'!AH110</f>
        <v>275908.58</v>
      </c>
    </row>
    <row r="111" spans="1:34" x14ac:dyDescent="0.25">
      <c r="A111" s="16" t="s">
        <v>259</v>
      </c>
      <c r="B111" s="17" t="s">
        <v>260</v>
      </c>
      <c r="C111" s="18" t="s">
        <v>36</v>
      </c>
      <c r="D111" s="19">
        <f>'[4]2SEPT'!D111+'[4]3OCT'!D111+'[4]4NOV'!D111+'[4]5DEC'!D111+'[4]6JAN'!D111+'[4]7FEB'!D111+'[4]8MAR'!D111+'[4]9APR'!D111+'[4]10MAY'!D111+'[4]11JUN'!D111+'[4]12JUL'!D111</f>
        <v>311439</v>
      </c>
      <c r="E111" s="19">
        <f>'[4]2SEPT'!E111+'[4]3OCT'!E111+'[4]4NOV'!E111+'[4]5DEC'!E111+'[4]6JAN'!E111+'[4]7FEB'!E111+'[4]8MAR'!E111+'[4]9APR'!E111+'[4]10MAY'!E111+'[4]11JUN'!E111+'[4]12JUL'!E111</f>
        <v>81882</v>
      </c>
      <c r="F111" s="19">
        <f>'[4]2SEPT'!F111+'[4]3OCT'!F111+'[4]4NOV'!F111+'[4]5DEC'!F111+'[4]6JAN'!F111+'[4]7FEB'!F111+'[4]8MAR'!F111+'[4]9APR'!F111+'[4]10MAY'!F111+'[4]11JUN'!F111+'[4]12JUL'!F111</f>
        <v>108000</v>
      </c>
      <c r="G111" s="19">
        <f>'[4]2SEPT'!G111+'[4]3OCT'!G111+'[4]4NOV'!G111+'[4]5DEC'!G111+'[4]6JAN'!G111+'[4]7FEB'!G111+'[4]8MAR'!G111+'[4]9APR'!G111+'[4]10MAY'!G111+'[4]11JUN'!G111+'[4]12JUL'!G111</f>
        <v>70105</v>
      </c>
      <c r="H111" s="19">
        <f>'[4]2SEPT'!H111+'[4]3OCT'!H111+'[4]4NOV'!H111+'[4]5DEC'!H111+'[4]6JAN'!H111+'[4]7FEB'!H111+'[4]8MAR'!H111+'[4]9APR'!H111+'[4]10MAY'!H111+'[4]11JUN'!H111+'[4]12JUL'!H111</f>
        <v>0</v>
      </c>
      <c r="I111" s="20">
        <f>'[4]2SEPT'!I111+'[4]3OCT'!I111+'[4]4NOV'!I111+'[4]5DEC'!I111+'[4]6JAN'!I111+'[4]7FEB'!I111+'[4]8MAR'!I111+'[4]9APR'!I111+'[4]10MAY'!I111+'[4]11JUN'!I111+'[4]12JUL'!I111</f>
        <v>571426</v>
      </c>
      <c r="J111" s="19">
        <f>'[4]2SEPT'!J111+'[4]3OCT'!J111+'[4]4NOV'!J111+'[4]5DEC'!J111+'[4]6JAN'!J111+'[4]7FEB'!J111+'[4]8MAR'!J111+'[4]9APR'!J111+'[4]10MAY'!J111+'[4]11JUN'!J111+'[4]12JUL'!J111</f>
        <v>27239.35</v>
      </c>
      <c r="K111" s="19">
        <f>'[4]2SEPT'!K111+'[4]3OCT'!K111+'[4]4NOV'!K111+'[4]5DEC'!K111+'[4]6JAN'!K111+'[4]7FEB'!K111+'[4]8MAR'!K111+'[4]9APR'!K111+'[4]10MAY'!K111+'[4]11JUN'!K111+'[4]12JUL'!K111</f>
        <v>0</v>
      </c>
      <c r="L111" s="19">
        <f>'[4]2SEPT'!L111+'[4]3OCT'!L111+'[4]4NOV'!L111+'[4]5DEC'!L111+'[4]6JAN'!L111+'[4]7FEB'!L111+'[4]8MAR'!L111+'[4]9APR'!L111+'[4]10MAY'!L111+'[4]11JUN'!L111+'[4]12JUL'!L111</f>
        <v>0</v>
      </c>
      <c r="M111" s="19">
        <f>'[4]2SEPT'!M111+'[4]3OCT'!M111+'[4]4NOV'!M111+'[4]5DEC'!M111+'[4]6JAN'!M111+'[4]7FEB'!M111+'[4]8MAR'!M111+'[4]9APR'!M111+'[4]10MAY'!M111+'[4]11JUN'!M111+'[4]12JUL'!M111</f>
        <v>0</v>
      </c>
      <c r="N111" s="19">
        <f>'[4]2SEPT'!N111+'[4]3OCT'!N111+'[4]4NOV'!N111+'[4]5DEC'!N111+'[4]6JAN'!N111+'[4]7FEB'!N111+'[4]8MAR'!N111+'[4]9APR'!N111+'[4]10MAY'!N111+'[4]11JUN'!N111+'[4]12JUL'!N111</f>
        <v>0</v>
      </c>
      <c r="O111" s="19">
        <f>'[4]2SEPT'!O111+'[4]3OCT'!O111+'[4]4NOV'!O111+'[4]5DEC'!O111+'[4]6JAN'!O111+'[4]7FEB'!O111+'[4]8MAR'!O111+'[4]9APR'!O111+'[4]10MAY'!O111+'[4]11JUN'!O111+'[4]12JUL'!O111</f>
        <v>0</v>
      </c>
      <c r="P111" s="19">
        <f>'[4]2SEPT'!P111+'[4]3OCT'!P111+'[4]4NOV'!P111+'[4]5DEC'!P111+'[4]6JAN'!P111+'[4]7FEB'!P111+'[4]8MAR'!P111+'[4]9APR'!P111+'[4]10MAY'!P111+'[4]11JUN'!P111+'[4]12JUL'!P111</f>
        <v>0</v>
      </c>
      <c r="Q111" s="19">
        <f>'[4]2SEPT'!Q111+'[4]3OCT'!Q111+'[4]4NOV'!Q111+'[4]5DEC'!Q111+'[4]6JAN'!Q111+'[4]7FEB'!Q111+'[4]8MAR'!Q111+'[4]9APR'!Q111+'[4]10MAY'!Q111+'[4]11JUN'!Q111+'[4]12JUL'!Q111</f>
        <v>0</v>
      </c>
      <c r="R111" s="19">
        <f>'[4]2SEPT'!R111+'[4]3OCT'!R111+'[4]4NOV'!R111+'[4]5DEC'!R111+'[4]6JAN'!R111+'[4]7FEB'!R111+'[4]8MAR'!R111+'[4]9APR'!R111+'[4]10MAY'!R111+'[4]11JUN'!R111+'[4]12JUL'!R111</f>
        <v>0</v>
      </c>
      <c r="S111" s="19">
        <f>'[4]2SEPT'!S111+'[4]3OCT'!S111+'[4]4NOV'!S111+'[4]5DEC'!S111+'[4]6JAN'!S111+'[4]7FEB'!S111+'[4]8MAR'!S111+'[4]9APR'!S111+'[4]10MAY'!S111+'[4]11JUN'!S111+'[4]12JUL'!S111</f>
        <v>0</v>
      </c>
      <c r="T111" s="21">
        <f>'[4]2SEPT'!T111+'[4]3OCT'!T111+'[4]4NOV'!T111+'[4]5DEC'!T111+'[4]6JAN'!T111+'[4]7FEB'!T111+'[4]8MAR'!T111+'[4]9APR'!T111+'[4]10MAY'!T111+'[4]11JUN'!T111+'[4]12JUL'!T111</f>
        <v>0</v>
      </c>
      <c r="U111" s="19">
        <f>'[4]2SEPT'!U111+'[4]3OCT'!U111+'[4]4NOV'!U111+'[4]5DEC'!U111+'[4]6JAN'!U111+'[4]7FEB'!U111+'[4]8MAR'!U111+'[4]9APR'!U111+'[4]10MAY'!U111+'[4]11JUN'!U111+'[4]12JUL'!U111</f>
        <v>0</v>
      </c>
      <c r="V111" s="19">
        <f>'[4]2SEPT'!V111+'[4]3OCT'!V111+'[4]4NOV'!V111+'[4]5DEC'!V111+'[4]6JAN'!V111+'[4]7FEB'!V111+'[4]8MAR'!V111+'[4]9APR'!V111+'[4]10MAY'!V111+'[4]11JUN'!V111+'[4]12JUL'!V111</f>
        <v>0</v>
      </c>
      <c r="W111" s="19">
        <f>'[4]2SEPT'!W111+'[4]3OCT'!W111+'[4]4NOV'!W111+'[4]5DEC'!W111+'[4]6JAN'!W111+'[4]7FEB'!W111+'[4]8MAR'!W111+'[4]9APR'!W111+'[4]10MAY'!W111+'[4]11JUN'!W111+'[4]12JUL'!W111</f>
        <v>0</v>
      </c>
      <c r="X111" s="19">
        <f>'[4]2SEPT'!X111+'[4]3OCT'!X111+'[4]4NOV'!X111+'[4]5DEC'!X111+'[4]6JAN'!X111+'[4]7FEB'!X111+'[4]8MAR'!X111+'[4]9APR'!X111+'[4]10MAY'!X111+'[4]11JUN'!X111+'[4]12JUL'!X111</f>
        <v>0</v>
      </c>
      <c r="Y111" s="22">
        <f>'[4]2SEPT'!Y111+'[4]3OCT'!Y111+'[4]4NOV'!Y111+'[4]5DEC'!Y111+'[4]6JAN'!Y111+'[4]7FEB'!Y111+'[4]8MAR'!Y111+'[4]9APR'!Y111+'[4]10MAY'!Y111+'[4]11JUN'!Y111+'[4]12JUL'!Y111</f>
        <v>0</v>
      </c>
      <c r="Z111" s="19">
        <f>'[4]2SEPT'!Z111+'[4]3OCT'!Z111+'[4]4NOV'!Z111+'[4]5DEC'!Z111+'[4]6JAN'!Z111+'[4]7FEB'!Z111+'[4]8MAR'!Z111+'[4]9APR'!Z111+'[4]10MAY'!Z111+'[4]11JUN'!Z111+'[4]12JUL'!Z111</f>
        <v>0</v>
      </c>
      <c r="AA111" s="19">
        <f>'[4]2SEPT'!AA111+'[4]3OCT'!AA111+'[4]4NOV'!AA111+'[4]5DEC'!AA111+'[4]6JAN'!AA111+'[4]7FEB'!AA111+'[4]8MAR'!AA111+'[4]9APR'!AA111+'[4]10MAY'!AA111+'[4]11JUN'!AA111+'[4]12JUL'!AA111</f>
        <v>0</v>
      </c>
      <c r="AB111" s="19">
        <f>'[4]2SEPT'!AB111+'[4]3OCT'!AB111+'[4]4NOV'!AB111+'[4]5DEC'!AB111+'[4]6JAN'!AB111+'[4]7FEB'!AB111+'[4]8MAR'!AB111+'[4]9APR'!AB111+'[4]10MAY'!AB111+'[4]11JUN'!AB111+'[4]12JUL'!AB111</f>
        <v>0</v>
      </c>
      <c r="AC111" s="19">
        <f>'[4]2SEPT'!AC111+'[4]3OCT'!AC111+'[4]4NOV'!AC111+'[4]5DEC'!AC111+'[4]6JAN'!AC111+'[4]7FEB'!AC111+'[4]8MAR'!AC111+'[4]9APR'!AC111+'[4]10MAY'!AC111+'[4]11JUN'!AC111+'[4]12JUL'!AC111</f>
        <v>0</v>
      </c>
      <c r="AD111" s="23">
        <f>'[4]2SEPT'!AD111+'[4]3OCT'!AD111+'[4]4NOV'!AD111+'[4]5DEC'!AD111+'[4]6JAN'!AD111+'[4]7FEB'!AD111+'[4]8MAR'!AD111+'[4]9APR'!AD111+'[4]10MAY'!AD111+'[4]11JUN'!AD111+'[4]12JUL'!AD111</f>
        <v>0</v>
      </c>
      <c r="AE111" s="19">
        <f>'[4]2SEPT'!AE111+'[4]3OCT'!AE111+'[4]4NOV'!AE111+'[4]5DEC'!AE111+'[4]6JAN'!AE111+'[4]7FEB'!AE111+'[4]8MAR'!AE111+'[4]9APR'!AE111+'[4]10MAY'!AE111+'[4]11JUN'!AE111+'[4]12JUL'!AE111</f>
        <v>0</v>
      </c>
      <c r="AF111" s="19">
        <f>'[4]2SEPT'!AF111+'[4]3OCT'!AF111+'[4]4NOV'!AF111+'[4]5DEC'!AF111+'[4]6JAN'!AF111+'[4]7FEB'!AF111+'[4]8MAR'!AF111+'[4]9APR'!AF111+'[4]10MAY'!AF111+'[4]11JUN'!AF111+'[4]12JUL'!AF111</f>
        <v>20000</v>
      </c>
      <c r="AG111" s="19">
        <f>'[4]10MAY'!AG111+'[4]11JUN'!AG111+'[4]12JUL'!AG111</f>
        <v>0</v>
      </c>
      <c r="AH111" s="24">
        <f>'[4]2SEPT'!AG111+'[4]3OCT'!AG111+'[4]4NOV'!AG111+'[4]5DEC'!AG111+'[4]6JAN'!AG111+'[4]7FEB'!AG111+'[4]8MAR'!AG111+'[4]9APR'!AG111+'[4]10MAY'!AH111+'[4]11JUN'!AH111+'[4]12JUL'!AH111</f>
        <v>571047.35</v>
      </c>
    </row>
    <row r="112" spans="1:34" x14ac:dyDescent="0.25">
      <c r="A112" s="16" t="s">
        <v>261</v>
      </c>
      <c r="B112" s="17" t="s">
        <v>262</v>
      </c>
      <c r="C112" s="18" t="s">
        <v>36</v>
      </c>
      <c r="D112" s="19">
        <f>'[4]2SEPT'!D112+'[4]3OCT'!D112+'[4]4NOV'!D112+'[4]5DEC'!D112+'[4]6JAN'!D112+'[4]7FEB'!D112+'[4]8MAR'!D112+'[4]9APR'!D112+'[4]10MAY'!D112+'[4]11JUN'!D112+'[4]12JUL'!D112</f>
        <v>45622</v>
      </c>
      <c r="E112" s="19">
        <f>'[4]2SEPT'!E112+'[4]3OCT'!E112+'[4]4NOV'!E112+'[4]5DEC'!E112+'[4]6JAN'!E112+'[4]7FEB'!E112+'[4]8MAR'!E112+'[4]9APR'!E112+'[4]10MAY'!E112+'[4]11JUN'!E112+'[4]12JUL'!E112</f>
        <v>146416</v>
      </c>
      <c r="F112" s="19">
        <f>'[4]2SEPT'!F112+'[4]3OCT'!F112+'[4]4NOV'!F112+'[4]5DEC'!F112+'[4]6JAN'!F112+'[4]7FEB'!F112+'[4]8MAR'!F112+'[4]9APR'!F112+'[4]10MAY'!F112+'[4]11JUN'!F112+'[4]12JUL'!F112</f>
        <v>122608</v>
      </c>
      <c r="G112" s="19">
        <f>'[4]2SEPT'!G112+'[4]3OCT'!G112+'[4]4NOV'!G112+'[4]5DEC'!G112+'[4]6JAN'!G112+'[4]7FEB'!G112+'[4]8MAR'!G112+'[4]9APR'!G112+'[4]10MAY'!G112+'[4]11JUN'!G112+'[4]12JUL'!G112</f>
        <v>35000</v>
      </c>
      <c r="H112" s="19">
        <f>'[4]2SEPT'!H112+'[4]3OCT'!H112+'[4]4NOV'!H112+'[4]5DEC'!H112+'[4]6JAN'!H112+'[4]7FEB'!H112+'[4]8MAR'!H112+'[4]9APR'!H112+'[4]10MAY'!H112+'[4]11JUN'!H112+'[4]12JUL'!H112</f>
        <v>70000</v>
      </c>
      <c r="I112" s="20">
        <f>'[4]2SEPT'!I112+'[4]3OCT'!I112+'[4]4NOV'!I112+'[4]5DEC'!I112+'[4]6JAN'!I112+'[4]7FEB'!I112+'[4]8MAR'!I112+'[4]9APR'!I112+'[4]10MAY'!I112+'[4]11JUN'!I112+'[4]12JUL'!I112</f>
        <v>419646</v>
      </c>
      <c r="J112" s="19">
        <f>'[4]2SEPT'!J112+'[4]3OCT'!J112+'[4]4NOV'!J112+'[4]5DEC'!J112+'[4]6JAN'!J112+'[4]7FEB'!J112+'[4]8MAR'!J112+'[4]9APR'!J112+'[4]10MAY'!J112+'[4]11JUN'!J112+'[4]12JUL'!J112</f>
        <v>27892.799999999999</v>
      </c>
      <c r="K112" s="19">
        <f>'[4]2SEPT'!K112+'[4]3OCT'!K112+'[4]4NOV'!K112+'[4]5DEC'!K112+'[4]6JAN'!K112+'[4]7FEB'!K112+'[4]8MAR'!K112+'[4]9APR'!K112+'[4]10MAY'!K112+'[4]11JUN'!K112+'[4]12JUL'!K112</f>
        <v>0</v>
      </c>
      <c r="L112" s="19">
        <f>'[4]2SEPT'!L112+'[4]3OCT'!L112+'[4]4NOV'!L112+'[4]5DEC'!L112+'[4]6JAN'!L112+'[4]7FEB'!L112+'[4]8MAR'!L112+'[4]9APR'!L112+'[4]10MAY'!L112+'[4]11JUN'!L112+'[4]12JUL'!L112</f>
        <v>0</v>
      </c>
      <c r="M112" s="19">
        <f>'[4]2SEPT'!M112+'[4]3OCT'!M112+'[4]4NOV'!M112+'[4]5DEC'!M112+'[4]6JAN'!M112+'[4]7FEB'!M112+'[4]8MAR'!M112+'[4]9APR'!M112+'[4]10MAY'!M112+'[4]11JUN'!M112+'[4]12JUL'!M112</f>
        <v>0</v>
      </c>
      <c r="N112" s="19">
        <f>'[4]2SEPT'!N112+'[4]3OCT'!N112+'[4]4NOV'!N112+'[4]5DEC'!N112+'[4]6JAN'!N112+'[4]7FEB'!N112+'[4]8MAR'!N112+'[4]9APR'!N112+'[4]10MAY'!N112+'[4]11JUN'!N112+'[4]12JUL'!N112</f>
        <v>0</v>
      </c>
      <c r="O112" s="19">
        <f>'[4]2SEPT'!O112+'[4]3OCT'!O112+'[4]4NOV'!O112+'[4]5DEC'!O112+'[4]6JAN'!O112+'[4]7FEB'!O112+'[4]8MAR'!O112+'[4]9APR'!O112+'[4]10MAY'!O112+'[4]11JUN'!O112+'[4]12JUL'!O112</f>
        <v>0</v>
      </c>
      <c r="P112" s="19">
        <f>'[4]2SEPT'!P112+'[4]3OCT'!P112+'[4]4NOV'!P112+'[4]5DEC'!P112+'[4]6JAN'!P112+'[4]7FEB'!P112+'[4]8MAR'!P112+'[4]9APR'!P112+'[4]10MAY'!P112+'[4]11JUN'!P112+'[4]12JUL'!P112</f>
        <v>0</v>
      </c>
      <c r="Q112" s="19">
        <f>'[4]2SEPT'!Q112+'[4]3OCT'!Q112+'[4]4NOV'!Q112+'[4]5DEC'!Q112+'[4]6JAN'!Q112+'[4]7FEB'!Q112+'[4]8MAR'!Q112+'[4]9APR'!Q112+'[4]10MAY'!Q112+'[4]11JUN'!Q112+'[4]12JUL'!Q112</f>
        <v>0</v>
      </c>
      <c r="R112" s="19">
        <f>'[4]2SEPT'!R112+'[4]3OCT'!R112+'[4]4NOV'!R112+'[4]5DEC'!R112+'[4]6JAN'!R112+'[4]7FEB'!R112+'[4]8MAR'!R112+'[4]9APR'!R112+'[4]10MAY'!R112+'[4]11JUN'!R112+'[4]12JUL'!R112</f>
        <v>0</v>
      </c>
      <c r="S112" s="19">
        <f>'[4]2SEPT'!S112+'[4]3OCT'!S112+'[4]4NOV'!S112+'[4]5DEC'!S112+'[4]6JAN'!S112+'[4]7FEB'!S112+'[4]8MAR'!S112+'[4]9APR'!S112+'[4]10MAY'!S112+'[4]11JUN'!S112+'[4]12JUL'!S112</f>
        <v>0</v>
      </c>
      <c r="T112" s="21">
        <f>'[4]2SEPT'!T112+'[4]3OCT'!T112+'[4]4NOV'!T112+'[4]5DEC'!T112+'[4]6JAN'!T112+'[4]7FEB'!T112+'[4]8MAR'!T112+'[4]9APR'!T112+'[4]10MAY'!T112+'[4]11JUN'!T112+'[4]12JUL'!T112</f>
        <v>0</v>
      </c>
      <c r="U112" s="19">
        <f>'[4]2SEPT'!U112+'[4]3OCT'!U112+'[4]4NOV'!U112+'[4]5DEC'!U112+'[4]6JAN'!U112+'[4]7FEB'!U112+'[4]8MAR'!U112+'[4]9APR'!U112+'[4]10MAY'!U112+'[4]11JUN'!U112+'[4]12JUL'!U112</f>
        <v>0</v>
      </c>
      <c r="V112" s="19">
        <f>'[4]2SEPT'!V112+'[4]3OCT'!V112+'[4]4NOV'!V112+'[4]5DEC'!V112+'[4]6JAN'!V112+'[4]7FEB'!V112+'[4]8MAR'!V112+'[4]9APR'!V112+'[4]10MAY'!V112+'[4]11JUN'!V112+'[4]12JUL'!V112</f>
        <v>0</v>
      </c>
      <c r="W112" s="19">
        <f>'[4]2SEPT'!W112+'[4]3OCT'!W112+'[4]4NOV'!W112+'[4]5DEC'!W112+'[4]6JAN'!W112+'[4]7FEB'!W112+'[4]8MAR'!W112+'[4]9APR'!W112+'[4]10MAY'!W112+'[4]11JUN'!W112+'[4]12JUL'!W112</f>
        <v>0</v>
      </c>
      <c r="X112" s="19">
        <f>'[4]2SEPT'!X112+'[4]3OCT'!X112+'[4]4NOV'!X112+'[4]5DEC'!X112+'[4]6JAN'!X112+'[4]7FEB'!X112+'[4]8MAR'!X112+'[4]9APR'!X112+'[4]10MAY'!X112+'[4]11JUN'!X112+'[4]12JUL'!X112</f>
        <v>0</v>
      </c>
      <c r="Y112" s="22">
        <f>'[4]2SEPT'!Y112+'[4]3OCT'!Y112+'[4]4NOV'!Y112+'[4]5DEC'!Y112+'[4]6JAN'!Y112+'[4]7FEB'!Y112+'[4]8MAR'!Y112+'[4]9APR'!Y112+'[4]10MAY'!Y112+'[4]11JUN'!Y112+'[4]12JUL'!Y112</f>
        <v>0</v>
      </c>
      <c r="Z112" s="19">
        <f>'[4]2SEPT'!Z112+'[4]3OCT'!Z112+'[4]4NOV'!Z112+'[4]5DEC'!Z112+'[4]6JAN'!Z112+'[4]7FEB'!Z112+'[4]8MAR'!Z112+'[4]9APR'!Z112+'[4]10MAY'!Z112+'[4]11JUN'!Z112+'[4]12JUL'!Z112</f>
        <v>0</v>
      </c>
      <c r="AA112" s="19">
        <f>'[4]2SEPT'!AA112+'[4]3OCT'!AA112+'[4]4NOV'!AA112+'[4]5DEC'!AA112+'[4]6JAN'!AA112+'[4]7FEB'!AA112+'[4]8MAR'!AA112+'[4]9APR'!AA112+'[4]10MAY'!AA112+'[4]11JUN'!AA112+'[4]12JUL'!AA112</f>
        <v>0</v>
      </c>
      <c r="AB112" s="19">
        <f>'[4]2SEPT'!AB112+'[4]3OCT'!AB112+'[4]4NOV'!AB112+'[4]5DEC'!AB112+'[4]6JAN'!AB112+'[4]7FEB'!AB112+'[4]8MAR'!AB112+'[4]9APR'!AB112+'[4]10MAY'!AB112+'[4]11JUN'!AB112+'[4]12JUL'!AB112</f>
        <v>0</v>
      </c>
      <c r="AC112" s="19">
        <f>'[4]2SEPT'!AC112+'[4]3OCT'!AC112+'[4]4NOV'!AC112+'[4]5DEC'!AC112+'[4]6JAN'!AC112+'[4]7FEB'!AC112+'[4]8MAR'!AC112+'[4]9APR'!AC112+'[4]10MAY'!AC112+'[4]11JUN'!AC112+'[4]12JUL'!AC112</f>
        <v>0</v>
      </c>
      <c r="AD112" s="23">
        <f>'[4]2SEPT'!AD112+'[4]3OCT'!AD112+'[4]4NOV'!AD112+'[4]5DEC'!AD112+'[4]6JAN'!AD112+'[4]7FEB'!AD112+'[4]8MAR'!AD112+'[4]9APR'!AD112+'[4]10MAY'!AD112+'[4]11JUN'!AD112+'[4]12JUL'!AD112</f>
        <v>0</v>
      </c>
      <c r="AE112" s="19">
        <f>'[4]2SEPT'!AE112+'[4]3OCT'!AE112+'[4]4NOV'!AE112+'[4]5DEC'!AE112+'[4]6JAN'!AE112+'[4]7FEB'!AE112+'[4]8MAR'!AE112+'[4]9APR'!AE112+'[4]10MAY'!AE112+'[4]11JUN'!AE112+'[4]12JUL'!AE112</f>
        <v>0</v>
      </c>
      <c r="AF112" s="19">
        <f>'[4]2SEPT'!AF112+'[4]3OCT'!AF112+'[4]4NOV'!AF112+'[4]5DEC'!AF112+'[4]6JAN'!AF112+'[4]7FEB'!AF112+'[4]8MAR'!AF112+'[4]9APR'!AF112+'[4]10MAY'!AF112+'[4]11JUN'!AF112+'[4]12JUL'!AF112</f>
        <v>45250</v>
      </c>
      <c r="AG112" s="19">
        <f>'[4]10MAY'!AG112+'[4]11JUN'!AG112+'[4]12JUL'!AG112</f>
        <v>0</v>
      </c>
      <c r="AH112" s="24">
        <f>'[4]2SEPT'!AG112+'[4]3OCT'!AG112+'[4]4NOV'!AG112+'[4]5DEC'!AG112+'[4]6JAN'!AG112+'[4]7FEB'!AG112+'[4]8MAR'!AG112+'[4]9APR'!AG112+'[4]10MAY'!AH112+'[4]11JUN'!AH112+'[4]12JUL'!AH112</f>
        <v>457818.8</v>
      </c>
    </row>
    <row r="113" spans="1:34" x14ac:dyDescent="0.25">
      <c r="A113" s="16" t="s">
        <v>263</v>
      </c>
      <c r="B113" s="17" t="s">
        <v>264</v>
      </c>
      <c r="C113" s="25" t="s">
        <v>39</v>
      </c>
      <c r="D113" s="19">
        <f>'[4]2SEPT'!D113+'[4]3OCT'!D113+'[4]4NOV'!D113+'[4]5DEC'!D113+'[4]6JAN'!D113+'[4]7FEB'!D113+'[4]8MAR'!D113+'[4]9APR'!D113+'[4]10MAY'!D113+'[4]11JUN'!D113+'[4]12JUL'!D113</f>
        <v>109365.49</v>
      </c>
      <c r="E113" s="19">
        <f>'[4]2SEPT'!E113+'[4]3OCT'!E113+'[4]4NOV'!E113+'[4]5DEC'!E113+'[4]6JAN'!E113+'[4]7FEB'!E113+'[4]8MAR'!E113+'[4]9APR'!E113+'[4]10MAY'!E113+'[4]11JUN'!E113+'[4]12JUL'!E113</f>
        <v>57000</v>
      </c>
      <c r="F113" s="19">
        <f>'[4]2SEPT'!F113+'[4]3OCT'!F113+'[4]4NOV'!F113+'[4]5DEC'!F113+'[4]6JAN'!F113+'[4]7FEB'!F113+'[4]8MAR'!F113+'[4]9APR'!F113+'[4]10MAY'!F113+'[4]11JUN'!F113+'[4]12JUL'!F113</f>
        <v>71000</v>
      </c>
      <c r="G113" s="19">
        <f>'[4]2SEPT'!G113+'[4]3OCT'!G113+'[4]4NOV'!G113+'[4]5DEC'!G113+'[4]6JAN'!G113+'[4]7FEB'!G113+'[4]8MAR'!G113+'[4]9APR'!G113+'[4]10MAY'!G113+'[4]11JUN'!G113+'[4]12JUL'!G113</f>
        <v>63489.51</v>
      </c>
      <c r="H113" s="19">
        <f>'[4]2SEPT'!H113+'[4]3OCT'!H113+'[4]4NOV'!H113+'[4]5DEC'!H113+'[4]6JAN'!H113+'[4]7FEB'!H113+'[4]8MAR'!H113+'[4]9APR'!H113+'[4]10MAY'!H113+'[4]11JUN'!H113+'[4]12JUL'!H113</f>
        <v>12000</v>
      </c>
      <c r="I113" s="20">
        <f>'[4]2SEPT'!I113+'[4]3OCT'!I113+'[4]4NOV'!I113+'[4]5DEC'!I113+'[4]6JAN'!I113+'[4]7FEB'!I113+'[4]8MAR'!I113+'[4]9APR'!I113+'[4]10MAY'!I113+'[4]11JUN'!I113+'[4]12JUL'!I113</f>
        <v>312855</v>
      </c>
      <c r="J113" s="19">
        <f>'[4]2SEPT'!J113+'[4]3OCT'!J113+'[4]4NOV'!J113+'[4]5DEC'!J113+'[4]6JAN'!J113+'[4]7FEB'!J113+'[4]8MAR'!J113+'[4]9APR'!J113+'[4]10MAY'!J113+'[4]11JUN'!J113+'[4]12JUL'!J113</f>
        <v>21251.97</v>
      </c>
      <c r="K113" s="19">
        <f>'[4]2SEPT'!K113+'[4]3OCT'!K113+'[4]4NOV'!K113+'[4]5DEC'!K113+'[4]6JAN'!K113+'[4]7FEB'!K113+'[4]8MAR'!K113+'[4]9APR'!K113+'[4]10MAY'!K113+'[4]11JUN'!K113+'[4]12JUL'!K113</f>
        <v>0</v>
      </c>
      <c r="L113" s="19">
        <f>'[4]2SEPT'!L113+'[4]3OCT'!L113+'[4]4NOV'!L113+'[4]5DEC'!L113+'[4]6JAN'!L113+'[4]7FEB'!L113+'[4]8MAR'!L113+'[4]9APR'!L113+'[4]10MAY'!L113+'[4]11JUN'!L113+'[4]12JUL'!L113</f>
        <v>0</v>
      </c>
      <c r="M113" s="19">
        <f>'[4]2SEPT'!M113+'[4]3OCT'!M113+'[4]4NOV'!M113+'[4]5DEC'!M113+'[4]6JAN'!M113+'[4]7FEB'!M113+'[4]8MAR'!M113+'[4]9APR'!M113+'[4]10MAY'!M113+'[4]11JUN'!M113+'[4]12JUL'!M113</f>
        <v>0</v>
      </c>
      <c r="N113" s="19">
        <f>'[4]2SEPT'!N113+'[4]3OCT'!N113+'[4]4NOV'!N113+'[4]5DEC'!N113+'[4]6JAN'!N113+'[4]7FEB'!N113+'[4]8MAR'!N113+'[4]9APR'!N113+'[4]10MAY'!N113+'[4]11JUN'!N113+'[4]12JUL'!N113</f>
        <v>0</v>
      </c>
      <c r="O113" s="19">
        <f>'[4]2SEPT'!O113+'[4]3OCT'!O113+'[4]4NOV'!O113+'[4]5DEC'!O113+'[4]6JAN'!O113+'[4]7FEB'!O113+'[4]8MAR'!O113+'[4]9APR'!O113+'[4]10MAY'!O113+'[4]11JUN'!O113+'[4]12JUL'!O113</f>
        <v>0</v>
      </c>
      <c r="P113" s="19">
        <f>'[4]2SEPT'!P113+'[4]3OCT'!P113+'[4]4NOV'!P113+'[4]5DEC'!P113+'[4]6JAN'!P113+'[4]7FEB'!P113+'[4]8MAR'!P113+'[4]9APR'!P113+'[4]10MAY'!P113+'[4]11JUN'!P113+'[4]12JUL'!P113</f>
        <v>0</v>
      </c>
      <c r="Q113" s="19">
        <f>'[4]2SEPT'!Q113+'[4]3OCT'!Q113+'[4]4NOV'!Q113+'[4]5DEC'!Q113+'[4]6JAN'!Q113+'[4]7FEB'!Q113+'[4]8MAR'!Q113+'[4]9APR'!Q113+'[4]10MAY'!Q113+'[4]11JUN'!Q113+'[4]12JUL'!Q113</f>
        <v>0</v>
      </c>
      <c r="R113" s="19">
        <f>'[4]2SEPT'!R113+'[4]3OCT'!R113+'[4]4NOV'!R113+'[4]5DEC'!R113+'[4]6JAN'!R113+'[4]7FEB'!R113+'[4]8MAR'!R113+'[4]9APR'!R113+'[4]10MAY'!R113+'[4]11JUN'!R113+'[4]12JUL'!R113</f>
        <v>0</v>
      </c>
      <c r="S113" s="19">
        <f>'[4]2SEPT'!S113+'[4]3OCT'!S113+'[4]4NOV'!S113+'[4]5DEC'!S113+'[4]6JAN'!S113+'[4]7FEB'!S113+'[4]8MAR'!S113+'[4]9APR'!S113+'[4]10MAY'!S113+'[4]11JUN'!S113+'[4]12JUL'!S113</f>
        <v>0</v>
      </c>
      <c r="T113" s="21">
        <f>'[4]2SEPT'!T113+'[4]3OCT'!T113+'[4]4NOV'!T113+'[4]5DEC'!T113+'[4]6JAN'!T113+'[4]7FEB'!T113+'[4]8MAR'!T113+'[4]9APR'!T113+'[4]10MAY'!T113+'[4]11JUN'!T113+'[4]12JUL'!T113</f>
        <v>0</v>
      </c>
      <c r="U113" s="19">
        <f>'[4]2SEPT'!U113+'[4]3OCT'!U113+'[4]4NOV'!U113+'[4]5DEC'!U113+'[4]6JAN'!U113+'[4]7FEB'!U113+'[4]8MAR'!U113+'[4]9APR'!U113+'[4]10MAY'!U113+'[4]11JUN'!U113+'[4]12JUL'!U113</f>
        <v>0</v>
      </c>
      <c r="V113" s="19">
        <f>'[4]2SEPT'!V113+'[4]3OCT'!V113+'[4]4NOV'!V113+'[4]5DEC'!V113+'[4]6JAN'!V113+'[4]7FEB'!V113+'[4]8MAR'!V113+'[4]9APR'!V113+'[4]10MAY'!V113+'[4]11JUN'!V113+'[4]12JUL'!V113</f>
        <v>0</v>
      </c>
      <c r="W113" s="19">
        <f>'[4]2SEPT'!W113+'[4]3OCT'!W113+'[4]4NOV'!W113+'[4]5DEC'!W113+'[4]6JAN'!W113+'[4]7FEB'!W113+'[4]8MAR'!W113+'[4]9APR'!W113+'[4]10MAY'!W113+'[4]11JUN'!W113+'[4]12JUL'!W113</f>
        <v>0</v>
      </c>
      <c r="X113" s="19">
        <f>'[4]2SEPT'!X113+'[4]3OCT'!X113+'[4]4NOV'!X113+'[4]5DEC'!X113+'[4]6JAN'!X113+'[4]7FEB'!X113+'[4]8MAR'!X113+'[4]9APR'!X113+'[4]10MAY'!X113+'[4]11JUN'!X113+'[4]12JUL'!X113</f>
        <v>0</v>
      </c>
      <c r="Y113" s="22">
        <f>'[4]2SEPT'!Y113+'[4]3OCT'!Y113+'[4]4NOV'!Y113+'[4]5DEC'!Y113+'[4]6JAN'!Y113+'[4]7FEB'!Y113+'[4]8MAR'!Y113+'[4]9APR'!Y113+'[4]10MAY'!Y113+'[4]11JUN'!Y113+'[4]12JUL'!Y113</f>
        <v>0</v>
      </c>
      <c r="Z113" s="19">
        <f>'[4]2SEPT'!Z113+'[4]3OCT'!Z113+'[4]4NOV'!Z113+'[4]5DEC'!Z113+'[4]6JAN'!Z113+'[4]7FEB'!Z113+'[4]8MAR'!Z113+'[4]9APR'!Z113+'[4]10MAY'!Z113+'[4]11JUN'!Z113+'[4]12JUL'!Z113</f>
        <v>0</v>
      </c>
      <c r="AA113" s="19">
        <f>'[4]2SEPT'!AA113+'[4]3OCT'!AA113+'[4]4NOV'!AA113+'[4]5DEC'!AA113+'[4]6JAN'!AA113+'[4]7FEB'!AA113+'[4]8MAR'!AA113+'[4]9APR'!AA113+'[4]10MAY'!AA113+'[4]11JUN'!AA113+'[4]12JUL'!AA113</f>
        <v>0</v>
      </c>
      <c r="AB113" s="19">
        <f>'[4]2SEPT'!AB113+'[4]3OCT'!AB113+'[4]4NOV'!AB113+'[4]5DEC'!AB113+'[4]6JAN'!AB113+'[4]7FEB'!AB113+'[4]8MAR'!AB113+'[4]9APR'!AB113+'[4]10MAY'!AB113+'[4]11JUN'!AB113+'[4]12JUL'!AB113</f>
        <v>0</v>
      </c>
      <c r="AC113" s="19">
        <f>'[4]2SEPT'!AC113+'[4]3OCT'!AC113+'[4]4NOV'!AC113+'[4]5DEC'!AC113+'[4]6JAN'!AC113+'[4]7FEB'!AC113+'[4]8MAR'!AC113+'[4]9APR'!AC113+'[4]10MAY'!AC113+'[4]11JUN'!AC113+'[4]12JUL'!AC113</f>
        <v>0</v>
      </c>
      <c r="AD113" s="23">
        <f>'[4]2SEPT'!AD113+'[4]3OCT'!AD113+'[4]4NOV'!AD113+'[4]5DEC'!AD113+'[4]6JAN'!AD113+'[4]7FEB'!AD113+'[4]8MAR'!AD113+'[4]9APR'!AD113+'[4]10MAY'!AD113+'[4]11JUN'!AD113+'[4]12JUL'!AD113</f>
        <v>0</v>
      </c>
      <c r="AE113" s="19">
        <f>'[4]2SEPT'!AE113+'[4]3OCT'!AE113+'[4]4NOV'!AE113+'[4]5DEC'!AE113+'[4]6JAN'!AE113+'[4]7FEB'!AE113+'[4]8MAR'!AE113+'[4]9APR'!AE113+'[4]10MAY'!AE113+'[4]11JUN'!AE113+'[4]12JUL'!AE113</f>
        <v>0</v>
      </c>
      <c r="AF113" s="19">
        <f>'[4]2SEPT'!AF113+'[4]3OCT'!AF113+'[4]4NOV'!AF113+'[4]5DEC'!AF113+'[4]6JAN'!AF113+'[4]7FEB'!AF113+'[4]8MAR'!AF113+'[4]9APR'!AF113+'[4]10MAY'!AF113+'[4]11JUN'!AF113+'[4]12JUL'!AF113</f>
        <v>0</v>
      </c>
      <c r="AG113" s="19">
        <f>'[4]10MAY'!AG113+'[4]11JUN'!AG113+'[4]12JUL'!AG113</f>
        <v>0</v>
      </c>
      <c r="AH113" s="24">
        <f>'[4]2SEPT'!AG113+'[4]3OCT'!AG113+'[4]4NOV'!AG113+'[4]5DEC'!AG113+'[4]6JAN'!AG113+'[4]7FEB'!AG113+'[4]8MAR'!AG113+'[4]9APR'!AG113+'[4]10MAY'!AH113+'[4]11JUN'!AH113+'[4]12JUL'!AH113</f>
        <v>308035.96999999997</v>
      </c>
    </row>
    <row r="114" spans="1:34" x14ac:dyDescent="0.25">
      <c r="A114" s="16" t="s">
        <v>265</v>
      </c>
      <c r="B114" s="17" t="s">
        <v>266</v>
      </c>
      <c r="C114" s="30" t="s">
        <v>71</v>
      </c>
      <c r="D114" s="19">
        <f>'[4]2SEPT'!D114+'[4]3OCT'!D114+'[4]4NOV'!D114+'[4]5DEC'!D114+'[4]6JAN'!D114+'[4]7FEB'!D114+'[4]8MAR'!D114+'[4]9APR'!D114+'[4]10MAY'!D114+'[4]11JUN'!D114+'[4]12JUL'!D114</f>
        <v>1261655</v>
      </c>
      <c r="E114" s="19">
        <f>'[4]2SEPT'!E114+'[4]3OCT'!E114+'[4]4NOV'!E114+'[4]5DEC'!E114+'[4]6JAN'!E114+'[4]7FEB'!E114+'[4]8MAR'!E114+'[4]9APR'!E114+'[4]10MAY'!E114+'[4]11JUN'!E114+'[4]12JUL'!E114</f>
        <v>529109</v>
      </c>
      <c r="F114" s="19">
        <f>'[4]2SEPT'!F114+'[4]3OCT'!F114+'[4]4NOV'!F114+'[4]5DEC'!F114+'[4]6JAN'!F114+'[4]7FEB'!F114+'[4]8MAR'!F114+'[4]9APR'!F114+'[4]10MAY'!F114+'[4]11JUN'!F114+'[4]12JUL'!F114</f>
        <v>501139</v>
      </c>
      <c r="G114" s="19">
        <f>'[4]2SEPT'!G114+'[4]3OCT'!G114+'[4]4NOV'!G114+'[4]5DEC'!G114+'[4]6JAN'!G114+'[4]7FEB'!G114+'[4]8MAR'!G114+'[4]9APR'!G114+'[4]10MAY'!G114+'[4]11JUN'!G114+'[4]12JUL'!G114</f>
        <v>552321</v>
      </c>
      <c r="H114" s="19">
        <f>'[4]2SEPT'!H114+'[4]3OCT'!H114+'[4]4NOV'!H114+'[4]5DEC'!H114+'[4]6JAN'!H114+'[4]7FEB'!H114+'[4]8MAR'!H114+'[4]9APR'!H114+'[4]10MAY'!H114+'[4]11JUN'!H114+'[4]12JUL'!H114</f>
        <v>0</v>
      </c>
      <c r="I114" s="20">
        <f>'[4]2SEPT'!I114+'[4]3OCT'!I114+'[4]4NOV'!I114+'[4]5DEC'!I114+'[4]6JAN'!I114+'[4]7FEB'!I114+'[4]8MAR'!I114+'[4]9APR'!I114+'[4]10MAY'!I114+'[4]11JUN'!I114+'[4]12JUL'!I114</f>
        <v>2844224</v>
      </c>
      <c r="J114" s="19">
        <f>'[4]2SEPT'!J114+'[4]3OCT'!J114+'[4]4NOV'!J114+'[4]5DEC'!J114+'[4]6JAN'!J114+'[4]7FEB'!J114+'[4]8MAR'!J114+'[4]9APR'!J114+'[4]10MAY'!J114+'[4]11JUN'!J114+'[4]12JUL'!J114</f>
        <v>602820.64</v>
      </c>
      <c r="K114" s="19">
        <f>'[4]2SEPT'!K114+'[4]3OCT'!K114+'[4]4NOV'!K114+'[4]5DEC'!K114+'[4]6JAN'!K114+'[4]7FEB'!K114+'[4]8MAR'!K114+'[4]9APR'!K114+'[4]10MAY'!K114+'[4]11JUN'!K114+'[4]12JUL'!K114</f>
        <v>0</v>
      </c>
      <c r="L114" s="19">
        <f>'[4]2SEPT'!L114+'[4]3OCT'!L114+'[4]4NOV'!L114+'[4]5DEC'!L114+'[4]6JAN'!L114+'[4]7FEB'!L114+'[4]8MAR'!L114+'[4]9APR'!L114+'[4]10MAY'!L114+'[4]11JUN'!L114+'[4]12JUL'!L114</f>
        <v>0</v>
      </c>
      <c r="M114" s="19">
        <f>'[4]2SEPT'!M114+'[4]3OCT'!M114+'[4]4NOV'!M114+'[4]5DEC'!M114+'[4]6JAN'!M114+'[4]7FEB'!M114+'[4]8MAR'!M114+'[4]9APR'!M114+'[4]10MAY'!M114+'[4]11JUN'!M114+'[4]12JUL'!M114</f>
        <v>0</v>
      </c>
      <c r="N114" s="19">
        <f>'[4]2SEPT'!N114+'[4]3OCT'!N114+'[4]4NOV'!N114+'[4]5DEC'!N114+'[4]6JAN'!N114+'[4]7FEB'!N114+'[4]8MAR'!N114+'[4]9APR'!N114+'[4]10MAY'!N114+'[4]11JUN'!N114+'[4]12JUL'!N114</f>
        <v>0</v>
      </c>
      <c r="O114" s="19">
        <f>'[4]2SEPT'!O114+'[4]3OCT'!O114+'[4]4NOV'!O114+'[4]5DEC'!O114+'[4]6JAN'!O114+'[4]7FEB'!O114+'[4]8MAR'!O114+'[4]9APR'!O114+'[4]10MAY'!O114+'[4]11JUN'!O114+'[4]12JUL'!O114</f>
        <v>0</v>
      </c>
      <c r="P114" s="19">
        <f>'[4]2SEPT'!P114+'[4]3OCT'!P114+'[4]4NOV'!P114+'[4]5DEC'!P114+'[4]6JAN'!P114+'[4]7FEB'!P114+'[4]8MAR'!P114+'[4]9APR'!P114+'[4]10MAY'!P114+'[4]11JUN'!P114+'[4]12JUL'!P114</f>
        <v>0</v>
      </c>
      <c r="Q114" s="19">
        <f>'[4]2SEPT'!Q114+'[4]3OCT'!Q114+'[4]4NOV'!Q114+'[4]5DEC'!Q114+'[4]6JAN'!Q114+'[4]7FEB'!Q114+'[4]8MAR'!Q114+'[4]9APR'!Q114+'[4]10MAY'!Q114+'[4]11JUN'!Q114+'[4]12JUL'!Q114</f>
        <v>0</v>
      </c>
      <c r="R114" s="19">
        <f>'[4]2SEPT'!R114+'[4]3OCT'!R114+'[4]4NOV'!R114+'[4]5DEC'!R114+'[4]6JAN'!R114+'[4]7FEB'!R114+'[4]8MAR'!R114+'[4]9APR'!R114+'[4]10MAY'!R114+'[4]11JUN'!R114+'[4]12JUL'!R114</f>
        <v>0</v>
      </c>
      <c r="S114" s="19">
        <f>'[4]2SEPT'!S114+'[4]3OCT'!S114+'[4]4NOV'!S114+'[4]5DEC'!S114+'[4]6JAN'!S114+'[4]7FEB'!S114+'[4]8MAR'!S114+'[4]9APR'!S114+'[4]10MAY'!S114+'[4]11JUN'!S114+'[4]12JUL'!S114</f>
        <v>900236</v>
      </c>
      <c r="T114" s="21">
        <f>'[4]2SEPT'!T114+'[4]3OCT'!T114+'[4]4NOV'!T114+'[4]5DEC'!T114+'[4]6JAN'!T114+'[4]7FEB'!T114+'[4]8MAR'!T114+'[4]9APR'!T114+'[4]10MAY'!T114+'[4]11JUN'!T114+'[4]12JUL'!T114</f>
        <v>900236</v>
      </c>
      <c r="U114" s="19">
        <f>'[4]2SEPT'!U114+'[4]3OCT'!U114+'[4]4NOV'!U114+'[4]5DEC'!U114+'[4]6JAN'!U114+'[4]7FEB'!U114+'[4]8MAR'!U114+'[4]9APR'!U114+'[4]10MAY'!U114+'[4]11JUN'!U114+'[4]12JUL'!U114</f>
        <v>0</v>
      </c>
      <c r="V114" s="19">
        <f>'[4]2SEPT'!V114+'[4]3OCT'!V114+'[4]4NOV'!V114+'[4]5DEC'!V114+'[4]6JAN'!V114+'[4]7FEB'!V114+'[4]8MAR'!V114+'[4]9APR'!V114+'[4]10MAY'!V114+'[4]11JUN'!V114+'[4]12JUL'!V114</f>
        <v>0</v>
      </c>
      <c r="W114" s="19">
        <f>'[4]2SEPT'!W114+'[4]3OCT'!W114+'[4]4NOV'!W114+'[4]5DEC'!W114+'[4]6JAN'!W114+'[4]7FEB'!W114+'[4]8MAR'!W114+'[4]9APR'!W114+'[4]10MAY'!W114+'[4]11JUN'!W114+'[4]12JUL'!W114</f>
        <v>0</v>
      </c>
      <c r="X114" s="19">
        <f>'[4]2SEPT'!X114+'[4]3OCT'!X114+'[4]4NOV'!X114+'[4]5DEC'!X114+'[4]6JAN'!X114+'[4]7FEB'!X114+'[4]8MAR'!X114+'[4]9APR'!X114+'[4]10MAY'!X114+'[4]11JUN'!X114+'[4]12JUL'!X114</f>
        <v>0</v>
      </c>
      <c r="Y114" s="22">
        <f>'[4]2SEPT'!Y114+'[4]3OCT'!Y114+'[4]4NOV'!Y114+'[4]5DEC'!Y114+'[4]6JAN'!Y114+'[4]7FEB'!Y114+'[4]8MAR'!Y114+'[4]9APR'!Y114+'[4]10MAY'!Y114+'[4]11JUN'!Y114+'[4]12JUL'!Y114</f>
        <v>0</v>
      </c>
      <c r="Z114" s="19">
        <f>'[4]2SEPT'!Z114+'[4]3OCT'!Z114+'[4]4NOV'!Z114+'[4]5DEC'!Z114+'[4]6JAN'!Z114+'[4]7FEB'!Z114+'[4]8MAR'!Z114+'[4]9APR'!Z114+'[4]10MAY'!Z114+'[4]11JUN'!Z114+'[4]12JUL'!Z114</f>
        <v>0</v>
      </c>
      <c r="AA114" s="19">
        <f>'[4]2SEPT'!AA114+'[4]3OCT'!AA114+'[4]4NOV'!AA114+'[4]5DEC'!AA114+'[4]6JAN'!AA114+'[4]7FEB'!AA114+'[4]8MAR'!AA114+'[4]9APR'!AA114+'[4]10MAY'!AA114+'[4]11JUN'!AA114+'[4]12JUL'!AA114</f>
        <v>103192</v>
      </c>
      <c r="AB114" s="19">
        <f>'[4]2SEPT'!AB114+'[4]3OCT'!AB114+'[4]4NOV'!AB114+'[4]5DEC'!AB114+'[4]6JAN'!AB114+'[4]7FEB'!AB114+'[4]8MAR'!AB114+'[4]9APR'!AB114+'[4]10MAY'!AB114+'[4]11JUN'!AB114+'[4]12JUL'!AB114</f>
        <v>0</v>
      </c>
      <c r="AC114" s="19">
        <f>'[4]2SEPT'!AC114+'[4]3OCT'!AC114+'[4]4NOV'!AC114+'[4]5DEC'!AC114+'[4]6JAN'!AC114+'[4]7FEB'!AC114+'[4]8MAR'!AC114+'[4]9APR'!AC114+'[4]10MAY'!AC114+'[4]11JUN'!AC114+'[4]12JUL'!AC114</f>
        <v>0</v>
      </c>
      <c r="AD114" s="23">
        <f>'[4]2SEPT'!AD114+'[4]3OCT'!AD114+'[4]4NOV'!AD114+'[4]5DEC'!AD114+'[4]6JAN'!AD114+'[4]7FEB'!AD114+'[4]8MAR'!AD114+'[4]9APR'!AD114+'[4]10MAY'!AD114+'[4]11JUN'!AD114+'[4]12JUL'!AD114</f>
        <v>103192</v>
      </c>
      <c r="AE114" s="19">
        <f>'[4]2SEPT'!AE114+'[4]3OCT'!AE114+'[4]4NOV'!AE114+'[4]5DEC'!AE114+'[4]6JAN'!AE114+'[4]7FEB'!AE114+'[4]8MAR'!AE114+'[4]9APR'!AE114+'[4]10MAY'!AE114+'[4]11JUN'!AE114+'[4]12JUL'!AE114</f>
        <v>0</v>
      </c>
      <c r="AF114" s="19">
        <f>'[4]2SEPT'!AF114+'[4]3OCT'!AF114+'[4]4NOV'!AF114+'[4]5DEC'!AF114+'[4]6JAN'!AF114+'[4]7FEB'!AF114+'[4]8MAR'!AF114+'[4]9APR'!AF114+'[4]10MAY'!AF114+'[4]11JUN'!AF114+'[4]12JUL'!AF114</f>
        <v>0</v>
      </c>
      <c r="AG114" s="19">
        <f>'[4]10MAY'!AG114+'[4]11JUN'!AG114+'[4]12JUL'!AG114</f>
        <v>7250</v>
      </c>
      <c r="AH114" s="24">
        <f>'[4]2SEPT'!AG114+'[4]3OCT'!AG114+'[4]4NOV'!AG114+'[4]5DEC'!AG114+'[4]6JAN'!AG114+'[4]7FEB'!AG114+'[4]8MAR'!AG114+'[4]9APR'!AG114+'[4]10MAY'!AH114+'[4]11JUN'!AH114+'[4]12JUL'!AH114</f>
        <v>4137084.64</v>
      </c>
    </row>
    <row r="115" spans="1:34" x14ac:dyDescent="0.25">
      <c r="A115" s="16" t="s">
        <v>267</v>
      </c>
      <c r="B115" s="17" t="s">
        <v>268</v>
      </c>
      <c r="C115" s="29" t="s">
        <v>50</v>
      </c>
      <c r="D115" s="19">
        <f>'[4]2SEPT'!D115+'[4]3OCT'!D115+'[4]4NOV'!D115+'[4]5DEC'!D115+'[4]6JAN'!D115+'[4]7FEB'!D115+'[4]8MAR'!D115+'[4]9APR'!D115+'[4]10MAY'!D115+'[4]11JUN'!D115+'[4]12JUL'!D115</f>
        <v>100000</v>
      </c>
      <c r="E115" s="19">
        <f>'[4]2SEPT'!E115+'[4]3OCT'!E115+'[4]4NOV'!E115+'[4]5DEC'!E115+'[4]6JAN'!E115+'[4]7FEB'!E115+'[4]8MAR'!E115+'[4]9APR'!E115+'[4]10MAY'!E115+'[4]11JUN'!E115+'[4]12JUL'!E115</f>
        <v>0</v>
      </c>
      <c r="F115" s="19">
        <f>'[4]2SEPT'!F115+'[4]3OCT'!F115+'[4]4NOV'!F115+'[4]5DEC'!F115+'[4]6JAN'!F115+'[4]7FEB'!F115+'[4]8MAR'!F115+'[4]9APR'!F115+'[4]10MAY'!F115+'[4]11JUN'!F115+'[4]12JUL'!F115</f>
        <v>37950</v>
      </c>
      <c r="G115" s="19">
        <f>'[4]2SEPT'!G115+'[4]3OCT'!G115+'[4]4NOV'!G115+'[4]5DEC'!G115+'[4]6JAN'!G115+'[4]7FEB'!G115+'[4]8MAR'!G115+'[4]9APR'!G115+'[4]10MAY'!G115+'[4]11JUN'!G115+'[4]12JUL'!G115</f>
        <v>27500</v>
      </c>
      <c r="H115" s="19">
        <f>'[4]2SEPT'!H115+'[4]3OCT'!H115+'[4]4NOV'!H115+'[4]5DEC'!H115+'[4]6JAN'!H115+'[4]7FEB'!H115+'[4]8MAR'!H115+'[4]9APR'!H115+'[4]10MAY'!H115+'[4]11JUN'!H115+'[4]12JUL'!H115</f>
        <v>0</v>
      </c>
      <c r="I115" s="20">
        <f>'[4]2SEPT'!I115+'[4]3OCT'!I115+'[4]4NOV'!I115+'[4]5DEC'!I115+'[4]6JAN'!I115+'[4]7FEB'!I115+'[4]8MAR'!I115+'[4]9APR'!I115+'[4]10MAY'!I115+'[4]11JUN'!I115+'[4]12JUL'!I115</f>
        <v>165450</v>
      </c>
      <c r="J115" s="19">
        <f>'[4]2SEPT'!J115+'[4]3OCT'!J115+'[4]4NOV'!J115+'[4]5DEC'!J115+'[4]6JAN'!J115+'[4]7FEB'!J115+'[4]8MAR'!J115+'[4]9APR'!J115+'[4]10MAY'!J115+'[4]11JUN'!J115+'[4]12JUL'!J115</f>
        <v>7797.18</v>
      </c>
      <c r="K115" s="19">
        <f>'[4]2SEPT'!K115+'[4]3OCT'!K115+'[4]4NOV'!K115+'[4]5DEC'!K115+'[4]6JAN'!K115+'[4]7FEB'!K115+'[4]8MAR'!K115+'[4]9APR'!K115+'[4]10MAY'!K115+'[4]11JUN'!K115+'[4]12JUL'!K115</f>
        <v>0</v>
      </c>
      <c r="L115" s="19">
        <f>'[4]2SEPT'!L115+'[4]3OCT'!L115+'[4]4NOV'!L115+'[4]5DEC'!L115+'[4]6JAN'!L115+'[4]7FEB'!L115+'[4]8MAR'!L115+'[4]9APR'!L115+'[4]10MAY'!L115+'[4]11JUN'!L115+'[4]12JUL'!L115</f>
        <v>0</v>
      </c>
      <c r="M115" s="19">
        <f>'[4]2SEPT'!M115+'[4]3OCT'!M115+'[4]4NOV'!M115+'[4]5DEC'!M115+'[4]6JAN'!M115+'[4]7FEB'!M115+'[4]8MAR'!M115+'[4]9APR'!M115+'[4]10MAY'!M115+'[4]11JUN'!M115+'[4]12JUL'!M115</f>
        <v>0</v>
      </c>
      <c r="N115" s="19">
        <f>'[4]2SEPT'!N115+'[4]3OCT'!N115+'[4]4NOV'!N115+'[4]5DEC'!N115+'[4]6JAN'!N115+'[4]7FEB'!N115+'[4]8MAR'!N115+'[4]9APR'!N115+'[4]10MAY'!N115+'[4]11JUN'!N115+'[4]12JUL'!N115</f>
        <v>0</v>
      </c>
      <c r="O115" s="19">
        <f>'[4]2SEPT'!O115+'[4]3OCT'!O115+'[4]4NOV'!O115+'[4]5DEC'!O115+'[4]6JAN'!O115+'[4]7FEB'!O115+'[4]8MAR'!O115+'[4]9APR'!O115+'[4]10MAY'!O115+'[4]11JUN'!O115+'[4]12JUL'!O115</f>
        <v>0</v>
      </c>
      <c r="P115" s="19">
        <f>'[4]2SEPT'!P115+'[4]3OCT'!P115+'[4]4NOV'!P115+'[4]5DEC'!P115+'[4]6JAN'!P115+'[4]7FEB'!P115+'[4]8MAR'!P115+'[4]9APR'!P115+'[4]10MAY'!P115+'[4]11JUN'!P115+'[4]12JUL'!P115</f>
        <v>0</v>
      </c>
      <c r="Q115" s="19">
        <f>'[4]2SEPT'!Q115+'[4]3OCT'!Q115+'[4]4NOV'!Q115+'[4]5DEC'!Q115+'[4]6JAN'!Q115+'[4]7FEB'!Q115+'[4]8MAR'!Q115+'[4]9APR'!Q115+'[4]10MAY'!Q115+'[4]11JUN'!Q115+'[4]12JUL'!Q115</f>
        <v>0</v>
      </c>
      <c r="R115" s="19">
        <f>'[4]2SEPT'!R115+'[4]3OCT'!R115+'[4]4NOV'!R115+'[4]5DEC'!R115+'[4]6JAN'!R115+'[4]7FEB'!R115+'[4]8MAR'!R115+'[4]9APR'!R115+'[4]10MAY'!R115+'[4]11JUN'!R115+'[4]12JUL'!R115</f>
        <v>0</v>
      </c>
      <c r="S115" s="19">
        <f>'[4]2SEPT'!S115+'[4]3OCT'!S115+'[4]4NOV'!S115+'[4]5DEC'!S115+'[4]6JAN'!S115+'[4]7FEB'!S115+'[4]8MAR'!S115+'[4]9APR'!S115+'[4]10MAY'!S115+'[4]11JUN'!S115+'[4]12JUL'!S115</f>
        <v>0</v>
      </c>
      <c r="T115" s="21">
        <f>'[4]2SEPT'!T115+'[4]3OCT'!T115+'[4]4NOV'!T115+'[4]5DEC'!T115+'[4]6JAN'!T115+'[4]7FEB'!T115+'[4]8MAR'!T115+'[4]9APR'!T115+'[4]10MAY'!T115+'[4]11JUN'!T115+'[4]12JUL'!T115</f>
        <v>0</v>
      </c>
      <c r="U115" s="19">
        <f>'[4]2SEPT'!U115+'[4]3OCT'!U115+'[4]4NOV'!U115+'[4]5DEC'!U115+'[4]6JAN'!U115+'[4]7FEB'!U115+'[4]8MAR'!U115+'[4]9APR'!U115+'[4]10MAY'!U115+'[4]11JUN'!U115+'[4]12JUL'!U115</f>
        <v>0</v>
      </c>
      <c r="V115" s="19">
        <f>'[4]2SEPT'!V115+'[4]3OCT'!V115+'[4]4NOV'!V115+'[4]5DEC'!V115+'[4]6JAN'!V115+'[4]7FEB'!V115+'[4]8MAR'!V115+'[4]9APR'!V115+'[4]10MAY'!V115+'[4]11JUN'!V115+'[4]12JUL'!V115</f>
        <v>0</v>
      </c>
      <c r="W115" s="19">
        <f>'[4]2SEPT'!W115+'[4]3OCT'!W115+'[4]4NOV'!W115+'[4]5DEC'!W115+'[4]6JAN'!W115+'[4]7FEB'!W115+'[4]8MAR'!W115+'[4]9APR'!W115+'[4]10MAY'!W115+'[4]11JUN'!W115+'[4]12JUL'!W115</f>
        <v>0</v>
      </c>
      <c r="X115" s="19">
        <f>'[4]2SEPT'!X115+'[4]3OCT'!X115+'[4]4NOV'!X115+'[4]5DEC'!X115+'[4]6JAN'!X115+'[4]7FEB'!X115+'[4]8MAR'!X115+'[4]9APR'!X115+'[4]10MAY'!X115+'[4]11JUN'!X115+'[4]12JUL'!X115</f>
        <v>0</v>
      </c>
      <c r="Y115" s="22">
        <f>'[4]2SEPT'!Y115+'[4]3OCT'!Y115+'[4]4NOV'!Y115+'[4]5DEC'!Y115+'[4]6JAN'!Y115+'[4]7FEB'!Y115+'[4]8MAR'!Y115+'[4]9APR'!Y115+'[4]10MAY'!Y115+'[4]11JUN'!Y115+'[4]12JUL'!Y115</f>
        <v>0</v>
      </c>
      <c r="Z115" s="19">
        <f>'[4]2SEPT'!Z115+'[4]3OCT'!Z115+'[4]4NOV'!Z115+'[4]5DEC'!Z115+'[4]6JAN'!Z115+'[4]7FEB'!Z115+'[4]8MAR'!Z115+'[4]9APR'!Z115+'[4]10MAY'!Z115+'[4]11JUN'!Z115+'[4]12JUL'!Z115</f>
        <v>0</v>
      </c>
      <c r="AA115" s="19">
        <f>'[4]2SEPT'!AA115+'[4]3OCT'!AA115+'[4]4NOV'!AA115+'[4]5DEC'!AA115+'[4]6JAN'!AA115+'[4]7FEB'!AA115+'[4]8MAR'!AA115+'[4]9APR'!AA115+'[4]10MAY'!AA115+'[4]11JUN'!AA115+'[4]12JUL'!AA115</f>
        <v>0</v>
      </c>
      <c r="AB115" s="19">
        <f>'[4]2SEPT'!AB115+'[4]3OCT'!AB115+'[4]4NOV'!AB115+'[4]5DEC'!AB115+'[4]6JAN'!AB115+'[4]7FEB'!AB115+'[4]8MAR'!AB115+'[4]9APR'!AB115+'[4]10MAY'!AB115+'[4]11JUN'!AB115+'[4]12JUL'!AB115</f>
        <v>0</v>
      </c>
      <c r="AC115" s="19">
        <f>'[4]2SEPT'!AC115+'[4]3OCT'!AC115+'[4]4NOV'!AC115+'[4]5DEC'!AC115+'[4]6JAN'!AC115+'[4]7FEB'!AC115+'[4]8MAR'!AC115+'[4]9APR'!AC115+'[4]10MAY'!AC115+'[4]11JUN'!AC115+'[4]12JUL'!AC115</f>
        <v>0</v>
      </c>
      <c r="AD115" s="23">
        <f>'[4]2SEPT'!AD115+'[4]3OCT'!AD115+'[4]4NOV'!AD115+'[4]5DEC'!AD115+'[4]6JAN'!AD115+'[4]7FEB'!AD115+'[4]8MAR'!AD115+'[4]9APR'!AD115+'[4]10MAY'!AD115+'[4]11JUN'!AD115+'[4]12JUL'!AD115</f>
        <v>0</v>
      </c>
      <c r="AE115" s="19">
        <f>'[4]2SEPT'!AE115+'[4]3OCT'!AE115+'[4]4NOV'!AE115+'[4]5DEC'!AE115+'[4]6JAN'!AE115+'[4]7FEB'!AE115+'[4]8MAR'!AE115+'[4]9APR'!AE115+'[4]10MAY'!AE115+'[4]11JUN'!AE115+'[4]12JUL'!AE115</f>
        <v>0</v>
      </c>
      <c r="AF115" s="19">
        <f>'[4]2SEPT'!AF115+'[4]3OCT'!AF115+'[4]4NOV'!AF115+'[4]5DEC'!AF115+'[4]6JAN'!AF115+'[4]7FEB'!AF115+'[4]8MAR'!AF115+'[4]9APR'!AF115+'[4]10MAY'!AF115+'[4]11JUN'!AF115+'[4]12JUL'!AF115</f>
        <v>0</v>
      </c>
      <c r="AG115" s="19">
        <f>'[4]10MAY'!AG115+'[4]11JUN'!AG115+'[4]12JUL'!AG115</f>
        <v>0</v>
      </c>
      <c r="AH115" s="24">
        <f>'[4]2SEPT'!AG115+'[4]3OCT'!AG115+'[4]4NOV'!AG115+'[4]5DEC'!AG115+'[4]6JAN'!AG115+'[4]7FEB'!AG115+'[4]8MAR'!AG115+'[4]9APR'!AG115+'[4]10MAY'!AH115+'[4]11JUN'!AH115+'[4]12JUL'!AH115</f>
        <v>159460.18</v>
      </c>
    </row>
    <row r="116" spans="1:34" x14ac:dyDescent="0.25">
      <c r="A116" s="16" t="s">
        <v>269</v>
      </c>
      <c r="B116" s="17" t="s">
        <v>270</v>
      </c>
      <c r="C116" s="26" t="s">
        <v>42</v>
      </c>
      <c r="D116" s="19">
        <f>'[4]2SEPT'!D116+'[4]3OCT'!D116+'[4]4NOV'!D116+'[4]5DEC'!D116+'[4]6JAN'!D116+'[4]7FEB'!D116+'[4]8MAR'!D116+'[4]9APR'!D116+'[4]10MAY'!D116+'[4]11JUN'!D116+'[4]12JUL'!D116</f>
        <v>232041.1</v>
      </c>
      <c r="E116" s="19">
        <f>'[4]2SEPT'!E116+'[4]3OCT'!E116+'[4]4NOV'!E116+'[4]5DEC'!E116+'[4]6JAN'!E116+'[4]7FEB'!E116+'[4]8MAR'!E116+'[4]9APR'!E116+'[4]10MAY'!E116+'[4]11JUN'!E116+'[4]12JUL'!E116</f>
        <v>129907.01</v>
      </c>
      <c r="F116" s="19">
        <f>'[4]2SEPT'!F116+'[4]3OCT'!F116+'[4]4NOV'!F116+'[4]5DEC'!F116+'[4]6JAN'!F116+'[4]7FEB'!F116+'[4]8MAR'!F116+'[4]9APR'!F116+'[4]10MAY'!F116+'[4]11JUN'!F116+'[4]12JUL'!F116</f>
        <v>232633.14</v>
      </c>
      <c r="G116" s="19">
        <f>'[4]2SEPT'!G116+'[4]3OCT'!G116+'[4]4NOV'!G116+'[4]5DEC'!G116+'[4]6JAN'!G116+'[4]7FEB'!G116+'[4]8MAR'!G116+'[4]9APR'!G116+'[4]10MAY'!G116+'[4]11JUN'!G116+'[4]12JUL'!G116</f>
        <v>35235.81</v>
      </c>
      <c r="H116" s="19">
        <f>'[4]2SEPT'!H116+'[4]3OCT'!H116+'[4]4NOV'!H116+'[4]5DEC'!H116+'[4]6JAN'!H116+'[4]7FEB'!H116+'[4]8MAR'!H116+'[4]9APR'!H116+'[4]10MAY'!H116+'[4]11JUN'!H116+'[4]12JUL'!H116</f>
        <v>23522.94</v>
      </c>
      <c r="I116" s="20">
        <f>'[4]2SEPT'!I116+'[4]3OCT'!I116+'[4]4NOV'!I116+'[4]5DEC'!I116+'[4]6JAN'!I116+'[4]7FEB'!I116+'[4]8MAR'!I116+'[4]9APR'!I116+'[4]10MAY'!I116+'[4]11JUN'!I116+'[4]12JUL'!I116</f>
        <v>653340</v>
      </c>
      <c r="J116" s="19">
        <f>'[4]2SEPT'!J116+'[4]3OCT'!J116+'[4]4NOV'!J116+'[4]5DEC'!J116+'[4]6JAN'!J116+'[4]7FEB'!J116+'[4]8MAR'!J116+'[4]9APR'!J116+'[4]10MAY'!J116+'[4]11JUN'!J116+'[4]12JUL'!J116</f>
        <v>28823.25</v>
      </c>
      <c r="K116" s="19">
        <f>'[4]2SEPT'!K116+'[4]3OCT'!K116+'[4]4NOV'!K116+'[4]5DEC'!K116+'[4]6JAN'!K116+'[4]7FEB'!K116+'[4]8MAR'!K116+'[4]9APR'!K116+'[4]10MAY'!K116+'[4]11JUN'!K116+'[4]12JUL'!K116</f>
        <v>0</v>
      </c>
      <c r="L116" s="19">
        <f>'[4]2SEPT'!L116+'[4]3OCT'!L116+'[4]4NOV'!L116+'[4]5DEC'!L116+'[4]6JAN'!L116+'[4]7FEB'!L116+'[4]8MAR'!L116+'[4]9APR'!L116+'[4]10MAY'!L116+'[4]11JUN'!L116+'[4]12JUL'!L116</f>
        <v>0</v>
      </c>
      <c r="M116" s="19">
        <f>'[4]2SEPT'!M116+'[4]3OCT'!M116+'[4]4NOV'!M116+'[4]5DEC'!M116+'[4]6JAN'!M116+'[4]7FEB'!M116+'[4]8MAR'!M116+'[4]9APR'!M116+'[4]10MAY'!M116+'[4]11JUN'!M116+'[4]12JUL'!M116</f>
        <v>0</v>
      </c>
      <c r="N116" s="19">
        <f>'[4]2SEPT'!N116+'[4]3OCT'!N116+'[4]4NOV'!N116+'[4]5DEC'!N116+'[4]6JAN'!N116+'[4]7FEB'!N116+'[4]8MAR'!N116+'[4]9APR'!N116+'[4]10MAY'!N116+'[4]11JUN'!N116+'[4]12JUL'!N116</f>
        <v>0</v>
      </c>
      <c r="O116" s="19">
        <f>'[4]2SEPT'!O116+'[4]3OCT'!O116+'[4]4NOV'!O116+'[4]5DEC'!O116+'[4]6JAN'!O116+'[4]7FEB'!O116+'[4]8MAR'!O116+'[4]9APR'!O116+'[4]10MAY'!O116+'[4]11JUN'!O116+'[4]12JUL'!O116</f>
        <v>0</v>
      </c>
      <c r="P116" s="19">
        <f>'[4]2SEPT'!P116+'[4]3OCT'!P116+'[4]4NOV'!P116+'[4]5DEC'!P116+'[4]6JAN'!P116+'[4]7FEB'!P116+'[4]8MAR'!P116+'[4]9APR'!P116+'[4]10MAY'!P116+'[4]11JUN'!P116+'[4]12JUL'!P116</f>
        <v>0</v>
      </c>
      <c r="Q116" s="19">
        <f>'[4]2SEPT'!Q116+'[4]3OCT'!Q116+'[4]4NOV'!Q116+'[4]5DEC'!Q116+'[4]6JAN'!Q116+'[4]7FEB'!Q116+'[4]8MAR'!Q116+'[4]9APR'!Q116+'[4]10MAY'!Q116+'[4]11JUN'!Q116+'[4]12JUL'!Q116</f>
        <v>0</v>
      </c>
      <c r="R116" s="19">
        <f>'[4]2SEPT'!R116+'[4]3OCT'!R116+'[4]4NOV'!R116+'[4]5DEC'!R116+'[4]6JAN'!R116+'[4]7FEB'!R116+'[4]8MAR'!R116+'[4]9APR'!R116+'[4]10MAY'!R116+'[4]11JUN'!R116+'[4]12JUL'!R116</f>
        <v>0</v>
      </c>
      <c r="S116" s="19">
        <f>'[4]2SEPT'!S116+'[4]3OCT'!S116+'[4]4NOV'!S116+'[4]5DEC'!S116+'[4]6JAN'!S116+'[4]7FEB'!S116+'[4]8MAR'!S116+'[4]9APR'!S116+'[4]10MAY'!S116+'[4]11JUN'!S116+'[4]12JUL'!S116</f>
        <v>0</v>
      </c>
      <c r="T116" s="21">
        <f>'[4]2SEPT'!T116+'[4]3OCT'!T116+'[4]4NOV'!T116+'[4]5DEC'!T116+'[4]6JAN'!T116+'[4]7FEB'!T116+'[4]8MAR'!T116+'[4]9APR'!T116+'[4]10MAY'!T116+'[4]11JUN'!T116+'[4]12JUL'!T116</f>
        <v>0</v>
      </c>
      <c r="U116" s="19">
        <f>'[4]2SEPT'!U116+'[4]3OCT'!U116+'[4]4NOV'!U116+'[4]5DEC'!U116+'[4]6JAN'!U116+'[4]7FEB'!U116+'[4]8MAR'!U116+'[4]9APR'!U116+'[4]10MAY'!U116+'[4]11JUN'!U116+'[4]12JUL'!U116</f>
        <v>0</v>
      </c>
      <c r="V116" s="19">
        <f>'[4]2SEPT'!V116+'[4]3OCT'!V116+'[4]4NOV'!V116+'[4]5DEC'!V116+'[4]6JAN'!V116+'[4]7FEB'!V116+'[4]8MAR'!V116+'[4]9APR'!V116+'[4]10MAY'!V116+'[4]11JUN'!V116+'[4]12JUL'!V116</f>
        <v>0</v>
      </c>
      <c r="W116" s="19">
        <f>'[4]2SEPT'!W116+'[4]3OCT'!W116+'[4]4NOV'!W116+'[4]5DEC'!W116+'[4]6JAN'!W116+'[4]7FEB'!W116+'[4]8MAR'!W116+'[4]9APR'!W116+'[4]10MAY'!W116+'[4]11JUN'!W116+'[4]12JUL'!W116</f>
        <v>0</v>
      </c>
      <c r="X116" s="19">
        <f>'[4]2SEPT'!X116+'[4]3OCT'!X116+'[4]4NOV'!X116+'[4]5DEC'!X116+'[4]6JAN'!X116+'[4]7FEB'!X116+'[4]8MAR'!X116+'[4]9APR'!X116+'[4]10MAY'!X116+'[4]11JUN'!X116+'[4]12JUL'!X116</f>
        <v>0</v>
      </c>
      <c r="Y116" s="22">
        <f>'[4]2SEPT'!Y116+'[4]3OCT'!Y116+'[4]4NOV'!Y116+'[4]5DEC'!Y116+'[4]6JAN'!Y116+'[4]7FEB'!Y116+'[4]8MAR'!Y116+'[4]9APR'!Y116+'[4]10MAY'!Y116+'[4]11JUN'!Y116+'[4]12JUL'!Y116</f>
        <v>0</v>
      </c>
      <c r="Z116" s="19">
        <f>'[4]2SEPT'!Z116+'[4]3OCT'!Z116+'[4]4NOV'!Z116+'[4]5DEC'!Z116+'[4]6JAN'!Z116+'[4]7FEB'!Z116+'[4]8MAR'!Z116+'[4]9APR'!Z116+'[4]10MAY'!Z116+'[4]11JUN'!Z116+'[4]12JUL'!Z116</f>
        <v>0</v>
      </c>
      <c r="AA116" s="19">
        <f>'[4]2SEPT'!AA116+'[4]3OCT'!AA116+'[4]4NOV'!AA116+'[4]5DEC'!AA116+'[4]6JAN'!AA116+'[4]7FEB'!AA116+'[4]8MAR'!AA116+'[4]9APR'!AA116+'[4]10MAY'!AA116+'[4]11JUN'!AA116+'[4]12JUL'!AA116</f>
        <v>0</v>
      </c>
      <c r="AB116" s="19">
        <f>'[4]2SEPT'!AB116+'[4]3OCT'!AB116+'[4]4NOV'!AB116+'[4]5DEC'!AB116+'[4]6JAN'!AB116+'[4]7FEB'!AB116+'[4]8MAR'!AB116+'[4]9APR'!AB116+'[4]10MAY'!AB116+'[4]11JUN'!AB116+'[4]12JUL'!AB116</f>
        <v>0</v>
      </c>
      <c r="AC116" s="19">
        <f>'[4]2SEPT'!AC116+'[4]3OCT'!AC116+'[4]4NOV'!AC116+'[4]5DEC'!AC116+'[4]6JAN'!AC116+'[4]7FEB'!AC116+'[4]8MAR'!AC116+'[4]9APR'!AC116+'[4]10MAY'!AC116+'[4]11JUN'!AC116+'[4]12JUL'!AC116</f>
        <v>0</v>
      </c>
      <c r="AD116" s="23">
        <f>'[4]2SEPT'!AD116+'[4]3OCT'!AD116+'[4]4NOV'!AD116+'[4]5DEC'!AD116+'[4]6JAN'!AD116+'[4]7FEB'!AD116+'[4]8MAR'!AD116+'[4]9APR'!AD116+'[4]10MAY'!AD116+'[4]11JUN'!AD116+'[4]12JUL'!AD116</f>
        <v>0</v>
      </c>
      <c r="AE116" s="19">
        <f>'[4]2SEPT'!AE116+'[4]3OCT'!AE116+'[4]4NOV'!AE116+'[4]5DEC'!AE116+'[4]6JAN'!AE116+'[4]7FEB'!AE116+'[4]8MAR'!AE116+'[4]9APR'!AE116+'[4]10MAY'!AE116+'[4]11JUN'!AE116+'[4]12JUL'!AE116</f>
        <v>0</v>
      </c>
      <c r="AF116" s="19">
        <f>'[4]2SEPT'!AF116+'[4]3OCT'!AF116+'[4]4NOV'!AF116+'[4]5DEC'!AF116+'[4]6JAN'!AF116+'[4]7FEB'!AF116+'[4]8MAR'!AF116+'[4]9APR'!AF116+'[4]10MAY'!AF116+'[4]11JUN'!AF116+'[4]12JUL'!AF116</f>
        <v>0</v>
      </c>
      <c r="AG116" s="19">
        <f>'[4]10MAY'!AG116+'[4]11JUN'!AG116+'[4]12JUL'!AG116</f>
        <v>0</v>
      </c>
      <c r="AH116" s="24">
        <f>'[4]2SEPT'!AG116+'[4]3OCT'!AG116+'[4]4NOV'!AG116+'[4]5DEC'!AG116+'[4]6JAN'!AG116+'[4]7FEB'!AG116+'[4]8MAR'!AG116+'[4]9APR'!AG116+'[4]10MAY'!AH116+'[4]11JUN'!AH116+'[4]12JUL'!AH116</f>
        <v>627717.25</v>
      </c>
    </row>
    <row r="117" spans="1:34" x14ac:dyDescent="0.25">
      <c r="A117" s="16" t="s">
        <v>271</v>
      </c>
      <c r="B117" s="17" t="s">
        <v>272</v>
      </c>
      <c r="C117" s="31" t="s">
        <v>100</v>
      </c>
      <c r="D117" s="19">
        <f>'[4]2SEPT'!D117+'[4]3OCT'!D117+'[4]4NOV'!D117+'[4]5DEC'!D117+'[4]6JAN'!D117+'[4]7FEB'!D117+'[4]8MAR'!D117+'[4]9APR'!D117+'[4]10MAY'!D117+'[4]11JUN'!D117+'[4]12JUL'!D117</f>
        <v>194175</v>
      </c>
      <c r="E117" s="19">
        <f>'[4]2SEPT'!E117+'[4]3OCT'!E117+'[4]4NOV'!E117+'[4]5DEC'!E117+'[4]6JAN'!E117+'[4]7FEB'!E117+'[4]8MAR'!E117+'[4]9APR'!E117+'[4]10MAY'!E117+'[4]11JUN'!E117+'[4]12JUL'!E117</f>
        <v>19500</v>
      </c>
      <c r="F117" s="19">
        <f>'[4]2SEPT'!F117+'[4]3OCT'!F117+'[4]4NOV'!F117+'[4]5DEC'!F117+'[4]6JAN'!F117+'[4]7FEB'!F117+'[4]8MAR'!F117+'[4]9APR'!F117+'[4]10MAY'!F117+'[4]11JUN'!F117+'[4]12JUL'!F117</f>
        <v>28000</v>
      </c>
      <c r="G117" s="19">
        <f>'[4]2SEPT'!G117+'[4]3OCT'!G117+'[4]4NOV'!G117+'[4]5DEC'!G117+'[4]6JAN'!G117+'[4]7FEB'!G117+'[4]8MAR'!G117+'[4]9APR'!G117+'[4]10MAY'!G117+'[4]11JUN'!G117+'[4]12JUL'!G117</f>
        <v>42351</v>
      </c>
      <c r="H117" s="19">
        <f>'[4]2SEPT'!H117+'[4]3OCT'!H117+'[4]4NOV'!H117+'[4]5DEC'!H117+'[4]6JAN'!H117+'[4]7FEB'!H117+'[4]8MAR'!H117+'[4]9APR'!H117+'[4]10MAY'!H117+'[4]11JUN'!H117+'[4]12JUL'!H117</f>
        <v>2000</v>
      </c>
      <c r="I117" s="20">
        <f>'[4]2SEPT'!I117+'[4]3OCT'!I117+'[4]4NOV'!I117+'[4]5DEC'!I117+'[4]6JAN'!I117+'[4]7FEB'!I117+'[4]8MAR'!I117+'[4]9APR'!I117+'[4]10MAY'!I117+'[4]11JUN'!I117+'[4]12JUL'!I117</f>
        <v>286026</v>
      </c>
      <c r="J117" s="19">
        <f>'[4]2SEPT'!J117+'[4]3OCT'!J117+'[4]4NOV'!J117+'[4]5DEC'!J117+'[4]6JAN'!J117+'[4]7FEB'!J117+'[4]8MAR'!J117+'[4]9APR'!J117+'[4]10MAY'!J117+'[4]11JUN'!J117+'[4]12JUL'!J117</f>
        <v>14645.08</v>
      </c>
      <c r="K117" s="19">
        <f>'[4]2SEPT'!K117+'[4]3OCT'!K117+'[4]4NOV'!K117+'[4]5DEC'!K117+'[4]6JAN'!K117+'[4]7FEB'!K117+'[4]8MAR'!K117+'[4]9APR'!K117+'[4]10MAY'!K117+'[4]11JUN'!K117+'[4]12JUL'!K117</f>
        <v>0</v>
      </c>
      <c r="L117" s="19">
        <f>'[4]2SEPT'!L117+'[4]3OCT'!L117+'[4]4NOV'!L117+'[4]5DEC'!L117+'[4]6JAN'!L117+'[4]7FEB'!L117+'[4]8MAR'!L117+'[4]9APR'!L117+'[4]10MAY'!L117+'[4]11JUN'!L117+'[4]12JUL'!L117</f>
        <v>0</v>
      </c>
      <c r="M117" s="19">
        <f>'[4]2SEPT'!M117+'[4]3OCT'!M117+'[4]4NOV'!M117+'[4]5DEC'!M117+'[4]6JAN'!M117+'[4]7FEB'!M117+'[4]8MAR'!M117+'[4]9APR'!M117+'[4]10MAY'!M117+'[4]11JUN'!M117+'[4]12JUL'!M117</f>
        <v>0</v>
      </c>
      <c r="N117" s="19">
        <f>'[4]2SEPT'!N117+'[4]3OCT'!N117+'[4]4NOV'!N117+'[4]5DEC'!N117+'[4]6JAN'!N117+'[4]7FEB'!N117+'[4]8MAR'!N117+'[4]9APR'!N117+'[4]10MAY'!N117+'[4]11JUN'!N117+'[4]12JUL'!N117</f>
        <v>0</v>
      </c>
      <c r="O117" s="19">
        <f>'[4]2SEPT'!O117+'[4]3OCT'!O117+'[4]4NOV'!O117+'[4]5DEC'!O117+'[4]6JAN'!O117+'[4]7FEB'!O117+'[4]8MAR'!O117+'[4]9APR'!O117+'[4]10MAY'!O117+'[4]11JUN'!O117+'[4]12JUL'!O117</f>
        <v>0</v>
      </c>
      <c r="P117" s="19">
        <f>'[4]2SEPT'!P117+'[4]3OCT'!P117+'[4]4NOV'!P117+'[4]5DEC'!P117+'[4]6JAN'!P117+'[4]7FEB'!P117+'[4]8MAR'!P117+'[4]9APR'!P117+'[4]10MAY'!P117+'[4]11JUN'!P117+'[4]12JUL'!P117</f>
        <v>0</v>
      </c>
      <c r="Q117" s="19">
        <f>'[4]2SEPT'!Q117+'[4]3OCT'!Q117+'[4]4NOV'!Q117+'[4]5DEC'!Q117+'[4]6JAN'!Q117+'[4]7FEB'!Q117+'[4]8MAR'!Q117+'[4]9APR'!Q117+'[4]10MAY'!Q117+'[4]11JUN'!Q117+'[4]12JUL'!Q117</f>
        <v>0</v>
      </c>
      <c r="R117" s="19">
        <f>'[4]2SEPT'!R117+'[4]3OCT'!R117+'[4]4NOV'!R117+'[4]5DEC'!R117+'[4]6JAN'!R117+'[4]7FEB'!R117+'[4]8MAR'!R117+'[4]9APR'!R117+'[4]10MAY'!R117+'[4]11JUN'!R117+'[4]12JUL'!R117</f>
        <v>0</v>
      </c>
      <c r="S117" s="19">
        <f>'[4]2SEPT'!S117+'[4]3OCT'!S117+'[4]4NOV'!S117+'[4]5DEC'!S117+'[4]6JAN'!S117+'[4]7FEB'!S117+'[4]8MAR'!S117+'[4]9APR'!S117+'[4]10MAY'!S117+'[4]11JUN'!S117+'[4]12JUL'!S117</f>
        <v>0</v>
      </c>
      <c r="T117" s="21">
        <f>'[4]2SEPT'!T117+'[4]3OCT'!T117+'[4]4NOV'!T117+'[4]5DEC'!T117+'[4]6JAN'!T117+'[4]7FEB'!T117+'[4]8MAR'!T117+'[4]9APR'!T117+'[4]10MAY'!T117+'[4]11JUN'!T117+'[4]12JUL'!T117</f>
        <v>0</v>
      </c>
      <c r="U117" s="19">
        <f>'[4]2SEPT'!U117+'[4]3OCT'!U117+'[4]4NOV'!U117+'[4]5DEC'!U117+'[4]6JAN'!U117+'[4]7FEB'!U117+'[4]8MAR'!U117+'[4]9APR'!U117+'[4]10MAY'!U117+'[4]11JUN'!U117+'[4]12JUL'!U117</f>
        <v>0</v>
      </c>
      <c r="V117" s="19">
        <f>'[4]2SEPT'!V117+'[4]3OCT'!V117+'[4]4NOV'!V117+'[4]5DEC'!V117+'[4]6JAN'!V117+'[4]7FEB'!V117+'[4]8MAR'!V117+'[4]9APR'!V117+'[4]10MAY'!V117+'[4]11JUN'!V117+'[4]12JUL'!V117</f>
        <v>0</v>
      </c>
      <c r="W117" s="19">
        <f>'[4]2SEPT'!W117+'[4]3OCT'!W117+'[4]4NOV'!W117+'[4]5DEC'!W117+'[4]6JAN'!W117+'[4]7FEB'!W117+'[4]8MAR'!W117+'[4]9APR'!W117+'[4]10MAY'!W117+'[4]11JUN'!W117+'[4]12JUL'!W117</f>
        <v>0</v>
      </c>
      <c r="X117" s="19">
        <f>'[4]2SEPT'!X117+'[4]3OCT'!X117+'[4]4NOV'!X117+'[4]5DEC'!X117+'[4]6JAN'!X117+'[4]7FEB'!X117+'[4]8MAR'!X117+'[4]9APR'!X117+'[4]10MAY'!X117+'[4]11JUN'!X117+'[4]12JUL'!X117</f>
        <v>0</v>
      </c>
      <c r="Y117" s="22">
        <f>'[4]2SEPT'!Y117+'[4]3OCT'!Y117+'[4]4NOV'!Y117+'[4]5DEC'!Y117+'[4]6JAN'!Y117+'[4]7FEB'!Y117+'[4]8MAR'!Y117+'[4]9APR'!Y117+'[4]10MAY'!Y117+'[4]11JUN'!Y117+'[4]12JUL'!Y117</f>
        <v>0</v>
      </c>
      <c r="Z117" s="19">
        <f>'[4]2SEPT'!Z117+'[4]3OCT'!Z117+'[4]4NOV'!Z117+'[4]5DEC'!Z117+'[4]6JAN'!Z117+'[4]7FEB'!Z117+'[4]8MAR'!Z117+'[4]9APR'!Z117+'[4]10MAY'!Z117+'[4]11JUN'!Z117+'[4]12JUL'!Z117</f>
        <v>0</v>
      </c>
      <c r="AA117" s="19">
        <f>'[4]2SEPT'!AA117+'[4]3OCT'!AA117+'[4]4NOV'!AA117+'[4]5DEC'!AA117+'[4]6JAN'!AA117+'[4]7FEB'!AA117+'[4]8MAR'!AA117+'[4]9APR'!AA117+'[4]10MAY'!AA117+'[4]11JUN'!AA117+'[4]12JUL'!AA117</f>
        <v>0</v>
      </c>
      <c r="AB117" s="19">
        <f>'[4]2SEPT'!AB117+'[4]3OCT'!AB117+'[4]4NOV'!AB117+'[4]5DEC'!AB117+'[4]6JAN'!AB117+'[4]7FEB'!AB117+'[4]8MAR'!AB117+'[4]9APR'!AB117+'[4]10MAY'!AB117+'[4]11JUN'!AB117+'[4]12JUL'!AB117</f>
        <v>0</v>
      </c>
      <c r="AC117" s="19">
        <f>'[4]2SEPT'!AC117+'[4]3OCT'!AC117+'[4]4NOV'!AC117+'[4]5DEC'!AC117+'[4]6JAN'!AC117+'[4]7FEB'!AC117+'[4]8MAR'!AC117+'[4]9APR'!AC117+'[4]10MAY'!AC117+'[4]11JUN'!AC117+'[4]12JUL'!AC117</f>
        <v>0</v>
      </c>
      <c r="AD117" s="23">
        <f>'[4]2SEPT'!AD117+'[4]3OCT'!AD117+'[4]4NOV'!AD117+'[4]5DEC'!AD117+'[4]6JAN'!AD117+'[4]7FEB'!AD117+'[4]8MAR'!AD117+'[4]9APR'!AD117+'[4]10MAY'!AD117+'[4]11JUN'!AD117+'[4]12JUL'!AD117</f>
        <v>0</v>
      </c>
      <c r="AE117" s="19">
        <f>'[4]2SEPT'!AE117+'[4]3OCT'!AE117+'[4]4NOV'!AE117+'[4]5DEC'!AE117+'[4]6JAN'!AE117+'[4]7FEB'!AE117+'[4]8MAR'!AE117+'[4]9APR'!AE117+'[4]10MAY'!AE117+'[4]11JUN'!AE117+'[4]12JUL'!AE117</f>
        <v>0</v>
      </c>
      <c r="AF117" s="19">
        <f>'[4]2SEPT'!AF117+'[4]3OCT'!AF117+'[4]4NOV'!AF117+'[4]5DEC'!AF117+'[4]6JAN'!AF117+'[4]7FEB'!AF117+'[4]8MAR'!AF117+'[4]9APR'!AF117+'[4]10MAY'!AF117+'[4]11JUN'!AF117+'[4]12JUL'!AF117</f>
        <v>0</v>
      </c>
      <c r="AG117" s="19">
        <f>'[4]10MAY'!AG117+'[4]11JUN'!AG117+'[4]12JUL'!AG117</f>
        <v>0</v>
      </c>
      <c r="AH117" s="24">
        <f>'[4]2SEPT'!AG117+'[4]3OCT'!AG117+'[4]4NOV'!AG117+'[4]5DEC'!AG117+'[4]6JAN'!AG117+'[4]7FEB'!AG117+'[4]8MAR'!AG117+'[4]9APR'!AG117+'[4]10MAY'!AH117+'[4]11JUN'!AH117+'[4]12JUL'!AH117</f>
        <v>276836.08</v>
      </c>
    </row>
    <row r="118" spans="1:34" x14ac:dyDescent="0.25">
      <c r="A118" s="16" t="s">
        <v>273</v>
      </c>
      <c r="B118" s="17" t="s">
        <v>274</v>
      </c>
      <c r="C118" s="18" t="s">
        <v>36</v>
      </c>
      <c r="D118" s="19">
        <f>'[4]2SEPT'!D118+'[4]3OCT'!D118+'[4]4NOV'!D118+'[4]5DEC'!D118+'[4]6JAN'!D118+'[4]7FEB'!D118+'[4]8MAR'!D118+'[4]9APR'!D118+'[4]10MAY'!D118+'[4]11JUN'!D118+'[4]12JUL'!D118</f>
        <v>42643</v>
      </c>
      <c r="E118" s="19">
        <f>'[4]2SEPT'!E118+'[4]3OCT'!E118+'[4]4NOV'!E118+'[4]5DEC'!E118+'[4]6JAN'!E118+'[4]7FEB'!E118+'[4]8MAR'!E118+'[4]9APR'!E118+'[4]10MAY'!E118+'[4]11JUN'!E118+'[4]12JUL'!E118</f>
        <v>57932</v>
      </c>
      <c r="F118" s="19">
        <f>'[4]2SEPT'!F118+'[4]3OCT'!F118+'[4]4NOV'!F118+'[4]5DEC'!F118+'[4]6JAN'!F118+'[4]7FEB'!F118+'[4]8MAR'!F118+'[4]9APR'!F118+'[4]10MAY'!F118+'[4]11JUN'!F118+'[4]12JUL'!F118</f>
        <v>51572</v>
      </c>
      <c r="G118" s="19">
        <f>'[4]2SEPT'!G118+'[4]3OCT'!G118+'[4]4NOV'!G118+'[4]5DEC'!G118+'[4]6JAN'!G118+'[4]7FEB'!G118+'[4]8MAR'!G118+'[4]9APR'!G118+'[4]10MAY'!G118+'[4]11JUN'!G118+'[4]12JUL'!G118</f>
        <v>58000</v>
      </c>
      <c r="H118" s="19">
        <f>'[4]2SEPT'!H118+'[4]3OCT'!H118+'[4]4NOV'!H118+'[4]5DEC'!H118+'[4]6JAN'!H118+'[4]7FEB'!H118+'[4]8MAR'!H118+'[4]9APR'!H118+'[4]10MAY'!H118+'[4]11JUN'!H118+'[4]12JUL'!H118</f>
        <v>9000</v>
      </c>
      <c r="I118" s="20">
        <f>'[4]2SEPT'!I118+'[4]3OCT'!I118+'[4]4NOV'!I118+'[4]5DEC'!I118+'[4]6JAN'!I118+'[4]7FEB'!I118+'[4]8MAR'!I118+'[4]9APR'!I118+'[4]10MAY'!I118+'[4]11JUN'!I118+'[4]12JUL'!I118</f>
        <v>219147</v>
      </c>
      <c r="J118" s="19">
        <f>'[4]2SEPT'!J118+'[4]3OCT'!J118+'[4]4NOV'!J118+'[4]5DEC'!J118+'[4]6JAN'!J118+'[4]7FEB'!J118+'[4]8MAR'!J118+'[4]9APR'!J118+'[4]10MAY'!J118+'[4]11JUN'!J118+'[4]12JUL'!J118</f>
        <v>14307.7</v>
      </c>
      <c r="K118" s="19">
        <f>'[4]2SEPT'!K118+'[4]3OCT'!K118+'[4]4NOV'!K118+'[4]5DEC'!K118+'[4]6JAN'!K118+'[4]7FEB'!K118+'[4]8MAR'!K118+'[4]9APR'!K118+'[4]10MAY'!K118+'[4]11JUN'!K118+'[4]12JUL'!K118</f>
        <v>0</v>
      </c>
      <c r="L118" s="19">
        <f>'[4]2SEPT'!L118+'[4]3OCT'!L118+'[4]4NOV'!L118+'[4]5DEC'!L118+'[4]6JAN'!L118+'[4]7FEB'!L118+'[4]8MAR'!L118+'[4]9APR'!L118+'[4]10MAY'!L118+'[4]11JUN'!L118+'[4]12JUL'!L118</f>
        <v>0</v>
      </c>
      <c r="M118" s="19">
        <f>'[4]2SEPT'!M118+'[4]3OCT'!M118+'[4]4NOV'!M118+'[4]5DEC'!M118+'[4]6JAN'!M118+'[4]7FEB'!M118+'[4]8MAR'!M118+'[4]9APR'!M118+'[4]10MAY'!M118+'[4]11JUN'!M118+'[4]12JUL'!M118</f>
        <v>0</v>
      </c>
      <c r="N118" s="19">
        <f>'[4]2SEPT'!N118+'[4]3OCT'!N118+'[4]4NOV'!N118+'[4]5DEC'!N118+'[4]6JAN'!N118+'[4]7FEB'!N118+'[4]8MAR'!N118+'[4]9APR'!N118+'[4]10MAY'!N118+'[4]11JUN'!N118+'[4]12JUL'!N118</f>
        <v>0</v>
      </c>
      <c r="O118" s="19">
        <f>'[4]2SEPT'!O118+'[4]3OCT'!O118+'[4]4NOV'!O118+'[4]5DEC'!O118+'[4]6JAN'!O118+'[4]7FEB'!O118+'[4]8MAR'!O118+'[4]9APR'!O118+'[4]10MAY'!O118+'[4]11JUN'!O118+'[4]12JUL'!O118</f>
        <v>0</v>
      </c>
      <c r="P118" s="19">
        <f>'[4]2SEPT'!P118+'[4]3OCT'!P118+'[4]4NOV'!P118+'[4]5DEC'!P118+'[4]6JAN'!P118+'[4]7FEB'!P118+'[4]8MAR'!P118+'[4]9APR'!P118+'[4]10MAY'!P118+'[4]11JUN'!P118+'[4]12JUL'!P118</f>
        <v>0</v>
      </c>
      <c r="Q118" s="19">
        <f>'[4]2SEPT'!Q118+'[4]3OCT'!Q118+'[4]4NOV'!Q118+'[4]5DEC'!Q118+'[4]6JAN'!Q118+'[4]7FEB'!Q118+'[4]8MAR'!Q118+'[4]9APR'!Q118+'[4]10MAY'!Q118+'[4]11JUN'!Q118+'[4]12JUL'!Q118</f>
        <v>0</v>
      </c>
      <c r="R118" s="19">
        <f>'[4]2SEPT'!R118+'[4]3OCT'!R118+'[4]4NOV'!R118+'[4]5DEC'!R118+'[4]6JAN'!R118+'[4]7FEB'!R118+'[4]8MAR'!R118+'[4]9APR'!R118+'[4]10MAY'!R118+'[4]11JUN'!R118+'[4]12JUL'!R118</f>
        <v>0</v>
      </c>
      <c r="S118" s="19">
        <f>'[4]2SEPT'!S118+'[4]3OCT'!S118+'[4]4NOV'!S118+'[4]5DEC'!S118+'[4]6JAN'!S118+'[4]7FEB'!S118+'[4]8MAR'!S118+'[4]9APR'!S118+'[4]10MAY'!S118+'[4]11JUN'!S118+'[4]12JUL'!S118</f>
        <v>0</v>
      </c>
      <c r="T118" s="21">
        <f>'[4]2SEPT'!T118+'[4]3OCT'!T118+'[4]4NOV'!T118+'[4]5DEC'!T118+'[4]6JAN'!T118+'[4]7FEB'!T118+'[4]8MAR'!T118+'[4]9APR'!T118+'[4]10MAY'!T118+'[4]11JUN'!T118+'[4]12JUL'!T118</f>
        <v>0</v>
      </c>
      <c r="U118" s="19">
        <f>'[4]2SEPT'!U118+'[4]3OCT'!U118+'[4]4NOV'!U118+'[4]5DEC'!U118+'[4]6JAN'!U118+'[4]7FEB'!U118+'[4]8MAR'!U118+'[4]9APR'!U118+'[4]10MAY'!U118+'[4]11JUN'!U118+'[4]12JUL'!U118</f>
        <v>0</v>
      </c>
      <c r="V118" s="19">
        <f>'[4]2SEPT'!V118+'[4]3OCT'!V118+'[4]4NOV'!V118+'[4]5DEC'!V118+'[4]6JAN'!V118+'[4]7FEB'!V118+'[4]8MAR'!V118+'[4]9APR'!V118+'[4]10MAY'!V118+'[4]11JUN'!V118+'[4]12JUL'!V118</f>
        <v>0</v>
      </c>
      <c r="W118" s="19">
        <f>'[4]2SEPT'!W118+'[4]3OCT'!W118+'[4]4NOV'!W118+'[4]5DEC'!W118+'[4]6JAN'!W118+'[4]7FEB'!W118+'[4]8MAR'!W118+'[4]9APR'!W118+'[4]10MAY'!W118+'[4]11JUN'!W118+'[4]12JUL'!W118</f>
        <v>0</v>
      </c>
      <c r="X118" s="19">
        <f>'[4]2SEPT'!X118+'[4]3OCT'!X118+'[4]4NOV'!X118+'[4]5DEC'!X118+'[4]6JAN'!X118+'[4]7FEB'!X118+'[4]8MAR'!X118+'[4]9APR'!X118+'[4]10MAY'!X118+'[4]11JUN'!X118+'[4]12JUL'!X118</f>
        <v>0</v>
      </c>
      <c r="Y118" s="22">
        <f>'[4]2SEPT'!Y118+'[4]3OCT'!Y118+'[4]4NOV'!Y118+'[4]5DEC'!Y118+'[4]6JAN'!Y118+'[4]7FEB'!Y118+'[4]8MAR'!Y118+'[4]9APR'!Y118+'[4]10MAY'!Y118+'[4]11JUN'!Y118+'[4]12JUL'!Y118</f>
        <v>0</v>
      </c>
      <c r="Z118" s="19">
        <f>'[4]2SEPT'!Z118+'[4]3OCT'!Z118+'[4]4NOV'!Z118+'[4]5DEC'!Z118+'[4]6JAN'!Z118+'[4]7FEB'!Z118+'[4]8MAR'!Z118+'[4]9APR'!Z118+'[4]10MAY'!Z118+'[4]11JUN'!Z118+'[4]12JUL'!Z118</f>
        <v>0</v>
      </c>
      <c r="AA118" s="19">
        <f>'[4]2SEPT'!AA118+'[4]3OCT'!AA118+'[4]4NOV'!AA118+'[4]5DEC'!AA118+'[4]6JAN'!AA118+'[4]7FEB'!AA118+'[4]8MAR'!AA118+'[4]9APR'!AA118+'[4]10MAY'!AA118+'[4]11JUN'!AA118+'[4]12JUL'!AA118</f>
        <v>0</v>
      </c>
      <c r="AB118" s="19">
        <f>'[4]2SEPT'!AB118+'[4]3OCT'!AB118+'[4]4NOV'!AB118+'[4]5DEC'!AB118+'[4]6JAN'!AB118+'[4]7FEB'!AB118+'[4]8MAR'!AB118+'[4]9APR'!AB118+'[4]10MAY'!AB118+'[4]11JUN'!AB118+'[4]12JUL'!AB118</f>
        <v>0</v>
      </c>
      <c r="AC118" s="19">
        <f>'[4]2SEPT'!AC118+'[4]3OCT'!AC118+'[4]4NOV'!AC118+'[4]5DEC'!AC118+'[4]6JAN'!AC118+'[4]7FEB'!AC118+'[4]8MAR'!AC118+'[4]9APR'!AC118+'[4]10MAY'!AC118+'[4]11JUN'!AC118+'[4]12JUL'!AC118</f>
        <v>0</v>
      </c>
      <c r="AD118" s="23">
        <f>'[4]2SEPT'!AD118+'[4]3OCT'!AD118+'[4]4NOV'!AD118+'[4]5DEC'!AD118+'[4]6JAN'!AD118+'[4]7FEB'!AD118+'[4]8MAR'!AD118+'[4]9APR'!AD118+'[4]10MAY'!AD118+'[4]11JUN'!AD118+'[4]12JUL'!AD118</f>
        <v>0</v>
      </c>
      <c r="AE118" s="19">
        <f>'[4]2SEPT'!AE118+'[4]3OCT'!AE118+'[4]4NOV'!AE118+'[4]5DEC'!AE118+'[4]6JAN'!AE118+'[4]7FEB'!AE118+'[4]8MAR'!AE118+'[4]9APR'!AE118+'[4]10MAY'!AE118+'[4]11JUN'!AE118+'[4]12JUL'!AE118</f>
        <v>0</v>
      </c>
      <c r="AF118" s="19">
        <f>'[4]2SEPT'!AF118+'[4]3OCT'!AF118+'[4]4NOV'!AF118+'[4]5DEC'!AF118+'[4]6JAN'!AF118+'[4]7FEB'!AF118+'[4]8MAR'!AF118+'[4]9APR'!AF118+'[4]10MAY'!AF118+'[4]11JUN'!AF118+'[4]12JUL'!AF118</f>
        <v>0</v>
      </c>
      <c r="AG118" s="19">
        <f>'[4]10MAY'!AG118+'[4]11JUN'!AG118+'[4]12JUL'!AG118</f>
        <v>0</v>
      </c>
      <c r="AH118" s="24">
        <f>'[4]2SEPT'!AG118+'[4]3OCT'!AG118+'[4]4NOV'!AG118+'[4]5DEC'!AG118+'[4]6JAN'!AG118+'[4]7FEB'!AG118+'[4]8MAR'!AG118+'[4]9APR'!AG118+'[4]10MAY'!AH118+'[4]11JUN'!AH118+'[4]12JUL'!AH118</f>
        <v>215191.7</v>
      </c>
    </row>
    <row r="119" spans="1:34" x14ac:dyDescent="0.25">
      <c r="A119" s="16" t="s">
        <v>275</v>
      </c>
      <c r="B119" s="17" t="s">
        <v>276</v>
      </c>
      <c r="C119" s="31" t="s">
        <v>100</v>
      </c>
      <c r="D119" s="19">
        <f>'[4]2SEPT'!D119+'[4]3OCT'!D119+'[4]4NOV'!D119+'[4]5DEC'!D119+'[4]6JAN'!D119+'[4]7FEB'!D119+'[4]8MAR'!D119+'[4]9APR'!D119+'[4]10MAY'!D119+'[4]11JUN'!D119+'[4]12JUL'!D119</f>
        <v>782961</v>
      </c>
      <c r="E119" s="19">
        <f>'[4]2SEPT'!E119+'[4]3OCT'!E119+'[4]4NOV'!E119+'[4]5DEC'!E119+'[4]6JAN'!E119+'[4]7FEB'!E119+'[4]8MAR'!E119+'[4]9APR'!E119+'[4]10MAY'!E119+'[4]11JUN'!E119+'[4]12JUL'!E119</f>
        <v>0</v>
      </c>
      <c r="F119" s="19">
        <f>'[4]2SEPT'!F119+'[4]3OCT'!F119+'[4]4NOV'!F119+'[4]5DEC'!F119+'[4]6JAN'!F119+'[4]7FEB'!F119+'[4]8MAR'!F119+'[4]9APR'!F119+'[4]10MAY'!F119+'[4]11JUN'!F119+'[4]12JUL'!F119</f>
        <v>0</v>
      </c>
      <c r="G119" s="19">
        <f>'[4]2SEPT'!G119+'[4]3OCT'!G119+'[4]4NOV'!G119+'[4]5DEC'!G119+'[4]6JAN'!G119+'[4]7FEB'!G119+'[4]8MAR'!G119+'[4]9APR'!G119+'[4]10MAY'!G119+'[4]11JUN'!G119+'[4]12JUL'!G119</f>
        <v>0</v>
      </c>
      <c r="H119" s="19">
        <f>'[4]2SEPT'!H119+'[4]3OCT'!H119+'[4]4NOV'!H119+'[4]5DEC'!H119+'[4]6JAN'!H119+'[4]7FEB'!H119+'[4]8MAR'!H119+'[4]9APR'!H119+'[4]10MAY'!H119+'[4]11JUN'!H119+'[4]12JUL'!H119</f>
        <v>0</v>
      </c>
      <c r="I119" s="20">
        <f>'[4]2SEPT'!I119+'[4]3OCT'!I119+'[4]4NOV'!I119+'[4]5DEC'!I119+'[4]6JAN'!I119+'[4]7FEB'!I119+'[4]8MAR'!I119+'[4]9APR'!I119+'[4]10MAY'!I119+'[4]11JUN'!I119+'[4]12JUL'!I119</f>
        <v>782961</v>
      </c>
      <c r="J119" s="19">
        <f>'[4]2SEPT'!J119+'[4]3OCT'!J119+'[4]4NOV'!J119+'[4]5DEC'!J119+'[4]6JAN'!J119+'[4]7FEB'!J119+'[4]8MAR'!J119+'[4]9APR'!J119+'[4]10MAY'!J119+'[4]11JUN'!J119+'[4]12JUL'!J119</f>
        <v>66279.13</v>
      </c>
      <c r="K119" s="19">
        <f>'[4]2SEPT'!K119+'[4]3OCT'!K119+'[4]4NOV'!K119+'[4]5DEC'!K119+'[4]6JAN'!K119+'[4]7FEB'!K119+'[4]8MAR'!K119+'[4]9APR'!K119+'[4]10MAY'!K119+'[4]11JUN'!K119+'[4]12JUL'!K119</f>
        <v>0</v>
      </c>
      <c r="L119" s="19">
        <f>'[4]2SEPT'!L119+'[4]3OCT'!L119+'[4]4NOV'!L119+'[4]5DEC'!L119+'[4]6JAN'!L119+'[4]7FEB'!L119+'[4]8MAR'!L119+'[4]9APR'!L119+'[4]10MAY'!L119+'[4]11JUN'!L119+'[4]12JUL'!L119</f>
        <v>0</v>
      </c>
      <c r="M119" s="19">
        <f>'[4]2SEPT'!M119+'[4]3OCT'!M119+'[4]4NOV'!M119+'[4]5DEC'!M119+'[4]6JAN'!M119+'[4]7FEB'!M119+'[4]8MAR'!M119+'[4]9APR'!M119+'[4]10MAY'!M119+'[4]11JUN'!M119+'[4]12JUL'!M119</f>
        <v>0</v>
      </c>
      <c r="N119" s="19">
        <f>'[4]2SEPT'!N119+'[4]3OCT'!N119+'[4]4NOV'!N119+'[4]5DEC'!N119+'[4]6JAN'!N119+'[4]7FEB'!N119+'[4]8MAR'!N119+'[4]9APR'!N119+'[4]10MAY'!N119+'[4]11JUN'!N119+'[4]12JUL'!N119</f>
        <v>0</v>
      </c>
      <c r="O119" s="19">
        <f>'[4]2SEPT'!O119+'[4]3OCT'!O119+'[4]4NOV'!O119+'[4]5DEC'!O119+'[4]6JAN'!O119+'[4]7FEB'!O119+'[4]8MAR'!O119+'[4]9APR'!O119+'[4]10MAY'!O119+'[4]11JUN'!O119+'[4]12JUL'!O119</f>
        <v>0</v>
      </c>
      <c r="P119" s="19">
        <f>'[4]2SEPT'!P119+'[4]3OCT'!P119+'[4]4NOV'!P119+'[4]5DEC'!P119+'[4]6JAN'!P119+'[4]7FEB'!P119+'[4]8MAR'!P119+'[4]9APR'!P119+'[4]10MAY'!P119+'[4]11JUN'!P119+'[4]12JUL'!P119</f>
        <v>0</v>
      </c>
      <c r="Q119" s="19">
        <f>'[4]2SEPT'!Q119+'[4]3OCT'!Q119+'[4]4NOV'!Q119+'[4]5DEC'!Q119+'[4]6JAN'!Q119+'[4]7FEB'!Q119+'[4]8MAR'!Q119+'[4]9APR'!Q119+'[4]10MAY'!Q119+'[4]11JUN'!Q119+'[4]12JUL'!Q119</f>
        <v>0</v>
      </c>
      <c r="R119" s="19">
        <f>'[4]2SEPT'!R119+'[4]3OCT'!R119+'[4]4NOV'!R119+'[4]5DEC'!R119+'[4]6JAN'!R119+'[4]7FEB'!R119+'[4]8MAR'!R119+'[4]9APR'!R119+'[4]10MAY'!R119+'[4]11JUN'!R119+'[4]12JUL'!R119</f>
        <v>0</v>
      </c>
      <c r="S119" s="19">
        <f>'[4]2SEPT'!S119+'[4]3OCT'!S119+'[4]4NOV'!S119+'[4]5DEC'!S119+'[4]6JAN'!S119+'[4]7FEB'!S119+'[4]8MAR'!S119+'[4]9APR'!S119+'[4]10MAY'!S119+'[4]11JUN'!S119+'[4]12JUL'!S119</f>
        <v>0</v>
      </c>
      <c r="T119" s="21">
        <f>'[4]2SEPT'!T119+'[4]3OCT'!T119+'[4]4NOV'!T119+'[4]5DEC'!T119+'[4]6JAN'!T119+'[4]7FEB'!T119+'[4]8MAR'!T119+'[4]9APR'!T119+'[4]10MAY'!T119+'[4]11JUN'!T119+'[4]12JUL'!T119</f>
        <v>0</v>
      </c>
      <c r="U119" s="19">
        <f>'[4]2SEPT'!U119+'[4]3OCT'!U119+'[4]4NOV'!U119+'[4]5DEC'!U119+'[4]6JAN'!U119+'[4]7FEB'!U119+'[4]8MAR'!U119+'[4]9APR'!U119+'[4]10MAY'!U119+'[4]11JUN'!U119+'[4]12JUL'!U119</f>
        <v>0</v>
      </c>
      <c r="V119" s="19">
        <f>'[4]2SEPT'!V119+'[4]3OCT'!V119+'[4]4NOV'!V119+'[4]5DEC'!V119+'[4]6JAN'!V119+'[4]7FEB'!V119+'[4]8MAR'!V119+'[4]9APR'!V119+'[4]10MAY'!V119+'[4]11JUN'!V119+'[4]12JUL'!V119</f>
        <v>0</v>
      </c>
      <c r="W119" s="19">
        <f>'[4]2SEPT'!W119+'[4]3OCT'!W119+'[4]4NOV'!W119+'[4]5DEC'!W119+'[4]6JAN'!W119+'[4]7FEB'!W119+'[4]8MAR'!W119+'[4]9APR'!W119+'[4]10MAY'!W119+'[4]11JUN'!W119+'[4]12JUL'!W119</f>
        <v>0</v>
      </c>
      <c r="X119" s="19">
        <f>'[4]2SEPT'!X119+'[4]3OCT'!X119+'[4]4NOV'!X119+'[4]5DEC'!X119+'[4]6JAN'!X119+'[4]7FEB'!X119+'[4]8MAR'!X119+'[4]9APR'!X119+'[4]10MAY'!X119+'[4]11JUN'!X119+'[4]12JUL'!X119</f>
        <v>0</v>
      </c>
      <c r="Y119" s="22">
        <f>'[4]2SEPT'!Y119+'[4]3OCT'!Y119+'[4]4NOV'!Y119+'[4]5DEC'!Y119+'[4]6JAN'!Y119+'[4]7FEB'!Y119+'[4]8MAR'!Y119+'[4]9APR'!Y119+'[4]10MAY'!Y119+'[4]11JUN'!Y119+'[4]12JUL'!Y119</f>
        <v>0</v>
      </c>
      <c r="Z119" s="19">
        <f>'[4]2SEPT'!Z119+'[4]3OCT'!Z119+'[4]4NOV'!Z119+'[4]5DEC'!Z119+'[4]6JAN'!Z119+'[4]7FEB'!Z119+'[4]8MAR'!Z119+'[4]9APR'!Z119+'[4]10MAY'!Z119+'[4]11JUN'!Z119+'[4]12JUL'!Z119</f>
        <v>79125</v>
      </c>
      <c r="AA119" s="19">
        <f>'[4]2SEPT'!AA119+'[4]3OCT'!AA119+'[4]4NOV'!AA119+'[4]5DEC'!AA119+'[4]6JAN'!AA119+'[4]7FEB'!AA119+'[4]8MAR'!AA119+'[4]9APR'!AA119+'[4]10MAY'!AA119+'[4]11JUN'!AA119+'[4]12JUL'!AA119</f>
        <v>0</v>
      </c>
      <c r="AB119" s="19">
        <f>'[4]2SEPT'!AB119+'[4]3OCT'!AB119+'[4]4NOV'!AB119+'[4]5DEC'!AB119+'[4]6JAN'!AB119+'[4]7FEB'!AB119+'[4]8MAR'!AB119+'[4]9APR'!AB119+'[4]10MAY'!AB119+'[4]11JUN'!AB119+'[4]12JUL'!AB119</f>
        <v>0</v>
      </c>
      <c r="AC119" s="19">
        <f>'[4]2SEPT'!AC119+'[4]3OCT'!AC119+'[4]4NOV'!AC119+'[4]5DEC'!AC119+'[4]6JAN'!AC119+'[4]7FEB'!AC119+'[4]8MAR'!AC119+'[4]9APR'!AC119+'[4]10MAY'!AC119+'[4]11JUN'!AC119+'[4]12JUL'!AC119</f>
        <v>0</v>
      </c>
      <c r="AD119" s="23">
        <f>'[4]2SEPT'!AD119+'[4]3OCT'!AD119+'[4]4NOV'!AD119+'[4]5DEC'!AD119+'[4]6JAN'!AD119+'[4]7FEB'!AD119+'[4]8MAR'!AD119+'[4]9APR'!AD119+'[4]10MAY'!AD119+'[4]11JUN'!AD119+'[4]12JUL'!AD119</f>
        <v>79125</v>
      </c>
      <c r="AE119" s="19">
        <f>'[4]2SEPT'!AE119+'[4]3OCT'!AE119+'[4]4NOV'!AE119+'[4]5DEC'!AE119+'[4]6JAN'!AE119+'[4]7FEB'!AE119+'[4]8MAR'!AE119+'[4]9APR'!AE119+'[4]10MAY'!AE119+'[4]11JUN'!AE119+'[4]12JUL'!AE119</f>
        <v>0</v>
      </c>
      <c r="AF119" s="19">
        <f>'[4]2SEPT'!AF119+'[4]3OCT'!AF119+'[4]4NOV'!AF119+'[4]5DEC'!AF119+'[4]6JAN'!AF119+'[4]7FEB'!AF119+'[4]8MAR'!AF119+'[4]9APR'!AF119+'[4]10MAY'!AF119+'[4]11JUN'!AF119+'[4]12JUL'!AF119</f>
        <v>0</v>
      </c>
      <c r="AG119" s="19">
        <f>'[4]10MAY'!AG119+'[4]11JUN'!AG119+'[4]12JUL'!AG119</f>
        <v>0</v>
      </c>
      <c r="AH119" s="24">
        <f>'[4]2SEPT'!AG119+'[4]3OCT'!AG119+'[4]4NOV'!AG119+'[4]5DEC'!AG119+'[4]6JAN'!AG119+'[4]7FEB'!AG119+'[4]8MAR'!AG119+'[4]9APR'!AG119+'[4]10MAY'!AH119+'[4]11JUN'!AH119+'[4]12JUL'!AH119</f>
        <v>856524.13</v>
      </c>
    </row>
    <row r="120" spans="1:34" x14ac:dyDescent="0.25">
      <c r="A120" s="16" t="s">
        <v>277</v>
      </c>
      <c r="B120" s="17" t="s">
        <v>278</v>
      </c>
      <c r="C120" s="25" t="s">
        <v>39</v>
      </c>
      <c r="D120" s="19">
        <f>'[4]2SEPT'!D120+'[4]3OCT'!D120+'[4]4NOV'!D120+'[4]5DEC'!D120+'[4]6JAN'!D120+'[4]7FEB'!D120+'[4]8MAR'!D120+'[4]9APR'!D120+'[4]10MAY'!D120+'[4]11JUN'!D120+'[4]12JUL'!D120</f>
        <v>51633</v>
      </c>
      <c r="E120" s="19">
        <f>'[4]2SEPT'!E120+'[4]3OCT'!E120+'[4]4NOV'!E120+'[4]5DEC'!E120+'[4]6JAN'!E120+'[4]7FEB'!E120+'[4]8MAR'!E120+'[4]9APR'!E120+'[4]10MAY'!E120+'[4]11JUN'!E120+'[4]12JUL'!E120</f>
        <v>41550</v>
      </c>
      <c r="F120" s="19">
        <f>'[4]2SEPT'!F120+'[4]3OCT'!F120+'[4]4NOV'!F120+'[4]5DEC'!F120+'[4]6JAN'!F120+'[4]7FEB'!F120+'[4]8MAR'!F120+'[4]9APR'!F120+'[4]10MAY'!F120+'[4]11JUN'!F120+'[4]12JUL'!F120</f>
        <v>29860</v>
      </c>
      <c r="G120" s="19">
        <f>'[4]2SEPT'!G120+'[4]3OCT'!G120+'[4]4NOV'!G120+'[4]5DEC'!G120+'[4]6JAN'!G120+'[4]7FEB'!G120+'[4]8MAR'!G120+'[4]9APR'!G120+'[4]10MAY'!G120+'[4]11JUN'!G120+'[4]12JUL'!G120</f>
        <v>51200</v>
      </c>
      <c r="H120" s="19">
        <f>'[4]2SEPT'!H120+'[4]3OCT'!H120+'[4]4NOV'!H120+'[4]5DEC'!H120+'[4]6JAN'!H120+'[4]7FEB'!H120+'[4]8MAR'!H120+'[4]9APR'!H120+'[4]10MAY'!H120+'[4]11JUN'!H120+'[4]12JUL'!H120</f>
        <v>3000</v>
      </c>
      <c r="I120" s="20">
        <f>'[4]2SEPT'!I120+'[4]3OCT'!I120+'[4]4NOV'!I120+'[4]5DEC'!I120+'[4]6JAN'!I120+'[4]7FEB'!I120+'[4]8MAR'!I120+'[4]9APR'!I120+'[4]10MAY'!I120+'[4]11JUN'!I120+'[4]12JUL'!I120</f>
        <v>177243</v>
      </c>
      <c r="J120" s="19">
        <f>'[4]2SEPT'!J120+'[4]3OCT'!J120+'[4]4NOV'!J120+'[4]5DEC'!J120+'[4]6JAN'!J120+'[4]7FEB'!J120+'[4]8MAR'!J120+'[4]9APR'!J120+'[4]10MAY'!J120+'[4]11JUN'!J120+'[4]12JUL'!J120</f>
        <v>14990.03</v>
      </c>
      <c r="K120" s="19">
        <f>'[4]2SEPT'!K120+'[4]3OCT'!K120+'[4]4NOV'!K120+'[4]5DEC'!K120+'[4]6JAN'!K120+'[4]7FEB'!K120+'[4]8MAR'!K120+'[4]9APR'!K120+'[4]10MAY'!K120+'[4]11JUN'!K120+'[4]12JUL'!K120</f>
        <v>0</v>
      </c>
      <c r="L120" s="19">
        <f>'[4]2SEPT'!L120+'[4]3OCT'!L120+'[4]4NOV'!L120+'[4]5DEC'!L120+'[4]6JAN'!L120+'[4]7FEB'!L120+'[4]8MAR'!L120+'[4]9APR'!L120+'[4]10MAY'!L120+'[4]11JUN'!L120+'[4]12JUL'!L120</f>
        <v>0</v>
      </c>
      <c r="M120" s="19">
        <f>'[4]2SEPT'!M120+'[4]3OCT'!M120+'[4]4NOV'!M120+'[4]5DEC'!M120+'[4]6JAN'!M120+'[4]7FEB'!M120+'[4]8MAR'!M120+'[4]9APR'!M120+'[4]10MAY'!M120+'[4]11JUN'!M120+'[4]12JUL'!M120</f>
        <v>0</v>
      </c>
      <c r="N120" s="19">
        <f>'[4]2SEPT'!N120+'[4]3OCT'!N120+'[4]4NOV'!N120+'[4]5DEC'!N120+'[4]6JAN'!N120+'[4]7FEB'!N120+'[4]8MAR'!N120+'[4]9APR'!N120+'[4]10MAY'!N120+'[4]11JUN'!N120+'[4]12JUL'!N120</f>
        <v>0</v>
      </c>
      <c r="O120" s="19">
        <f>'[4]2SEPT'!O120+'[4]3OCT'!O120+'[4]4NOV'!O120+'[4]5DEC'!O120+'[4]6JAN'!O120+'[4]7FEB'!O120+'[4]8MAR'!O120+'[4]9APR'!O120+'[4]10MAY'!O120+'[4]11JUN'!O120+'[4]12JUL'!O120</f>
        <v>0</v>
      </c>
      <c r="P120" s="19">
        <f>'[4]2SEPT'!P120+'[4]3OCT'!P120+'[4]4NOV'!P120+'[4]5DEC'!P120+'[4]6JAN'!P120+'[4]7FEB'!P120+'[4]8MAR'!P120+'[4]9APR'!P120+'[4]10MAY'!P120+'[4]11JUN'!P120+'[4]12JUL'!P120</f>
        <v>0</v>
      </c>
      <c r="Q120" s="19">
        <f>'[4]2SEPT'!Q120+'[4]3OCT'!Q120+'[4]4NOV'!Q120+'[4]5DEC'!Q120+'[4]6JAN'!Q120+'[4]7FEB'!Q120+'[4]8MAR'!Q120+'[4]9APR'!Q120+'[4]10MAY'!Q120+'[4]11JUN'!Q120+'[4]12JUL'!Q120</f>
        <v>0</v>
      </c>
      <c r="R120" s="19">
        <f>'[4]2SEPT'!R120+'[4]3OCT'!R120+'[4]4NOV'!R120+'[4]5DEC'!R120+'[4]6JAN'!R120+'[4]7FEB'!R120+'[4]8MAR'!R120+'[4]9APR'!R120+'[4]10MAY'!R120+'[4]11JUN'!R120+'[4]12JUL'!R120</f>
        <v>0</v>
      </c>
      <c r="S120" s="19">
        <f>'[4]2SEPT'!S120+'[4]3OCT'!S120+'[4]4NOV'!S120+'[4]5DEC'!S120+'[4]6JAN'!S120+'[4]7FEB'!S120+'[4]8MAR'!S120+'[4]9APR'!S120+'[4]10MAY'!S120+'[4]11JUN'!S120+'[4]12JUL'!S120</f>
        <v>0</v>
      </c>
      <c r="T120" s="21">
        <f>'[4]2SEPT'!T120+'[4]3OCT'!T120+'[4]4NOV'!T120+'[4]5DEC'!T120+'[4]6JAN'!T120+'[4]7FEB'!T120+'[4]8MAR'!T120+'[4]9APR'!T120+'[4]10MAY'!T120+'[4]11JUN'!T120+'[4]12JUL'!T120</f>
        <v>0</v>
      </c>
      <c r="U120" s="19">
        <f>'[4]2SEPT'!U120+'[4]3OCT'!U120+'[4]4NOV'!U120+'[4]5DEC'!U120+'[4]6JAN'!U120+'[4]7FEB'!U120+'[4]8MAR'!U120+'[4]9APR'!U120+'[4]10MAY'!U120+'[4]11JUN'!U120+'[4]12JUL'!U120</f>
        <v>0</v>
      </c>
      <c r="V120" s="19">
        <f>'[4]2SEPT'!V120+'[4]3OCT'!V120+'[4]4NOV'!V120+'[4]5DEC'!V120+'[4]6JAN'!V120+'[4]7FEB'!V120+'[4]8MAR'!V120+'[4]9APR'!V120+'[4]10MAY'!V120+'[4]11JUN'!V120+'[4]12JUL'!V120</f>
        <v>0</v>
      </c>
      <c r="W120" s="19">
        <f>'[4]2SEPT'!W120+'[4]3OCT'!W120+'[4]4NOV'!W120+'[4]5DEC'!W120+'[4]6JAN'!W120+'[4]7FEB'!W120+'[4]8MAR'!W120+'[4]9APR'!W120+'[4]10MAY'!W120+'[4]11JUN'!W120+'[4]12JUL'!W120</f>
        <v>0</v>
      </c>
      <c r="X120" s="19">
        <f>'[4]2SEPT'!X120+'[4]3OCT'!X120+'[4]4NOV'!X120+'[4]5DEC'!X120+'[4]6JAN'!X120+'[4]7FEB'!X120+'[4]8MAR'!X120+'[4]9APR'!X120+'[4]10MAY'!X120+'[4]11JUN'!X120+'[4]12JUL'!X120</f>
        <v>0</v>
      </c>
      <c r="Y120" s="22">
        <f>'[4]2SEPT'!Y120+'[4]3OCT'!Y120+'[4]4NOV'!Y120+'[4]5DEC'!Y120+'[4]6JAN'!Y120+'[4]7FEB'!Y120+'[4]8MAR'!Y120+'[4]9APR'!Y120+'[4]10MAY'!Y120+'[4]11JUN'!Y120+'[4]12JUL'!Y120</f>
        <v>0</v>
      </c>
      <c r="Z120" s="19">
        <f>'[4]2SEPT'!Z120+'[4]3OCT'!Z120+'[4]4NOV'!Z120+'[4]5DEC'!Z120+'[4]6JAN'!Z120+'[4]7FEB'!Z120+'[4]8MAR'!Z120+'[4]9APR'!Z120+'[4]10MAY'!Z120+'[4]11JUN'!Z120+'[4]12JUL'!Z120</f>
        <v>0</v>
      </c>
      <c r="AA120" s="19">
        <f>'[4]2SEPT'!AA120+'[4]3OCT'!AA120+'[4]4NOV'!AA120+'[4]5DEC'!AA120+'[4]6JAN'!AA120+'[4]7FEB'!AA120+'[4]8MAR'!AA120+'[4]9APR'!AA120+'[4]10MAY'!AA120+'[4]11JUN'!AA120+'[4]12JUL'!AA120</f>
        <v>0</v>
      </c>
      <c r="AB120" s="19">
        <f>'[4]2SEPT'!AB120+'[4]3OCT'!AB120+'[4]4NOV'!AB120+'[4]5DEC'!AB120+'[4]6JAN'!AB120+'[4]7FEB'!AB120+'[4]8MAR'!AB120+'[4]9APR'!AB120+'[4]10MAY'!AB120+'[4]11JUN'!AB120+'[4]12JUL'!AB120</f>
        <v>0</v>
      </c>
      <c r="AC120" s="19">
        <f>'[4]2SEPT'!AC120+'[4]3OCT'!AC120+'[4]4NOV'!AC120+'[4]5DEC'!AC120+'[4]6JAN'!AC120+'[4]7FEB'!AC120+'[4]8MAR'!AC120+'[4]9APR'!AC120+'[4]10MAY'!AC120+'[4]11JUN'!AC120+'[4]12JUL'!AC120</f>
        <v>0</v>
      </c>
      <c r="AD120" s="23">
        <f>'[4]2SEPT'!AD120+'[4]3OCT'!AD120+'[4]4NOV'!AD120+'[4]5DEC'!AD120+'[4]6JAN'!AD120+'[4]7FEB'!AD120+'[4]8MAR'!AD120+'[4]9APR'!AD120+'[4]10MAY'!AD120+'[4]11JUN'!AD120+'[4]12JUL'!AD120</f>
        <v>0</v>
      </c>
      <c r="AE120" s="19">
        <f>'[4]2SEPT'!AE120+'[4]3OCT'!AE120+'[4]4NOV'!AE120+'[4]5DEC'!AE120+'[4]6JAN'!AE120+'[4]7FEB'!AE120+'[4]8MAR'!AE120+'[4]9APR'!AE120+'[4]10MAY'!AE120+'[4]11JUN'!AE120+'[4]12JUL'!AE120</f>
        <v>0</v>
      </c>
      <c r="AF120" s="19">
        <f>'[4]2SEPT'!AF120+'[4]3OCT'!AF120+'[4]4NOV'!AF120+'[4]5DEC'!AF120+'[4]6JAN'!AF120+'[4]7FEB'!AF120+'[4]8MAR'!AF120+'[4]9APR'!AF120+'[4]10MAY'!AF120+'[4]11JUN'!AF120+'[4]12JUL'!AF120</f>
        <v>0</v>
      </c>
      <c r="AG120" s="19">
        <f>'[4]10MAY'!AG120+'[4]11JUN'!AG120+'[4]12JUL'!AG120</f>
        <v>0</v>
      </c>
      <c r="AH120" s="24">
        <f>'[4]2SEPT'!AG120+'[4]3OCT'!AG120+'[4]4NOV'!AG120+'[4]5DEC'!AG120+'[4]6JAN'!AG120+'[4]7FEB'!AG120+'[4]8MAR'!AG120+'[4]9APR'!AG120+'[4]10MAY'!AH120+'[4]11JUN'!AH120+'[4]12JUL'!AH120</f>
        <v>177463.03</v>
      </c>
    </row>
    <row r="121" spans="1:34" x14ac:dyDescent="0.25">
      <c r="A121" s="16" t="s">
        <v>279</v>
      </c>
      <c r="B121" s="17" t="s">
        <v>280</v>
      </c>
      <c r="C121" s="26" t="s">
        <v>42</v>
      </c>
      <c r="D121" s="19">
        <f>'[4]2SEPT'!D121+'[4]3OCT'!D121+'[4]4NOV'!D121+'[4]5DEC'!D121+'[4]6JAN'!D121+'[4]7FEB'!D121+'[4]8MAR'!D121+'[4]9APR'!D121+'[4]10MAY'!D121+'[4]11JUN'!D121+'[4]12JUL'!D121</f>
        <v>362674.77</v>
      </c>
      <c r="E121" s="19">
        <f>'[4]2SEPT'!E121+'[4]3OCT'!E121+'[4]4NOV'!E121+'[4]5DEC'!E121+'[4]6JAN'!E121+'[4]7FEB'!E121+'[4]8MAR'!E121+'[4]9APR'!E121+'[4]10MAY'!E121+'[4]11JUN'!E121+'[4]12JUL'!E121</f>
        <v>114257.18</v>
      </c>
      <c r="F121" s="19">
        <f>'[4]2SEPT'!F121+'[4]3OCT'!F121+'[4]4NOV'!F121+'[4]5DEC'!F121+'[4]6JAN'!F121+'[4]7FEB'!F121+'[4]8MAR'!F121+'[4]9APR'!F121+'[4]10MAY'!F121+'[4]11JUN'!F121+'[4]12JUL'!F121</f>
        <v>85747</v>
      </c>
      <c r="G121" s="19">
        <f>'[4]2SEPT'!G121+'[4]3OCT'!G121+'[4]4NOV'!G121+'[4]5DEC'!G121+'[4]6JAN'!G121+'[4]7FEB'!G121+'[4]8MAR'!G121+'[4]9APR'!G121+'[4]10MAY'!G121+'[4]11JUN'!G121+'[4]12JUL'!G121</f>
        <v>85846.11</v>
      </c>
      <c r="H121" s="19">
        <f>'[4]2SEPT'!H121+'[4]3OCT'!H121+'[4]4NOV'!H121+'[4]5DEC'!H121+'[4]6JAN'!H121+'[4]7FEB'!H121+'[4]8MAR'!H121+'[4]9APR'!H121+'[4]10MAY'!H121+'[4]11JUN'!H121+'[4]12JUL'!H121</f>
        <v>89207.94</v>
      </c>
      <c r="I121" s="20">
        <f>'[4]2SEPT'!I121+'[4]3OCT'!I121+'[4]4NOV'!I121+'[4]5DEC'!I121+'[4]6JAN'!I121+'[4]7FEB'!I121+'[4]8MAR'!I121+'[4]9APR'!I121+'[4]10MAY'!I121+'[4]11JUN'!I121+'[4]12JUL'!I121</f>
        <v>737733</v>
      </c>
      <c r="J121" s="19">
        <f>'[4]2SEPT'!J121+'[4]3OCT'!J121+'[4]4NOV'!J121+'[4]5DEC'!J121+'[4]6JAN'!J121+'[4]7FEB'!J121+'[4]8MAR'!J121+'[4]9APR'!J121+'[4]10MAY'!J121+'[4]11JUN'!J121+'[4]12JUL'!J121</f>
        <v>49664.44</v>
      </c>
      <c r="K121" s="19">
        <f>'[4]2SEPT'!K121+'[4]3OCT'!K121+'[4]4NOV'!K121+'[4]5DEC'!K121+'[4]6JAN'!K121+'[4]7FEB'!K121+'[4]8MAR'!K121+'[4]9APR'!K121+'[4]10MAY'!K121+'[4]11JUN'!K121+'[4]12JUL'!K121</f>
        <v>0</v>
      </c>
      <c r="L121" s="19">
        <f>'[4]2SEPT'!L121+'[4]3OCT'!L121+'[4]4NOV'!L121+'[4]5DEC'!L121+'[4]6JAN'!L121+'[4]7FEB'!L121+'[4]8MAR'!L121+'[4]9APR'!L121+'[4]10MAY'!L121+'[4]11JUN'!L121+'[4]12JUL'!L121</f>
        <v>0</v>
      </c>
      <c r="M121" s="19">
        <f>'[4]2SEPT'!M121+'[4]3OCT'!M121+'[4]4NOV'!M121+'[4]5DEC'!M121+'[4]6JAN'!M121+'[4]7FEB'!M121+'[4]8MAR'!M121+'[4]9APR'!M121+'[4]10MAY'!M121+'[4]11JUN'!M121+'[4]12JUL'!M121</f>
        <v>0</v>
      </c>
      <c r="N121" s="19">
        <f>'[4]2SEPT'!N121+'[4]3OCT'!N121+'[4]4NOV'!N121+'[4]5DEC'!N121+'[4]6JAN'!N121+'[4]7FEB'!N121+'[4]8MAR'!N121+'[4]9APR'!N121+'[4]10MAY'!N121+'[4]11JUN'!N121+'[4]12JUL'!N121</f>
        <v>0</v>
      </c>
      <c r="O121" s="19">
        <f>'[4]2SEPT'!O121+'[4]3OCT'!O121+'[4]4NOV'!O121+'[4]5DEC'!O121+'[4]6JAN'!O121+'[4]7FEB'!O121+'[4]8MAR'!O121+'[4]9APR'!O121+'[4]10MAY'!O121+'[4]11JUN'!O121+'[4]12JUL'!O121</f>
        <v>41371</v>
      </c>
      <c r="P121" s="19">
        <f>'[4]2SEPT'!P121+'[4]3OCT'!P121+'[4]4NOV'!P121+'[4]5DEC'!P121+'[4]6JAN'!P121+'[4]7FEB'!P121+'[4]8MAR'!P121+'[4]9APR'!P121+'[4]10MAY'!P121+'[4]11JUN'!P121+'[4]12JUL'!P121</f>
        <v>0</v>
      </c>
      <c r="Q121" s="19">
        <f>'[4]2SEPT'!Q121+'[4]3OCT'!Q121+'[4]4NOV'!Q121+'[4]5DEC'!Q121+'[4]6JAN'!Q121+'[4]7FEB'!Q121+'[4]8MAR'!Q121+'[4]9APR'!Q121+'[4]10MAY'!Q121+'[4]11JUN'!Q121+'[4]12JUL'!Q121</f>
        <v>0</v>
      </c>
      <c r="R121" s="19">
        <f>'[4]2SEPT'!R121+'[4]3OCT'!R121+'[4]4NOV'!R121+'[4]5DEC'!R121+'[4]6JAN'!R121+'[4]7FEB'!R121+'[4]8MAR'!R121+'[4]9APR'!R121+'[4]10MAY'!R121+'[4]11JUN'!R121+'[4]12JUL'!R121</f>
        <v>0</v>
      </c>
      <c r="S121" s="19">
        <f>'[4]2SEPT'!S121+'[4]3OCT'!S121+'[4]4NOV'!S121+'[4]5DEC'!S121+'[4]6JAN'!S121+'[4]7FEB'!S121+'[4]8MAR'!S121+'[4]9APR'!S121+'[4]10MAY'!S121+'[4]11JUN'!S121+'[4]12JUL'!S121</f>
        <v>0</v>
      </c>
      <c r="T121" s="21">
        <f>'[4]2SEPT'!T121+'[4]3OCT'!T121+'[4]4NOV'!T121+'[4]5DEC'!T121+'[4]6JAN'!T121+'[4]7FEB'!T121+'[4]8MAR'!T121+'[4]9APR'!T121+'[4]10MAY'!T121+'[4]11JUN'!T121+'[4]12JUL'!T121</f>
        <v>0</v>
      </c>
      <c r="U121" s="19">
        <f>'[4]2SEPT'!U121+'[4]3OCT'!U121+'[4]4NOV'!U121+'[4]5DEC'!U121+'[4]6JAN'!U121+'[4]7FEB'!U121+'[4]8MAR'!U121+'[4]9APR'!U121+'[4]10MAY'!U121+'[4]11JUN'!U121+'[4]12JUL'!U121</f>
        <v>0</v>
      </c>
      <c r="V121" s="19">
        <f>'[4]2SEPT'!V121+'[4]3OCT'!V121+'[4]4NOV'!V121+'[4]5DEC'!V121+'[4]6JAN'!V121+'[4]7FEB'!V121+'[4]8MAR'!V121+'[4]9APR'!V121+'[4]10MAY'!V121+'[4]11JUN'!V121+'[4]12JUL'!V121</f>
        <v>0</v>
      </c>
      <c r="W121" s="19">
        <f>'[4]2SEPT'!W121+'[4]3OCT'!W121+'[4]4NOV'!W121+'[4]5DEC'!W121+'[4]6JAN'!W121+'[4]7FEB'!W121+'[4]8MAR'!W121+'[4]9APR'!W121+'[4]10MAY'!W121+'[4]11JUN'!W121+'[4]12JUL'!W121</f>
        <v>0</v>
      </c>
      <c r="X121" s="19">
        <f>'[4]2SEPT'!X121+'[4]3OCT'!X121+'[4]4NOV'!X121+'[4]5DEC'!X121+'[4]6JAN'!X121+'[4]7FEB'!X121+'[4]8MAR'!X121+'[4]9APR'!X121+'[4]10MAY'!X121+'[4]11JUN'!X121+'[4]12JUL'!X121</f>
        <v>0</v>
      </c>
      <c r="Y121" s="22">
        <f>'[4]2SEPT'!Y121+'[4]3OCT'!Y121+'[4]4NOV'!Y121+'[4]5DEC'!Y121+'[4]6JAN'!Y121+'[4]7FEB'!Y121+'[4]8MAR'!Y121+'[4]9APR'!Y121+'[4]10MAY'!Y121+'[4]11JUN'!Y121+'[4]12JUL'!Y121</f>
        <v>0</v>
      </c>
      <c r="Z121" s="19">
        <f>'[4]2SEPT'!Z121+'[4]3OCT'!Z121+'[4]4NOV'!Z121+'[4]5DEC'!Z121+'[4]6JAN'!Z121+'[4]7FEB'!Z121+'[4]8MAR'!Z121+'[4]9APR'!Z121+'[4]10MAY'!Z121+'[4]11JUN'!Z121+'[4]12JUL'!Z121</f>
        <v>0</v>
      </c>
      <c r="AA121" s="19">
        <f>'[4]2SEPT'!AA121+'[4]3OCT'!AA121+'[4]4NOV'!AA121+'[4]5DEC'!AA121+'[4]6JAN'!AA121+'[4]7FEB'!AA121+'[4]8MAR'!AA121+'[4]9APR'!AA121+'[4]10MAY'!AA121+'[4]11JUN'!AA121+'[4]12JUL'!AA121</f>
        <v>0</v>
      </c>
      <c r="AB121" s="19">
        <f>'[4]2SEPT'!AB121+'[4]3OCT'!AB121+'[4]4NOV'!AB121+'[4]5DEC'!AB121+'[4]6JAN'!AB121+'[4]7FEB'!AB121+'[4]8MAR'!AB121+'[4]9APR'!AB121+'[4]10MAY'!AB121+'[4]11JUN'!AB121+'[4]12JUL'!AB121</f>
        <v>0</v>
      </c>
      <c r="AC121" s="19">
        <f>'[4]2SEPT'!AC121+'[4]3OCT'!AC121+'[4]4NOV'!AC121+'[4]5DEC'!AC121+'[4]6JAN'!AC121+'[4]7FEB'!AC121+'[4]8MAR'!AC121+'[4]9APR'!AC121+'[4]10MAY'!AC121+'[4]11JUN'!AC121+'[4]12JUL'!AC121</f>
        <v>0</v>
      </c>
      <c r="AD121" s="23">
        <f>'[4]2SEPT'!AD121+'[4]3OCT'!AD121+'[4]4NOV'!AD121+'[4]5DEC'!AD121+'[4]6JAN'!AD121+'[4]7FEB'!AD121+'[4]8MAR'!AD121+'[4]9APR'!AD121+'[4]10MAY'!AD121+'[4]11JUN'!AD121+'[4]12JUL'!AD121</f>
        <v>0</v>
      </c>
      <c r="AE121" s="19">
        <f>'[4]2SEPT'!AE121+'[4]3OCT'!AE121+'[4]4NOV'!AE121+'[4]5DEC'!AE121+'[4]6JAN'!AE121+'[4]7FEB'!AE121+'[4]8MAR'!AE121+'[4]9APR'!AE121+'[4]10MAY'!AE121+'[4]11JUN'!AE121+'[4]12JUL'!AE121</f>
        <v>0</v>
      </c>
      <c r="AF121" s="19">
        <f>'[4]2SEPT'!AF121+'[4]3OCT'!AF121+'[4]4NOV'!AF121+'[4]5DEC'!AF121+'[4]6JAN'!AF121+'[4]7FEB'!AF121+'[4]8MAR'!AF121+'[4]9APR'!AF121+'[4]10MAY'!AF121+'[4]11JUN'!AF121+'[4]12JUL'!AF121</f>
        <v>0</v>
      </c>
      <c r="AG121" s="19">
        <f>'[4]10MAY'!AG121+'[4]11JUN'!AG121+'[4]12JUL'!AG121</f>
        <v>0</v>
      </c>
      <c r="AH121" s="24">
        <f>'[4]2SEPT'!AG121+'[4]3OCT'!AG121+'[4]4NOV'!AG121+'[4]5DEC'!AG121+'[4]6JAN'!AG121+'[4]7FEB'!AG121+'[4]8MAR'!AG121+'[4]9APR'!AG121+'[4]10MAY'!AH121+'[4]11JUN'!AH121+'[4]12JUL'!AH121</f>
        <v>763843.44</v>
      </c>
    </row>
    <row r="122" spans="1:34" x14ac:dyDescent="0.25">
      <c r="A122" s="16" t="s">
        <v>281</v>
      </c>
      <c r="B122" s="17" t="s">
        <v>282</v>
      </c>
      <c r="C122" s="29" t="s">
        <v>50</v>
      </c>
      <c r="D122" s="19">
        <f>'[4]2SEPT'!D122+'[4]3OCT'!D122+'[4]4NOV'!D122+'[4]5DEC'!D122+'[4]6JAN'!D122+'[4]7FEB'!D122+'[4]8MAR'!D122+'[4]9APR'!D122+'[4]10MAY'!D122+'[4]11JUN'!D122+'[4]12JUL'!D122</f>
        <v>199128.75</v>
      </c>
      <c r="E122" s="19">
        <f>'[4]2SEPT'!E122+'[4]3OCT'!E122+'[4]4NOV'!E122+'[4]5DEC'!E122+'[4]6JAN'!E122+'[4]7FEB'!E122+'[4]8MAR'!E122+'[4]9APR'!E122+'[4]10MAY'!E122+'[4]11JUN'!E122+'[4]12JUL'!E122</f>
        <v>92926.75</v>
      </c>
      <c r="F122" s="19">
        <f>'[4]2SEPT'!F122+'[4]3OCT'!F122+'[4]4NOV'!F122+'[4]5DEC'!F122+'[4]6JAN'!F122+'[4]7FEB'!F122+'[4]8MAR'!F122+'[4]9APR'!F122+'[4]10MAY'!F122+'[4]11JUN'!F122+'[4]12JUL'!F122</f>
        <v>500000</v>
      </c>
      <c r="G122" s="19">
        <f>'[4]2SEPT'!G122+'[4]3OCT'!G122+'[4]4NOV'!G122+'[4]5DEC'!G122+'[4]6JAN'!G122+'[4]7FEB'!G122+'[4]8MAR'!G122+'[4]9APR'!G122+'[4]10MAY'!G122+'[4]11JUN'!G122+'[4]12JUL'!G122</f>
        <v>214308</v>
      </c>
      <c r="H122" s="19">
        <f>'[4]2SEPT'!H122+'[4]3OCT'!H122+'[4]4NOV'!H122+'[4]5DEC'!H122+'[4]6JAN'!H122+'[4]7FEB'!H122+'[4]8MAR'!H122+'[4]9APR'!H122+'[4]10MAY'!H122+'[4]11JUN'!H122+'[4]12JUL'!H122</f>
        <v>178741.5</v>
      </c>
      <c r="I122" s="20">
        <f>'[4]2SEPT'!I122+'[4]3OCT'!I122+'[4]4NOV'!I122+'[4]5DEC'!I122+'[4]6JAN'!I122+'[4]7FEB'!I122+'[4]8MAR'!I122+'[4]9APR'!I122+'[4]10MAY'!I122+'[4]11JUN'!I122+'[4]12JUL'!I122</f>
        <v>1185105</v>
      </c>
      <c r="J122" s="19">
        <f>'[4]2SEPT'!J122+'[4]3OCT'!J122+'[4]4NOV'!J122+'[4]5DEC'!J122+'[4]6JAN'!J122+'[4]7FEB'!J122+'[4]8MAR'!J122+'[4]9APR'!J122+'[4]10MAY'!J122+'[4]11JUN'!J122+'[4]12JUL'!J122</f>
        <v>149031.56</v>
      </c>
      <c r="K122" s="19">
        <f>'[4]2SEPT'!K122+'[4]3OCT'!K122+'[4]4NOV'!K122+'[4]5DEC'!K122+'[4]6JAN'!K122+'[4]7FEB'!K122+'[4]8MAR'!K122+'[4]9APR'!K122+'[4]10MAY'!K122+'[4]11JUN'!K122+'[4]12JUL'!K122</f>
        <v>0</v>
      </c>
      <c r="L122" s="19">
        <f>'[4]2SEPT'!L122+'[4]3OCT'!L122+'[4]4NOV'!L122+'[4]5DEC'!L122+'[4]6JAN'!L122+'[4]7FEB'!L122+'[4]8MAR'!L122+'[4]9APR'!L122+'[4]10MAY'!L122+'[4]11JUN'!L122+'[4]12JUL'!L122</f>
        <v>0</v>
      </c>
      <c r="M122" s="19">
        <f>'[4]2SEPT'!M122+'[4]3OCT'!M122+'[4]4NOV'!M122+'[4]5DEC'!M122+'[4]6JAN'!M122+'[4]7FEB'!M122+'[4]8MAR'!M122+'[4]9APR'!M122+'[4]10MAY'!M122+'[4]11JUN'!M122+'[4]12JUL'!M122</f>
        <v>0</v>
      </c>
      <c r="N122" s="19">
        <f>'[4]2SEPT'!N122+'[4]3OCT'!N122+'[4]4NOV'!N122+'[4]5DEC'!N122+'[4]6JAN'!N122+'[4]7FEB'!N122+'[4]8MAR'!N122+'[4]9APR'!N122+'[4]10MAY'!N122+'[4]11JUN'!N122+'[4]12JUL'!N122</f>
        <v>0</v>
      </c>
      <c r="O122" s="19">
        <f>'[4]2SEPT'!O122+'[4]3OCT'!O122+'[4]4NOV'!O122+'[4]5DEC'!O122+'[4]6JAN'!O122+'[4]7FEB'!O122+'[4]8MAR'!O122+'[4]9APR'!O122+'[4]10MAY'!O122+'[4]11JUN'!O122+'[4]12JUL'!O122</f>
        <v>55711</v>
      </c>
      <c r="P122" s="19">
        <f>'[4]2SEPT'!P122+'[4]3OCT'!P122+'[4]4NOV'!P122+'[4]5DEC'!P122+'[4]6JAN'!P122+'[4]7FEB'!P122+'[4]8MAR'!P122+'[4]9APR'!P122+'[4]10MAY'!P122+'[4]11JUN'!P122+'[4]12JUL'!P122</f>
        <v>0</v>
      </c>
      <c r="Q122" s="19">
        <f>'[4]2SEPT'!Q122+'[4]3OCT'!Q122+'[4]4NOV'!Q122+'[4]5DEC'!Q122+'[4]6JAN'!Q122+'[4]7FEB'!Q122+'[4]8MAR'!Q122+'[4]9APR'!Q122+'[4]10MAY'!Q122+'[4]11JUN'!Q122+'[4]12JUL'!Q122</f>
        <v>0</v>
      </c>
      <c r="R122" s="19">
        <f>'[4]2SEPT'!R122+'[4]3OCT'!R122+'[4]4NOV'!R122+'[4]5DEC'!R122+'[4]6JAN'!R122+'[4]7FEB'!R122+'[4]8MAR'!R122+'[4]9APR'!R122+'[4]10MAY'!R122+'[4]11JUN'!R122+'[4]12JUL'!R122</f>
        <v>0</v>
      </c>
      <c r="S122" s="19">
        <f>'[4]2SEPT'!S122+'[4]3OCT'!S122+'[4]4NOV'!S122+'[4]5DEC'!S122+'[4]6JAN'!S122+'[4]7FEB'!S122+'[4]8MAR'!S122+'[4]9APR'!S122+'[4]10MAY'!S122+'[4]11JUN'!S122+'[4]12JUL'!S122</f>
        <v>0</v>
      </c>
      <c r="T122" s="21">
        <f>'[4]2SEPT'!T122+'[4]3OCT'!T122+'[4]4NOV'!T122+'[4]5DEC'!T122+'[4]6JAN'!T122+'[4]7FEB'!T122+'[4]8MAR'!T122+'[4]9APR'!T122+'[4]10MAY'!T122+'[4]11JUN'!T122+'[4]12JUL'!T122</f>
        <v>0</v>
      </c>
      <c r="U122" s="19">
        <f>'[4]2SEPT'!U122+'[4]3OCT'!U122+'[4]4NOV'!U122+'[4]5DEC'!U122+'[4]6JAN'!U122+'[4]7FEB'!U122+'[4]8MAR'!U122+'[4]9APR'!U122+'[4]10MAY'!U122+'[4]11JUN'!U122+'[4]12JUL'!U122</f>
        <v>0</v>
      </c>
      <c r="V122" s="19">
        <f>'[4]2SEPT'!V122+'[4]3OCT'!V122+'[4]4NOV'!V122+'[4]5DEC'!V122+'[4]6JAN'!V122+'[4]7FEB'!V122+'[4]8MAR'!V122+'[4]9APR'!V122+'[4]10MAY'!V122+'[4]11JUN'!V122+'[4]12JUL'!V122</f>
        <v>0</v>
      </c>
      <c r="W122" s="19">
        <f>'[4]2SEPT'!W122+'[4]3OCT'!W122+'[4]4NOV'!W122+'[4]5DEC'!W122+'[4]6JAN'!W122+'[4]7FEB'!W122+'[4]8MAR'!W122+'[4]9APR'!W122+'[4]10MAY'!W122+'[4]11JUN'!W122+'[4]12JUL'!W122</f>
        <v>0</v>
      </c>
      <c r="X122" s="19">
        <f>'[4]2SEPT'!X122+'[4]3OCT'!X122+'[4]4NOV'!X122+'[4]5DEC'!X122+'[4]6JAN'!X122+'[4]7FEB'!X122+'[4]8MAR'!X122+'[4]9APR'!X122+'[4]10MAY'!X122+'[4]11JUN'!X122+'[4]12JUL'!X122</f>
        <v>0</v>
      </c>
      <c r="Y122" s="22">
        <f>'[4]2SEPT'!Y122+'[4]3OCT'!Y122+'[4]4NOV'!Y122+'[4]5DEC'!Y122+'[4]6JAN'!Y122+'[4]7FEB'!Y122+'[4]8MAR'!Y122+'[4]9APR'!Y122+'[4]10MAY'!Y122+'[4]11JUN'!Y122+'[4]12JUL'!Y122</f>
        <v>0</v>
      </c>
      <c r="Z122" s="19">
        <f>'[4]2SEPT'!Z122+'[4]3OCT'!Z122+'[4]4NOV'!Z122+'[4]5DEC'!Z122+'[4]6JAN'!Z122+'[4]7FEB'!Z122+'[4]8MAR'!Z122+'[4]9APR'!Z122+'[4]10MAY'!Z122+'[4]11JUN'!Z122+'[4]12JUL'!Z122</f>
        <v>0</v>
      </c>
      <c r="AA122" s="19">
        <f>'[4]2SEPT'!AA122+'[4]3OCT'!AA122+'[4]4NOV'!AA122+'[4]5DEC'!AA122+'[4]6JAN'!AA122+'[4]7FEB'!AA122+'[4]8MAR'!AA122+'[4]9APR'!AA122+'[4]10MAY'!AA122+'[4]11JUN'!AA122+'[4]12JUL'!AA122</f>
        <v>0</v>
      </c>
      <c r="AB122" s="19">
        <f>'[4]2SEPT'!AB122+'[4]3OCT'!AB122+'[4]4NOV'!AB122+'[4]5DEC'!AB122+'[4]6JAN'!AB122+'[4]7FEB'!AB122+'[4]8MAR'!AB122+'[4]9APR'!AB122+'[4]10MAY'!AB122+'[4]11JUN'!AB122+'[4]12JUL'!AB122</f>
        <v>0</v>
      </c>
      <c r="AC122" s="19">
        <f>'[4]2SEPT'!AC122+'[4]3OCT'!AC122+'[4]4NOV'!AC122+'[4]5DEC'!AC122+'[4]6JAN'!AC122+'[4]7FEB'!AC122+'[4]8MAR'!AC122+'[4]9APR'!AC122+'[4]10MAY'!AC122+'[4]11JUN'!AC122+'[4]12JUL'!AC122</f>
        <v>0</v>
      </c>
      <c r="AD122" s="23">
        <f>'[4]2SEPT'!AD122+'[4]3OCT'!AD122+'[4]4NOV'!AD122+'[4]5DEC'!AD122+'[4]6JAN'!AD122+'[4]7FEB'!AD122+'[4]8MAR'!AD122+'[4]9APR'!AD122+'[4]10MAY'!AD122+'[4]11JUN'!AD122+'[4]12JUL'!AD122</f>
        <v>0</v>
      </c>
      <c r="AE122" s="19">
        <f>'[4]2SEPT'!AE122+'[4]3OCT'!AE122+'[4]4NOV'!AE122+'[4]5DEC'!AE122+'[4]6JAN'!AE122+'[4]7FEB'!AE122+'[4]8MAR'!AE122+'[4]9APR'!AE122+'[4]10MAY'!AE122+'[4]11JUN'!AE122+'[4]12JUL'!AE122</f>
        <v>0</v>
      </c>
      <c r="AF122" s="19">
        <f>'[4]2SEPT'!AF122+'[4]3OCT'!AF122+'[4]4NOV'!AF122+'[4]5DEC'!AF122+'[4]6JAN'!AF122+'[4]7FEB'!AF122+'[4]8MAR'!AF122+'[4]9APR'!AF122+'[4]10MAY'!AF122+'[4]11JUN'!AF122+'[4]12JUL'!AF122</f>
        <v>0</v>
      </c>
      <c r="AG122" s="19">
        <f>'[4]10MAY'!AG122+'[4]11JUN'!AG122+'[4]12JUL'!AG122</f>
        <v>0</v>
      </c>
      <c r="AH122" s="24">
        <f>'[4]2SEPT'!AG122+'[4]3OCT'!AG122+'[4]4NOV'!AG122+'[4]5DEC'!AG122+'[4]6JAN'!AG122+'[4]7FEB'!AG122+'[4]8MAR'!AG122+'[4]9APR'!AG122+'[4]10MAY'!AH122+'[4]11JUN'!AH122+'[4]12JUL'!AH122</f>
        <v>1286445.56</v>
      </c>
    </row>
    <row r="123" spans="1:34" x14ac:dyDescent="0.25">
      <c r="A123" s="16" t="s">
        <v>283</v>
      </c>
      <c r="B123" s="17" t="s">
        <v>284</v>
      </c>
      <c r="C123" s="29" t="s">
        <v>50</v>
      </c>
      <c r="D123" s="19">
        <f>'[4]2SEPT'!D123+'[4]3OCT'!D123+'[4]4NOV'!D123+'[4]5DEC'!D123+'[4]6JAN'!D123+'[4]7FEB'!D123+'[4]8MAR'!D123+'[4]9APR'!D123+'[4]10MAY'!D123+'[4]11JUN'!D123+'[4]12JUL'!D123</f>
        <v>223968</v>
      </c>
      <c r="E123" s="19">
        <f>'[4]2SEPT'!E123+'[4]3OCT'!E123+'[4]4NOV'!E123+'[4]5DEC'!E123+'[4]6JAN'!E123+'[4]7FEB'!E123+'[4]8MAR'!E123+'[4]9APR'!E123+'[4]10MAY'!E123+'[4]11JUN'!E123+'[4]12JUL'!E123</f>
        <v>225705</v>
      </c>
      <c r="F123" s="19">
        <f>'[4]2SEPT'!F123+'[4]3OCT'!F123+'[4]4NOV'!F123+'[4]5DEC'!F123+'[4]6JAN'!F123+'[4]7FEB'!F123+'[4]8MAR'!F123+'[4]9APR'!F123+'[4]10MAY'!F123+'[4]11JUN'!F123+'[4]12JUL'!F123</f>
        <v>311449</v>
      </c>
      <c r="G123" s="19">
        <f>'[4]2SEPT'!G123+'[4]3OCT'!G123+'[4]4NOV'!G123+'[4]5DEC'!G123+'[4]6JAN'!G123+'[4]7FEB'!G123+'[4]8MAR'!G123+'[4]9APR'!G123+'[4]10MAY'!G123+'[4]11JUN'!G123+'[4]12JUL'!G123</f>
        <v>135123</v>
      </c>
      <c r="H123" s="19">
        <f>'[4]2SEPT'!H123+'[4]3OCT'!H123+'[4]4NOV'!H123+'[4]5DEC'!H123+'[4]6JAN'!H123+'[4]7FEB'!H123+'[4]8MAR'!H123+'[4]9APR'!H123+'[4]10MAY'!H123+'[4]11JUN'!H123+'[4]12JUL'!H123</f>
        <v>136607</v>
      </c>
      <c r="I123" s="20">
        <f>'[4]2SEPT'!I123+'[4]3OCT'!I123+'[4]4NOV'!I123+'[4]5DEC'!I123+'[4]6JAN'!I123+'[4]7FEB'!I123+'[4]8MAR'!I123+'[4]9APR'!I123+'[4]10MAY'!I123+'[4]11JUN'!I123+'[4]12JUL'!I123</f>
        <v>1032852</v>
      </c>
      <c r="J123" s="19">
        <f>'[4]2SEPT'!J123+'[4]3OCT'!J123+'[4]4NOV'!J123+'[4]5DEC'!J123+'[4]6JAN'!J123+'[4]7FEB'!J123+'[4]8MAR'!J123+'[4]9APR'!J123+'[4]10MAY'!J123+'[4]11JUN'!J123+'[4]12JUL'!J123</f>
        <v>530324.18999999994</v>
      </c>
      <c r="K123" s="19">
        <f>'[4]2SEPT'!K123+'[4]3OCT'!K123+'[4]4NOV'!K123+'[4]5DEC'!K123+'[4]6JAN'!K123+'[4]7FEB'!K123+'[4]8MAR'!K123+'[4]9APR'!K123+'[4]10MAY'!K123+'[4]11JUN'!K123+'[4]12JUL'!K123</f>
        <v>0</v>
      </c>
      <c r="L123" s="19">
        <f>'[4]2SEPT'!L123+'[4]3OCT'!L123+'[4]4NOV'!L123+'[4]5DEC'!L123+'[4]6JAN'!L123+'[4]7FEB'!L123+'[4]8MAR'!L123+'[4]9APR'!L123+'[4]10MAY'!L123+'[4]11JUN'!L123+'[4]12JUL'!L123</f>
        <v>0</v>
      </c>
      <c r="M123" s="19">
        <f>'[4]2SEPT'!M123+'[4]3OCT'!M123+'[4]4NOV'!M123+'[4]5DEC'!M123+'[4]6JAN'!M123+'[4]7FEB'!M123+'[4]8MAR'!M123+'[4]9APR'!M123+'[4]10MAY'!M123+'[4]11JUN'!M123+'[4]12JUL'!M123</f>
        <v>0</v>
      </c>
      <c r="N123" s="19">
        <f>'[4]2SEPT'!N123+'[4]3OCT'!N123+'[4]4NOV'!N123+'[4]5DEC'!N123+'[4]6JAN'!N123+'[4]7FEB'!N123+'[4]8MAR'!N123+'[4]9APR'!N123+'[4]10MAY'!N123+'[4]11JUN'!N123+'[4]12JUL'!N123</f>
        <v>0</v>
      </c>
      <c r="O123" s="19">
        <f>'[4]2SEPT'!O123+'[4]3OCT'!O123+'[4]4NOV'!O123+'[4]5DEC'!O123+'[4]6JAN'!O123+'[4]7FEB'!O123+'[4]8MAR'!O123+'[4]9APR'!O123+'[4]10MAY'!O123+'[4]11JUN'!O123+'[4]12JUL'!O123</f>
        <v>0</v>
      </c>
      <c r="P123" s="19">
        <f>'[4]2SEPT'!P123+'[4]3OCT'!P123+'[4]4NOV'!P123+'[4]5DEC'!P123+'[4]6JAN'!P123+'[4]7FEB'!P123+'[4]8MAR'!P123+'[4]9APR'!P123+'[4]10MAY'!P123+'[4]11JUN'!P123+'[4]12JUL'!P123</f>
        <v>18210</v>
      </c>
      <c r="Q123" s="19">
        <f>'[4]2SEPT'!Q123+'[4]3OCT'!Q123+'[4]4NOV'!Q123+'[4]5DEC'!Q123+'[4]6JAN'!Q123+'[4]7FEB'!Q123+'[4]8MAR'!Q123+'[4]9APR'!Q123+'[4]10MAY'!Q123+'[4]11JUN'!Q123+'[4]12JUL'!Q123</f>
        <v>0</v>
      </c>
      <c r="R123" s="19">
        <f>'[4]2SEPT'!R123+'[4]3OCT'!R123+'[4]4NOV'!R123+'[4]5DEC'!R123+'[4]6JAN'!R123+'[4]7FEB'!R123+'[4]8MAR'!R123+'[4]9APR'!R123+'[4]10MAY'!R123+'[4]11JUN'!R123+'[4]12JUL'!R123</f>
        <v>0</v>
      </c>
      <c r="S123" s="19">
        <f>'[4]2SEPT'!S123+'[4]3OCT'!S123+'[4]4NOV'!S123+'[4]5DEC'!S123+'[4]6JAN'!S123+'[4]7FEB'!S123+'[4]8MAR'!S123+'[4]9APR'!S123+'[4]10MAY'!S123+'[4]11JUN'!S123+'[4]12JUL'!S123</f>
        <v>1256933</v>
      </c>
      <c r="T123" s="21">
        <f>'[4]2SEPT'!T123+'[4]3OCT'!T123+'[4]4NOV'!T123+'[4]5DEC'!T123+'[4]6JAN'!T123+'[4]7FEB'!T123+'[4]8MAR'!T123+'[4]9APR'!T123+'[4]10MAY'!T123+'[4]11JUN'!T123+'[4]12JUL'!T123</f>
        <v>1256933</v>
      </c>
      <c r="U123" s="19">
        <f>'[4]2SEPT'!U123+'[4]3OCT'!U123+'[4]4NOV'!U123+'[4]5DEC'!U123+'[4]6JAN'!U123+'[4]7FEB'!U123+'[4]8MAR'!U123+'[4]9APR'!U123+'[4]10MAY'!U123+'[4]11JUN'!U123+'[4]12JUL'!U123</f>
        <v>0</v>
      </c>
      <c r="V123" s="19">
        <f>'[4]2SEPT'!V123+'[4]3OCT'!V123+'[4]4NOV'!V123+'[4]5DEC'!V123+'[4]6JAN'!V123+'[4]7FEB'!V123+'[4]8MAR'!V123+'[4]9APR'!V123+'[4]10MAY'!V123+'[4]11JUN'!V123+'[4]12JUL'!V123</f>
        <v>0</v>
      </c>
      <c r="W123" s="19">
        <f>'[4]2SEPT'!W123+'[4]3OCT'!W123+'[4]4NOV'!W123+'[4]5DEC'!W123+'[4]6JAN'!W123+'[4]7FEB'!W123+'[4]8MAR'!W123+'[4]9APR'!W123+'[4]10MAY'!W123+'[4]11JUN'!W123+'[4]12JUL'!W123</f>
        <v>0</v>
      </c>
      <c r="X123" s="19">
        <f>'[4]2SEPT'!X123+'[4]3OCT'!X123+'[4]4NOV'!X123+'[4]5DEC'!X123+'[4]6JAN'!X123+'[4]7FEB'!X123+'[4]8MAR'!X123+'[4]9APR'!X123+'[4]10MAY'!X123+'[4]11JUN'!X123+'[4]12JUL'!X123</f>
        <v>0</v>
      </c>
      <c r="Y123" s="22">
        <f>'[4]2SEPT'!Y123+'[4]3OCT'!Y123+'[4]4NOV'!Y123+'[4]5DEC'!Y123+'[4]6JAN'!Y123+'[4]7FEB'!Y123+'[4]8MAR'!Y123+'[4]9APR'!Y123+'[4]10MAY'!Y123+'[4]11JUN'!Y123+'[4]12JUL'!Y123</f>
        <v>0</v>
      </c>
      <c r="Z123" s="19">
        <f>'[4]2SEPT'!Z123+'[4]3OCT'!Z123+'[4]4NOV'!Z123+'[4]5DEC'!Z123+'[4]6JAN'!Z123+'[4]7FEB'!Z123+'[4]8MAR'!Z123+'[4]9APR'!Z123+'[4]10MAY'!Z123+'[4]11JUN'!Z123+'[4]12JUL'!Z123</f>
        <v>0</v>
      </c>
      <c r="AA123" s="19">
        <f>'[4]2SEPT'!AA123+'[4]3OCT'!AA123+'[4]4NOV'!AA123+'[4]5DEC'!AA123+'[4]6JAN'!AA123+'[4]7FEB'!AA123+'[4]8MAR'!AA123+'[4]9APR'!AA123+'[4]10MAY'!AA123+'[4]11JUN'!AA123+'[4]12JUL'!AA123</f>
        <v>0</v>
      </c>
      <c r="AB123" s="19">
        <f>'[4]2SEPT'!AB123+'[4]3OCT'!AB123+'[4]4NOV'!AB123+'[4]5DEC'!AB123+'[4]6JAN'!AB123+'[4]7FEB'!AB123+'[4]8MAR'!AB123+'[4]9APR'!AB123+'[4]10MAY'!AB123+'[4]11JUN'!AB123+'[4]12JUL'!AB123</f>
        <v>0</v>
      </c>
      <c r="AC123" s="19">
        <f>'[4]2SEPT'!AC123+'[4]3OCT'!AC123+'[4]4NOV'!AC123+'[4]5DEC'!AC123+'[4]6JAN'!AC123+'[4]7FEB'!AC123+'[4]8MAR'!AC123+'[4]9APR'!AC123+'[4]10MAY'!AC123+'[4]11JUN'!AC123+'[4]12JUL'!AC123</f>
        <v>0</v>
      </c>
      <c r="AD123" s="23">
        <f>'[4]2SEPT'!AD123+'[4]3OCT'!AD123+'[4]4NOV'!AD123+'[4]5DEC'!AD123+'[4]6JAN'!AD123+'[4]7FEB'!AD123+'[4]8MAR'!AD123+'[4]9APR'!AD123+'[4]10MAY'!AD123+'[4]11JUN'!AD123+'[4]12JUL'!AD123</f>
        <v>0</v>
      </c>
      <c r="AE123" s="19">
        <f>'[4]2SEPT'!AE123+'[4]3OCT'!AE123+'[4]4NOV'!AE123+'[4]5DEC'!AE123+'[4]6JAN'!AE123+'[4]7FEB'!AE123+'[4]8MAR'!AE123+'[4]9APR'!AE123+'[4]10MAY'!AE123+'[4]11JUN'!AE123+'[4]12JUL'!AE123</f>
        <v>530000</v>
      </c>
      <c r="AF123" s="19">
        <f>'[4]2SEPT'!AF123+'[4]3OCT'!AF123+'[4]4NOV'!AF123+'[4]5DEC'!AF123+'[4]6JAN'!AF123+'[4]7FEB'!AF123+'[4]8MAR'!AF123+'[4]9APR'!AF123+'[4]10MAY'!AF123+'[4]11JUN'!AF123+'[4]12JUL'!AF123</f>
        <v>0</v>
      </c>
      <c r="AG123" s="19">
        <f>'[4]10MAY'!AG123+'[4]11JUN'!AG123+'[4]12JUL'!AG123</f>
        <v>3350</v>
      </c>
      <c r="AH123" s="24">
        <f>'[4]2SEPT'!AG123+'[4]3OCT'!AG123+'[4]4NOV'!AG123+'[4]5DEC'!AG123+'[4]6JAN'!AG123+'[4]7FEB'!AG123+'[4]8MAR'!AG123+'[4]9APR'!AG123+'[4]10MAY'!AH123+'[4]11JUN'!AH123+'[4]12JUL'!AH123</f>
        <v>3179337.19</v>
      </c>
    </row>
    <row r="124" spans="1:34" x14ac:dyDescent="0.25">
      <c r="A124" s="16" t="s">
        <v>285</v>
      </c>
      <c r="B124" s="17" t="s">
        <v>286</v>
      </c>
      <c r="C124" s="18" t="s">
        <v>36</v>
      </c>
      <c r="D124" s="19">
        <f>'[4]2SEPT'!D124+'[4]3OCT'!D124+'[4]4NOV'!D124+'[4]5DEC'!D124+'[4]6JAN'!D124+'[4]7FEB'!D124+'[4]8MAR'!D124+'[4]9APR'!D124+'[4]10MAY'!D124+'[4]11JUN'!D124+'[4]12JUL'!D124</f>
        <v>129669</v>
      </c>
      <c r="E124" s="19">
        <f>'[4]2SEPT'!E124+'[4]3OCT'!E124+'[4]4NOV'!E124+'[4]5DEC'!E124+'[4]6JAN'!E124+'[4]7FEB'!E124+'[4]8MAR'!E124+'[4]9APR'!E124+'[4]10MAY'!E124+'[4]11JUN'!E124+'[4]12JUL'!E124</f>
        <v>9240</v>
      </c>
      <c r="F124" s="19">
        <f>'[4]2SEPT'!F124+'[4]3OCT'!F124+'[4]4NOV'!F124+'[4]5DEC'!F124+'[4]6JAN'!F124+'[4]7FEB'!F124+'[4]8MAR'!F124+'[4]9APR'!F124+'[4]10MAY'!F124+'[4]11JUN'!F124+'[4]12JUL'!F124</f>
        <v>4903</v>
      </c>
      <c r="G124" s="19">
        <f>'[4]2SEPT'!G124+'[4]3OCT'!G124+'[4]4NOV'!G124+'[4]5DEC'!G124+'[4]6JAN'!G124+'[4]7FEB'!G124+'[4]8MAR'!G124+'[4]9APR'!G124+'[4]10MAY'!G124+'[4]11JUN'!G124+'[4]12JUL'!G124</f>
        <v>25023</v>
      </c>
      <c r="H124" s="19">
        <f>'[4]2SEPT'!H124+'[4]3OCT'!H124+'[4]4NOV'!H124+'[4]5DEC'!H124+'[4]6JAN'!H124+'[4]7FEB'!H124+'[4]8MAR'!H124+'[4]9APR'!H124+'[4]10MAY'!H124+'[4]11JUN'!H124+'[4]12JUL'!H124</f>
        <v>1800</v>
      </c>
      <c r="I124" s="20">
        <f>'[4]2SEPT'!I124+'[4]3OCT'!I124+'[4]4NOV'!I124+'[4]5DEC'!I124+'[4]6JAN'!I124+'[4]7FEB'!I124+'[4]8MAR'!I124+'[4]9APR'!I124+'[4]10MAY'!I124+'[4]11JUN'!I124+'[4]12JUL'!I124</f>
        <v>170635</v>
      </c>
      <c r="J124" s="19">
        <f>'[4]2SEPT'!J124+'[4]3OCT'!J124+'[4]4NOV'!J124+'[4]5DEC'!J124+'[4]6JAN'!J124+'[4]7FEB'!J124+'[4]8MAR'!J124+'[4]9APR'!J124+'[4]10MAY'!J124+'[4]11JUN'!J124+'[4]12JUL'!J124</f>
        <v>12984</v>
      </c>
      <c r="K124" s="19">
        <f>'[4]2SEPT'!K124+'[4]3OCT'!K124+'[4]4NOV'!K124+'[4]5DEC'!K124+'[4]6JAN'!K124+'[4]7FEB'!K124+'[4]8MAR'!K124+'[4]9APR'!K124+'[4]10MAY'!K124+'[4]11JUN'!K124+'[4]12JUL'!K124</f>
        <v>0</v>
      </c>
      <c r="L124" s="19">
        <f>'[4]2SEPT'!L124+'[4]3OCT'!L124+'[4]4NOV'!L124+'[4]5DEC'!L124+'[4]6JAN'!L124+'[4]7FEB'!L124+'[4]8MAR'!L124+'[4]9APR'!L124+'[4]10MAY'!L124+'[4]11JUN'!L124+'[4]12JUL'!L124</f>
        <v>0</v>
      </c>
      <c r="M124" s="19">
        <f>'[4]2SEPT'!M124+'[4]3OCT'!M124+'[4]4NOV'!M124+'[4]5DEC'!M124+'[4]6JAN'!M124+'[4]7FEB'!M124+'[4]8MAR'!M124+'[4]9APR'!M124+'[4]10MAY'!M124+'[4]11JUN'!M124+'[4]12JUL'!M124</f>
        <v>0</v>
      </c>
      <c r="N124" s="19">
        <f>'[4]2SEPT'!N124+'[4]3OCT'!N124+'[4]4NOV'!N124+'[4]5DEC'!N124+'[4]6JAN'!N124+'[4]7FEB'!N124+'[4]8MAR'!N124+'[4]9APR'!N124+'[4]10MAY'!N124+'[4]11JUN'!N124+'[4]12JUL'!N124</f>
        <v>0</v>
      </c>
      <c r="O124" s="19">
        <f>'[4]2SEPT'!O124+'[4]3OCT'!O124+'[4]4NOV'!O124+'[4]5DEC'!O124+'[4]6JAN'!O124+'[4]7FEB'!O124+'[4]8MAR'!O124+'[4]9APR'!O124+'[4]10MAY'!O124+'[4]11JUN'!O124+'[4]12JUL'!O124</f>
        <v>0</v>
      </c>
      <c r="P124" s="19">
        <f>'[4]2SEPT'!P124+'[4]3OCT'!P124+'[4]4NOV'!P124+'[4]5DEC'!P124+'[4]6JAN'!P124+'[4]7FEB'!P124+'[4]8MAR'!P124+'[4]9APR'!P124+'[4]10MAY'!P124+'[4]11JUN'!P124+'[4]12JUL'!P124</f>
        <v>0</v>
      </c>
      <c r="Q124" s="19">
        <f>'[4]2SEPT'!Q124+'[4]3OCT'!Q124+'[4]4NOV'!Q124+'[4]5DEC'!Q124+'[4]6JAN'!Q124+'[4]7FEB'!Q124+'[4]8MAR'!Q124+'[4]9APR'!Q124+'[4]10MAY'!Q124+'[4]11JUN'!Q124+'[4]12JUL'!Q124</f>
        <v>0</v>
      </c>
      <c r="R124" s="19">
        <f>'[4]2SEPT'!R124+'[4]3OCT'!R124+'[4]4NOV'!R124+'[4]5DEC'!R124+'[4]6JAN'!R124+'[4]7FEB'!R124+'[4]8MAR'!R124+'[4]9APR'!R124+'[4]10MAY'!R124+'[4]11JUN'!R124+'[4]12JUL'!R124</f>
        <v>0</v>
      </c>
      <c r="S124" s="19">
        <f>'[4]2SEPT'!S124+'[4]3OCT'!S124+'[4]4NOV'!S124+'[4]5DEC'!S124+'[4]6JAN'!S124+'[4]7FEB'!S124+'[4]8MAR'!S124+'[4]9APR'!S124+'[4]10MAY'!S124+'[4]11JUN'!S124+'[4]12JUL'!S124</f>
        <v>0</v>
      </c>
      <c r="T124" s="21">
        <f>'[4]2SEPT'!T124+'[4]3OCT'!T124+'[4]4NOV'!T124+'[4]5DEC'!T124+'[4]6JAN'!T124+'[4]7FEB'!T124+'[4]8MAR'!T124+'[4]9APR'!T124+'[4]10MAY'!T124+'[4]11JUN'!T124+'[4]12JUL'!T124</f>
        <v>0</v>
      </c>
      <c r="U124" s="19">
        <f>'[4]2SEPT'!U124+'[4]3OCT'!U124+'[4]4NOV'!U124+'[4]5DEC'!U124+'[4]6JAN'!U124+'[4]7FEB'!U124+'[4]8MAR'!U124+'[4]9APR'!U124+'[4]10MAY'!U124+'[4]11JUN'!U124+'[4]12JUL'!U124</f>
        <v>0</v>
      </c>
      <c r="V124" s="19">
        <f>'[4]2SEPT'!V124+'[4]3OCT'!V124+'[4]4NOV'!V124+'[4]5DEC'!V124+'[4]6JAN'!V124+'[4]7FEB'!V124+'[4]8MAR'!V124+'[4]9APR'!V124+'[4]10MAY'!V124+'[4]11JUN'!V124+'[4]12JUL'!V124</f>
        <v>0</v>
      </c>
      <c r="W124" s="19">
        <f>'[4]2SEPT'!W124+'[4]3OCT'!W124+'[4]4NOV'!W124+'[4]5DEC'!W124+'[4]6JAN'!W124+'[4]7FEB'!W124+'[4]8MAR'!W124+'[4]9APR'!W124+'[4]10MAY'!W124+'[4]11JUN'!W124+'[4]12JUL'!W124</f>
        <v>0</v>
      </c>
      <c r="X124" s="19">
        <f>'[4]2SEPT'!X124+'[4]3OCT'!X124+'[4]4NOV'!X124+'[4]5DEC'!X124+'[4]6JAN'!X124+'[4]7FEB'!X124+'[4]8MAR'!X124+'[4]9APR'!X124+'[4]10MAY'!X124+'[4]11JUN'!X124+'[4]12JUL'!X124</f>
        <v>0</v>
      </c>
      <c r="Y124" s="22">
        <f>'[4]2SEPT'!Y124+'[4]3OCT'!Y124+'[4]4NOV'!Y124+'[4]5DEC'!Y124+'[4]6JAN'!Y124+'[4]7FEB'!Y124+'[4]8MAR'!Y124+'[4]9APR'!Y124+'[4]10MAY'!Y124+'[4]11JUN'!Y124+'[4]12JUL'!Y124</f>
        <v>0</v>
      </c>
      <c r="Z124" s="19">
        <f>'[4]2SEPT'!Z124+'[4]3OCT'!Z124+'[4]4NOV'!Z124+'[4]5DEC'!Z124+'[4]6JAN'!Z124+'[4]7FEB'!Z124+'[4]8MAR'!Z124+'[4]9APR'!Z124+'[4]10MAY'!Z124+'[4]11JUN'!Z124+'[4]12JUL'!Z124</f>
        <v>0</v>
      </c>
      <c r="AA124" s="19">
        <f>'[4]2SEPT'!AA124+'[4]3OCT'!AA124+'[4]4NOV'!AA124+'[4]5DEC'!AA124+'[4]6JAN'!AA124+'[4]7FEB'!AA124+'[4]8MAR'!AA124+'[4]9APR'!AA124+'[4]10MAY'!AA124+'[4]11JUN'!AA124+'[4]12JUL'!AA124</f>
        <v>0</v>
      </c>
      <c r="AB124" s="19">
        <f>'[4]2SEPT'!AB124+'[4]3OCT'!AB124+'[4]4NOV'!AB124+'[4]5DEC'!AB124+'[4]6JAN'!AB124+'[4]7FEB'!AB124+'[4]8MAR'!AB124+'[4]9APR'!AB124+'[4]10MAY'!AB124+'[4]11JUN'!AB124+'[4]12JUL'!AB124</f>
        <v>0</v>
      </c>
      <c r="AC124" s="19">
        <f>'[4]2SEPT'!AC124+'[4]3OCT'!AC124+'[4]4NOV'!AC124+'[4]5DEC'!AC124+'[4]6JAN'!AC124+'[4]7FEB'!AC124+'[4]8MAR'!AC124+'[4]9APR'!AC124+'[4]10MAY'!AC124+'[4]11JUN'!AC124+'[4]12JUL'!AC124</f>
        <v>0</v>
      </c>
      <c r="AD124" s="23">
        <f>'[4]2SEPT'!AD124+'[4]3OCT'!AD124+'[4]4NOV'!AD124+'[4]5DEC'!AD124+'[4]6JAN'!AD124+'[4]7FEB'!AD124+'[4]8MAR'!AD124+'[4]9APR'!AD124+'[4]10MAY'!AD124+'[4]11JUN'!AD124+'[4]12JUL'!AD124</f>
        <v>0</v>
      </c>
      <c r="AE124" s="19">
        <f>'[4]2SEPT'!AE124+'[4]3OCT'!AE124+'[4]4NOV'!AE124+'[4]5DEC'!AE124+'[4]6JAN'!AE124+'[4]7FEB'!AE124+'[4]8MAR'!AE124+'[4]9APR'!AE124+'[4]10MAY'!AE124+'[4]11JUN'!AE124+'[4]12JUL'!AE124</f>
        <v>0</v>
      </c>
      <c r="AF124" s="19">
        <f>'[4]2SEPT'!AF124+'[4]3OCT'!AF124+'[4]4NOV'!AF124+'[4]5DEC'!AF124+'[4]6JAN'!AF124+'[4]7FEB'!AF124+'[4]8MAR'!AF124+'[4]9APR'!AF124+'[4]10MAY'!AF124+'[4]11JUN'!AF124+'[4]12JUL'!AF124</f>
        <v>0</v>
      </c>
      <c r="AG124" s="19">
        <f>'[4]10MAY'!AG124+'[4]11JUN'!AG124+'[4]12JUL'!AG124</f>
        <v>0</v>
      </c>
      <c r="AH124" s="24">
        <f>'[4]2SEPT'!AG124+'[4]3OCT'!AG124+'[4]4NOV'!AG124+'[4]5DEC'!AG124+'[4]6JAN'!AG124+'[4]7FEB'!AG124+'[4]8MAR'!AG124+'[4]9APR'!AG124+'[4]10MAY'!AH124+'[4]11JUN'!AH124+'[4]12JUL'!AH124</f>
        <v>169399</v>
      </c>
    </row>
    <row r="125" spans="1:34" x14ac:dyDescent="0.25">
      <c r="A125" s="16" t="s">
        <v>287</v>
      </c>
      <c r="B125" s="17" t="s">
        <v>288</v>
      </c>
      <c r="C125" s="25" t="s">
        <v>39</v>
      </c>
      <c r="D125" s="19">
        <f>'[4]2SEPT'!D125+'[4]3OCT'!D125+'[4]4NOV'!D125+'[4]5DEC'!D125+'[4]6JAN'!D125+'[4]7FEB'!D125+'[4]8MAR'!D125+'[4]9APR'!D125+'[4]10MAY'!D125+'[4]11JUN'!D125+'[4]12JUL'!D125</f>
        <v>80000</v>
      </c>
      <c r="E125" s="19">
        <f>'[4]2SEPT'!E125+'[4]3OCT'!E125+'[4]4NOV'!E125+'[4]5DEC'!E125+'[4]6JAN'!E125+'[4]7FEB'!E125+'[4]8MAR'!E125+'[4]9APR'!E125+'[4]10MAY'!E125+'[4]11JUN'!E125+'[4]12JUL'!E125</f>
        <v>99602</v>
      </c>
      <c r="F125" s="19">
        <f>'[4]2SEPT'!F125+'[4]3OCT'!F125+'[4]4NOV'!F125+'[4]5DEC'!F125+'[4]6JAN'!F125+'[4]7FEB'!F125+'[4]8MAR'!F125+'[4]9APR'!F125+'[4]10MAY'!F125+'[4]11JUN'!F125+'[4]12JUL'!F125</f>
        <v>1000</v>
      </c>
      <c r="G125" s="19">
        <f>'[4]2SEPT'!G125+'[4]3OCT'!G125+'[4]4NOV'!G125+'[4]5DEC'!G125+'[4]6JAN'!G125+'[4]7FEB'!G125+'[4]8MAR'!G125+'[4]9APR'!G125+'[4]10MAY'!G125+'[4]11JUN'!G125+'[4]12JUL'!G125</f>
        <v>53510</v>
      </c>
      <c r="H125" s="19">
        <f>'[4]2SEPT'!H125+'[4]3OCT'!H125+'[4]4NOV'!H125+'[4]5DEC'!H125+'[4]6JAN'!H125+'[4]7FEB'!H125+'[4]8MAR'!H125+'[4]9APR'!H125+'[4]10MAY'!H125+'[4]11JUN'!H125+'[4]12JUL'!H125</f>
        <v>0</v>
      </c>
      <c r="I125" s="20">
        <f>'[4]2SEPT'!I125+'[4]3OCT'!I125+'[4]4NOV'!I125+'[4]5DEC'!I125+'[4]6JAN'!I125+'[4]7FEB'!I125+'[4]8MAR'!I125+'[4]9APR'!I125+'[4]10MAY'!I125+'[4]11JUN'!I125+'[4]12JUL'!I125</f>
        <v>234112</v>
      </c>
      <c r="J125" s="19">
        <f>'[4]2SEPT'!J125+'[4]3OCT'!J125+'[4]4NOV'!J125+'[4]5DEC'!J125+'[4]6JAN'!J125+'[4]7FEB'!J125+'[4]8MAR'!J125+'[4]9APR'!J125+'[4]10MAY'!J125+'[4]11JUN'!J125+'[4]12JUL'!J125</f>
        <v>6492</v>
      </c>
      <c r="K125" s="19">
        <f>'[4]2SEPT'!K125+'[4]3OCT'!K125+'[4]4NOV'!K125+'[4]5DEC'!K125+'[4]6JAN'!K125+'[4]7FEB'!K125+'[4]8MAR'!K125+'[4]9APR'!K125+'[4]10MAY'!K125+'[4]11JUN'!K125+'[4]12JUL'!K125</f>
        <v>0</v>
      </c>
      <c r="L125" s="19">
        <f>'[4]2SEPT'!L125+'[4]3OCT'!L125+'[4]4NOV'!L125+'[4]5DEC'!L125+'[4]6JAN'!L125+'[4]7FEB'!L125+'[4]8MAR'!L125+'[4]9APR'!L125+'[4]10MAY'!L125+'[4]11JUN'!L125+'[4]12JUL'!L125</f>
        <v>0</v>
      </c>
      <c r="M125" s="19">
        <f>'[4]2SEPT'!M125+'[4]3OCT'!M125+'[4]4NOV'!M125+'[4]5DEC'!M125+'[4]6JAN'!M125+'[4]7FEB'!M125+'[4]8MAR'!M125+'[4]9APR'!M125+'[4]10MAY'!M125+'[4]11JUN'!M125+'[4]12JUL'!M125</f>
        <v>0</v>
      </c>
      <c r="N125" s="19">
        <f>'[4]2SEPT'!N125+'[4]3OCT'!N125+'[4]4NOV'!N125+'[4]5DEC'!N125+'[4]6JAN'!N125+'[4]7FEB'!N125+'[4]8MAR'!N125+'[4]9APR'!N125+'[4]10MAY'!N125+'[4]11JUN'!N125+'[4]12JUL'!N125</f>
        <v>0</v>
      </c>
      <c r="O125" s="19">
        <f>'[4]2SEPT'!O125+'[4]3OCT'!O125+'[4]4NOV'!O125+'[4]5DEC'!O125+'[4]6JAN'!O125+'[4]7FEB'!O125+'[4]8MAR'!O125+'[4]9APR'!O125+'[4]10MAY'!O125+'[4]11JUN'!O125+'[4]12JUL'!O125</f>
        <v>0</v>
      </c>
      <c r="P125" s="19">
        <f>'[4]2SEPT'!P125+'[4]3OCT'!P125+'[4]4NOV'!P125+'[4]5DEC'!P125+'[4]6JAN'!P125+'[4]7FEB'!P125+'[4]8MAR'!P125+'[4]9APR'!P125+'[4]10MAY'!P125+'[4]11JUN'!P125+'[4]12JUL'!P125</f>
        <v>0</v>
      </c>
      <c r="Q125" s="19">
        <f>'[4]2SEPT'!Q125+'[4]3OCT'!Q125+'[4]4NOV'!Q125+'[4]5DEC'!Q125+'[4]6JAN'!Q125+'[4]7FEB'!Q125+'[4]8MAR'!Q125+'[4]9APR'!Q125+'[4]10MAY'!Q125+'[4]11JUN'!Q125+'[4]12JUL'!Q125</f>
        <v>0</v>
      </c>
      <c r="R125" s="19">
        <f>'[4]2SEPT'!R125+'[4]3OCT'!R125+'[4]4NOV'!R125+'[4]5DEC'!R125+'[4]6JAN'!R125+'[4]7FEB'!R125+'[4]8MAR'!R125+'[4]9APR'!R125+'[4]10MAY'!R125+'[4]11JUN'!R125+'[4]12JUL'!R125</f>
        <v>0</v>
      </c>
      <c r="S125" s="19">
        <f>'[4]2SEPT'!S125+'[4]3OCT'!S125+'[4]4NOV'!S125+'[4]5DEC'!S125+'[4]6JAN'!S125+'[4]7FEB'!S125+'[4]8MAR'!S125+'[4]9APR'!S125+'[4]10MAY'!S125+'[4]11JUN'!S125+'[4]12JUL'!S125</f>
        <v>0</v>
      </c>
      <c r="T125" s="21">
        <f>'[4]2SEPT'!T125+'[4]3OCT'!T125+'[4]4NOV'!T125+'[4]5DEC'!T125+'[4]6JAN'!T125+'[4]7FEB'!T125+'[4]8MAR'!T125+'[4]9APR'!T125+'[4]10MAY'!T125+'[4]11JUN'!T125+'[4]12JUL'!T125</f>
        <v>0</v>
      </c>
      <c r="U125" s="19">
        <f>'[4]2SEPT'!U125+'[4]3OCT'!U125+'[4]4NOV'!U125+'[4]5DEC'!U125+'[4]6JAN'!U125+'[4]7FEB'!U125+'[4]8MAR'!U125+'[4]9APR'!U125+'[4]10MAY'!U125+'[4]11JUN'!U125+'[4]12JUL'!U125</f>
        <v>0</v>
      </c>
      <c r="V125" s="19">
        <f>'[4]2SEPT'!V125+'[4]3OCT'!V125+'[4]4NOV'!V125+'[4]5DEC'!V125+'[4]6JAN'!V125+'[4]7FEB'!V125+'[4]8MAR'!V125+'[4]9APR'!V125+'[4]10MAY'!V125+'[4]11JUN'!V125+'[4]12JUL'!V125</f>
        <v>0</v>
      </c>
      <c r="W125" s="19">
        <f>'[4]2SEPT'!W125+'[4]3OCT'!W125+'[4]4NOV'!W125+'[4]5DEC'!W125+'[4]6JAN'!W125+'[4]7FEB'!W125+'[4]8MAR'!W125+'[4]9APR'!W125+'[4]10MAY'!W125+'[4]11JUN'!W125+'[4]12JUL'!W125</f>
        <v>0</v>
      </c>
      <c r="X125" s="19">
        <f>'[4]2SEPT'!X125+'[4]3OCT'!X125+'[4]4NOV'!X125+'[4]5DEC'!X125+'[4]6JAN'!X125+'[4]7FEB'!X125+'[4]8MAR'!X125+'[4]9APR'!X125+'[4]10MAY'!X125+'[4]11JUN'!X125+'[4]12JUL'!X125</f>
        <v>0</v>
      </c>
      <c r="Y125" s="22">
        <f>'[4]2SEPT'!Y125+'[4]3OCT'!Y125+'[4]4NOV'!Y125+'[4]5DEC'!Y125+'[4]6JAN'!Y125+'[4]7FEB'!Y125+'[4]8MAR'!Y125+'[4]9APR'!Y125+'[4]10MAY'!Y125+'[4]11JUN'!Y125+'[4]12JUL'!Y125</f>
        <v>0</v>
      </c>
      <c r="Z125" s="19">
        <f>'[4]2SEPT'!Z125+'[4]3OCT'!Z125+'[4]4NOV'!Z125+'[4]5DEC'!Z125+'[4]6JAN'!Z125+'[4]7FEB'!Z125+'[4]8MAR'!Z125+'[4]9APR'!Z125+'[4]10MAY'!Z125+'[4]11JUN'!Z125+'[4]12JUL'!Z125</f>
        <v>0</v>
      </c>
      <c r="AA125" s="19">
        <f>'[4]2SEPT'!AA125+'[4]3OCT'!AA125+'[4]4NOV'!AA125+'[4]5DEC'!AA125+'[4]6JAN'!AA125+'[4]7FEB'!AA125+'[4]8MAR'!AA125+'[4]9APR'!AA125+'[4]10MAY'!AA125+'[4]11JUN'!AA125+'[4]12JUL'!AA125</f>
        <v>0</v>
      </c>
      <c r="AB125" s="19">
        <f>'[4]2SEPT'!AB125+'[4]3OCT'!AB125+'[4]4NOV'!AB125+'[4]5DEC'!AB125+'[4]6JAN'!AB125+'[4]7FEB'!AB125+'[4]8MAR'!AB125+'[4]9APR'!AB125+'[4]10MAY'!AB125+'[4]11JUN'!AB125+'[4]12JUL'!AB125</f>
        <v>0</v>
      </c>
      <c r="AC125" s="19">
        <f>'[4]2SEPT'!AC125+'[4]3OCT'!AC125+'[4]4NOV'!AC125+'[4]5DEC'!AC125+'[4]6JAN'!AC125+'[4]7FEB'!AC125+'[4]8MAR'!AC125+'[4]9APR'!AC125+'[4]10MAY'!AC125+'[4]11JUN'!AC125+'[4]12JUL'!AC125</f>
        <v>0</v>
      </c>
      <c r="AD125" s="23">
        <f>'[4]2SEPT'!AD125+'[4]3OCT'!AD125+'[4]4NOV'!AD125+'[4]5DEC'!AD125+'[4]6JAN'!AD125+'[4]7FEB'!AD125+'[4]8MAR'!AD125+'[4]9APR'!AD125+'[4]10MAY'!AD125+'[4]11JUN'!AD125+'[4]12JUL'!AD125</f>
        <v>0</v>
      </c>
      <c r="AE125" s="19">
        <f>'[4]2SEPT'!AE125+'[4]3OCT'!AE125+'[4]4NOV'!AE125+'[4]5DEC'!AE125+'[4]6JAN'!AE125+'[4]7FEB'!AE125+'[4]8MAR'!AE125+'[4]9APR'!AE125+'[4]10MAY'!AE125+'[4]11JUN'!AE125+'[4]12JUL'!AE125</f>
        <v>0</v>
      </c>
      <c r="AF125" s="19">
        <f>'[4]2SEPT'!AF125+'[4]3OCT'!AF125+'[4]4NOV'!AF125+'[4]5DEC'!AF125+'[4]6JAN'!AF125+'[4]7FEB'!AF125+'[4]8MAR'!AF125+'[4]9APR'!AF125+'[4]10MAY'!AF125+'[4]11JUN'!AF125+'[4]12JUL'!AF125</f>
        <v>0</v>
      </c>
      <c r="AG125" s="19">
        <f>'[4]10MAY'!AG125+'[4]11JUN'!AG125+'[4]12JUL'!AG125</f>
        <v>0</v>
      </c>
      <c r="AH125" s="24">
        <f>'[4]2SEPT'!AG125+'[4]3OCT'!AG125+'[4]4NOV'!AG125+'[4]5DEC'!AG125+'[4]6JAN'!AG125+'[4]7FEB'!AG125+'[4]8MAR'!AG125+'[4]9APR'!AG125+'[4]10MAY'!AH125+'[4]11JUN'!AH125+'[4]12JUL'!AH125</f>
        <v>221095</v>
      </c>
    </row>
    <row r="126" spans="1:34" x14ac:dyDescent="0.25">
      <c r="A126" s="16" t="s">
        <v>289</v>
      </c>
      <c r="B126" s="17" t="s">
        <v>290</v>
      </c>
      <c r="C126" s="30" t="s">
        <v>71</v>
      </c>
      <c r="D126" s="19">
        <f>'[4]2SEPT'!D126+'[4]3OCT'!D126+'[4]4NOV'!D126+'[4]5DEC'!D126+'[4]6JAN'!D126+'[4]7FEB'!D126+'[4]8MAR'!D126+'[4]9APR'!D126+'[4]10MAY'!D126+'[4]11JUN'!D126+'[4]12JUL'!D126</f>
        <v>46905</v>
      </c>
      <c r="E126" s="19">
        <f>'[4]2SEPT'!E126+'[4]3OCT'!E126+'[4]4NOV'!E126+'[4]5DEC'!E126+'[4]6JAN'!E126+'[4]7FEB'!E126+'[4]8MAR'!E126+'[4]9APR'!E126+'[4]10MAY'!E126+'[4]11JUN'!E126+'[4]12JUL'!E126</f>
        <v>0</v>
      </c>
      <c r="F126" s="19">
        <f>'[4]2SEPT'!F126+'[4]3OCT'!F126+'[4]4NOV'!F126+'[4]5DEC'!F126+'[4]6JAN'!F126+'[4]7FEB'!F126+'[4]8MAR'!F126+'[4]9APR'!F126+'[4]10MAY'!F126+'[4]11JUN'!F126+'[4]12JUL'!F126</f>
        <v>51455</v>
      </c>
      <c r="G126" s="19">
        <f>'[4]2SEPT'!G126+'[4]3OCT'!G126+'[4]4NOV'!G126+'[4]5DEC'!G126+'[4]6JAN'!G126+'[4]7FEB'!G126+'[4]8MAR'!G126+'[4]9APR'!G126+'[4]10MAY'!G126+'[4]11JUN'!G126+'[4]12JUL'!G126</f>
        <v>0</v>
      </c>
      <c r="H126" s="19">
        <f>'[4]2SEPT'!H126+'[4]3OCT'!H126+'[4]4NOV'!H126+'[4]5DEC'!H126+'[4]6JAN'!H126+'[4]7FEB'!H126+'[4]8MAR'!H126+'[4]9APR'!H126+'[4]10MAY'!H126+'[4]11JUN'!H126+'[4]12JUL'!H126</f>
        <v>10000</v>
      </c>
      <c r="I126" s="20">
        <f>'[4]2SEPT'!I126+'[4]3OCT'!I126+'[4]4NOV'!I126+'[4]5DEC'!I126+'[4]6JAN'!I126+'[4]7FEB'!I126+'[4]8MAR'!I126+'[4]9APR'!I126+'[4]10MAY'!I126+'[4]11JUN'!I126+'[4]12JUL'!I126</f>
        <v>108360</v>
      </c>
      <c r="J126" s="19">
        <f>'[4]2SEPT'!J126+'[4]3OCT'!J126+'[4]4NOV'!J126+'[4]5DEC'!J126+'[4]6JAN'!J126+'[4]7FEB'!J126+'[4]8MAR'!J126+'[4]9APR'!J126+'[4]10MAY'!J126+'[4]11JUN'!J126+'[4]12JUL'!J126</f>
        <v>6492</v>
      </c>
      <c r="K126" s="19">
        <f>'[4]2SEPT'!K126+'[4]3OCT'!K126+'[4]4NOV'!K126+'[4]5DEC'!K126+'[4]6JAN'!K126+'[4]7FEB'!K126+'[4]8MAR'!K126+'[4]9APR'!K126+'[4]10MAY'!K126+'[4]11JUN'!K126+'[4]12JUL'!K126</f>
        <v>0</v>
      </c>
      <c r="L126" s="19">
        <f>'[4]2SEPT'!L126+'[4]3OCT'!L126+'[4]4NOV'!L126+'[4]5DEC'!L126+'[4]6JAN'!L126+'[4]7FEB'!L126+'[4]8MAR'!L126+'[4]9APR'!L126+'[4]10MAY'!L126+'[4]11JUN'!L126+'[4]12JUL'!L126</f>
        <v>0</v>
      </c>
      <c r="M126" s="19">
        <f>'[4]2SEPT'!M126+'[4]3OCT'!M126+'[4]4NOV'!M126+'[4]5DEC'!M126+'[4]6JAN'!M126+'[4]7FEB'!M126+'[4]8MAR'!M126+'[4]9APR'!M126+'[4]10MAY'!M126+'[4]11JUN'!M126+'[4]12JUL'!M126</f>
        <v>0</v>
      </c>
      <c r="N126" s="19">
        <f>'[4]2SEPT'!N126+'[4]3OCT'!N126+'[4]4NOV'!N126+'[4]5DEC'!N126+'[4]6JAN'!N126+'[4]7FEB'!N126+'[4]8MAR'!N126+'[4]9APR'!N126+'[4]10MAY'!N126+'[4]11JUN'!N126+'[4]12JUL'!N126</f>
        <v>0</v>
      </c>
      <c r="O126" s="19">
        <f>'[4]2SEPT'!O126+'[4]3OCT'!O126+'[4]4NOV'!O126+'[4]5DEC'!O126+'[4]6JAN'!O126+'[4]7FEB'!O126+'[4]8MAR'!O126+'[4]9APR'!O126+'[4]10MAY'!O126+'[4]11JUN'!O126+'[4]12JUL'!O126</f>
        <v>0</v>
      </c>
      <c r="P126" s="19">
        <f>'[4]2SEPT'!P126+'[4]3OCT'!P126+'[4]4NOV'!P126+'[4]5DEC'!P126+'[4]6JAN'!P126+'[4]7FEB'!P126+'[4]8MAR'!P126+'[4]9APR'!P126+'[4]10MAY'!P126+'[4]11JUN'!P126+'[4]12JUL'!P126</f>
        <v>0</v>
      </c>
      <c r="Q126" s="19">
        <f>'[4]2SEPT'!Q126+'[4]3OCT'!Q126+'[4]4NOV'!Q126+'[4]5DEC'!Q126+'[4]6JAN'!Q126+'[4]7FEB'!Q126+'[4]8MAR'!Q126+'[4]9APR'!Q126+'[4]10MAY'!Q126+'[4]11JUN'!Q126+'[4]12JUL'!Q126</f>
        <v>0</v>
      </c>
      <c r="R126" s="19">
        <f>'[4]2SEPT'!R126+'[4]3OCT'!R126+'[4]4NOV'!R126+'[4]5DEC'!R126+'[4]6JAN'!R126+'[4]7FEB'!R126+'[4]8MAR'!R126+'[4]9APR'!R126+'[4]10MAY'!R126+'[4]11JUN'!R126+'[4]12JUL'!R126</f>
        <v>0</v>
      </c>
      <c r="S126" s="19">
        <f>'[4]2SEPT'!S126+'[4]3OCT'!S126+'[4]4NOV'!S126+'[4]5DEC'!S126+'[4]6JAN'!S126+'[4]7FEB'!S126+'[4]8MAR'!S126+'[4]9APR'!S126+'[4]10MAY'!S126+'[4]11JUN'!S126+'[4]12JUL'!S126</f>
        <v>0</v>
      </c>
      <c r="T126" s="21">
        <f>'[4]2SEPT'!T126+'[4]3OCT'!T126+'[4]4NOV'!T126+'[4]5DEC'!T126+'[4]6JAN'!T126+'[4]7FEB'!T126+'[4]8MAR'!T126+'[4]9APR'!T126+'[4]10MAY'!T126+'[4]11JUN'!T126+'[4]12JUL'!T126</f>
        <v>0</v>
      </c>
      <c r="U126" s="19">
        <f>'[4]2SEPT'!U126+'[4]3OCT'!U126+'[4]4NOV'!U126+'[4]5DEC'!U126+'[4]6JAN'!U126+'[4]7FEB'!U126+'[4]8MAR'!U126+'[4]9APR'!U126+'[4]10MAY'!U126+'[4]11JUN'!U126+'[4]12JUL'!U126</f>
        <v>0</v>
      </c>
      <c r="V126" s="19">
        <f>'[4]2SEPT'!V126+'[4]3OCT'!V126+'[4]4NOV'!V126+'[4]5DEC'!V126+'[4]6JAN'!V126+'[4]7FEB'!V126+'[4]8MAR'!V126+'[4]9APR'!V126+'[4]10MAY'!V126+'[4]11JUN'!V126+'[4]12JUL'!V126</f>
        <v>0</v>
      </c>
      <c r="W126" s="19">
        <f>'[4]2SEPT'!W126+'[4]3OCT'!W126+'[4]4NOV'!W126+'[4]5DEC'!W126+'[4]6JAN'!W126+'[4]7FEB'!W126+'[4]8MAR'!W126+'[4]9APR'!W126+'[4]10MAY'!W126+'[4]11JUN'!W126+'[4]12JUL'!W126</f>
        <v>0</v>
      </c>
      <c r="X126" s="19">
        <f>'[4]2SEPT'!X126+'[4]3OCT'!X126+'[4]4NOV'!X126+'[4]5DEC'!X126+'[4]6JAN'!X126+'[4]7FEB'!X126+'[4]8MAR'!X126+'[4]9APR'!X126+'[4]10MAY'!X126+'[4]11JUN'!X126+'[4]12JUL'!X126</f>
        <v>0</v>
      </c>
      <c r="Y126" s="22">
        <f>'[4]2SEPT'!Y126+'[4]3OCT'!Y126+'[4]4NOV'!Y126+'[4]5DEC'!Y126+'[4]6JAN'!Y126+'[4]7FEB'!Y126+'[4]8MAR'!Y126+'[4]9APR'!Y126+'[4]10MAY'!Y126+'[4]11JUN'!Y126+'[4]12JUL'!Y126</f>
        <v>0</v>
      </c>
      <c r="Z126" s="19">
        <f>'[4]2SEPT'!Z126+'[4]3OCT'!Z126+'[4]4NOV'!Z126+'[4]5DEC'!Z126+'[4]6JAN'!Z126+'[4]7FEB'!Z126+'[4]8MAR'!Z126+'[4]9APR'!Z126+'[4]10MAY'!Z126+'[4]11JUN'!Z126+'[4]12JUL'!Z126</f>
        <v>0</v>
      </c>
      <c r="AA126" s="19">
        <f>'[4]2SEPT'!AA126+'[4]3OCT'!AA126+'[4]4NOV'!AA126+'[4]5DEC'!AA126+'[4]6JAN'!AA126+'[4]7FEB'!AA126+'[4]8MAR'!AA126+'[4]9APR'!AA126+'[4]10MAY'!AA126+'[4]11JUN'!AA126+'[4]12JUL'!AA126</f>
        <v>0</v>
      </c>
      <c r="AB126" s="19">
        <f>'[4]2SEPT'!AB126+'[4]3OCT'!AB126+'[4]4NOV'!AB126+'[4]5DEC'!AB126+'[4]6JAN'!AB126+'[4]7FEB'!AB126+'[4]8MAR'!AB126+'[4]9APR'!AB126+'[4]10MAY'!AB126+'[4]11JUN'!AB126+'[4]12JUL'!AB126</f>
        <v>0</v>
      </c>
      <c r="AC126" s="19">
        <f>'[4]2SEPT'!AC126+'[4]3OCT'!AC126+'[4]4NOV'!AC126+'[4]5DEC'!AC126+'[4]6JAN'!AC126+'[4]7FEB'!AC126+'[4]8MAR'!AC126+'[4]9APR'!AC126+'[4]10MAY'!AC126+'[4]11JUN'!AC126+'[4]12JUL'!AC126</f>
        <v>0</v>
      </c>
      <c r="AD126" s="23">
        <f>'[4]2SEPT'!AD126+'[4]3OCT'!AD126+'[4]4NOV'!AD126+'[4]5DEC'!AD126+'[4]6JAN'!AD126+'[4]7FEB'!AD126+'[4]8MAR'!AD126+'[4]9APR'!AD126+'[4]10MAY'!AD126+'[4]11JUN'!AD126+'[4]12JUL'!AD126</f>
        <v>0</v>
      </c>
      <c r="AE126" s="19">
        <f>'[4]2SEPT'!AE126+'[4]3OCT'!AE126+'[4]4NOV'!AE126+'[4]5DEC'!AE126+'[4]6JAN'!AE126+'[4]7FEB'!AE126+'[4]8MAR'!AE126+'[4]9APR'!AE126+'[4]10MAY'!AE126+'[4]11JUN'!AE126+'[4]12JUL'!AE126</f>
        <v>0</v>
      </c>
      <c r="AF126" s="19">
        <f>'[4]2SEPT'!AF126+'[4]3OCT'!AF126+'[4]4NOV'!AF126+'[4]5DEC'!AF126+'[4]6JAN'!AF126+'[4]7FEB'!AF126+'[4]8MAR'!AF126+'[4]9APR'!AF126+'[4]10MAY'!AF126+'[4]11JUN'!AF126+'[4]12JUL'!AF126</f>
        <v>0</v>
      </c>
      <c r="AG126" s="19">
        <f>'[4]10MAY'!AG126+'[4]11JUN'!AG126+'[4]12JUL'!AG126</f>
        <v>0</v>
      </c>
      <c r="AH126" s="24">
        <f>'[4]2SEPT'!AG126+'[4]3OCT'!AG126+'[4]4NOV'!AG126+'[4]5DEC'!AG126+'[4]6JAN'!AG126+'[4]7FEB'!AG126+'[4]8MAR'!AG126+'[4]9APR'!AG126+'[4]10MAY'!AH126+'[4]11JUN'!AH126+'[4]12JUL'!AH126</f>
        <v>105822</v>
      </c>
    </row>
    <row r="127" spans="1:34" x14ac:dyDescent="0.25">
      <c r="A127" s="16" t="s">
        <v>291</v>
      </c>
      <c r="B127" s="17" t="s">
        <v>292</v>
      </c>
      <c r="C127" s="18" t="s">
        <v>36</v>
      </c>
      <c r="D127" s="19">
        <f>'[4]2SEPT'!D127+'[4]3OCT'!D127+'[4]4NOV'!D127+'[4]5DEC'!D127+'[4]6JAN'!D127+'[4]7FEB'!D127+'[4]8MAR'!D127+'[4]9APR'!D127+'[4]10MAY'!D127+'[4]11JUN'!D127+'[4]12JUL'!D127</f>
        <v>315432</v>
      </c>
      <c r="E127" s="19">
        <f>'[4]2SEPT'!E127+'[4]3OCT'!E127+'[4]4NOV'!E127+'[4]5DEC'!E127+'[4]6JAN'!E127+'[4]7FEB'!E127+'[4]8MAR'!E127+'[4]9APR'!E127+'[4]10MAY'!E127+'[4]11JUN'!E127+'[4]12JUL'!E127</f>
        <v>68904</v>
      </c>
      <c r="F127" s="19">
        <f>'[4]2SEPT'!F127+'[4]3OCT'!F127+'[4]4NOV'!F127+'[4]5DEC'!F127+'[4]6JAN'!F127+'[4]7FEB'!F127+'[4]8MAR'!F127+'[4]9APR'!F127+'[4]10MAY'!F127+'[4]11JUN'!F127+'[4]12JUL'!F127</f>
        <v>64027</v>
      </c>
      <c r="G127" s="19">
        <f>'[4]2SEPT'!G127+'[4]3OCT'!G127+'[4]4NOV'!G127+'[4]5DEC'!G127+'[4]6JAN'!G127+'[4]7FEB'!G127+'[4]8MAR'!G127+'[4]9APR'!G127+'[4]10MAY'!G127+'[4]11JUN'!G127+'[4]12JUL'!G127</f>
        <v>0</v>
      </c>
      <c r="H127" s="19">
        <f>'[4]2SEPT'!H127+'[4]3OCT'!H127+'[4]4NOV'!H127+'[4]5DEC'!H127+'[4]6JAN'!H127+'[4]7FEB'!H127+'[4]8MAR'!H127+'[4]9APR'!H127+'[4]10MAY'!H127+'[4]11JUN'!H127+'[4]12JUL'!H127</f>
        <v>111545</v>
      </c>
      <c r="I127" s="20">
        <f>'[4]2SEPT'!I127+'[4]3OCT'!I127+'[4]4NOV'!I127+'[4]5DEC'!I127+'[4]6JAN'!I127+'[4]7FEB'!I127+'[4]8MAR'!I127+'[4]9APR'!I127+'[4]10MAY'!I127+'[4]11JUN'!I127+'[4]12JUL'!I127</f>
        <v>559908</v>
      </c>
      <c r="J127" s="19">
        <f>'[4]2SEPT'!J127+'[4]3OCT'!J127+'[4]4NOV'!J127+'[4]5DEC'!J127+'[4]6JAN'!J127+'[4]7FEB'!J127+'[4]8MAR'!J127+'[4]9APR'!J127+'[4]10MAY'!J127+'[4]11JUN'!J127+'[4]12JUL'!J127</f>
        <v>45715.67</v>
      </c>
      <c r="K127" s="19">
        <f>'[4]2SEPT'!K127+'[4]3OCT'!K127+'[4]4NOV'!K127+'[4]5DEC'!K127+'[4]6JAN'!K127+'[4]7FEB'!K127+'[4]8MAR'!K127+'[4]9APR'!K127+'[4]10MAY'!K127+'[4]11JUN'!K127+'[4]12JUL'!K127</f>
        <v>0</v>
      </c>
      <c r="L127" s="19">
        <f>'[4]2SEPT'!L127+'[4]3OCT'!L127+'[4]4NOV'!L127+'[4]5DEC'!L127+'[4]6JAN'!L127+'[4]7FEB'!L127+'[4]8MAR'!L127+'[4]9APR'!L127+'[4]10MAY'!L127+'[4]11JUN'!L127+'[4]12JUL'!L127</f>
        <v>0</v>
      </c>
      <c r="M127" s="19">
        <f>'[4]2SEPT'!M127+'[4]3OCT'!M127+'[4]4NOV'!M127+'[4]5DEC'!M127+'[4]6JAN'!M127+'[4]7FEB'!M127+'[4]8MAR'!M127+'[4]9APR'!M127+'[4]10MAY'!M127+'[4]11JUN'!M127+'[4]12JUL'!M127</f>
        <v>0</v>
      </c>
      <c r="N127" s="19">
        <f>'[4]2SEPT'!N127+'[4]3OCT'!N127+'[4]4NOV'!N127+'[4]5DEC'!N127+'[4]6JAN'!N127+'[4]7FEB'!N127+'[4]8MAR'!N127+'[4]9APR'!N127+'[4]10MAY'!N127+'[4]11JUN'!N127+'[4]12JUL'!N127</f>
        <v>0</v>
      </c>
      <c r="O127" s="19">
        <f>'[4]2SEPT'!O127+'[4]3OCT'!O127+'[4]4NOV'!O127+'[4]5DEC'!O127+'[4]6JAN'!O127+'[4]7FEB'!O127+'[4]8MAR'!O127+'[4]9APR'!O127+'[4]10MAY'!O127+'[4]11JUN'!O127+'[4]12JUL'!O127</f>
        <v>0</v>
      </c>
      <c r="P127" s="19">
        <f>'[4]2SEPT'!P127+'[4]3OCT'!P127+'[4]4NOV'!P127+'[4]5DEC'!P127+'[4]6JAN'!P127+'[4]7FEB'!P127+'[4]8MAR'!P127+'[4]9APR'!P127+'[4]10MAY'!P127+'[4]11JUN'!P127+'[4]12JUL'!P127</f>
        <v>0</v>
      </c>
      <c r="Q127" s="19">
        <f>'[4]2SEPT'!Q127+'[4]3OCT'!Q127+'[4]4NOV'!Q127+'[4]5DEC'!Q127+'[4]6JAN'!Q127+'[4]7FEB'!Q127+'[4]8MAR'!Q127+'[4]9APR'!Q127+'[4]10MAY'!Q127+'[4]11JUN'!Q127+'[4]12JUL'!Q127</f>
        <v>0</v>
      </c>
      <c r="R127" s="19">
        <f>'[4]2SEPT'!R127+'[4]3OCT'!R127+'[4]4NOV'!R127+'[4]5DEC'!R127+'[4]6JAN'!R127+'[4]7FEB'!R127+'[4]8MAR'!R127+'[4]9APR'!R127+'[4]10MAY'!R127+'[4]11JUN'!R127+'[4]12JUL'!R127</f>
        <v>0</v>
      </c>
      <c r="S127" s="19">
        <f>'[4]2SEPT'!S127+'[4]3OCT'!S127+'[4]4NOV'!S127+'[4]5DEC'!S127+'[4]6JAN'!S127+'[4]7FEB'!S127+'[4]8MAR'!S127+'[4]9APR'!S127+'[4]10MAY'!S127+'[4]11JUN'!S127+'[4]12JUL'!S127</f>
        <v>0</v>
      </c>
      <c r="T127" s="21">
        <f>'[4]2SEPT'!T127+'[4]3OCT'!T127+'[4]4NOV'!T127+'[4]5DEC'!T127+'[4]6JAN'!T127+'[4]7FEB'!T127+'[4]8MAR'!T127+'[4]9APR'!T127+'[4]10MAY'!T127+'[4]11JUN'!T127+'[4]12JUL'!T127</f>
        <v>0</v>
      </c>
      <c r="U127" s="19">
        <f>'[4]2SEPT'!U127+'[4]3OCT'!U127+'[4]4NOV'!U127+'[4]5DEC'!U127+'[4]6JAN'!U127+'[4]7FEB'!U127+'[4]8MAR'!U127+'[4]9APR'!U127+'[4]10MAY'!U127+'[4]11JUN'!U127+'[4]12JUL'!U127</f>
        <v>0</v>
      </c>
      <c r="V127" s="19">
        <f>'[4]2SEPT'!V127+'[4]3OCT'!V127+'[4]4NOV'!V127+'[4]5DEC'!V127+'[4]6JAN'!V127+'[4]7FEB'!V127+'[4]8MAR'!V127+'[4]9APR'!V127+'[4]10MAY'!V127+'[4]11JUN'!V127+'[4]12JUL'!V127</f>
        <v>0</v>
      </c>
      <c r="W127" s="19">
        <f>'[4]2SEPT'!W127+'[4]3OCT'!W127+'[4]4NOV'!W127+'[4]5DEC'!W127+'[4]6JAN'!W127+'[4]7FEB'!W127+'[4]8MAR'!W127+'[4]9APR'!W127+'[4]10MAY'!W127+'[4]11JUN'!W127+'[4]12JUL'!W127</f>
        <v>0</v>
      </c>
      <c r="X127" s="19">
        <f>'[4]2SEPT'!X127+'[4]3OCT'!X127+'[4]4NOV'!X127+'[4]5DEC'!X127+'[4]6JAN'!X127+'[4]7FEB'!X127+'[4]8MAR'!X127+'[4]9APR'!X127+'[4]10MAY'!X127+'[4]11JUN'!X127+'[4]12JUL'!X127</f>
        <v>0</v>
      </c>
      <c r="Y127" s="22">
        <f>'[4]2SEPT'!Y127+'[4]3OCT'!Y127+'[4]4NOV'!Y127+'[4]5DEC'!Y127+'[4]6JAN'!Y127+'[4]7FEB'!Y127+'[4]8MAR'!Y127+'[4]9APR'!Y127+'[4]10MAY'!Y127+'[4]11JUN'!Y127+'[4]12JUL'!Y127</f>
        <v>0</v>
      </c>
      <c r="Z127" s="19">
        <f>'[4]2SEPT'!Z127+'[4]3OCT'!Z127+'[4]4NOV'!Z127+'[4]5DEC'!Z127+'[4]6JAN'!Z127+'[4]7FEB'!Z127+'[4]8MAR'!Z127+'[4]9APR'!Z127+'[4]10MAY'!Z127+'[4]11JUN'!Z127+'[4]12JUL'!Z127</f>
        <v>0</v>
      </c>
      <c r="AA127" s="19">
        <f>'[4]2SEPT'!AA127+'[4]3OCT'!AA127+'[4]4NOV'!AA127+'[4]5DEC'!AA127+'[4]6JAN'!AA127+'[4]7FEB'!AA127+'[4]8MAR'!AA127+'[4]9APR'!AA127+'[4]10MAY'!AA127+'[4]11JUN'!AA127+'[4]12JUL'!AA127</f>
        <v>0</v>
      </c>
      <c r="AB127" s="19">
        <f>'[4]2SEPT'!AB127+'[4]3OCT'!AB127+'[4]4NOV'!AB127+'[4]5DEC'!AB127+'[4]6JAN'!AB127+'[4]7FEB'!AB127+'[4]8MAR'!AB127+'[4]9APR'!AB127+'[4]10MAY'!AB127+'[4]11JUN'!AB127+'[4]12JUL'!AB127</f>
        <v>0</v>
      </c>
      <c r="AC127" s="19">
        <f>'[4]2SEPT'!AC127+'[4]3OCT'!AC127+'[4]4NOV'!AC127+'[4]5DEC'!AC127+'[4]6JAN'!AC127+'[4]7FEB'!AC127+'[4]8MAR'!AC127+'[4]9APR'!AC127+'[4]10MAY'!AC127+'[4]11JUN'!AC127+'[4]12JUL'!AC127</f>
        <v>0</v>
      </c>
      <c r="AD127" s="23">
        <f>'[4]2SEPT'!AD127+'[4]3OCT'!AD127+'[4]4NOV'!AD127+'[4]5DEC'!AD127+'[4]6JAN'!AD127+'[4]7FEB'!AD127+'[4]8MAR'!AD127+'[4]9APR'!AD127+'[4]10MAY'!AD127+'[4]11JUN'!AD127+'[4]12JUL'!AD127</f>
        <v>0</v>
      </c>
      <c r="AE127" s="19">
        <f>'[4]2SEPT'!AE127+'[4]3OCT'!AE127+'[4]4NOV'!AE127+'[4]5DEC'!AE127+'[4]6JAN'!AE127+'[4]7FEB'!AE127+'[4]8MAR'!AE127+'[4]9APR'!AE127+'[4]10MAY'!AE127+'[4]11JUN'!AE127+'[4]12JUL'!AE127</f>
        <v>0</v>
      </c>
      <c r="AF127" s="19">
        <f>'[4]2SEPT'!AF127+'[4]3OCT'!AF127+'[4]4NOV'!AF127+'[4]5DEC'!AF127+'[4]6JAN'!AF127+'[4]7FEB'!AF127+'[4]8MAR'!AF127+'[4]9APR'!AF127+'[4]10MAY'!AF127+'[4]11JUN'!AF127+'[4]12JUL'!AF127</f>
        <v>0</v>
      </c>
      <c r="AG127" s="19">
        <f>'[4]10MAY'!AG127+'[4]11JUN'!AG127+'[4]12JUL'!AG127</f>
        <v>0</v>
      </c>
      <c r="AH127" s="24">
        <f>'[4]2SEPT'!AG127+'[4]3OCT'!AG127+'[4]4NOV'!AG127+'[4]5DEC'!AG127+'[4]6JAN'!AG127+'[4]7FEB'!AG127+'[4]8MAR'!AG127+'[4]9APR'!AG127+'[4]10MAY'!AH127+'[4]11JUN'!AH127+'[4]12JUL'!AH127</f>
        <v>558964.66999999993</v>
      </c>
    </row>
    <row r="128" spans="1:34" x14ac:dyDescent="0.25">
      <c r="A128" s="16" t="s">
        <v>293</v>
      </c>
      <c r="B128" s="17" t="s">
        <v>294</v>
      </c>
      <c r="C128" s="18" t="s">
        <v>36</v>
      </c>
      <c r="D128" s="19">
        <f>'[4]2SEPT'!D128+'[4]3OCT'!D128+'[4]4NOV'!D128+'[4]5DEC'!D128+'[4]6JAN'!D128+'[4]7FEB'!D128+'[4]8MAR'!D128+'[4]9APR'!D128+'[4]10MAY'!D128+'[4]11JUN'!D128+'[4]12JUL'!D128</f>
        <v>301370</v>
      </c>
      <c r="E128" s="19">
        <f>'[4]2SEPT'!E128+'[4]3OCT'!E128+'[4]4NOV'!E128+'[4]5DEC'!E128+'[4]6JAN'!E128+'[4]7FEB'!E128+'[4]8MAR'!E128+'[4]9APR'!E128+'[4]10MAY'!E128+'[4]11JUN'!E128+'[4]12JUL'!E128</f>
        <v>49352</v>
      </c>
      <c r="F128" s="19">
        <f>'[4]2SEPT'!F128+'[4]3OCT'!F128+'[4]4NOV'!F128+'[4]5DEC'!F128+'[4]6JAN'!F128+'[4]7FEB'!F128+'[4]8MAR'!F128+'[4]9APR'!F128+'[4]10MAY'!F128+'[4]11JUN'!F128+'[4]12JUL'!F128</f>
        <v>40498</v>
      </c>
      <c r="G128" s="19">
        <f>'[4]2SEPT'!G128+'[4]3OCT'!G128+'[4]4NOV'!G128+'[4]5DEC'!G128+'[4]6JAN'!G128+'[4]7FEB'!G128+'[4]8MAR'!G128+'[4]9APR'!G128+'[4]10MAY'!G128+'[4]11JUN'!G128+'[4]12JUL'!G128</f>
        <v>10000</v>
      </c>
      <c r="H128" s="19">
        <f>'[4]2SEPT'!H128+'[4]3OCT'!H128+'[4]4NOV'!H128+'[4]5DEC'!H128+'[4]6JAN'!H128+'[4]7FEB'!H128+'[4]8MAR'!H128+'[4]9APR'!H128+'[4]10MAY'!H128+'[4]11JUN'!H128+'[4]12JUL'!H128</f>
        <v>51000</v>
      </c>
      <c r="I128" s="20">
        <f>'[4]2SEPT'!I128+'[4]3OCT'!I128+'[4]4NOV'!I128+'[4]5DEC'!I128+'[4]6JAN'!I128+'[4]7FEB'!I128+'[4]8MAR'!I128+'[4]9APR'!I128+'[4]10MAY'!I128+'[4]11JUN'!I128+'[4]12JUL'!I128</f>
        <v>452220</v>
      </c>
      <c r="J128" s="19">
        <f>'[4]2SEPT'!J128+'[4]3OCT'!J128+'[4]4NOV'!J128+'[4]5DEC'!J128+'[4]6JAN'!J128+'[4]7FEB'!J128+'[4]8MAR'!J128+'[4]9APR'!J128+'[4]10MAY'!J128+'[4]11JUN'!J128+'[4]12JUL'!J128</f>
        <v>38952</v>
      </c>
      <c r="K128" s="19">
        <f>'[4]2SEPT'!K128+'[4]3OCT'!K128+'[4]4NOV'!K128+'[4]5DEC'!K128+'[4]6JAN'!K128+'[4]7FEB'!K128+'[4]8MAR'!K128+'[4]9APR'!K128+'[4]10MAY'!K128+'[4]11JUN'!K128+'[4]12JUL'!K128</f>
        <v>0</v>
      </c>
      <c r="L128" s="19">
        <f>'[4]2SEPT'!L128+'[4]3OCT'!L128+'[4]4NOV'!L128+'[4]5DEC'!L128+'[4]6JAN'!L128+'[4]7FEB'!L128+'[4]8MAR'!L128+'[4]9APR'!L128+'[4]10MAY'!L128+'[4]11JUN'!L128+'[4]12JUL'!L128</f>
        <v>0</v>
      </c>
      <c r="M128" s="19">
        <f>'[4]2SEPT'!M128+'[4]3OCT'!M128+'[4]4NOV'!M128+'[4]5DEC'!M128+'[4]6JAN'!M128+'[4]7FEB'!M128+'[4]8MAR'!M128+'[4]9APR'!M128+'[4]10MAY'!M128+'[4]11JUN'!M128+'[4]12JUL'!M128</f>
        <v>0</v>
      </c>
      <c r="N128" s="19">
        <f>'[4]2SEPT'!N128+'[4]3OCT'!N128+'[4]4NOV'!N128+'[4]5DEC'!N128+'[4]6JAN'!N128+'[4]7FEB'!N128+'[4]8MAR'!N128+'[4]9APR'!N128+'[4]10MAY'!N128+'[4]11JUN'!N128+'[4]12JUL'!N128</f>
        <v>0</v>
      </c>
      <c r="O128" s="19">
        <f>'[4]2SEPT'!O128+'[4]3OCT'!O128+'[4]4NOV'!O128+'[4]5DEC'!O128+'[4]6JAN'!O128+'[4]7FEB'!O128+'[4]8MAR'!O128+'[4]9APR'!O128+'[4]10MAY'!O128+'[4]11JUN'!O128+'[4]12JUL'!O128</f>
        <v>0</v>
      </c>
      <c r="P128" s="19">
        <f>'[4]2SEPT'!P128+'[4]3OCT'!P128+'[4]4NOV'!P128+'[4]5DEC'!P128+'[4]6JAN'!P128+'[4]7FEB'!P128+'[4]8MAR'!P128+'[4]9APR'!P128+'[4]10MAY'!P128+'[4]11JUN'!P128+'[4]12JUL'!P128</f>
        <v>0</v>
      </c>
      <c r="Q128" s="19">
        <f>'[4]2SEPT'!Q128+'[4]3OCT'!Q128+'[4]4NOV'!Q128+'[4]5DEC'!Q128+'[4]6JAN'!Q128+'[4]7FEB'!Q128+'[4]8MAR'!Q128+'[4]9APR'!Q128+'[4]10MAY'!Q128+'[4]11JUN'!Q128+'[4]12JUL'!Q128</f>
        <v>0</v>
      </c>
      <c r="R128" s="19">
        <f>'[4]2SEPT'!R128+'[4]3OCT'!R128+'[4]4NOV'!R128+'[4]5DEC'!R128+'[4]6JAN'!R128+'[4]7FEB'!R128+'[4]8MAR'!R128+'[4]9APR'!R128+'[4]10MAY'!R128+'[4]11JUN'!R128+'[4]12JUL'!R128</f>
        <v>0</v>
      </c>
      <c r="S128" s="19">
        <f>'[4]2SEPT'!S128+'[4]3OCT'!S128+'[4]4NOV'!S128+'[4]5DEC'!S128+'[4]6JAN'!S128+'[4]7FEB'!S128+'[4]8MAR'!S128+'[4]9APR'!S128+'[4]10MAY'!S128+'[4]11JUN'!S128+'[4]12JUL'!S128</f>
        <v>0</v>
      </c>
      <c r="T128" s="21">
        <f>'[4]2SEPT'!T128+'[4]3OCT'!T128+'[4]4NOV'!T128+'[4]5DEC'!T128+'[4]6JAN'!T128+'[4]7FEB'!T128+'[4]8MAR'!T128+'[4]9APR'!T128+'[4]10MAY'!T128+'[4]11JUN'!T128+'[4]12JUL'!T128</f>
        <v>0</v>
      </c>
      <c r="U128" s="19">
        <f>'[4]2SEPT'!U128+'[4]3OCT'!U128+'[4]4NOV'!U128+'[4]5DEC'!U128+'[4]6JAN'!U128+'[4]7FEB'!U128+'[4]8MAR'!U128+'[4]9APR'!U128+'[4]10MAY'!U128+'[4]11JUN'!U128+'[4]12JUL'!U128</f>
        <v>0</v>
      </c>
      <c r="V128" s="19">
        <f>'[4]2SEPT'!V128+'[4]3OCT'!V128+'[4]4NOV'!V128+'[4]5DEC'!V128+'[4]6JAN'!V128+'[4]7FEB'!V128+'[4]8MAR'!V128+'[4]9APR'!V128+'[4]10MAY'!V128+'[4]11JUN'!V128+'[4]12JUL'!V128</f>
        <v>0</v>
      </c>
      <c r="W128" s="19">
        <f>'[4]2SEPT'!W128+'[4]3OCT'!W128+'[4]4NOV'!W128+'[4]5DEC'!W128+'[4]6JAN'!W128+'[4]7FEB'!W128+'[4]8MAR'!W128+'[4]9APR'!W128+'[4]10MAY'!W128+'[4]11JUN'!W128+'[4]12JUL'!W128</f>
        <v>0</v>
      </c>
      <c r="X128" s="19">
        <f>'[4]2SEPT'!X128+'[4]3OCT'!X128+'[4]4NOV'!X128+'[4]5DEC'!X128+'[4]6JAN'!X128+'[4]7FEB'!X128+'[4]8MAR'!X128+'[4]9APR'!X128+'[4]10MAY'!X128+'[4]11JUN'!X128+'[4]12JUL'!X128</f>
        <v>0</v>
      </c>
      <c r="Y128" s="22">
        <f>'[4]2SEPT'!Y128+'[4]3OCT'!Y128+'[4]4NOV'!Y128+'[4]5DEC'!Y128+'[4]6JAN'!Y128+'[4]7FEB'!Y128+'[4]8MAR'!Y128+'[4]9APR'!Y128+'[4]10MAY'!Y128+'[4]11JUN'!Y128+'[4]12JUL'!Y128</f>
        <v>0</v>
      </c>
      <c r="Z128" s="19">
        <f>'[4]2SEPT'!Z128+'[4]3OCT'!Z128+'[4]4NOV'!Z128+'[4]5DEC'!Z128+'[4]6JAN'!Z128+'[4]7FEB'!Z128+'[4]8MAR'!Z128+'[4]9APR'!Z128+'[4]10MAY'!Z128+'[4]11JUN'!Z128+'[4]12JUL'!Z128</f>
        <v>0</v>
      </c>
      <c r="AA128" s="19">
        <f>'[4]2SEPT'!AA128+'[4]3OCT'!AA128+'[4]4NOV'!AA128+'[4]5DEC'!AA128+'[4]6JAN'!AA128+'[4]7FEB'!AA128+'[4]8MAR'!AA128+'[4]9APR'!AA128+'[4]10MAY'!AA128+'[4]11JUN'!AA128+'[4]12JUL'!AA128</f>
        <v>0</v>
      </c>
      <c r="AB128" s="19">
        <f>'[4]2SEPT'!AB128+'[4]3OCT'!AB128+'[4]4NOV'!AB128+'[4]5DEC'!AB128+'[4]6JAN'!AB128+'[4]7FEB'!AB128+'[4]8MAR'!AB128+'[4]9APR'!AB128+'[4]10MAY'!AB128+'[4]11JUN'!AB128+'[4]12JUL'!AB128</f>
        <v>0</v>
      </c>
      <c r="AC128" s="19">
        <f>'[4]2SEPT'!AC128+'[4]3OCT'!AC128+'[4]4NOV'!AC128+'[4]5DEC'!AC128+'[4]6JAN'!AC128+'[4]7FEB'!AC128+'[4]8MAR'!AC128+'[4]9APR'!AC128+'[4]10MAY'!AC128+'[4]11JUN'!AC128+'[4]12JUL'!AC128</f>
        <v>0</v>
      </c>
      <c r="AD128" s="23">
        <f>'[4]2SEPT'!AD128+'[4]3OCT'!AD128+'[4]4NOV'!AD128+'[4]5DEC'!AD128+'[4]6JAN'!AD128+'[4]7FEB'!AD128+'[4]8MAR'!AD128+'[4]9APR'!AD128+'[4]10MAY'!AD128+'[4]11JUN'!AD128+'[4]12JUL'!AD128</f>
        <v>0</v>
      </c>
      <c r="AE128" s="19">
        <f>'[4]2SEPT'!AE128+'[4]3OCT'!AE128+'[4]4NOV'!AE128+'[4]5DEC'!AE128+'[4]6JAN'!AE128+'[4]7FEB'!AE128+'[4]8MAR'!AE128+'[4]9APR'!AE128+'[4]10MAY'!AE128+'[4]11JUN'!AE128+'[4]12JUL'!AE128</f>
        <v>0</v>
      </c>
      <c r="AF128" s="19">
        <f>'[4]2SEPT'!AF128+'[4]3OCT'!AF128+'[4]4NOV'!AF128+'[4]5DEC'!AF128+'[4]6JAN'!AF128+'[4]7FEB'!AF128+'[4]8MAR'!AF128+'[4]9APR'!AF128+'[4]10MAY'!AF128+'[4]11JUN'!AF128+'[4]12JUL'!AF128</f>
        <v>17792.099999999999</v>
      </c>
      <c r="AG128" s="19">
        <f>'[4]10MAY'!AG128+'[4]11JUN'!AG128+'[4]12JUL'!AG128</f>
        <v>0</v>
      </c>
      <c r="AH128" s="24">
        <f>'[4]2SEPT'!AG128+'[4]3OCT'!AG128+'[4]4NOV'!AG128+'[4]5DEC'!AG128+'[4]6JAN'!AG128+'[4]7FEB'!AG128+'[4]8MAR'!AG128+'[4]9APR'!AG128+'[4]10MAY'!AH128+'[4]11JUN'!AH128+'[4]12JUL'!AH128</f>
        <v>471279.1</v>
      </c>
    </row>
    <row r="129" spans="1:34" x14ac:dyDescent="0.25">
      <c r="A129" s="16" t="s">
        <v>295</v>
      </c>
      <c r="B129" s="17" t="s">
        <v>296</v>
      </c>
      <c r="C129" s="30" t="s">
        <v>71</v>
      </c>
      <c r="D129" s="19">
        <f>'[4]2SEPT'!D129+'[4]3OCT'!D129+'[4]4NOV'!D129+'[4]5DEC'!D129+'[4]6JAN'!D129+'[4]7FEB'!D129+'[4]8MAR'!D129+'[4]9APR'!D129+'[4]10MAY'!D129+'[4]11JUN'!D129+'[4]12JUL'!D129</f>
        <v>160873</v>
      </c>
      <c r="E129" s="19">
        <f>'[4]2SEPT'!E129+'[4]3OCT'!E129+'[4]4NOV'!E129+'[4]5DEC'!E129+'[4]6JAN'!E129+'[4]7FEB'!E129+'[4]8MAR'!E129+'[4]9APR'!E129+'[4]10MAY'!E129+'[4]11JUN'!E129+'[4]12JUL'!E129</f>
        <v>657619</v>
      </c>
      <c r="F129" s="19">
        <f>'[4]2SEPT'!F129+'[4]3OCT'!F129+'[4]4NOV'!F129+'[4]5DEC'!F129+'[4]6JAN'!F129+'[4]7FEB'!F129+'[4]8MAR'!F129+'[4]9APR'!F129+'[4]10MAY'!F129+'[4]11JUN'!F129+'[4]12JUL'!F129</f>
        <v>225043</v>
      </c>
      <c r="G129" s="19">
        <f>'[4]2SEPT'!G129+'[4]3OCT'!G129+'[4]4NOV'!G129+'[4]5DEC'!G129+'[4]6JAN'!G129+'[4]7FEB'!G129+'[4]8MAR'!G129+'[4]9APR'!G129+'[4]10MAY'!G129+'[4]11JUN'!G129+'[4]12JUL'!G129</f>
        <v>319293</v>
      </c>
      <c r="H129" s="19">
        <f>'[4]2SEPT'!H129+'[4]3OCT'!H129+'[4]4NOV'!H129+'[4]5DEC'!H129+'[4]6JAN'!H129+'[4]7FEB'!H129+'[4]8MAR'!H129+'[4]9APR'!H129+'[4]10MAY'!H129+'[4]11JUN'!H129+'[4]12JUL'!H129</f>
        <v>15000</v>
      </c>
      <c r="I129" s="20">
        <f>'[4]2SEPT'!I129+'[4]3OCT'!I129+'[4]4NOV'!I129+'[4]5DEC'!I129+'[4]6JAN'!I129+'[4]7FEB'!I129+'[4]8MAR'!I129+'[4]9APR'!I129+'[4]10MAY'!I129+'[4]11JUN'!I129+'[4]12JUL'!I129</f>
        <v>1377828</v>
      </c>
      <c r="J129" s="19">
        <f>'[4]2SEPT'!J129+'[4]3OCT'!J129+'[4]4NOV'!J129+'[4]5DEC'!J129+'[4]6JAN'!J129+'[4]7FEB'!J129+'[4]8MAR'!J129+'[4]9APR'!J129+'[4]10MAY'!J129+'[4]11JUN'!J129+'[4]12JUL'!J129</f>
        <v>196103.23</v>
      </c>
      <c r="K129" s="19">
        <f>'[4]2SEPT'!K129+'[4]3OCT'!K129+'[4]4NOV'!K129+'[4]5DEC'!K129+'[4]6JAN'!K129+'[4]7FEB'!K129+'[4]8MAR'!K129+'[4]9APR'!K129+'[4]10MAY'!K129+'[4]11JUN'!K129+'[4]12JUL'!K129</f>
        <v>0</v>
      </c>
      <c r="L129" s="19">
        <f>'[4]2SEPT'!L129+'[4]3OCT'!L129+'[4]4NOV'!L129+'[4]5DEC'!L129+'[4]6JAN'!L129+'[4]7FEB'!L129+'[4]8MAR'!L129+'[4]9APR'!L129+'[4]10MAY'!L129+'[4]11JUN'!L129+'[4]12JUL'!L129</f>
        <v>0</v>
      </c>
      <c r="M129" s="19">
        <f>'[4]2SEPT'!M129+'[4]3OCT'!M129+'[4]4NOV'!M129+'[4]5DEC'!M129+'[4]6JAN'!M129+'[4]7FEB'!M129+'[4]8MAR'!M129+'[4]9APR'!M129+'[4]10MAY'!M129+'[4]11JUN'!M129+'[4]12JUL'!M129</f>
        <v>0</v>
      </c>
      <c r="N129" s="19">
        <f>'[4]2SEPT'!N129+'[4]3OCT'!N129+'[4]4NOV'!N129+'[4]5DEC'!N129+'[4]6JAN'!N129+'[4]7FEB'!N129+'[4]8MAR'!N129+'[4]9APR'!N129+'[4]10MAY'!N129+'[4]11JUN'!N129+'[4]12JUL'!N129</f>
        <v>0</v>
      </c>
      <c r="O129" s="19">
        <f>'[4]2SEPT'!O129+'[4]3OCT'!O129+'[4]4NOV'!O129+'[4]5DEC'!O129+'[4]6JAN'!O129+'[4]7FEB'!O129+'[4]8MAR'!O129+'[4]9APR'!O129+'[4]10MAY'!O129+'[4]11JUN'!O129+'[4]12JUL'!O129</f>
        <v>107047</v>
      </c>
      <c r="P129" s="19">
        <f>'[4]2SEPT'!P129+'[4]3OCT'!P129+'[4]4NOV'!P129+'[4]5DEC'!P129+'[4]6JAN'!P129+'[4]7FEB'!P129+'[4]8MAR'!P129+'[4]9APR'!P129+'[4]10MAY'!P129+'[4]11JUN'!P129+'[4]12JUL'!P129</f>
        <v>0</v>
      </c>
      <c r="Q129" s="19">
        <f>'[4]2SEPT'!Q129+'[4]3OCT'!Q129+'[4]4NOV'!Q129+'[4]5DEC'!Q129+'[4]6JAN'!Q129+'[4]7FEB'!Q129+'[4]8MAR'!Q129+'[4]9APR'!Q129+'[4]10MAY'!Q129+'[4]11JUN'!Q129+'[4]12JUL'!Q129</f>
        <v>0</v>
      </c>
      <c r="R129" s="19">
        <f>'[4]2SEPT'!R129+'[4]3OCT'!R129+'[4]4NOV'!R129+'[4]5DEC'!R129+'[4]6JAN'!R129+'[4]7FEB'!R129+'[4]8MAR'!R129+'[4]9APR'!R129+'[4]10MAY'!R129+'[4]11JUN'!R129+'[4]12JUL'!R129</f>
        <v>0</v>
      </c>
      <c r="S129" s="19">
        <f>'[4]2SEPT'!S129+'[4]3OCT'!S129+'[4]4NOV'!S129+'[4]5DEC'!S129+'[4]6JAN'!S129+'[4]7FEB'!S129+'[4]8MAR'!S129+'[4]9APR'!S129+'[4]10MAY'!S129+'[4]11JUN'!S129+'[4]12JUL'!S129</f>
        <v>0</v>
      </c>
      <c r="T129" s="21">
        <f>'[4]2SEPT'!T129+'[4]3OCT'!T129+'[4]4NOV'!T129+'[4]5DEC'!T129+'[4]6JAN'!T129+'[4]7FEB'!T129+'[4]8MAR'!T129+'[4]9APR'!T129+'[4]10MAY'!T129+'[4]11JUN'!T129+'[4]12JUL'!T129</f>
        <v>0</v>
      </c>
      <c r="U129" s="19">
        <f>'[4]2SEPT'!U129+'[4]3OCT'!U129+'[4]4NOV'!U129+'[4]5DEC'!U129+'[4]6JAN'!U129+'[4]7FEB'!U129+'[4]8MAR'!U129+'[4]9APR'!U129+'[4]10MAY'!U129+'[4]11JUN'!U129+'[4]12JUL'!U129</f>
        <v>0</v>
      </c>
      <c r="V129" s="19">
        <f>'[4]2SEPT'!V129+'[4]3OCT'!V129+'[4]4NOV'!V129+'[4]5DEC'!V129+'[4]6JAN'!V129+'[4]7FEB'!V129+'[4]8MAR'!V129+'[4]9APR'!V129+'[4]10MAY'!V129+'[4]11JUN'!V129+'[4]12JUL'!V129</f>
        <v>0</v>
      </c>
      <c r="W129" s="19">
        <f>'[4]2SEPT'!W129+'[4]3OCT'!W129+'[4]4NOV'!W129+'[4]5DEC'!W129+'[4]6JAN'!W129+'[4]7FEB'!W129+'[4]8MAR'!W129+'[4]9APR'!W129+'[4]10MAY'!W129+'[4]11JUN'!W129+'[4]12JUL'!W129</f>
        <v>0</v>
      </c>
      <c r="X129" s="19">
        <f>'[4]2SEPT'!X129+'[4]3OCT'!X129+'[4]4NOV'!X129+'[4]5DEC'!X129+'[4]6JAN'!X129+'[4]7FEB'!X129+'[4]8MAR'!X129+'[4]9APR'!X129+'[4]10MAY'!X129+'[4]11JUN'!X129+'[4]12JUL'!X129</f>
        <v>0</v>
      </c>
      <c r="Y129" s="22">
        <f>'[4]2SEPT'!Y129+'[4]3OCT'!Y129+'[4]4NOV'!Y129+'[4]5DEC'!Y129+'[4]6JAN'!Y129+'[4]7FEB'!Y129+'[4]8MAR'!Y129+'[4]9APR'!Y129+'[4]10MAY'!Y129+'[4]11JUN'!Y129+'[4]12JUL'!Y129</f>
        <v>0</v>
      </c>
      <c r="Z129" s="19">
        <f>'[4]2SEPT'!Z129+'[4]3OCT'!Z129+'[4]4NOV'!Z129+'[4]5DEC'!Z129+'[4]6JAN'!Z129+'[4]7FEB'!Z129+'[4]8MAR'!Z129+'[4]9APR'!Z129+'[4]10MAY'!Z129+'[4]11JUN'!Z129+'[4]12JUL'!Z129</f>
        <v>0</v>
      </c>
      <c r="AA129" s="19">
        <f>'[4]2SEPT'!AA129+'[4]3OCT'!AA129+'[4]4NOV'!AA129+'[4]5DEC'!AA129+'[4]6JAN'!AA129+'[4]7FEB'!AA129+'[4]8MAR'!AA129+'[4]9APR'!AA129+'[4]10MAY'!AA129+'[4]11JUN'!AA129+'[4]12JUL'!AA129</f>
        <v>0</v>
      </c>
      <c r="AB129" s="19">
        <f>'[4]2SEPT'!AB129+'[4]3OCT'!AB129+'[4]4NOV'!AB129+'[4]5DEC'!AB129+'[4]6JAN'!AB129+'[4]7FEB'!AB129+'[4]8MAR'!AB129+'[4]9APR'!AB129+'[4]10MAY'!AB129+'[4]11JUN'!AB129+'[4]12JUL'!AB129</f>
        <v>0</v>
      </c>
      <c r="AC129" s="19">
        <f>'[4]2SEPT'!AC129+'[4]3OCT'!AC129+'[4]4NOV'!AC129+'[4]5DEC'!AC129+'[4]6JAN'!AC129+'[4]7FEB'!AC129+'[4]8MAR'!AC129+'[4]9APR'!AC129+'[4]10MAY'!AC129+'[4]11JUN'!AC129+'[4]12JUL'!AC129</f>
        <v>0</v>
      </c>
      <c r="AD129" s="23">
        <f>'[4]2SEPT'!AD129+'[4]3OCT'!AD129+'[4]4NOV'!AD129+'[4]5DEC'!AD129+'[4]6JAN'!AD129+'[4]7FEB'!AD129+'[4]8MAR'!AD129+'[4]9APR'!AD129+'[4]10MAY'!AD129+'[4]11JUN'!AD129+'[4]12JUL'!AD129</f>
        <v>0</v>
      </c>
      <c r="AE129" s="19">
        <f>'[4]2SEPT'!AE129+'[4]3OCT'!AE129+'[4]4NOV'!AE129+'[4]5DEC'!AE129+'[4]6JAN'!AE129+'[4]7FEB'!AE129+'[4]8MAR'!AE129+'[4]9APR'!AE129+'[4]10MAY'!AE129+'[4]11JUN'!AE129+'[4]12JUL'!AE129</f>
        <v>0</v>
      </c>
      <c r="AF129" s="19">
        <f>'[4]2SEPT'!AF129+'[4]3OCT'!AF129+'[4]4NOV'!AF129+'[4]5DEC'!AF129+'[4]6JAN'!AF129+'[4]7FEB'!AF129+'[4]8MAR'!AF129+'[4]9APR'!AF129+'[4]10MAY'!AF129+'[4]11JUN'!AF129+'[4]12JUL'!AF129</f>
        <v>0</v>
      </c>
      <c r="AG129" s="19">
        <f>'[4]10MAY'!AG129+'[4]11JUN'!AG129+'[4]12JUL'!AG129</f>
        <v>0</v>
      </c>
      <c r="AH129" s="24">
        <f>'[4]2SEPT'!AG129+'[4]3OCT'!AG129+'[4]4NOV'!AG129+'[4]5DEC'!AG129+'[4]6JAN'!AG129+'[4]7FEB'!AG129+'[4]8MAR'!AG129+'[4]9APR'!AG129+'[4]10MAY'!AH129+'[4]11JUN'!AH129+'[4]12JUL'!AH129</f>
        <v>1557237.23</v>
      </c>
    </row>
    <row r="130" spans="1:34" x14ac:dyDescent="0.25">
      <c r="A130" s="16" t="s">
        <v>297</v>
      </c>
      <c r="B130" s="17" t="s">
        <v>298</v>
      </c>
      <c r="C130" s="25" t="s">
        <v>39</v>
      </c>
      <c r="D130" s="19">
        <f>'[4]2SEPT'!D130+'[4]3OCT'!D130+'[4]4NOV'!D130+'[4]5DEC'!D130+'[4]6JAN'!D130+'[4]7FEB'!D130+'[4]8MAR'!D130+'[4]9APR'!D130+'[4]10MAY'!D130+'[4]11JUN'!D130+'[4]12JUL'!D130</f>
        <v>48600</v>
      </c>
      <c r="E130" s="19">
        <f>'[4]2SEPT'!E130+'[4]3OCT'!E130+'[4]4NOV'!E130+'[4]5DEC'!E130+'[4]6JAN'!E130+'[4]7FEB'!E130+'[4]8MAR'!E130+'[4]9APR'!E130+'[4]10MAY'!E130+'[4]11JUN'!E130+'[4]12JUL'!E130</f>
        <v>33448</v>
      </c>
      <c r="F130" s="19">
        <f>'[4]2SEPT'!F130+'[4]3OCT'!F130+'[4]4NOV'!F130+'[4]5DEC'!F130+'[4]6JAN'!F130+'[4]7FEB'!F130+'[4]8MAR'!F130+'[4]9APR'!F130+'[4]10MAY'!F130+'[4]11JUN'!F130+'[4]12JUL'!F130</f>
        <v>65793</v>
      </c>
      <c r="G130" s="19">
        <f>'[4]2SEPT'!G130+'[4]3OCT'!G130+'[4]4NOV'!G130+'[4]5DEC'!G130+'[4]6JAN'!G130+'[4]7FEB'!G130+'[4]8MAR'!G130+'[4]9APR'!G130+'[4]10MAY'!G130+'[4]11JUN'!G130+'[4]12JUL'!G130</f>
        <v>82000</v>
      </c>
      <c r="H130" s="19">
        <f>'[4]2SEPT'!H130+'[4]3OCT'!H130+'[4]4NOV'!H130+'[4]5DEC'!H130+'[4]6JAN'!H130+'[4]7FEB'!H130+'[4]8MAR'!H130+'[4]9APR'!H130+'[4]10MAY'!H130+'[4]11JUN'!H130+'[4]12JUL'!H130</f>
        <v>0</v>
      </c>
      <c r="I130" s="20">
        <f>'[4]2SEPT'!I130+'[4]3OCT'!I130+'[4]4NOV'!I130+'[4]5DEC'!I130+'[4]6JAN'!I130+'[4]7FEB'!I130+'[4]8MAR'!I130+'[4]9APR'!I130+'[4]10MAY'!I130+'[4]11JUN'!I130+'[4]12JUL'!I130</f>
        <v>229841</v>
      </c>
      <c r="J130" s="19">
        <f>'[4]2SEPT'!J130+'[4]3OCT'!J130+'[4]4NOV'!J130+'[4]5DEC'!J130+'[4]6JAN'!J130+'[4]7FEB'!J130+'[4]8MAR'!J130+'[4]9APR'!J130+'[4]10MAY'!J130+'[4]11JUN'!J130+'[4]12JUL'!J130</f>
        <v>14186.7</v>
      </c>
      <c r="K130" s="19">
        <f>'[4]2SEPT'!K130+'[4]3OCT'!K130+'[4]4NOV'!K130+'[4]5DEC'!K130+'[4]6JAN'!K130+'[4]7FEB'!K130+'[4]8MAR'!K130+'[4]9APR'!K130+'[4]10MAY'!K130+'[4]11JUN'!K130+'[4]12JUL'!K130</f>
        <v>0</v>
      </c>
      <c r="L130" s="19">
        <f>'[4]2SEPT'!L130+'[4]3OCT'!L130+'[4]4NOV'!L130+'[4]5DEC'!L130+'[4]6JAN'!L130+'[4]7FEB'!L130+'[4]8MAR'!L130+'[4]9APR'!L130+'[4]10MAY'!L130+'[4]11JUN'!L130+'[4]12JUL'!L130</f>
        <v>0</v>
      </c>
      <c r="M130" s="19">
        <f>'[4]2SEPT'!M130+'[4]3OCT'!M130+'[4]4NOV'!M130+'[4]5DEC'!M130+'[4]6JAN'!M130+'[4]7FEB'!M130+'[4]8MAR'!M130+'[4]9APR'!M130+'[4]10MAY'!M130+'[4]11JUN'!M130+'[4]12JUL'!M130</f>
        <v>0</v>
      </c>
      <c r="N130" s="19">
        <f>'[4]2SEPT'!N130+'[4]3OCT'!N130+'[4]4NOV'!N130+'[4]5DEC'!N130+'[4]6JAN'!N130+'[4]7FEB'!N130+'[4]8MAR'!N130+'[4]9APR'!N130+'[4]10MAY'!N130+'[4]11JUN'!N130+'[4]12JUL'!N130</f>
        <v>0</v>
      </c>
      <c r="O130" s="19">
        <f>'[4]2SEPT'!O130+'[4]3OCT'!O130+'[4]4NOV'!O130+'[4]5DEC'!O130+'[4]6JAN'!O130+'[4]7FEB'!O130+'[4]8MAR'!O130+'[4]9APR'!O130+'[4]10MAY'!O130+'[4]11JUN'!O130+'[4]12JUL'!O130</f>
        <v>0</v>
      </c>
      <c r="P130" s="19">
        <f>'[4]2SEPT'!P130+'[4]3OCT'!P130+'[4]4NOV'!P130+'[4]5DEC'!P130+'[4]6JAN'!P130+'[4]7FEB'!P130+'[4]8MAR'!P130+'[4]9APR'!P130+'[4]10MAY'!P130+'[4]11JUN'!P130+'[4]12JUL'!P130</f>
        <v>0</v>
      </c>
      <c r="Q130" s="19">
        <f>'[4]2SEPT'!Q130+'[4]3OCT'!Q130+'[4]4NOV'!Q130+'[4]5DEC'!Q130+'[4]6JAN'!Q130+'[4]7FEB'!Q130+'[4]8MAR'!Q130+'[4]9APR'!Q130+'[4]10MAY'!Q130+'[4]11JUN'!Q130+'[4]12JUL'!Q130</f>
        <v>0</v>
      </c>
      <c r="R130" s="19">
        <f>'[4]2SEPT'!R130+'[4]3OCT'!R130+'[4]4NOV'!R130+'[4]5DEC'!R130+'[4]6JAN'!R130+'[4]7FEB'!R130+'[4]8MAR'!R130+'[4]9APR'!R130+'[4]10MAY'!R130+'[4]11JUN'!R130+'[4]12JUL'!R130</f>
        <v>0</v>
      </c>
      <c r="S130" s="19">
        <f>'[4]2SEPT'!S130+'[4]3OCT'!S130+'[4]4NOV'!S130+'[4]5DEC'!S130+'[4]6JAN'!S130+'[4]7FEB'!S130+'[4]8MAR'!S130+'[4]9APR'!S130+'[4]10MAY'!S130+'[4]11JUN'!S130+'[4]12JUL'!S130</f>
        <v>0</v>
      </c>
      <c r="T130" s="21">
        <f>'[4]2SEPT'!T130+'[4]3OCT'!T130+'[4]4NOV'!T130+'[4]5DEC'!T130+'[4]6JAN'!T130+'[4]7FEB'!T130+'[4]8MAR'!T130+'[4]9APR'!T130+'[4]10MAY'!T130+'[4]11JUN'!T130+'[4]12JUL'!T130</f>
        <v>0</v>
      </c>
      <c r="U130" s="19">
        <f>'[4]2SEPT'!U130+'[4]3OCT'!U130+'[4]4NOV'!U130+'[4]5DEC'!U130+'[4]6JAN'!U130+'[4]7FEB'!U130+'[4]8MAR'!U130+'[4]9APR'!U130+'[4]10MAY'!U130+'[4]11JUN'!U130+'[4]12JUL'!U130</f>
        <v>0</v>
      </c>
      <c r="V130" s="19">
        <f>'[4]2SEPT'!V130+'[4]3OCT'!V130+'[4]4NOV'!V130+'[4]5DEC'!V130+'[4]6JAN'!V130+'[4]7FEB'!V130+'[4]8MAR'!V130+'[4]9APR'!V130+'[4]10MAY'!V130+'[4]11JUN'!V130+'[4]12JUL'!V130</f>
        <v>0</v>
      </c>
      <c r="W130" s="19">
        <f>'[4]2SEPT'!W130+'[4]3OCT'!W130+'[4]4NOV'!W130+'[4]5DEC'!W130+'[4]6JAN'!W130+'[4]7FEB'!W130+'[4]8MAR'!W130+'[4]9APR'!W130+'[4]10MAY'!W130+'[4]11JUN'!W130+'[4]12JUL'!W130</f>
        <v>0</v>
      </c>
      <c r="X130" s="19">
        <f>'[4]2SEPT'!X130+'[4]3OCT'!X130+'[4]4NOV'!X130+'[4]5DEC'!X130+'[4]6JAN'!X130+'[4]7FEB'!X130+'[4]8MAR'!X130+'[4]9APR'!X130+'[4]10MAY'!X130+'[4]11JUN'!X130+'[4]12JUL'!X130</f>
        <v>0</v>
      </c>
      <c r="Y130" s="22">
        <f>'[4]2SEPT'!Y130+'[4]3OCT'!Y130+'[4]4NOV'!Y130+'[4]5DEC'!Y130+'[4]6JAN'!Y130+'[4]7FEB'!Y130+'[4]8MAR'!Y130+'[4]9APR'!Y130+'[4]10MAY'!Y130+'[4]11JUN'!Y130+'[4]12JUL'!Y130</f>
        <v>0</v>
      </c>
      <c r="Z130" s="19">
        <f>'[4]2SEPT'!Z130+'[4]3OCT'!Z130+'[4]4NOV'!Z130+'[4]5DEC'!Z130+'[4]6JAN'!Z130+'[4]7FEB'!Z130+'[4]8MAR'!Z130+'[4]9APR'!Z130+'[4]10MAY'!Z130+'[4]11JUN'!Z130+'[4]12JUL'!Z130</f>
        <v>0</v>
      </c>
      <c r="AA130" s="19">
        <f>'[4]2SEPT'!AA130+'[4]3OCT'!AA130+'[4]4NOV'!AA130+'[4]5DEC'!AA130+'[4]6JAN'!AA130+'[4]7FEB'!AA130+'[4]8MAR'!AA130+'[4]9APR'!AA130+'[4]10MAY'!AA130+'[4]11JUN'!AA130+'[4]12JUL'!AA130</f>
        <v>0</v>
      </c>
      <c r="AB130" s="19">
        <f>'[4]2SEPT'!AB130+'[4]3OCT'!AB130+'[4]4NOV'!AB130+'[4]5DEC'!AB130+'[4]6JAN'!AB130+'[4]7FEB'!AB130+'[4]8MAR'!AB130+'[4]9APR'!AB130+'[4]10MAY'!AB130+'[4]11JUN'!AB130+'[4]12JUL'!AB130</f>
        <v>0</v>
      </c>
      <c r="AC130" s="19">
        <f>'[4]2SEPT'!AC130+'[4]3OCT'!AC130+'[4]4NOV'!AC130+'[4]5DEC'!AC130+'[4]6JAN'!AC130+'[4]7FEB'!AC130+'[4]8MAR'!AC130+'[4]9APR'!AC130+'[4]10MAY'!AC130+'[4]11JUN'!AC130+'[4]12JUL'!AC130</f>
        <v>0</v>
      </c>
      <c r="AD130" s="23">
        <f>'[4]2SEPT'!AD130+'[4]3OCT'!AD130+'[4]4NOV'!AD130+'[4]5DEC'!AD130+'[4]6JAN'!AD130+'[4]7FEB'!AD130+'[4]8MAR'!AD130+'[4]9APR'!AD130+'[4]10MAY'!AD130+'[4]11JUN'!AD130+'[4]12JUL'!AD130</f>
        <v>0</v>
      </c>
      <c r="AE130" s="19">
        <f>'[4]2SEPT'!AE130+'[4]3OCT'!AE130+'[4]4NOV'!AE130+'[4]5DEC'!AE130+'[4]6JAN'!AE130+'[4]7FEB'!AE130+'[4]8MAR'!AE130+'[4]9APR'!AE130+'[4]10MAY'!AE130+'[4]11JUN'!AE130+'[4]12JUL'!AE130</f>
        <v>0</v>
      </c>
      <c r="AF130" s="19">
        <f>'[4]2SEPT'!AF130+'[4]3OCT'!AF130+'[4]4NOV'!AF130+'[4]5DEC'!AF130+'[4]6JAN'!AF130+'[4]7FEB'!AF130+'[4]8MAR'!AF130+'[4]9APR'!AF130+'[4]10MAY'!AF130+'[4]11JUN'!AF130+'[4]12JUL'!AF130</f>
        <v>0</v>
      </c>
      <c r="AG130" s="19">
        <f>'[4]10MAY'!AG130+'[4]11JUN'!AG130+'[4]12JUL'!AG130</f>
        <v>0</v>
      </c>
      <c r="AH130" s="24">
        <f>'[4]2SEPT'!AG130+'[4]3OCT'!AG130+'[4]4NOV'!AG130+'[4]5DEC'!AG130+'[4]6JAN'!AG130+'[4]7FEB'!AG130+'[4]8MAR'!AG130+'[4]9APR'!AG130+'[4]10MAY'!AH130+'[4]11JUN'!AH130+'[4]12JUL'!AH130</f>
        <v>224874.7</v>
      </c>
    </row>
    <row r="131" spans="1:34" x14ac:dyDescent="0.25">
      <c r="A131" s="16" t="s">
        <v>299</v>
      </c>
      <c r="B131" s="17" t="s">
        <v>300</v>
      </c>
      <c r="C131" s="18" t="s">
        <v>36</v>
      </c>
      <c r="D131" s="19">
        <f>'[4]2SEPT'!D131+'[4]3OCT'!D131+'[4]4NOV'!D131+'[4]5DEC'!D131+'[4]6JAN'!D131+'[4]7FEB'!D131+'[4]8MAR'!D131+'[4]9APR'!D131+'[4]10MAY'!D131+'[4]11JUN'!D131+'[4]12JUL'!D131</f>
        <v>137052.64000000001</v>
      </c>
      <c r="E131" s="19">
        <f>'[4]2SEPT'!E131+'[4]3OCT'!E131+'[4]4NOV'!E131+'[4]5DEC'!E131+'[4]6JAN'!E131+'[4]7FEB'!E131+'[4]8MAR'!E131+'[4]9APR'!E131+'[4]10MAY'!E131+'[4]11JUN'!E131+'[4]12JUL'!E131</f>
        <v>12584.36</v>
      </c>
      <c r="F131" s="19">
        <f>'[4]2SEPT'!F131+'[4]3OCT'!F131+'[4]4NOV'!F131+'[4]5DEC'!F131+'[4]6JAN'!F131+'[4]7FEB'!F131+'[4]8MAR'!F131+'[4]9APR'!F131+'[4]10MAY'!F131+'[4]11JUN'!F131+'[4]12JUL'!F131</f>
        <v>25000</v>
      </c>
      <c r="G131" s="19">
        <f>'[4]2SEPT'!G131+'[4]3OCT'!G131+'[4]4NOV'!G131+'[4]5DEC'!G131+'[4]6JAN'!G131+'[4]7FEB'!G131+'[4]8MAR'!G131+'[4]9APR'!G131+'[4]10MAY'!G131+'[4]11JUN'!G131+'[4]12JUL'!G131</f>
        <v>26494</v>
      </c>
      <c r="H131" s="19">
        <f>'[4]2SEPT'!H131+'[4]3OCT'!H131+'[4]4NOV'!H131+'[4]5DEC'!H131+'[4]6JAN'!H131+'[4]7FEB'!H131+'[4]8MAR'!H131+'[4]9APR'!H131+'[4]10MAY'!H131+'[4]11JUN'!H131+'[4]12JUL'!H131</f>
        <v>4750</v>
      </c>
      <c r="I131" s="20">
        <f>'[4]2SEPT'!I131+'[4]3OCT'!I131+'[4]4NOV'!I131+'[4]5DEC'!I131+'[4]6JAN'!I131+'[4]7FEB'!I131+'[4]8MAR'!I131+'[4]9APR'!I131+'[4]10MAY'!I131+'[4]11JUN'!I131+'[4]12JUL'!I131</f>
        <v>205881</v>
      </c>
      <c r="J131" s="19">
        <f>'[4]2SEPT'!J131+'[4]3OCT'!J131+'[4]4NOV'!J131+'[4]5DEC'!J131+'[4]6JAN'!J131+'[4]7FEB'!J131+'[4]8MAR'!J131+'[4]9APR'!J131+'[4]10MAY'!J131+'[4]11JUN'!J131+'[4]12JUL'!J131</f>
        <v>12984</v>
      </c>
      <c r="K131" s="19">
        <f>'[4]2SEPT'!K131+'[4]3OCT'!K131+'[4]4NOV'!K131+'[4]5DEC'!K131+'[4]6JAN'!K131+'[4]7FEB'!K131+'[4]8MAR'!K131+'[4]9APR'!K131+'[4]10MAY'!K131+'[4]11JUN'!K131+'[4]12JUL'!K131</f>
        <v>0</v>
      </c>
      <c r="L131" s="19">
        <f>'[4]2SEPT'!L131+'[4]3OCT'!L131+'[4]4NOV'!L131+'[4]5DEC'!L131+'[4]6JAN'!L131+'[4]7FEB'!L131+'[4]8MAR'!L131+'[4]9APR'!L131+'[4]10MAY'!L131+'[4]11JUN'!L131+'[4]12JUL'!L131</f>
        <v>0</v>
      </c>
      <c r="M131" s="19">
        <f>'[4]2SEPT'!M131+'[4]3OCT'!M131+'[4]4NOV'!M131+'[4]5DEC'!M131+'[4]6JAN'!M131+'[4]7FEB'!M131+'[4]8MAR'!M131+'[4]9APR'!M131+'[4]10MAY'!M131+'[4]11JUN'!M131+'[4]12JUL'!M131</f>
        <v>0</v>
      </c>
      <c r="N131" s="19">
        <f>'[4]2SEPT'!N131+'[4]3OCT'!N131+'[4]4NOV'!N131+'[4]5DEC'!N131+'[4]6JAN'!N131+'[4]7FEB'!N131+'[4]8MAR'!N131+'[4]9APR'!N131+'[4]10MAY'!N131+'[4]11JUN'!N131+'[4]12JUL'!N131</f>
        <v>0</v>
      </c>
      <c r="O131" s="19">
        <f>'[4]2SEPT'!O131+'[4]3OCT'!O131+'[4]4NOV'!O131+'[4]5DEC'!O131+'[4]6JAN'!O131+'[4]7FEB'!O131+'[4]8MAR'!O131+'[4]9APR'!O131+'[4]10MAY'!O131+'[4]11JUN'!O131+'[4]12JUL'!O131</f>
        <v>0</v>
      </c>
      <c r="P131" s="19">
        <f>'[4]2SEPT'!P131+'[4]3OCT'!P131+'[4]4NOV'!P131+'[4]5DEC'!P131+'[4]6JAN'!P131+'[4]7FEB'!P131+'[4]8MAR'!P131+'[4]9APR'!P131+'[4]10MAY'!P131+'[4]11JUN'!P131+'[4]12JUL'!P131</f>
        <v>12500</v>
      </c>
      <c r="Q131" s="19">
        <f>'[4]2SEPT'!Q131+'[4]3OCT'!Q131+'[4]4NOV'!Q131+'[4]5DEC'!Q131+'[4]6JAN'!Q131+'[4]7FEB'!Q131+'[4]8MAR'!Q131+'[4]9APR'!Q131+'[4]10MAY'!Q131+'[4]11JUN'!Q131+'[4]12JUL'!Q131</f>
        <v>0</v>
      </c>
      <c r="R131" s="19">
        <f>'[4]2SEPT'!R131+'[4]3OCT'!R131+'[4]4NOV'!R131+'[4]5DEC'!R131+'[4]6JAN'!R131+'[4]7FEB'!R131+'[4]8MAR'!R131+'[4]9APR'!R131+'[4]10MAY'!R131+'[4]11JUN'!R131+'[4]12JUL'!R131</f>
        <v>0</v>
      </c>
      <c r="S131" s="19">
        <f>'[4]2SEPT'!S131+'[4]3OCT'!S131+'[4]4NOV'!S131+'[4]5DEC'!S131+'[4]6JAN'!S131+'[4]7FEB'!S131+'[4]8MAR'!S131+'[4]9APR'!S131+'[4]10MAY'!S131+'[4]11JUN'!S131+'[4]12JUL'!S131</f>
        <v>0</v>
      </c>
      <c r="T131" s="21">
        <f>'[4]2SEPT'!T131+'[4]3OCT'!T131+'[4]4NOV'!T131+'[4]5DEC'!T131+'[4]6JAN'!T131+'[4]7FEB'!T131+'[4]8MAR'!T131+'[4]9APR'!T131+'[4]10MAY'!T131+'[4]11JUN'!T131+'[4]12JUL'!T131</f>
        <v>0</v>
      </c>
      <c r="U131" s="19">
        <f>'[4]2SEPT'!U131+'[4]3OCT'!U131+'[4]4NOV'!U131+'[4]5DEC'!U131+'[4]6JAN'!U131+'[4]7FEB'!U131+'[4]8MAR'!U131+'[4]9APR'!U131+'[4]10MAY'!U131+'[4]11JUN'!U131+'[4]12JUL'!U131</f>
        <v>0</v>
      </c>
      <c r="V131" s="19">
        <f>'[4]2SEPT'!V131+'[4]3OCT'!V131+'[4]4NOV'!V131+'[4]5DEC'!V131+'[4]6JAN'!V131+'[4]7FEB'!V131+'[4]8MAR'!V131+'[4]9APR'!V131+'[4]10MAY'!V131+'[4]11JUN'!V131+'[4]12JUL'!V131</f>
        <v>0</v>
      </c>
      <c r="W131" s="19">
        <f>'[4]2SEPT'!W131+'[4]3OCT'!W131+'[4]4NOV'!W131+'[4]5DEC'!W131+'[4]6JAN'!W131+'[4]7FEB'!W131+'[4]8MAR'!W131+'[4]9APR'!W131+'[4]10MAY'!W131+'[4]11JUN'!W131+'[4]12JUL'!W131</f>
        <v>0</v>
      </c>
      <c r="X131" s="19">
        <f>'[4]2SEPT'!X131+'[4]3OCT'!X131+'[4]4NOV'!X131+'[4]5DEC'!X131+'[4]6JAN'!X131+'[4]7FEB'!X131+'[4]8MAR'!X131+'[4]9APR'!X131+'[4]10MAY'!X131+'[4]11JUN'!X131+'[4]12JUL'!X131</f>
        <v>0</v>
      </c>
      <c r="Y131" s="22">
        <f>'[4]2SEPT'!Y131+'[4]3OCT'!Y131+'[4]4NOV'!Y131+'[4]5DEC'!Y131+'[4]6JAN'!Y131+'[4]7FEB'!Y131+'[4]8MAR'!Y131+'[4]9APR'!Y131+'[4]10MAY'!Y131+'[4]11JUN'!Y131+'[4]12JUL'!Y131</f>
        <v>0</v>
      </c>
      <c r="Z131" s="19">
        <f>'[4]2SEPT'!Z131+'[4]3OCT'!Z131+'[4]4NOV'!Z131+'[4]5DEC'!Z131+'[4]6JAN'!Z131+'[4]7FEB'!Z131+'[4]8MAR'!Z131+'[4]9APR'!Z131+'[4]10MAY'!Z131+'[4]11JUN'!Z131+'[4]12JUL'!Z131</f>
        <v>0</v>
      </c>
      <c r="AA131" s="19">
        <f>'[4]2SEPT'!AA131+'[4]3OCT'!AA131+'[4]4NOV'!AA131+'[4]5DEC'!AA131+'[4]6JAN'!AA131+'[4]7FEB'!AA131+'[4]8MAR'!AA131+'[4]9APR'!AA131+'[4]10MAY'!AA131+'[4]11JUN'!AA131+'[4]12JUL'!AA131</f>
        <v>0</v>
      </c>
      <c r="AB131" s="19">
        <f>'[4]2SEPT'!AB131+'[4]3OCT'!AB131+'[4]4NOV'!AB131+'[4]5DEC'!AB131+'[4]6JAN'!AB131+'[4]7FEB'!AB131+'[4]8MAR'!AB131+'[4]9APR'!AB131+'[4]10MAY'!AB131+'[4]11JUN'!AB131+'[4]12JUL'!AB131</f>
        <v>0</v>
      </c>
      <c r="AC131" s="19">
        <f>'[4]2SEPT'!AC131+'[4]3OCT'!AC131+'[4]4NOV'!AC131+'[4]5DEC'!AC131+'[4]6JAN'!AC131+'[4]7FEB'!AC131+'[4]8MAR'!AC131+'[4]9APR'!AC131+'[4]10MAY'!AC131+'[4]11JUN'!AC131+'[4]12JUL'!AC131</f>
        <v>0</v>
      </c>
      <c r="AD131" s="23">
        <f>'[4]2SEPT'!AD131+'[4]3OCT'!AD131+'[4]4NOV'!AD131+'[4]5DEC'!AD131+'[4]6JAN'!AD131+'[4]7FEB'!AD131+'[4]8MAR'!AD131+'[4]9APR'!AD131+'[4]10MAY'!AD131+'[4]11JUN'!AD131+'[4]12JUL'!AD131</f>
        <v>0</v>
      </c>
      <c r="AE131" s="19">
        <f>'[4]2SEPT'!AE131+'[4]3OCT'!AE131+'[4]4NOV'!AE131+'[4]5DEC'!AE131+'[4]6JAN'!AE131+'[4]7FEB'!AE131+'[4]8MAR'!AE131+'[4]9APR'!AE131+'[4]10MAY'!AE131+'[4]11JUN'!AE131+'[4]12JUL'!AE131</f>
        <v>0</v>
      </c>
      <c r="AF131" s="19">
        <f>'[4]2SEPT'!AF131+'[4]3OCT'!AF131+'[4]4NOV'!AF131+'[4]5DEC'!AF131+'[4]6JAN'!AF131+'[4]7FEB'!AF131+'[4]8MAR'!AF131+'[4]9APR'!AF131+'[4]10MAY'!AF131+'[4]11JUN'!AF131+'[4]12JUL'!AF131</f>
        <v>1900</v>
      </c>
      <c r="AG131" s="19">
        <f>'[4]10MAY'!AG131+'[4]11JUN'!AG131+'[4]12JUL'!AG131</f>
        <v>0</v>
      </c>
      <c r="AH131" s="24">
        <f>'[4]2SEPT'!AG131+'[4]3OCT'!AG131+'[4]4NOV'!AG131+'[4]5DEC'!AG131+'[4]6JAN'!AG131+'[4]7FEB'!AG131+'[4]8MAR'!AG131+'[4]9APR'!AG131+'[4]10MAY'!AH131+'[4]11JUN'!AH131+'[4]12JUL'!AH131</f>
        <v>213167</v>
      </c>
    </row>
    <row r="132" spans="1:34" x14ac:dyDescent="0.25">
      <c r="A132" s="16" t="s">
        <v>301</v>
      </c>
      <c r="B132" s="17" t="s">
        <v>302</v>
      </c>
      <c r="C132" s="18" t="s">
        <v>36</v>
      </c>
      <c r="D132" s="19">
        <f>'[4]2SEPT'!D132+'[4]3OCT'!D132+'[4]4NOV'!D132+'[4]5DEC'!D132+'[4]6JAN'!D132+'[4]7FEB'!D132+'[4]8MAR'!D132+'[4]9APR'!D132+'[4]10MAY'!D132+'[4]11JUN'!D132+'[4]12JUL'!D132</f>
        <v>700253.73</v>
      </c>
      <c r="E132" s="19">
        <f>'[4]2SEPT'!E132+'[4]3OCT'!E132+'[4]4NOV'!E132+'[4]5DEC'!E132+'[4]6JAN'!E132+'[4]7FEB'!E132+'[4]8MAR'!E132+'[4]9APR'!E132+'[4]10MAY'!E132+'[4]11JUN'!E132+'[4]12JUL'!E132</f>
        <v>162933.01</v>
      </c>
      <c r="F132" s="19">
        <f>'[4]2SEPT'!F132+'[4]3OCT'!F132+'[4]4NOV'!F132+'[4]5DEC'!F132+'[4]6JAN'!F132+'[4]7FEB'!F132+'[4]8MAR'!F132+'[4]9APR'!F132+'[4]10MAY'!F132+'[4]11JUN'!F132+'[4]12JUL'!F132</f>
        <v>42238.400000000001</v>
      </c>
      <c r="G132" s="19">
        <f>'[4]2SEPT'!G132+'[4]3OCT'!G132+'[4]4NOV'!G132+'[4]5DEC'!G132+'[4]6JAN'!G132+'[4]7FEB'!G132+'[4]8MAR'!G132+'[4]9APR'!G132+'[4]10MAY'!G132+'[4]11JUN'!G132+'[4]12JUL'!G132</f>
        <v>465900.66</v>
      </c>
      <c r="H132" s="19">
        <f>'[4]2SEPT'!H132+'[4]3OCT'!H132+'[4]4NOV'!H132+'[4]5DEC'!H132+'[4]6JAN'!H132+'[4]7FEB'!H132+'[4]8MAR'!H132+'[4]9APR'!H132+'[4]10MAY'!H132+'[4]11JUN'!H132+'[4]12JUL'!H132</f>
        <v>40634.199999999997</v>
      </c>
      <c r="I132" s="20">
        <f>'[4]2SEPT'!I132+'[4]3OCT'!I132+'[4]4NOV'!I132+'[4]5DEC'!I132+'[4]6JAN'!I132+'[4]7FEB'!I132+'[4]8MAR'!I132+'[4]9APR'!I132+'[4]10MAY'!I132+'[4]11JUN'!I132+'[4]12JUL'!I132</f>
        <v>1411960</v>
      </c>
      <c r="J132" s="19">
        <f>'[4]2SEPT'!J132+'[4]3OCT'!J132+'[4]4NOV'!J132+'[4]5DEC'!J132+'[4]6JAN'!J132+'[4]7FEB'!J132+'[4]8MAR'!J132+'[4]9APR'!J132+'[4]10MAY'!J132+'[4]11JUN'!J132+'[4]12JUL'!J132</f>
        <v>366781.09</v>
      </c>
      <c r="K132" s="19">
        <f>'[4]2SEPT'!K132+'[4]3OCT'!K132+'[4]4NOV'!K132+'[4]5DEC'!K132+'[4]6JAN'!K132+'[4]7FEB'!K132+'[4]8MAR'!K132+'[4]9APR'!K132+'[4]10MAY'!K132+'[4]11JUN'!K132+'[4]12JUL'!K132</f>
        <v>0</v>
      </c>
      <c r="L132" s="19">
        <f>'[4]2SEPT'!L132+'[4]3OCT'!L132+'[4]4NOV'!L132+'[4]5DEC'!L132+'[4]6JAN'!L132+'[4]7FEB'!L132+'[4]8MAR'!L132+'[4]9APR'!L132+'[4]10MAY'!L132+'[4]11JUN'!L132+'[4]12JUL'!L132</f>
        <v>0</v>
      </c>
      <c r="M132" s="19">
        <f>'[4]2SEPT'!M132+'[4]3OCT'!M132+'[4]4NOV'!M132+'[4]5DEC'!M132+'[4]6JAN'!M132+'[4]7FEB'!M132+'[4]8MAR'!M132+'[4]9APR'!M132+'[4]10MAY'!M132+'[4]11JUN'!M132+'[4]12JUL'!M132</f>
        <v>0</v>
      </c>
      <c r="N132" s="19">
        <f>'[4]2SEPT'!N132+'[4]3OCT'!N132+'[4]4NOV'!N132+'[4]5DEC'!N132+'[4]6JAN'!N132+'[4]7FEB'!N132+'[4]8MAR'!N132+'[4]9APR'!N132+'[4]10MAY'!N132+'[4]11JUN'!N132+'[4]12JUL'!N132</f>
        <v>0</v>
      </c>
      <c r="O132" s="19">
        <f>'[4]2SEPT'!O132+'[4]3OCT'!O132+'[4]4NOV'!O132+'[4]5DEC'!O132+'[4]6JAN'!O132+'[4]7FEB'!O132+'[4]8MAR'!O132+'[4]9APR'!O132+'[4]10MAY'!O132+'[4]11JUN'!O132+'[4]12JUL'!O132</f>
        <v>0</v>
      </c>
      <c r="P132" s="19">
        <f>'[4]2SEPT'!P132+'[4]3OCT'!P132+'[4]4NOV'!P132+'[4]5DEC'!P132+'[4]6JAN'!P132+'[4]7FEB'!P132+'[4]8MAR'!P132+'[4]9APR'!P132+'[4]10MAY'!P132+'[4]11JUN'!P132+'[4]12JUL'!P132</f>
        <v>0</v>
      </c>
      <c r="Q132" s="19">
        <f>'[4]2SEPT'!Q132+'[4]3OCT'!Q132+'[4]4NOV'!Q132+'[4]5DEC'!Q132+'[4]6JAN'!Q132+'[4]7FEB'!Q132+'[4]8MAR'!Q132+'[4]9APR'!Q132+'[4]10MAY'!Q132+'[4]11JUN'!Q132+'[4]12JUL'!Q132</f>
        <v>0</v>
      </c>
      <c r="R132" s="19">
        <f>'[4]2SEPT'!R132+'[4]3OCT'!R132+'[4]4NOV'!R132+'[4]5DEC'!R132+'[4]6JAN'!R132+'[4]7FEB'!R132+'[4]8MAR'!R132+'[4]9APR'!R132+'[4]10MAY'!R132+'[4]11JUN'!R132+'[4]12JUL'!R132</f>
        <v>0</v>
      </c>
      <c r="S132" s="19">
        <f>'[4]2SEPT'!S132+'[4]3OCT'!S132+'[4]4NOV'!S132+'[4]5DEC'!S132+'[4]6JAN'!S132+'[4]7FEB'!S132+'[4]8MAR'!S132+'[4]9APR'!S132+'[4]10MAY'!S132+'[4]11JUN'!S132+'[4]12JUL'!S132</f>
        <v>0</v>
      </c>
      <c r="T132" s="21">
        <f>'[4]2SEPT'!T132+'[4]3OCT'!T132+'[4]4NOV'!T132+'[4]5DEC'!T132+'[4]6JAN'!T132+'[4]7FEB'!T132+'[4]8MAR'!T132+'[4]9APR'!T132+'[4]10MAY'!T132+'[4]11JUN'!T132+'[4]12JUL'!T132</f>
        <v>0</v>
      </c>
      <c r="U132" s="19">
        <f>'[4]2SEPT'!U132+'[4]3OCT'!U132+'[4]4NOV'!U132+'[4]5DEC'!U132+'[4]6JAN'!U132+'[4]7FEB'!U132+'[4]8MAR'!U132+'[4]9APR'!U132+'[4]10MAY'!U132+'[4]11JUN'!U132+'[4]12JUL'!U132</f>
        <v>512055</v>
      </c>
      <c r="V132" s="19">
        <f>'[4]2SEPT'!V132+'[4]3OCT'!V132+'[4]4NOV'!V132+'[4]5DEC'!V132+'[4]6JAN'!V132+'[4]7FEB'!V132+'[4]8MAR'!V132+'[4]9APR'!V132+'[4]10MAY'!V132+'[4]11JUN'!V132+'[4]12JUL'!V132</f>
        <v>0</v>
      </c>
      <c r="W132" s="19">
        <f>'[4]2SEPT'!W132+'[4]3OCT'!W132+'[4]4NOV'!W132+'[4]5DEC'!W132+'[4]6JAN'!W132+'[4]7FEB'!W132+'[4]8MAR'!W132+'[4]9APR'!W132+'[4]10MAY'!W132+'[4]11JUN'!W132+'[4]12JUL'!W132</f>
        <v>0</v>
      </c>
      <c r="X132" s="19">
        <f>'[4]2SEPT'!X132+'[4]3OCT'!X132+'[4]4NOV'!X132+'[4]5DEC'!X132+'[4]6JAN'!X132+'[4]7FEB'!X132+'[4]8MAR'!X132+'[4]9APR'!X132+'[4]10MAY'!X132+'[4]11JUN'!X132+'[4]12JUL'!X132</f>
        <v>0</v>
      </c>
      <c r="Y132" s="22">
        <f>'[4]2SEPT'!Y132+'[4]3OCT'!Y132+'[4]4NOV'!Y132+'[4]5DEC'!Y132+'[4]6JAN'!Y132+'[4]7FEB'!Y132+'[4]8MAR'!Y132+'[4]9APR'!Y132+'[4]10MAY'!Y132+'[4]11JUN'!Y132+'[4]12JUL'!Y132</f>
        <v>512055</v>
      </c>
      <c r="Z132" s="19">
        <f>'[4]2SEPT'!Z132+'[4]3OCT'!Z132+'[4]4NOV'!Z132+'[4]5DEC'!Z132+'[4]6JAN'!Z132+'[4]7FEB'!Z132+'[4]8MAR'!Z132+'[4]9APR'!Z132+'[4]10MAY'!Z132+'[4]11JUN'!Z132+'[4]12JUL'!Z132</f>
        <v>0</v>
      </c>
      <c r="AA132" s="19">
        <f>'[4]2SEPT'!AA132+'[4]3OCT'!AA132+'[4]4NOV'!AA132+'[4]5DEC'!AA132+'[4]6JAN'!AA132+'[4]7FEB'!AA132+'[4]8MAR'!AA132+'[4]9APR'!AA132+'[4]10MAY'!AA132+'[4]11JUN'!AA132+'[4]12JUL'!AA132</f>
        <v>0</v>
      </c>
      <c r="AB132" s="19">
        <f>'[4]2SEPT'!AB132+'[4]3OCT'!AB132+'[4]4NOV'!AB132+'[4]5DEC'!AB132+'[4]6JAN'!AB132+'[4]7FEB'!AB132+'[4]8MAR'!AB132+'[4]9APR'!AB132+'[4]10MAY'!AB132+'[4]11JUN'!AB132+'[4]12JUL'!AB132</f>
        <v>0</v>
      </c>
      <c r="AC132" s="19">
        <f>'[4]2SEPT'!AC132+'[4]3OCT'!AC132+'[4]4NOV'!AC132+'[4]5DEC'!AC132+'[4]6JAN'!AC132+'[4]7FEB'!AC132+'[4]8MAR'!AC132+'[4]9APR'!AC132+'[4]10MAY'!AC132+'[4]11JUN'!AC132+'[4]12JUL'!AC132</f>
        <v>0</v>
      </c>
      <c r="AD132" s="23">
        <f>'[4]2SEPT'!AD132+'[4]3OCT'!AD132+'[4]4NOV'!AD132+'[4]5DEC'!AD132+'[4]6JAN'!AD132+'[4]7FEB'!AD132+'[4]8MAR'!AD132+'[4]9APR'!AD132+'[4]10MAY'!AD132+'[4]11JUN'!AD132+'[4]12JUL'!AD132</f>
        <v>0</v>
      </c>
      <c r="AE132" s="19">
        <f>'[4]2SEPT'!AE132+'[4]3OCT'!AE132+'[4]4NOV'!AE132+'[4]5DEC'!AE132+'[4]6JAN'!AE132+'[4]7FEB'!AE132+'[4]8MAR'!AE132+'[4]9APR'!AE132+'[4]10MAY'!AE132+'[4]11JUN'!AE132+'[4]12JUL'!AE132</f>
        <v>0</v>
      </c>
      <c r="AF132" s="19">
        <f>'[4]2SEPT'!AF132+'[4]3OCT'!AF132+'[4]4NOV'!AF132+'[4]5DEC'!AF132+'[4]6JAN'!AF132+'[4]7FEB'!AF132+'[4]8MAR'!AF132+'[4]9APR'!AF132+'[4]10MAY'!AF132+'[4]11JUN'!AF132+'[4]12JUL'!AF132</f>
        <v>0</v>
      </c>
      <c r="AG132" s="19">
        <f>'[4]10MAY'!AG132+'[4]11JUN'!AG132+'[4]12JUL'!AG132</f>
        <v>0</v>
      </c>
      <c r="AH132" s="24">
        <f>'[4]2SEPT'!AG132+'[4]3OCT'!AG132+'[4]4NOV'!AG132+'[4]5DEC'!AG132+'[4]6JAN'!AG132+'[4]7FEB'!AG132+'[4]8MAR'!AG132+'[4]9APR'!AG132+'[4]10MAY'!AH132+'[4]11JUN'!AH132+'[4]12JUL'!AH132</f>
        <v>2130462.09</v>
      </c>
    </row>
    <row r="133" spans="1:34" x14ac:dyDescent="0.25">
      <c r="A133" s="16" t="s">
        <v>303</v>
      </c>
      <c r="B133" s="17" t="s">
        <v>304</v>
      </c>
      <c r="C133" s="31" t="s">
        <v>100</v>
      </c>
      <c r="D133" s="19">
        <f>'[4]2SEPT'!D133+'[4]3OCT'!D133+'[4]4NOV'!D133+'[4]5DEC'!D133+'[4]6JAN'!D133+'[4]7FEB'!D133+'[4]8MAR'!D133+'[4]9APR'!D133+'[4]10MAY'!D133+'[4]11JUN'!D133+'[4]12JUL'!D133</f>
        <v>40976</v>
      </c>
      <c r="E133" s="19">
        <f>'[4]2SEPT'!E133+'[4]3OCT'!E133+'[4]4NOV'!E133+'[4]5DEC'!E133+'[4]6JAN'!E133+'[4]7FEB'!E133+'[4]8MAR'!E133+'[4]9APR'!E133+'[4]10MAY'!E133+'[4]11JUN'!E133+'[4]12JUL'!E133</f>
        <v>15000</v>
      </c>
      <c r="F133" s="19">
        <f>'[4]2SEPT'!F133+'[4]3OCT'!F133+'[4]4NOV'!F133+'[4]5DEC'!F133+'[4]6JAN'!F133+'[4]7FEB'!F133+'[4]8MAR'!F133+'[4]9APR'!F133+'[4]10MAY'!F133+'[4]11JUN'!F133+'[4]12JUL'!F133</f>
        <v>25710</v>
      </c>
      <c r="G133" s="19">
        <f>'[4]2SEPT'!G133+'[4]3OCT'!G133+'[4]4NOV'!G133+'[4]5DEC'!G133+'[4]6JAN'!G133+'[4]7FEB'!G133+'[4]8MAR'!G133+'[4]9APR'!G133+'[4]10MAY'!G133+'[4]11JUN'!G133+'[4]12JUL'!G133</f>
        <v>6000</v>
      </c>
      <c r="H133" s="19">
        <f>'[4]2SEPT'!H133+'[4]3OCT'!H133+'[4]4NOV'!H133+'[4]5DEC'!H133+'[4]6JAN'!H133+'[4]7FEB'!H133+'[4]8MAR'!H133+'[4]9APR'!H133+'[4]10MAY'!H133+'[4]11JUN'!H133+'[4]12JUL'!H133</f>
        <v>2000</v>
      </c>
      <c r="I133" s="20">
        <f>'[4]2SEPT'!I133+'[4]3OCT'!I133+'[4]4NOV'!I133+'[4]5DEC'!I133+'[4]6JAN'!I133+'[4]7FEB'!I133+'[4]8MAR'!I133+'[4]9APR'!I133+'[4]10MAY'!I133+'[4]11JUN'!I133+'[4]12JUL'!I133</f>
        <v>89686</v>
      </c>
      <c r="J133" s="19">
        <f>'[4]2SEPT'!J133+'[4]3OCT'!J133+'[4]4NOV'!J133+'[4]5DEC'!J133+'[4]6JAN'!J133+'[4]7FEB'!J133+'[4]8MAR'!J133+'[4]9APR'!J133+'[4]10MAY'!J133+'[4]11JUN'!J133+'[4]12JUL'!J133</f>
        <v>7890.9</v>
      </c>
      <c r="K133" s="19">
        <f>'[4]2SEPT'!K133+'[4]3OCT'!K133+'[4]4NOV'!K133+'[4]5DEC'!K133+'[4]6JAN'!K133+'[4]7FEB'!K133+'[4]8MAR'!K133+'[4]9APR'!K133+'[4]10MAY'!K133+'[4]11JUN'!K133+'[4]12JUL'!K133</f>
        <v>0</v>
      </c>
      <c r="L133" s="19">
        <f>'[4]2SEPT'!L133+'[4]3OCT'!L133+'[4]4NOV'!L133+'[4]5DEC'!L133+'[4]6JAN'!L133+'[4]7FEB'!L133+'[4]8MAR'!L133+'[4]9APR'!L133+'[4]10MAY'!L133+'[4]11JUN'!L133+'[4]12JUL'!L133</f>
        <v>0</v>
      </c>
      <c r="M133" s="19">
        <f>'[4]2SEPT'!M133+'[4]3OCT'!M133+'[4]4NOV'!M133+'[4]5DEC'!M133+'[4]6JAN'!M133+'[4]7FEB'!M133+'[4]8MAR'!M133+'[4]9APR'!M133+'[4]10MAY'!M133+'[4]11JUN'!M133+'[4]12JUL'!M133</f>
        <v>0</v>
      </c>
      <c r="N133" s="19">
        <f>'[4]2SEPT'!N133+'[4]3OCT'!N133+'[4]4NOV'!N133+'[4]5DEC'!N133+'[4]6JAN'!N133+'[4]7FEB'!N133+'[4]8MAR'!N133+'[4]9APR'!N133+'[4]10MAY'!N133+'[4]11JUN'!N133+'[4]12JUL'!N133</f>
        <v>0</v>
      </c>
      <c r="O133" s="19">
        <f>'[4]2SEPT'!O133+'[4]3OCT'!O133+'[4]4NOV'!O133+'[4]5DEC'!O133+'[4]6JAN'!O133+'[4]7FEB'!O133+'[4]8MAR'!O133+'[4]9APR'!O133+'[4]10MAY'!O133+'[4]11JUN'!O133+'[4]12JUL'!O133</f>
        <v>0</v>
      </c>
      <c r="P133" s="19">
        <f>'[4]2SEPT'!P133+'[4]3OCT'!P133+'[4]4NOV'!P133+'[4]5DEC'!P133+'[4]6JAN'!P133+'[4]7FEB'!P133+'[4]8MAR'!P133+'[4]9APR'!P133+'[4]10MAY'!P133+'[4]11JUN'!P133+'[4]12JUL'!P133</f>
        <v>0</v>
      </c>
      <c r="Q133" s="19">
        <f>'[4]2SEPT'!Q133+'[4]3OCT'!Q133+'[4]4NOV'!Q133+'[4]5DEC'!Q133+'[4]6JAN'!Q133+'[4]7FEB'!Q133+'[4]8MAR'!Q133+'[4]9APR'!Q133+'[4]10MAY'!Q133+'[4]11JUN'!Q133+'[4]12JUL'!Q133</f>
        <v>0</v>
      </c>
      <c r="R133" s="19">
        <f>'[4]2SEPT'!R133+'[4]3OCT'!R133+'[4]4NOV'!R133+'[4]5DEC'!R133+'[4]6JAN'!R133+'[4]7FEB'!R133+'[4]8MAR'!R133+'[4]9APR'!R133+'[4]10MAY'!R133+'[4]11JUN'!R133+'[4]12JUL'!R133</f>
        <v>0</v>
      </c>
      <c r="S133" s="19">
        <f>'[4]2SEPT'!S133+'[4]3OCT'!S133+'[4]4NOV'!S133+'[4]5DEC'!S133+'[4]6JAN'!S133+'[4]7FEB'!S133+'[4]8MAR'!S133+'[4]9APR'!S133+'[4]10MAY'!S133+'[4]11JUN'!S133+'[4]12JUL'!S133</f>
        <v>0</v>
      </c>
      <c r="T133" s="21">
        <f>'[4]2SEPT'!T133+'[4]3OCT'!T133+'[4]4NOV'!T133+'[4]5DEC'!T133+'[4]6JAN'!T133+'[4]7FEB'!T133+'[4]8MAR'!T133+'[4]9APR'!T133+'[4]10MAY'!T133+'[4]11JUN'!T133+'[4]12JUL'!T133</f>
        <v>0</v>
      </c>
      <c r="U133" s="19">
        <f>'[4]2SEPT'!U133+'[4]3OCT'!U133+'[4]4NOV'!U133+'[4]5DEC'!U133+'[4]6JAN'!U133+'[4]7FEB'!U133+'[4]8MAR'!U133+'[4]9APR'!U133+'[4]10MAY'!U133+'[4]11JUN'!U133+'[4]12JUL'!U133</f>
        <v>0</v>
      </c>
      <c r="V133" s="19">
        <f>'[4]2SEPT'!V133+'[4]3OCT'!V133+'[4]4NOV'!V133+'[4]5DEC'!V133+'[4]6JAN'!V133+'[4]7FEB'!V133+'[4]8MAR'!V133+'[4]9APR'!V133+'[4]10MAY'!V133+'[4]11JUN'!V133+'[4]12JUL'!V133</f>
        <v>0</v>
      </c>
      <c r="W133" s="19">
        <f>'[4]2SEPT'!W133+'[4]3OCT'!W133+'[4]4NOV'!W133+'[4]5DEC'!W133+'[4]6JAN'!W133+'[4]7FEB'!W133+'[4]8MAR'!W133+'[4]9APR'!W133+'[4]10MAY'!W133+'[4]11JUN'!W133+'[4]12JUL'!W133</f>
        <v>0</v>
      </c>
      <c r="X133" s="19">
        <f>'[4]2SEPT'!X133+'[4]3OCT'!X133+'[4]4NOV'!X133+'[4]5DEC'!X133+'[4]6JAN'!X133+'[4]7FEB'!X133+'[4]8MAR'!X133+'[4]9APR'!X133+'[4]10MAY'!X133+'[4]11JUN'!X133+'[4]12JUL'!X133</f>
        <v>0</v>
      </c>
      <c r="Y133" s="22">
        <f>'[4]2SEPT'!Y133+'[4]3OCT'!Y133+'[4]4NOV'!Y133+'[4]5DEC'!Y133+'[4]6JAN'!Y133+'[4]7FEB'!Y133+'[4]8MAR'!Y133+'[4]9APR'!Y133+'[4]10MAY'!Y133+'[4]11JUN'!Y133+'[4]12JUL'!Y133</f>
        <v>0</v>
      </c>
      <c r="Z133" s="19">
        <f>'[4]2SEPT'!Z133+'[4]3OCT'!Z133+'[4]4NOV'!Z133+'[4]5DEC'!Z133+'[4]6JAN'!Z133+'[4]7FEB'!Z133+'[4]8MAR'!Z133+'[4]9APR'!Z133+'[4]10MAY'!Z133+'[4]11JUN'!Z133+'[4]12JUL'!Z133</f>
        <v>0</v>
      </c>
      <c r="AA133" s="19">
        <f>'[4]2SEPT'!AA133+'[4]3OCT'!AA133+'[4]4NOV'!AA133+'[4]5DEC'!AA133+'[4]6JAN'!AA133+'[4]7FEB'!AA133+'[4]8MAR'!AA133+'[4]9APR'!AA133+'[4]10MAY'!AA133+'[4]11JUN'!AA133+'[4]12JUL'!AA133</f>
        <v>0</v>
      </c>
      <c r="AB133" s="19">
        <f>'[4]2SEPT'!AB133+'[4]3OCT'!AB133+'[4]4NOV'!AB133+'[4]5DEC'!AB133+'[4]6JAN'!AB133+'[4]7FEB'!AB133+'[4]8MAR'!AB133+'[4]9APR'!AB133+'[4]10MAY'!AB133+'[4]11JUN'!AB133+'[4]12JUL'!AB133</f>
        <v>0</v>
      </c>
      <c r="AC133" s="19">
        <f>'[4]2SEPT'!AC133+'[4]3OCT'!AC133+'[4]4NOV'!AC133+'[4]5DEC'!AC133+'[4]6JAN'!AC133+'[4]7FEB'!AC133+'[4]8MAR'!AC133+'[4]9APR'!AC133+'[4]10MAY'!AC133+'[4]11JUN'!AC133+'[4]12JUL'!AC133</f>
        <v>0</v>
      </c>
      <c r="AD133" s="23">
        <f>'[4]2SEPT'!AD133+'[4]3OCT'!AD133+'[4]4NOV'!AD133+'[4]5DEC'!AD133+'[4]6JAN'!AD133+'[4]7FEB'!AD133+'[4]8MAR'!AD133+'[4]9APR'!AD133+'[4]10MAY'!AD133+'[4]11JUN'!AD133+'[4]12JUL'!AD133</f>
        <v>0</v>
      </c>
      <c r="AE133" s="19">
        <f>'[4]2SEPT'!AE133+'[4]3OCT'!AE133+'[4]4NOV'!AE133+'[4]5DEC'!AE133+'[4]6JAN'!AE133+'[4]7FEB'!AE133+'[4]8MAR'!AE133+'[4]9APR'!AE133+'[4]10MAY'!AE133+'[4]11JUN'!AE133+'[4]12JUL'!AE133</f>
        <v>0</v>
      </c>
      <c r="AF133" s="19">
        <f>'[4]2SEPT'!AF133+'[4]3OCT'!AF133+'[4]4NOV'!AF133+'[4]5DEC'!AF133+'[4]6JAN'!AF133+'[4]7FEB'!AF133+'[4]8MAR'!AF133+'[4]9APR'!AF133+'[4]10MAY'!AF133+'[4]11JUN'!AF133+'[4]12JUL'!AF133</f>
        <v>0</v>
      </c>
      <c r="AG133" s="19">
        <f>'[4]10MAY'!AG133+'[4]11JUN'!AG133+'[4]12JUL'!AG133</f>
        <v>0</v>
      </c>
      <c r="AH133" s="24">
        <f>'[4]2SEPT'!AG133+'[4]3OCT'!AG133+'[4]4NOV'!AG133+'[4]5DEC'!AG133+'[4]6JAN'!AG133+'[4]7FEB'!AG133+'[4]8MAR'!AG133+'[4]9APR'!AG133+'[4]10MAY'!AH133+'[4]11JUN'!AH133+'[4]12JUL'!AH133</f>
        <v>90102.9</v>
      </c>
    </row>
    <row r="134" spans="1:34" x14ac:dyDescent="0.25">
      <c r="A134" s="16" t="s">
        <v>305</v>
      </c>
      <c r="B134" s="17" t="s">
        <v>306</v>
      </c>
      <c r="C134" s="30" t="s">
        <v>71</v>
      </c>
      <c r="D134" s="19">
        <f>'[4]2SEPT'!D134+'[4]3OCT'!D134+'[4]4NOV'!D134+'[4]5DEC'!D134+'[4]6JAN'!D134+'[4]7FEB'!D134+'[4]8MAR'!D134+'[4]9APR'!D134+'[4]10MAY'!D134+'[4]11JUN'!D134+'[4]12JUL'!D134</f>
        <v>570900</v>
      </c>
      <c r="E134" s="19">
        <f>'[4]2SEPT'!E134+'[4]3OCT'!E134+'[4]4NOV'!E134+'[4]5DEC'!E134+'[4]6JAN'!E134+'[4]7FEB'!E134+'[4]8MAR'!E134+'[4]9APR'!E134+'[4]10MAY'!E134+'[4]11JUN'!E134+'[4]12JUL'!E134</f>
        <v>272900</v>
      </c>
      <c r="F134" s="19">
        <f>'[4]2SEPT'!F134+'[4]3OCT'!F134+'[4]4NOV'!F134+'[4]5DEC'!F134+'[4]6JAN'!F134+'[4]7FEB'!F134+'[4]8MAR'!F134+'[4]9APR'!F134+'[4]10MAY'!F134+'[4]11JUN'!F134+'[4]12JUL'!F134</f>
        <v>54900</v>
      </c>
      <c r="G134" s="19">
        <f>'[4]2SEPT'!G134+'[4]3OCT'!G134+'[4]4NOV'!G134+'[4]5DEC'!G134+'[4]6JAN'!G134+'[4]7FEB'!G134+'[4]8MAR'!G134+'[4]9APR'!G134+'[4]10MAY'!G134+'[4]11JUN'!G134+'[4]12JUL'!G134</f>
        <v>99329</v>
      </c>
      <c r="H134" s="19">
        <f>'[4]2SEPT'!H134+'[4]3OCT'!H134+'[4]4NOV'!H134+'[4]5DEC'!H134+'[4]6JAN'!H134+'[4]7FEB'!H134+'[4]8MAR'!H134+'[4]9APR'!H134+'[4]10MAY'!H134+'[4]11JUN'!H134+'[4]12JUL'!H134</f>
        <v>5000</v>
      </c>
      <c r="I134" s="20">
        <f>'[4]2SEPT'!I134+'[4]3OCT'!I134+'[4]4NOV'!I134+'[4]5DEC'!I134+'[4]6JAN'!I134+'[4]7FEB'!I134+'[4]8MAR'!I134+'[4]9APR'!I134+'[4]10MAY'!I134+'[4]11JUN'!I134+'[4]12JUL'!I134</f>
        <v>1003029</v>
      </c>
      <c r="J134" s="19">
        <f>'[4]2SEPT'!J134+'[4]3OCT'!J134+'[4]4NOV'!J134+'[4]5DEC'!J134+'[4]6JAN'!J134+'[4]7FEB'!J134+'[4]8MAR'!J134+'[4]9APR'!J134+'[4]10MAY'!J134+'[4]11JUN'!J134+'[4]12JUL'!J134</f>
        <v>122944.17</v>
      </c>
      <c r="K134" s="19">
        <f>'[4]2SEPT'!K134+'[4]3OCT'!K134+'[4]4NOV'!K134+'[4]5DEC'!K134+'[4]6JAN'!K134+'[4]7FEB'!K134+'[4]8MAR'!K134+'[4]9APR'!K134+'[4]10MAY'!K134+'[4]11JUN'!K134+'[4]12JUL'!K134</f>
        <v>0</v>
      </c>
      <c r="L134" s="19">
        <f>'[4]2SEPT'!L134+'[4]3OCT'!L134+'[4]4NOV'!L134+'[4]5DEC'!L134+'[4]6JAN'!L134+'[4]7FEB'!L134+'[4]8MAR'!L134+'[4]9APR'!L134+'[4]10MAY'!L134+'[4]11JUN'!L134+'[4]12JUL'!L134</f>
        <v>0</v>
      </c>
      <c r="M134" s="19">
        <f>'[4]2SEPT'!M134+'[4]3OCT'!M134+'[4]4NOV'!M134+'[4]5DEC'!M134+'[4]6JAN'!M134+'[4]7FEB'!M134+'[4]8MAR'!M134+'[4]9APR'!M134+'[4]10MAY'!M134+'[4]11JUN'!M134+'[4]12JUL'!M134</f>
        <v>0</v>
      </c>
      <c r="N134" s="19">
        <f>'[4]2SEPT'!N134+'[4]3OCT'!N134+'[4]4NOV'!N134+'[4]5DEC'!N134+'[4]6JAN'!N134+'[4]7FEB'!N134+'[4]8MAR'!N134+'[4]9APR'!N134+'[4]10MAY'!N134+'[4]11JUN'!N134+'[4]12JUL'!N134</f>
        <v>0</v>
      </c>
      <c r="O134" s="19">
        <f>'[4]2SEPT'!O134+'[4]3OCT'!O134+'[4]4NOV'!O134+'[4]5DEC'!O134+'[4]6JAN'!O134+'[4]7FEB'!O134+'[4]8MAR'!O134+'[4]9APR'!O134+'[4]10MAY'!O134+'[4]11JUN'!O134+'[4]12JUL'!O134</f>
        <v>0</v>
      </c>
      <c r="P134" s="19">
        <f>'[4]2SEPT'!P134+'[4]3OCT'!P134+'[4]4NOV'!P134+'[4]5DEC'!P134+'[4]6JAN'!P134+'[4]7FEB'!P134+'[4]8MAR'!P134+'[4]9APR'!P134+'[4]10MAY'!P134+'[4]11JUN'!P134+'[4]12JUL'!P134</f>
        <v>0</v>
      </c>
      <c r="Q134" s="19">
        <f>'[4]2SEPT'!Q134+'[4]3OCT'!Q134+'[4]4NOV'!Q134+'[4]5DEC'!Q134+'[4]6JAN'!Q134+'[4]7FEB'!Q134+'[4]8MAR'!Q134+'[4]9APR'!Q134+'[4]10MAY'!Q134+'[4]11JUN'!Q134+'[4]12JUL'!Q134</f>
        <v>0</v>
      </c>
      <c r="R134" s="19">
        <f>'[4]2SEPT'!R134+'[4]3OCT'!R134+'[4]4NOV'!R134+'[4]5DEC'!R134+'[4]6JAN'!R134+'[4]7FEB'!R134+'[4]8MAR'!R134+'[4]9APR'!R134+'[4]10MAY'!R134+'[4]11JUN'!R134+'[4]12JUL'!R134</f>
        <v>0</v>
      </c>
      <c r="S134" s="19">
        <f>'[4]2SEPT'!S134+'[4]3OCT'!S134+'[4]4NOV'!S134+'[4]5DEC'!S134+'[4]6JAN'!S134+'[4]7FEB'!S134+'[4]8MAR'!S134+'[4]9APR'!S134+'[4]10MAY'!S134+'[4]11JUN'!S134+'[4]12JUL'!S134</f>
        <v>0</v>
      </c>
      <c r="T134" s="21">
        <f>'[4]2SEPT'!T134+'[4]3OCT'!T134+'[4]4NOV'!T134+'[4]5DEC'!T134+'[4]6JAN'!T134+'[4]7FEB'!T134+'[4]8MAR'!T134+'[4]9APR'!T134+'[4]10MAY'!T134+'[4]11JUN'!T134+'[4]12JUL'!T134</f>
        <v>0</v>
      </c>
      <c r="U134" s="19">
        <f>'[4]2SEPT'!U134+'[4]3OCT'!U134+'[4]4NOV'!U134+'[4]5DEC'!U134+'[4]6JAN'!U134+'[4]7FEB'!U134+'[4]8MAR'!U134+'[4]9APR'!U134+'[4]10MAY'!U134+'[4]11JUN'!U134+'[4]12JUL'!U134</f>
        <v>0</v>
      </c>
      <c r="V134" s="19">
        <f>'[4]2SEPT'!V134+'[4]3OCT'!V134+'[4]4NOV'!V134+'[4]5DEC'!V134+'[4]6JAN'!V134+'[4]7FEB'!V134+'[4]8MAR'!V134+'[4]9APR'!V134+'[4]10MAY'!V134+'[4]11JUN'!V134+'[4]12JUL'!V134</f>
        <v>0</v>
      </c>
      <c r="W134" s="19">
        <f>'[4]2SEPT'!W134+'[4]3OCT'!W134+'[4]4NOV'!W134+'[4]5DEC'!W134+'[4]6JAN'!W134+'[4]7FEB'!W134+'[4]8MAR'!W134+'[4]9APR'!W134+'[4]10MAY'!W134+'[4]11JUN'!W134+'[4]12JUL'!W134</f>
        <v>0</v>
      </c>
      <c r="X134" s="19">
        <f>'[4]2SEPT'!X134+'[4]3OCT'!X134+'[4]4NOV'!X134+'[4]5DEC'!X134+'[4]6JAN'!X134+'[4]7FEB'!X134+'[4]8MAR'!X134+'[4]9APR'!X134+'[4]10MAY'!X134+'[4]11JUN'!X134+'[4]12JUL'!X134</f>
        <v>0</v>
      </c>
      <c r="Y134" s="22">
        <f>'[4]2SEPT'!Y134+'[4]3OCT'!Y134+'[4]4NOV'!Y134+'[4]5DEC'!Y134+'[4]6JAN'!Y134+'[4]7FEB'!Y134+'[4]8MAR'!Y134+'[4]9APR'!Y134+'[4]10MAY'!Y134+'[4]11JUN'!Y134+'[4]12JUL'!Y134</f>
        <v>0</v>
      </c>
      <c r="Z134" s="19">
        <f>'[4]2SEPT'!Z134+'[4]3OCT'!Z134+'[4]4NOV'!Z134+'[4]5DEC'!Z134+'[4]6JAN'!Z134+'[4]7FEB'!Z134+'[4]8MAR'!Z134+'[4]9APR'!Z134+'[4]10MAY'!Z134+'[4]11JUN'!Z134+'[4]12JUL'!Z134</f>
        <v>0</v>
      </c>
      <c r="AA134" s="19">
        <f>'[4]2SEPT'!AA134+'[4]3OCT'!AA134+'[4]4NOV'!AA134+'[4]5DEC'!AA134+'[4]6JAN'!AA134+'[4]7FEB'!AA134+'[4]8MAR'!AA134+'[4]9APR'!AA134+'[4]10MAY'!AA134+'[4]11JUN'!AA134+'[4]12JUL'!AA134</f>
        <v>0</v>
      </c>
      <c r="AB134" s="19">
        <f>'[4]2SEPT'!AB134+'[4]3OCT'!AB134+'[4]4NOV'!AB134+'[4]5DEC'!AB134+'[4]6JAN'!AB134+'[4]7FEB'!AB134+'[4]8MAR'!AB134+'[4]9APR'!AB134+'[4]10MAY'!AB134+'[4]11JUN'!AB134+'[4]12JUL'!AB134</f>
        <v>0</v>
      </c>
      <c r="AC134" s="19">
        <f>'[4]2SEPT'!AC134+'[4]3OCT'!AC134+'[4]4NOV'!AC134+'[4]5DEC'!AC134+'[4]6JAN'!AC134+'[4]7FEB'!AC134+'[4]8MAR'!AC134+'[4]9APR'!AC134+'[4]10MAY'!AC134+'[4]11JUN'!AC134+'[4]12JUL'!AC134</f>
        <v>0</v>
      </c>
      <c r="AD134" s="23">
        <f>'[4]2SEPT'!AD134+'[4]3OCT'!AD134+'[4]4NOV'!AD134+'[4]5DEC'!AD134+'[4]6JAN'!AD134+'[4]7FEB'!AD134+'[4]8MAR'!AD134+'[4]9APR'!AD134+'[4]10MAY'!AD134+'[4]11JUN'!AD134+'[4]12JUL'!AD134</f>
        <v>0</v>
      </c>
      <c r="AE134" s="19">
        <f>'[4]2SEPT'!AE134+'[4]3OCT'!AE134+'[4]4NOV'!AE134+'[4]5DEC'!AE134+'[4]6JAN'!AE134+'[4]7FEB'!AE134+'[4]8MAR'!AE134+'[4]9APR'!AE134+'[4]10MAY'!AE134+'[4]11JUN'!AE134+'[4]12JUL'!AE134</f>
        <v>0</v>
      </c>
      <c r="AF134" s="19">
        <f>'[4]2SEPT'!AF134+'[4]3OCT'!AF134+'[4]4NOV'!AF134+'[4]5DEC'!AF134+'[4]6JAN'!AF134+'[4]7FEB'!AF134+'[4]8MAR'!AF134+'[4]9APR'!AF134+'[4]10MAY'!AF134+'[4]11JUN'!AF134+'[4]12JUL'!AF134</f>
        <v>0</v>
      </c>
      <c r="AG134" s="19">
        <f>'[4]10MAY'!AG134+'[4]11JUN'!AG134+'[4]12JUL'!AG134</f>
        <v>4200</v>
      </c>
      <c r="AH134" s="24">
        <f>'[4]2SEPT'!AG134+'[4]3OCT'!AG134+'[4]4NOV'!AG134+'[4]5DEC'!AG134+'[4]6JAN'!AG134+'[4]7FEB'!AG134+'[4]8MAR'!AG134+'[4]9APR'!AG134+'[4]10MAY'!AH134+'[4]11JUN'!AH134+'[4]12JUL'!AH134</f>
        <v>1046587.1699999999</v>
      </c>
    </row>
    <row r="135" spans="1:34" x14ac:dyDescent="0.25">
      <c r="A135" s="16" t="s">
        <v>307</v>
      </c>
      <c r="B135" s="17" t="s">
        <v>308</v>
      </c>
      <c r="C135" s="25" t="s">
        <v>39</v>
      </c>
      <c r="D135" s="19">
        <f>'[4]2SEPT'!D135+'[4]3OCT'!D135+'[4]4NOV'!D135+'[4]5DEC'!D135+'[4]6JAN'!D135+'[4]7FEB'!D135+'[4]8MAR'!D135+'[4]9APR'!D135+'[4]10MAY'!D135+'[4]11JUN'!D135+'[4]12JUL'!D135</f>
        <v>74099.23</v>
      </c>
      <c r="E135" s="19">
        <f>'[4]2SEPT'!E135+'[4]3OCT'!E135+'[4]4NOV'!E135+'[4]5DEC'!E135+'[4]6JAN'!E135+'[4]7FEB'!E135+'[4]8MAR'!E135+'[4]9APR'!E135+'[4]10MAY'!E135+'[4]11JUN'!E135+'[4]12JUL'!E135</f>
        <v>8060.77</v>
      </c>
      <c r="F135" s="19">
        <f>'[4]2SEPT'!F135+'[4]3OCT'!F135+'[4]4NOV'!F135+'[4]5DEC'!F135+'[4]6JAN'!F135+'[4]7FEB'!F135+'[4]8MAR'!F135+'[4]9APR'!F135+'[4]10MAY'!F135+'[4]11JUN'!F135+'[4]12JUL'!F135</f>
        <v>6000</v>
      </c>
      <c r="G135" s="19">
        <f>'[4]2SEPT'!G135+'[4]3OCT'!G135+'[4]4NOV'!G135+'[4]5DEC'!G135+'[4]6JAN'!G135+'[4]7FEB'!G135+'[4]8MAR'!G135+'[4]9APR'!G135+'[4]10MAY'!G135+'[4]11JUN'!G135+'[4]12JUL'!G135</f>
        <v>10000</v>
      </c>
      <c r="H135" s="19">
        <f>'[4]2SEPT'!H135+'[4]3OCT'!H135+'[4]4NOV'!H135+'[4]5DEC'!H135+'[4]6JAN'!H135+'[4]7FEB'!H135+'[4]8MAR'!H135+'[4]9APR'!H135+'[4]10MAY'!H135+'[4]11JUN'!H135+'[4]12JUL'!H135</f>
        <v>0</v>
      </c>
      <c r="I135" s="20">
        <f>'[4]2SEPT'!I135+'[4]3OCT'!I135+'[4]4NOV'!I135+'[4]5DEC'!I135+'[4]6JAN'!I135+'[4]7FEB'!I135+'[4]8MAR'!I135+'[4]9APR'!I135+'[4]10MAY'!I135+'[4]11JUN'!I135+'[4]12JUL'!I135</f>
        <v>98160</v>
      </c>
      <c r="J135" s="19">
        <f>'[4]2SEPT'!J135+'[4]3OCT'!J135+'[4]4NOV'!J135+'[4]5DEC'!J135+'[4]6JAN'!J135+'[4]7FEB'!J135+'[4]8MAR'!J135+'[4]9APR'!J135+'[4]10MAY'!J135+'[4]11JUN'!J135+'[4]12JUL'!J135</f>
        <v>7863.16</v>
      </c>
      <c r="K135" s="19">
        <f>'[4]2SEPT'!K135+'[4]3OCT'!K135+'[4]4NOV'!K135+'[4]5DEC'!K135+'[4]6JAN'!K135+'[4]7FEB'!K135+'[4]8MAR'!K135+'[4]9APR'!K135+'[4]10MAY'!K135+'[4]11JUN'!K135+'[4]12JUL'!K135</f>
        <v>0</v>
      </c>
      <c r="L135" s="19">
        <f>'[4]2SEPT'!L135+'[4]3OCT'!L135+'[4]4NOV'!L135+'[4]5DEC'!L135+'[4]6JAN'!L135+'[4]7FEB'!L135+'[4]8MAR'!L135+'[4]9APR'!L135+'[4]10MAY'!L135+'[4]11JUN'!L135+'[4]12JUL'!L135</f>
        <v>0</v>
      </c>
      <c r="M135" s="19">
        <f>'[4]2SEPT'!M135+'[4]3OCT'!M135+'[4]4NOV'!M135+'[4]5DEC'!M135+'[4]6JAN'!M135+'[4]7FEB'!M135+'[4]8MAR'!M135+'[4]9APR'!M135+'[4]10MAY'!M135+'[4]11JUN'!M135+'[4]12JUL'!M135</f>
        <v>0</v>
      </c>
      <c r="N135" s="19">
        <f>'[4]2SEPT'!N135+'[4]3OCT'!N135+'[4]4NOV'!N135+'[4]5DEC'!N135+'[4]6JAN'!N135+'[4]7FEB'!N135+'[4]8MAR'!N135+'[4]9APR'!N135+'[4]10MAY'!N135+'[4]11JUN'!N135+'[4]12JUL'!N135</f>
        <v>0</v>
      </c>
      <c r="O135" s="19">
        <f>'[4]2SEPT'!O135+'[4]3OCT'!O135+'[4]4NOV'!O135+'[4]5DEC'!O135+'[4]6JAN'!O135+'[4]7FEB'!O135+'[4]8MAR'!O135+'[4]9APR'!O135+'[4]10MAY'!O135+'[4]11JUN'!O135+'[4]12JUL'!O135</f>
        <v>0</v>
      </c>
      <c r="P135" s="19">
        <f>'[4]2SEPT'!P135+'[4]3OCT'!P135+'[4]4NOV'!P135+'[4]5DEC'!P135+'[4]6JAN'!P135+'[4]7FEB'!P135+'[4]8MAR'!P135+'[4]9APR'!P135+'[4]10MAY'!P135+'[4]11JUN'!P135+'[4]12JUL'!P135</f>
        <v>0</v>
      </c>
      <c r="Q135" s="19">
        <f>'[4]2SEPT'!Q135+'[4]3OCT'!Q135+'[4]4NOV'!Q135+'[4]5DEC'!Q135+'[4]6JAN'!Q135+'[4]7FEB'!Q135+'[4]8MAR'!Q135+'[4]9APR'!Q135+'[4]10MAY'!Q135+'[4]11JUN'!Q135+'[4]12JUL'!Q135</f>
        <v>0</v>
      </c>
      <c r="R135" s="19">
        <f>'[4]2SEPT'!R135+'[4]3OCT'!R135+'[4]4NOV'!R135+'[4]5DEC'!R135+'[4]6JAN'!R135+'[4]7FEB'!R135+'[4]8MAR'!R135+'[4]9APR'!R135+'[4]10MAY'!R135+'[4]11JUN'!R135+'[4]12JUL'!R135</f>
        <v>0</v>
      </c>
      <c r="S135" s="19">
        <f>'[4]2SEPT'!S135+'[4]3OCT'!S135+'[4]4NOV'!S135+'[4]5DEC'!S135+'[4]6JAN'!S135+'[4]7FEB'!S135+'[4]8MAR'!S135+'[4]9APR'!S135+'[4]10MAY'!S135+'[4]11JUN'!S135+'[4]12JUL'!S135</f>
        <v>0</v>
      </c>
      <c r="T135" s="21">
        <f>'[4]2SEPT'!T135+'[4]3OCT'!T135+'[4]4NOV'!T135+'[4]5DEC'!T135+'[4]6JAN'!T135+'[4]7FEB'!T135+'[4]8MAR'!T135+'[4]9APR'!T135+'[4]10MAY'!T135+'[4]11JUN'!T135+'[4]12JUL'!T135</f>
        <v>0</v>
      </c>
      <c r="U135" s="19">
        <f>'[4]2SEPT'!U135+'[4]3OCT'!U135+'[4]4NOV'!U135+'[4]5DEC'!U135+'[4]6JAN'!U135+'[4]7FEB'!U135+'[4]8MAR'!U135+'[4]9APR'!U135+'[4]10MAY'!U135+'[4]11JUN'!U135+'[4]12JUL'!U135</f>
        <v>0</v>
      </c>
      <c r="V135" s="19">
        <f>'[4]2SEPT'!V135+'[4]3OCT'!V135+'[4]4NOV'!V135+'[4]5DEC'!V135+'[4]6JAN'!V135+'[4]7FEB'!V135+'[4]8MAR'!V135+'[4]9APR'!V135+'[4]10MAY'!V135+'[4]11JUN'!V135+'[4]12JUL'!V135</f>
        <v>0</v>
      </c>
      <c r="W135" s="19">
        <f>'[4]2SEPT'!W135+'[4]3OCT'!W135+'[4]4NOV'!W135+'[4]5DEC'!W135+'[4]6JAN'!W135+'[4]7FEB'!W135+'[4]8MAR'!W135+'[4]9APR'!W135+'[4]10MAY'!W135+'[4]11JUN'!W135+'[4]12JUL'!W135</f>
        <v>0</v>
      </c>
      <c r="X135" s="19">
        <f>'[4]2SEPT'!X135+'[4]3OCT'!X135+'[4]4NOV'!X135+'[4]5DEC'!X135+'[4]6JAN'!X135+'[4]7FEB'!X135+'[4]8MAR'!X135+'[4]9APR'!X135+'[4]10MAY'!X135+'[4]11JUN'!X135+'[4]12JUL'!X135</f>
        <v>0</v>
      </c>
      <c r="Y135" s="22">
        <f>'[4]2SEPT'!Y135+'[4]3OCT'!Y135+'[4]4NOV'!Y135+'[4]5DEC'!Y135+'[4]6JAN'!Y135+'[4]7FEB'!Y135+'[4]8MAR'!Y135+'[4]9APR'!Y135+'[4]10MAY'!Y135+'[4]11JUN'!Y135+'[4]12JUL'!Y135</f>
        <v>0</v>
      </c>
      <c r="Z135" s="19">
        <f>'[4]2SEPT'!Z135+'[4]3OCT'!Z135+'[4]4NOV'!Z135+'[4]5DEC'!Z135+'[4]6JAN'!Z135+'[4]7FEB'!Z135+'[4]8MAR'!Z135+'[4]9APR'!Z135+'[4]10MAY'!Z135+'[4]11JUN'!Z135+'[4]12JUL'!Z135</f>
        <v>0</v>
      </c>
      <c r="AA135" s="19">
        <f>'[4]2SEPT'!AA135+'[4]3OCT'!AA135+'[4]4NOV'!AA135+'[4]5DEC'!AA135+'[4]6JAN'!AA135+'[4]7FEB'!AA135+'[4]8MAR'!AA135+'[4]9APR'!AA135+'[4]10MAY'!AA135+'[4]11JUN'!AA135+'[4]12JUL'!AA135</f>
        <v>0</v>
      </c>
      <c r="AB135" s="19">
        <f>'[4]2SEPT'!AB135+'[4]3OCT'!AB135+'[4]4NOV'!AB135+'[4]5DEC'!AB135+'[4]6JAN'!AB135+'[4]7FEB'!AB135+'[4]8MAR'!AB135+'[4]9APR'!AB135+'[4]10MAY'!AB135+'[4]11JUN'!AB135+'[4]12JUL'!AB135</f>
        <v>0</v>
      </c>
      <c r="AC135" s="19">
        <f>'[4]2SEPT'!AC135+'[4]3OCT'!AC135+'[4]4NOV'!AC135+'[4]5DEC'!AC135+'[4]6JAN'!AC135+'[4]7FEB'!AC135+'[4]8MAR'!AC135+'[4]9APR'!AC135+'[4]10MAY'!AC135+'[4]11JUN'!AC135+'[4]12JUL'!AC135</f>
        <v>0</v>
      </c>
      <c r="AD135" s="23">
        <f>'[4]2SEPT'!AD135+'[4]3OCT'!AD135+'[4]4NOV'!AD135+'[4]5DEC'!AD135+'[4]6JAN'!AD135+'[4]7FEB'!AD135+'[4]8MAR'!AD135+'[4]9APR'!AD135+'[4]10MAY'!AD135+'[4]11JUN'!AD135+'[4]12JUL'!AD135</f>
        <v>0</v>
      </c>
      <c r="AE135" s="19">
        <f>'[4]2SEPT'!AE135+'[4]3OCT'!AE135+'[4]4NOV'!AE135+'[4]5DEC'!AE135+'[4]6JAN'!AE135+'[4]7FEB'!AE135+'[4]8MAR'!AE135+'[4]9APR'!AE135+'[4]10MAY'!AE135+'[4]11JUN'!AE135+'[4]12JUL'!AE135</f>
        <v>0</v>
      </c>
      <c r="AF135" s="19">
        <f>'[4]2SEPT'!AF135+'[4]3OCT'!AF135+'[4]4NOV'!AF135+'[4]5DEC'!AF135+'[4]6JAN'!AF135+'[4]7FEB'!AF135+'[4]8MAR'!AF135+'[4]9APR'!AF135+'[4]10MAY'!AF135+'[4]11JUN'!AF135+'[4]12JUL'!AF135</f>
        <v>0</v>
      </c>
      <c r="AG135" s="19">
        <f>'[4]10MAY'!AG135+'[4]11JUN'!AG135+'[4]12JUL'!AG135</f>
        <v>0</v>
      </c>
      <c r="AH135" s="24">
        <f>'[4]2SEPT'!AG135+'[4]3OCT'!AG135+'[4]4NOV'!AG135+'[4]5DEC'!AG135+'[4]6JAN'!AG135+'[4]7FEB'!AG135+'[4]8MAR'!AG135+'[4]9APR'!AG135+'[4]10MAY'!AH135+'[4]11JUN'!AH135+'[4]12JUL'!AH135</f>
        <v>97843.16</v>
      </c>
    </row>
    <row r="136" spans="1:34" x14ac:dyDescent="0.25">
      <c r="A136" s="16" t="s">
        <v>309</v>
      </c>
      <c r="B136" s="17" t="s">
        <v>310</v>
      </c>
      <c r="C136" s="29" t="s">
        <v>50</v>
      </c>
      <c r="D136" s="19">
        <f>'[4]2SEPT'!D136+'[4]3OCT'!D136+'[4]4NOV'!D136+'[4]5DEC'!D136+'[4]6JAN'!D136+'[4]7FEB'!D136+'[4]8MAR'!D136+'[4]9APR'!D136+'[4]10MAY'!D136+'[4]11JUN'!D136+'[4]12JUL'!D136</f>
        <v>109464.31</v>
      </c>
      <c r="E136" s="19">
        <f>'[4]2SEPT'!E136+'[4]3OCT'!E136+'[4]4NOV'!E136+'[4]5DEC'!E136+'[4]6JAN'!E136+'[4]7FEB'!E136+'[4]8MAR'!E136+'[4]9APR'!E136+'[4]10MAY'!E136+'[4]11JUN'!E136+'[4]12JUL'!E136</f>
        <v>0</v>
      </c>
      <c r="F136" s="19">
        <f>'[4]2SEPT'!F136+'[4]3OCT'!F136+'[4]4NOV'!F136+'[4]5DEC'!F136+'[4]6JAN'!F136+'[4]7FEB'!F136+'[4]8MAR'!F136+'[4]9APR'!F136+'[4]10MAY'!F136+'[4]11JUN'!F136+'[4]12JUL'!F136</f>
        <v>38999</v>
      </c>
      <c r="G136" s="19">
        <f>'[4]2SEPT'!G136+'[4]3OCT'!G136+'[4]4NOV'!G136+'[4]5DEC'!G136+'[4]6JAN'!G136+'[4]7FEB'!G136+'[4]8MAR'!G136+'[4]9APR'!G136+'[4]10MAY'!G136+'[4]11JUN'!G136+'[4]12JUL'!G136</f>
        <v>61721.689999999995</v>
      </c>
      <c r="H136" s="19">
        <f>'[4]2SEPT'!H136+'[4]3OCT'!H136+'[4]4NOV'!H136+'[4]5DEC'!H136+'[4]6JAN'!H136+'[4]7FEB'!H136+'[4]8MAR'!H136+'[4]9APR'!H136+'[4]10MAY'!H136+'[4]11JUN'!H136+'[4]12JUL'!H136</f>
        <v>6358</v>
      </c>
      <c r="I136" s="20">
        <f>'[4]2SEPT'!I136+'[4]3OCT'!I136+'[4]4NOV'!I136+'[4]5DEC'!I136+'[4]6JAN'!I136+'[4]7FEB'!I136+'[4]8MAR'!I136+'[4]9APR'!I136+'[4]10MAY'!I136+'[4]11JUN'!I136+'[4]12JUL'!I136</f>
        <v>216543</v>
      </c>
      <c r="J136" s="19">
        <f>'[4]2SEPT'!J136+'[4]3OCT'!J136+'[4]4NOV'!J136+'[4]5DEC'!J136+'[4]6JAN'!J136+'[4]7FEB'!J136+'[4]8MAR'!J136+'[4]9APR'!J136+'[4]10MAY'!J136+'[4]11JUN'!J136+'[4]12JUL'!J136</f>
        <v>19476</v>
      </c>
      <c r="K136" s="19">
        <f>'[4]2SEPT'!K136+'[4]3OCT'!K136+'[4]4NOV'!K136+'[4]5DEC'!K136+'[4]6JAN'!K136+'[4]7FEB'!K136+'[4]8MAR'!K136+'[4]9APR'!K136+'[4]10MAY'!K136+'[4]11JUN'!K136+'[4]12JUL'!K136</f>
        <v>0</v>
      </c>
      <c r="L136" s="19">
        <f>'[4]2SEPT'!L136+'[4]3OCT'!L136+'[4]4NOV'!L136+'[4]5DEC'!L136+'[4]6JAN'!L136+'[4]7FEB'!L136+'[4]8MAR'!L136+'[4]9APR'!L136+'[4]10MAY'!L136+'[4]11JUN'!L136+'[4]12JUL'!L136</f>
        <v>0</v>
      </c>
      <c r="M136" s="19">
        <f>'[4]2SEPT'!M136+'[4]3OCT'!M136+'[4]4NOV'!M136+'[4]5DEC'!M136+'[4]6JAN'!M136+'[4]7FEB'!M136+'[4]8MAR'!M136+'[4]9APR'!M136+'[4]10MAY'!M136+'[4]11JUN'!M136+'[4]12JUL'!M136</f>
        <v>0</v>
      </c>
      <c r="N136" s="19">
        <f>'[4]2SEPT'!N136+'[4]3OCT'!N136+'[4]4NOV'!N136+'[4]5DEC'!N136+'[4]6JAN'!N136+'[4]7FEB'!N136+'[4]8MAR'!N136+'[4]9APR'!N136+'[4]10MAY'!N136+'[4]11JUN'!N136+'[4]12JUL'!N136</f>
        <v>0</v>
      </c>
      <c r="O136" s="19">
        <f>'[4]2SEPT'!O136+'[4]3OCT'!O136+'[4]4NOV'!O136+'[4]5DEC'!O136+'[4]6JAN'!O136+'[4]7FEB'!O136+'[4]8MAR'!O136+'[4]9APR'!O136+'[4]10MAY'!O136+'[4]11JUN'!O136+'[4]12JUL'!O136</f>
        <v>0</v>
      </c>
      <c r="P136" s="19">
        <f>'[4]2SEPT'!P136+'[4]3OCT'!P136+'[4]4NOV'!P136+'[4]5DEC'!P136+'[4]6JAN'!P136+'[4]7FEB'!P136+'[4]8MAR'!P136+'[4]9APR'!P136+'[4]10MAY'!P136+'[4]11JUN'!P136+'[4]12JUL'!P136</f>
        <v>120000</v>
      </c>
      <c r="Q136" s="19">
        <f>'[4]2SEPT'!Q136+'[4]3OCT'!Q136+'[4]4NOV'!Q136+'[4]5DEC'!Q136+'[4]6JAN'!Q136+'[4]7FEB'!Q136+'[4]8MAR'!Q136+'[4]9APR'!Q136+'[4]10MAY'!Q136+'[4]11JUN'!Q136+'[4]12JUL'!Q136</f>
        <v>0</v>
      </c>
      <c r="R136" s="19">
        <f>'[4]2SEPT'!R136+'[4]3OCT'!R136+'[4]4NOV'!R136+'[4]5DEC'!R136+'[4]6JAN'!R136+'[4]7FEB'!R136+'[4]8MAR'!R136+'[4]9APR'!R136+'[4]10MAY'!R136+'[4]11JUN'!R136+'[4]12JUL'!R136</f>
        <v>0</v>
      </c>
      <c r="S136" s="19">
        <f>'[4]2SEPT'!S136+'[4]3OCT'!S136+'[4]4NOV'!S136+'[4]5DEC'!S136+'[4]6JAN'!S136+'[4]7FEB'!S136+'[4]8MAR'!S136+'[4]9APR'!S136+'[4]10MAY'!S136+'[4]11JUN'!S136+'[4]12JUL'!S136</f>
        <v>0</v>
      </c>
      <c r="T136" s="21">
        <f>'[4]2SEPT'!T136+'[4]3OCT'!T136+'[4]4NOV'!T136+'[4]5DEC'!T136+'[4]6JAN'!T136+'[4]7FEB'!T136+'[4]8MAR'!T136+'[4]9APR'!T136+'[4]10MAY'!T136+'[4]11JUN'!T136+'[4]12JUL'!T136</f>
        <v>0</v>
      </c>
      <c r="U136" s="19">
        <f>'[4]2SEPT'!U136+'[4]3OCT'!U136+'[4]4NOV'!U136+'[4]5DEC'!U136+'[4]6JAN'!U136+'[4]7FEB'!U136+'[4]8MAR'!U136+'[4]9APR'!U136+'[4]10MAY'!U136+'[4]11JUN'!U136+'[4]12JUL'!U136</f>
        <v>0</v>
      </c>
      <c r="V136" s="19">
        <f>'[4]2SEPT'!V136+'[4]3OCT'!V136+'[4]4NOV'!V136+'[4]5DEC'!V136+'[4]6JAN'!V136+'[4]7FEB'!V136+'[4]8MAR'!V136+'[4]9APR'!V136+'[4]10MAY'!V136+'[4]11JUN'!V136+'[4]12JUL'!V136</f>
        <v>0</v>
      </c>
      <c r="W136" s="19">
        <f>'[4]2SEPT'!W136+'[4]3OCT'!W136+'[4]4NOV'!W136+'[4]5DEC'!W136+'[4]6JAN'!W136+'[4]7FEB'!W136+'[4]8MAR'!W136+'[4]9APR'!W136+'[4]10MAY'!W136+'[4]11JUN'!W136+'[4]12JUL'!W136</f>
        <v>0</v>
      </c>
      <c r="X136" s="19">
        <f>'[4]2SEPT'!X136+'[4]3OCT'!X136+'[4]4NOV'!X136+'[4]5DEC'!X136+'[4]6JAN'!X136+'[4]7FEB'!X136+'[4]8MAR'!X136+'[4]9APR'!X136+'[4]10MAY'!X136+'[4]11JUN'!X136+'[4]12JUL'!X136</f>
        <v>0</v>
      </c>
      <c r="Y136" s="22">
        <f>'[4]2SEPT'!Y136+'[4]3OCT'!Y136+'[4]4NOV'!Y136+'[4]5DEC'!Y136+'[4]6JAN'!Y136+'[4]7FEB'!Y136+'[4]8MAR'!Y136+'[4]9APR'!Y136+'[4]10MAY'!Y136+'[4]11JUN'!Y136+'[4]12JUL'!Y136</f>
        <v>0</v>
      </c>
      <c r="Z136" s="19">
        <f>'[4]2SEPT'!Z136+'[4]3OCT'!Z136+'[4]4NOV'!Z136+'[4]5DEC'!Z136+'[4]6JAN'!Z136+'[4]7FEB'!Z136+'[4]8MAR'!Z136+'[4]9APR'!Z136+'[4]10MAY'!Z136+'[4]11JUN'!Z136+'[4]12JUL'!Z136</f>
        <v>0</v>
      </c>
      <c r="AA136" s="19">
        <f>'[4]2SEPT'!AA136+'[4]3OCT'!AA136+'[4]4NOV'!AA136+'[4]5DEC'!AA136+'[4]6JAN'!AA136+'[4]7FEB'!AA136+'[4]8MAR'!AA136+'[4]9APR'!AA136+'[4]10MAY'!AA136+'[4]11JUN'!AA136+'[4]12JUL'!AA136</f>
        <v>0</v>
      </c>
      <c r="AB136" s="19">
        <f>'[4]2SEPT'!AB136+'[4]3OCT'!AB136+'[4]4NOV'!AB136+'[4]5DEC'!AB136+'[4]6JAN'!AB136+'[4]7FEB'!AB136+'[4]8MAR'!AB136+'[4]9APR'!AB136+'[4]10MAY'!AB136+'[4]11JUN'!AB136+'[4]12JUL'!AB136</f>
        <v>0</v>
      </c>
      <c r="AC136" s="19">
        <f>'[4]2SEPT'!AC136+'[4]3OCT'!AC136+'[4]4NOV'!AC136+'[4]5DEC'!AC136+'[4]6JAN'!AC136+'[4]7FEB'!AC136+'[4]8MAR'!AC136+'[4]9APR'!AC136+'[4]10MAY'!AC136+'[4]11JUN'!AC136+'[4]12JUL'!AC136</f>
        <v>0</v>
      </c>
      <c r="AD136" s="23">
        <f>'[4]2SEPT'!AD136+'[4]3OCT'!AD136+'[4]4NOV'!AD136+'[4]5DEC'!AD136+'[4]6JAN'!AD136+'[4]7FEB'!AD136+'[4]8MAR'!AD136+'[4]9APR'!AD136+'[4]10MAY'!AD136+'[4]11JUN'!AD136+'[4]12JUL'!AD136</f>
        <v>0</v>
      </c>
      <c r="AE136" s="19">
        <f>'[4]2SEPT'!AE136+'[4]3OCT'!AE136+'[4]4NOV'!AE136+'[4]5DEC'!AE136+'[4]6JAN'!AE136+'[4]7FEB'!AE136+'[4]8MAR'!AE136+'[4]9APR'!AE136+'[4]10MAY'!AE136+'[4]11JUN'!AE136+'[4]12JUL'!AE136</f>
        <v>0</v>
      </c>
      <c r="AF136" s="19">
        <f>'[4]2SEPT'!AF136+'[4]3OCT'!AF136+'[4]4NOV'!AF136+'[4]5DEC'!AF136+'[4]6JAN'!AF136+'[4]7FEB'!AF136+'[4]8MAR'!AF136+'[4]9APR'!AF136+'[4]10MAY'!AF136+'[4]11JUN'!AF136+'[4]12JUL'!AF136</f>
        <v>0</v>
      </c>
      <c r="AG136" s="19">
        <f>'[4]10MAY'!AG136+'[4]11JUN'!AG136+'[4]12JUL'!AG136</f>
        <v>0</v>
      </c>
      <c r="AH136" s="24">
        <f>'[4]2SEPT'!AG136+'[4]3OCT'!AG136+'[4]4NOV'!AG136+'[4]5DEC'!AG136+'[4]6JAN'!AG136+'[4]7FEB'!AG136+'[4]8MAR'!AG136+'[4]9APR'!AG136+'[4]10MAY'!AH136+'[4]11JUN'!AH136+'[4]12JUL'!AH136</f>
        <v>327973</v>
      </c>
    </row>
    <row r="137" spans="1:34" x14ac:dyDescent="0.25">
      <c r="A137" s="16" t="s">
        <v>311</v>
      </c>
      <c r="B137" s="17" t="s">
        <v>312</v>
      </c>
      <c r="C137" s="31" t="s">
        <v>100</v>
      </c>
      <c r="D137" s="19">
        <f>'[4]2SEPT'!D137+'[4]3OCT'!D137+'[4]4NOV'!D137+'[4]5DEC'!D137+'[4]6JAN'!D137+'[4]7FEB'!D137+'[4]8MAR'!D137+'[4]9APR'!D137+'[4]10MAY'!D137+'[4]11JUN'!D137+'[4]12JUL'!D137</f>
        <v>1438996</v>
      </c>
      <c r="E137" s="19">
        <f>'[4]2SEPT'!E137+'[4]3OCT'!E137+'[4]4NOV'!E137+'[4]5DEC'!E137+'[4]6JAN'!E137+'[4]7FEB'!E137+'[4]8MAR'!E137+'[4]9APR'!E137+'[4]10MAY'!E137+'[4]11JUN'!E137+'[4]12JUL'!E137</f>
        <v>2572481</v>
      </c>
      <c r="F137" s="19">
        <f>'[4]2SEPT'!F137+'[4]3OCT'!F137+'[4]4NOV'!F137+'[4]5DEC'!F137+'[4]6JAN'!F137+'[4]7FEB'!F137+'[4]8MAR'!F137+'[4]9APR'!F137+'[4]10MAY'!F137+'[4]11JUN'!F137+'[4]12JUL'!F137</f>
        <v>388003</v>
      </c>
      <c r="G137" s="19">
        <f>'[4]2SEPT'!G137+'[4]3OCT'!G137+'[4]4NOV'!G137+'[4]5DEC'!G137+'[4]6JAN'!G137+'[4]7FEB'!G137+'[4]8MAR'!G137+'[4]9APR'!G137+'[4]10MAY'!G137+'[4]11JUN'!G137+'[4]12JUL'!G137</f>
        <v>1506564</v>
      </c>
      <c r="H137" s="19">
        <f>'[4]2SEPT'!H137+'[4]3OCT'!H137+'[4]4NOV'!H137+'[4]5DEC'!H137+'[4]6JAN'!H137+'[4]7FEB'!H137+'[4]8MAR'!H137+'[4]9APR'!H137+'[4]10MAY'!H137+'[4]11JUN'!H137+'[4]12JUL'!H137</f>
        <v>1788033</v>
      </c>
      <c r="I137" s="20">
        <f>'[4]2SEPT'!I137+'[4]3OCT'!I137+'[4]4NOV'!I137+'[4]5DEC'!I137+'[4]6JAN'!I137+'[4]7FEB'!I137+'[4]8MAR'!I137+'[4]9APR'!I137+'[4]10MAY'!I137+'[4]11JUN'!I137+'[4]12JUL'!I137</f>
        <v>7694077</v>
      </c>
      <c r="J137" s="19">
        <f>'[4]2SEPT'!J137+'[4]3OCT'!J137+'[4]4NOV'!J137+'[4]5DEC'!J137+'[4]6JAN'!J137+'[4]7FEB'!J137+'[4]8MAR'!J137+'[4]9APR'!J137+'[4]10MAY'!J137+'[4]11JUN'!J137+'[4]12JUL'!J137</f>
        <v>1479642.97</v>
      </c>
      <c r="K137" s="19">
        <f>'[4]2SEPT'!K137+'[4]3OCT'!K137+'[4]4NOV'!K137+'[4]5DEC'!K137+'[4]6JAN'!K137+'[4]7FEB'!K137+'[4]8MAR'!K137+'[4]9APR'!K137+'[4]10MAY'!K137+'[4]11JUN'!K137+'[4]12JUL'!K137</f>
        <v>0</v>
      </c>
      <c r="L137" s="19">
        <f>'[4]2SEPT'!L137+'[4]3OCT'!L137+'[4]4NOV'!L137+'[4]5DEC'!L137+'[4]6JAN'!L137+'[4]7FEB'!L137+'[4]8MAR'!L137+'[4]9APR'!L137+'[4]10MAY'!L137+'[4]11JUN'!L137+'[4]12JUL'!L137</f>
        <v>0</v>
      </c>
      <c r="M137" s="19">
        <f>'[4]2SEPT'!M137+'[4]3OCT'!M137+'[4]4NOV'!M137+'[4]5DEC'!M137+'[4]6JAN'!M137+'[4]7FEB'!M137+'[4]8MAR'!M137+'[4]9APR'!M137+'[4]10MAY'!M137+'[4]11JUN'!M137+'[4]12JUL'!M137</f>
        <v>0</v>
      </c>
      <c r="N137" s="19">
        <f>'[4]2SEPT'!N137+'[4]3OCT'!N137+'[4]4NOV'!N137+'[4]5DEC'!N137+'[4]6JAN'!N137+'[4]7FEB'!N137+'[4]8MAR'!N137+'[4]9APR'!N137+'[4]10MAY'!N137+'[4]11JUN'!N137+'[4]12JUL'!N137</f>
        <v>0</v>
      </c>
      <c r="O137" s="19">
        <f>'[4]2SEPT'!O137+'[4]3OCT'!O137+'[4]4NOV'!O137+'[4]5DEC'!O137+'[4]6JAN'!O137+'[4]7FEB'!O137+'[4]8MAR'!O137+'[4]9APR'!O137+'[4]10MAY'!O137+'[4]11JUN'!O137+'[4]12JUL'!O137</f>
        <v>216800</v>
      </c>
      <c r="P137" s="19">
        <f>'[4]2SEPT'!P137+'[4]3OCT'!P137+'[4]4NOV'!P137+'[4]5DEC'!P137+'[4]6JAN'!P137+'[4]7FEB'!P137+'[4]8MAR'!P137+'[4]9APR'!P137+'[4]10MAY'!P137+'[4]11JUN'!P137+'[4]12JUL'!P137</f>
        <v>0</v>
      </c>
      <c r="Q137" s="19">
        <f>'[4]2SEPT'!Q137+'[4]3OCT'!Q137+'[4]4NOV'!Q137+'[4]5DEC'!Q137+'[4]6JAN'!Q137+'[4]7FEB'!Q137+'[4]8MAR'!Q137+'[4]9APR'!Q137+'[4]10MAY'!Q137+'[4]11JUN'!Q137+'[4]12JUL'!Q137</f>
        <v>0</v>
      </c>
      <c r="R137" s="19">
        <f>'[4]2SEPT'!R137+'[4]3OCT'!R137+'[4]4NOV'!R137+'[4]5DEC'!R137+'[4]6JAN'!R137+'[4]7FEB'!R137+'[4]8MAR'!R137+'[4]9APR'!R137+'[4]10MAY'!R137+'[4]11JUN'!R137+'[4]12JUL'!R137</f>
        <v>0</v>
      </c>
      <c r="S137" s="19">
        <f>'[4]2SEPT'!S137+'[4]3OCT'!S137+'[4]4NOV'!S137+'[4]5DEC'!S137+'[4]6JAN'!S137+'[4]7FEB'!S137+'[4]8MAR'!S137+'[4]9APR'!S137+'[4]10MAY'!S137+'[4]11JUN'!S137+'[4]12JUL'!S137</f>
        <v>0</v>
      </c>
      <c r="T137" s="21">
        <f>'[4]2SEPT'!T137+'[4]3OCT'!T137+'[4]4NOV'!T137+'[4]5DEC'!T137+'[4]6JAN'!T137+'[4]7FEB'!T137+'[4]8MAR'!T137+'[4]9APR'!T137+'[4]10MAY'!T137+'[4]11JUN'!T137+'[4]12JUL'!T137</f>
        <v>0</v>
      </c>
      <c r="U137" s="19">
        <f>'[4]2SEPT'!U137+'[4]3OCT'!U137+'[4]4NOV'!U137+'[4]5DEC'!U137+'[4]6JAN'!U137+'[4]7FEB'!U137+'[4]8MAR'!U137+'[4]9APR'!U137+'[4]10MAY'!U137+'[4]11JUN'!U137+'[4]12JUL'!U137</f>
        <v>0</v>
      </c>
      <c r="V137" s="19">
        <f>'[4]2SEPT'!V137+'[4]3OCT'!V137+'[4]4NOV'!V137+'[4]5DEC'!V137+'[4]6JAN'!V137+'[4]7FEB'!V137+'[4]8MAR'!V137+'[4]9APR'!V137+'[4]10MAY'!V137+'[4]11JUN'!V137+'[4]12JUL'!V137</f>
        <v>0</v>
      </c>
      <c r="W137" s="19">
        <f>'[4]2SEPT'!W137+'[4]3OCT'!W137+'[4]4NOV'!W137+'[4]5DEC'!W137+'[4]6JAN'!W137+'[4]7FEB'!W137+'[4]8MAR'!W137+'[4]9APR'!W137+'[4]10MAY'!W137+'[4]11JUN'!W137+'[4]12JUL'!W137</f>
        <v>0</v>
      </c>
      <c r="X137" s="19">
        <f>'[4]2SEPT'!X137+'[4]3OCT'!X137+'[4]4NOV'!X137+'[4]5DEC'!X137+'[4]6JAN'!X137+'[4]7FEB'!X137+'[4]8MAR'!X137+'[4]9APR'!X137+'[4]10MAY'!X137+'[4]11JUN'!X137+'[4]12JUL'!X137</f>
        <v>0</v>
      </c>
      <c r="Y137" s="22">
        <f>'[4]2SEPT'!Y137+'[4]3OCT'!Y137+'[4]4NOV'!Y137+'[4]5DEC'!Y137+'[4]6JAN'!Y137+'[4]7FEB'!Y137+'[4]8MAR'!Y137+'[4]9APR'!Y137+'[4]10MAY'!Y137+'[4]11JUN'!Y137+'[4]12JUL'!Y137</f>
        <v>0</v>
      </c>
      <c r="Z137" s="19">
        <f>'[4]2SEPT'!Z137+'[4]3OCT'!Z137+'[4]4NOV'!Z137+'[4]5DEC'!Z137+'[4]6JAN'!Z137+'[4]7FEB'!Z137+'[4]8MAR'!Z137+'[4]9APR'!Z137+'[4]10MAY'!Z137+'[4]11JUN'!Z137+'[4]12JUL'!Z137</f>
        <v>0</v>
      </c>
      <c r="AA137" s="19">
        <f>'[4]2SEPT'!AA137+'[4]3OCT'!AA137+'[4]4NOV'!AA137+'[4]5DEC'!AA137+'[4]6JAN'!AA137+'[4]7FEB'!AA137+'[4]8MAR'!AA137+'[4]9APR'!AA137+'[4]10MAY'!AA137+'[4]11JUN'!AA137+'[4]12JUL'!AA137</f>
        <v>0</v>
      </c>
      <c r="AB137" s="19">
        <f>'[4]2SEPT'!AB137+'[4]3OCT'!AB137+'[4]4NOV'!AB137+'[4]5DEC'!AB137+'[4]6JAN'!AB137+'[4]7FEB'!AB137+'[4]8MAR'!AB137+'[4]9APR'!AB137+'[4]10MAY'!AB137+'[4]11JUN'!AB137+'[4]12JUL'!AB137</f>
        <v>120000</v>
      </c>
      <c r="AC137" s="19">
        <f>'[4]2SEPT'!AC137+'[4]3OCT'!AC137+'[4]4NOV'!AC137+'[4]5DEC'!AC137+'[4]6JAN'!AC137+'[4]7FEB'!AC137+'[4]8MAR'!AC137+'[4]9APR'!AC137+'[4]10MAY'!AC137+'[4]11JUN'!AC137+'[4]12JUL'!AC137</f>
        <v>40901</v>
      </c>
      <c r="AD137" s="23">
        <f>'[4]2SEPT'!AD137+'[4]3OCT'!AD137+'[4]4NOV'!AD137+'[4]5DEC'!AD137+'[4]6JAN'!AD137+'[4]7FEB'!AD137+'[4]8MAR'!AD137+'[4]9APR'!AD137+'[4]10MAY'!AD137+'[4]11JUN'!AD137+'[4]12JUL'!AD137</f>
        <v>160901</v>
      </c>
      <c r="AE137" s="19">
        <f>'[4]2SEPT'!AE137+'[4]3OCT'!AE137+'[4]4NOV'!AE137+'[4]5DEC'!AE137+'[4]6JAN'!AE137+'[4]7FEB'!AE137+'[4]8MAR'!AE137+'[4]9APR'!AE137+'[4]10MAY'!AE137+'[4]11JUN'!AE137+'[4]12JUL'!AE137</f>
        <v>0</v>
      </c>
      <c r="AF137" s="19">
        <f>'[4]2SEPT'!AF137+'[4]3OCT'!AF137+'[4]4NOV'!AF137+'[4]5DEC'!AF137+'[4]6JAN'!AF137+'[4]7FEB'!AF137+'[4]8MAR'!AF137+'[4]9APR'!AF137+'[4]10MAY'!AF137+'[4]11JUN'!AF137+'[4]12JUL'!AF137</f>
        <v>0</v>
      </c>
      <c r="AG137" s="19">
        <f>'[4]10MAY'!AG137+'[4]11JUN'!AG137+'[4]12JUL'!AG137</f>
        <v>0</v>
      </c>
      <c r="AH137" s="24">
        <f>'[4]2SEPT'!AG137+'[4]3OCT'!AG137+'[4]4NOV'!AG137+'[4]5DEC'!AG137+'[4]6JAN'!AG137+'[4]7FEB'!AG137+'[4]8MAR'!AG137+'[4]9APR'!AG137+'[4]10MAY'!AH137+'[4]11JUN'!AH137+'[4]12JUL'!AH137</f>
        <v>8878772.9699999988</v>
      </c>
    </row>
    <row r="138" spans="1:34" x14ac:dyDescent="0.25">
      <c r="A138" s="16" t="s">
        <v>313</v>
      </c>
      <c r="B138" s="17" t="s">
        <v>314</v>
      </c>
      <c r="C138" s="25" t="s">
        <v>39</v>
      </c>
      <c r="D138" s="19">
        <f>'[4]2SEPT'!D138+'[4]3OCT'!D138+'[4]4NOV'!D138+'[4]5DEC'!D138+'[4]6JAN'!D138+'[4]7FEB'!D138+'[4]8MAR'!D138+'[4]9APR'!D138+'[4]10MAY'!D138+'[4]11JUN'!D138+'[4]12JUL'!D138</f>
        <v>539667.31000000006</v>
      </c>
      <c r="E138" s="19">
        <f>'[4]2SEPT'!E138+'[4]3OCT'!E138+'[4]4NOV'!E138+'[4]5DEC'!E138+'[4]6JAN'!E138+'[4]7FEB'!E138+'[4]8MAR'!E138+'[4]9APR'!E138+'[4]10MAY'!E138+'[4]11JUN'!E138+'[4]12JUL'!E138</f>
        <v>237928.41</v>
      </c>
      <c r="F138" s="19">
        <f>'[4]2SEPT'!F138+'[4]3OCT'!F138+'[4]4NOV'!F138+'[4]5DEC'!F138+'[4]6JAN'!F138+'[4]7FEB'!F138+'[4]8MAR'!F138+'[4]9APR'!F138+'[4]10MAY'!F138+'[4]11JUN'!F138+'[4]12JUL'!F138</f>
        <v>66121.2</v>
      </c>
      <c r="G138" s="19">
        <f>'[4]2SEPT'!G138+'[4]3OCT'!G138+'[4]4NOV'!G138+'[4]5DEC'!G138+'[4]6JAN'!G138+'[4]7FEB'!G138+'[4]8MAR'!G138+'[4]9APR'!G138+'[4]10MAY'!G138+'[4]11JUN'!G138+'[4]12JUL'!G138</f>
        <v>171160.08</v>
      </c>
      <c r="H138" s="19">
        <f>'[4]2SEPT'!H138+'[4]3OCT'!H138+'[4]4NOV'!H138+'[4]5DEC'!H138+'[4]6JAN'!H138+'[4]7FEB'!H138+'[4]8MAR'!H138+'[4]9APR'!H138+'[4]10MAY'!H138+'[4]11JUN'!H138+'[4]12JUL'!H138</f>
        <v>92000</v>
      </c>
      <c r="I138" s="20">
        <f>'[4]2SEPT'!I138+'[4]3OCT'!I138+'[4]4NOV'!I138+'[4]5DEC'!I138+'[4]6JAN'!I138+'[4]7FEB'!I138+'[4]8MAR'!I138+'[4]9APR'!I138+'[4]10MAY'!I138+'[4]11JUN'!I138+'[4]12JUL'!I138</f>
        <v>1106877</v>
      </c>
      <c r="J138" s="19">
        <f>'[4]2SEPT'!J138+'[4]3OCT'!J138+'[4]4NOV'!J138+'[4]5DEC'!J138+'[4]6JAN'!J138+'[4]7FEB'!J138+'[4]8MAR'!J138+'[4]9APR'!J138+'[4]10MAY'!J138+'[4]11JUN'!J138+'[4]12JUL'!J138</f>
        <v>406916.41</v>
      </c>
      <c r="K138" s="19">
        <f>'[4]2SEPT'!K138+'[4]3OCT'!K138+'[4]4NOV'!K138+'[4]5DEC'!K138+'[4]6JAN'!K138+'[4]7FEB'!K138+'[4]8MAR'!K138+'[4]9APR'!K138+'[4]10MAY'!K138+'[4]11JUN'!K138+'[4]12JUL'!K138</f>
        <v>0</v>
      </c>
      <c r="L138" s="19">
        <f>'[4]2SEPT'!L138+'[4]3OCT'!L138+'[4]4NOV'!L138+'[4]5DEC'!L138+'[4]6JAN'!L138+'[4]7FEB'!L138+'[4]8MAR'!L138+'[4]9APR'!L138+'[4]10MAY'!L138+'[4]11JUN'!L138+'[4]12JUL'!L138</f>
        <v>0</v>
      </c>
      <c r="M138" s="19">
        <f>'[4]2SEPT'!M138+'[4]3OCT'!M138+'[4]4NOV'!M138+'[4]5DEC'!M138+'[4]6JAN'!M138+'[4]7FEB'!M138+'[4]8MAR'!M138+'[4]9APR'!M138+'[4]10MAY'!M138+'[4]11JUN'!M138+'[4]12JUL'!M138</f>
        <v>0</v>
      </c>
      <c r="N138" s="19">
        <f>'[4]2SEPT'!N138+'[4]3OCT'!N138+'[4]4NOV'!N138+'[4]5DEC'!N138+'[4]6JAN'!N138+'[4]7FEB'!N138+'[4]8MAR'!N138+'[4]9APR'!N138+'[4]10MAY'!N138+'[4]11JUN'!N138+'[4]12JUL'!N138</f>
        <v>0</v>
      </c>
      <c r="O138" s="19">
        <f>'[4]2SEPT'!O138+'[4]3OCT'!O138+'[4]4NOV'!O138+'[4]5DEC'!O138+'[4]6JAN'!O138+'[4]7FEB'!O138+'[4]8MAR'!O138+'[4]9APR'!O138+'[4]10MAY'!O138+'[4]11JUN'!O138+'[4]12JUL'!O138</f>
        <v>0</v>
      </c>
      <c r="P138" s="19">
        <f>'[4]2SEPT'!P138+'[4]3OCT'!P138+'[4]4NOV'!P138+'[4]5DEC'!P138+'[4]6JAN'!P138+'[4]7FEB'!P138+'[4]8MAR'!P138+'[4]9APR'!P138+'[4]10MAY'!P138+'[4]11JUN'!P138+'[4]12JUL'!P138</f>
        <v>0</v>
      </c>
      <c r="Q138" s="19">
        <f>'[4]2SEPT'!Q138+'[4]3OCT'!Q138+'[4]4NOV'!Q138+'[4]5DEC'!Q138+'[4]6JAN'!Q138+'[4]7FEB'!Q138+'[4]8MAR'!Q138+'[4]9APR'!Q138+'[4]10MAY'!Q138+'[4]11JUN'!Q138+'[4]12JUL'!Q138</f>
        <v>0</v>
      </c>
      <c r="R138" s="19">
        <f>'[4]2SEPT'!R138+'[4]3OCT'!R138+'[4]4NOV'!R138+'[4]5DEC'!R138+'[4]6JAN'!R138+'[4]7FEB'!R138+'[4]8MAR'!R138+'[4]9APR'!R138+'[4]10MAY'!R138+'[4]11JUN'!R138+'[4]12JUL'!R138</f>
        <v>0</v>
      </c>
      <c r="S138" s="19">
        <f>'[4]2SEPT'!S138+'[4]3OCT'!S138+'[4]4NOV'!S138+'[4]5DEC'!S138+'[4]6JAN'!S138+'[4]7FEB'!S138+'[4]8MAR'!S138+'[4]9APR'!S138+'[4]10MAY'!S138+'[4]11JUN'!S138+'[4]12JUL'!S138</f>
        <v>0</v>
      </c>
      <c r="T138" s="21">
        <f>'[4]2SEPT'!T138+'[4]3OCT'!T138+'[4]4NOV'!T138+'[4]5DEC'!T138+'[4]6JAN'!T138+'[4]7FEB'!T138+'[4]8MAR'!T138+'[4]9APR'!T138+'[4]10MAY'!T138+'[4]11JUN'!T138+'[4]12JUL'!T138</f>
        <v>0</v>
      </c>
      <c r="U138" s="19">
        <f>'[4]2SEPT'!U138+'[4]3OCT'!U138+'[4]4NOV'!U138+'[4]5DEC'!U138+'[4]6JAN'!U138+'[4]7FEB'!U138+'[4]8MAR'!U138+'[4]9APR'!U138+'[4]10MAY'!U138+'[4]11JUN'!U138+'[4]12JUL'!U138</f>
        <v>0</v>
      </c>
      <c r="V138" s="19">
        <f>'[4]2SEPT'!V138+'[4]3OCT'!V138+'[4]4NOV'!V138+'[4]5DEC'!V138+'[4]6JAN'!V138+'[4]7FEB'!V138+'[4]8MAR'!V138+'[4]9APR'!V138+'[4]10MAY'!V138+'[4]11JUN'!V138+'[4]12JUL'!V138</f>
        <v>0</v>
      </c>
      <c r="W138" s="19">
        <f>'[4]2SEPT'!W138+'[4]3OCT'!W138+'[4]4NOV'!W138+'[4]5DEC'!W138+'[4]6JAN'!W138+'[4]7FEB'!W138+'[4]8MAR'!W138+'[4]9APR'!W138+'[4]10MAY'!W138+'[4]11JUN'!W138+'[4]12JUL'!W138</f>
        <v>0</v>
      </c>
      <c r="X138" s="19">
        <f>'[4]2SEPT'!X138+'[4]3OCT'!X138+'[4]4NOV'!X138+'[4]5DEC'!X138+'[4]6JAN'!X138+'[4]7FEB'!X138+'[4]8MAR'!X138+'[4]9APR'!X138+'[4]10MAY'!X138+'[4]11JUN'!X138+'[4]12JUL'!X138</f>
        <v>0</v>
      </c>
      <c r="Y138" s="22">
        <f>'[4]2SEPT'!Y138+'[4]3OCT'!Y138+'[4]4NOV'!Y138+'[4]5DEC'!Y138+'[4]6JAN'!Y138+'[4]7FEB'!Y138+'[4]8MAR'!Y138+'[4]9APR'!Y138+'[4]10MAY'!Y138+'[4]11JUN'!Y138+'[4]12JUL'!Y138</f>
        <v>0</v>
      </c>
      <c r="Z138" s="19">
        <f>'[4]2SEPT'!Z138+'[4]3OCT'!Z138+'[4]4NOV'!Z138+'[4]5DEC'!Z138+'[4]6JAN'!Z138+'[4]7FEB'!Z138+'[4]8MAR'!Z138+'[4]9APR'!Z138+'[4]10MAY'!Z138+'[4]11JUN'!Z138+'[4]12JUL'!Z138</f>
        <v>0</v>
      </c>
      <c r="AA138" s="19">
        <f>'[4]2SEPT'!AA138+'[4]3OCT'!AA138+'[4]4NOV'!AA138+'[4]5DEC'!AA138+'[4]6JAN'!AA138+'[4]7FEB'!AA138+'[4]8MAR'!AA138+'[4]9APR'!AA138+'[4]10MAY'!AA138+'[4]11JUN'!AA138+'[4]12JUL'!AA138</f>
        <v>0</v>
      </c>
      <c r="AB138" s="19">
        <f>'[4]2SEPT'!AB138+'[4]3OCT'!AB138+'[4]4NOV'!AB138+'[4]5DEC'!AB138+'[4]6JAN'!AB138+'[4]7FEB'!AB138+'[4]8MAR'!AB138+'[4]9APR'!AB138+'[4]10MAY'!AB138+'[4]11JUN'!AB138+'[4]12JUL'!AB138</f>
        <v>0</v>
      </c>
      <c r="AC138" s="19">
        <f>'[4]2SEPT'!AC138+'[4]3OCT'!AC138+'[4]4NOV'!AC138+'[4]5DEC'!AC138+'[4]6JAN'!AC138+'[4]7FEB'!AC138+'[4]8MAR'!AC138+'[4]9APR'!AC138+'[4]10MAY'!AC138+'[4]11JUN'!AC138+'[4]12JUL'!AC138</f>
        <v>0</v>
      </c>
      <c r="AD138" s="23">
        <f>'[4]2SEPT'!AD138+'[4]3OCT'!AD138+'[4]4NOV'!AD138+'[4]5DEC'!AD138+'[4]6JAN'!AD138+'[4]7FEB'!AD138+'[4]8MAR'!AD138+'[4]9APR'!AD138+'[4]10MAY'!AD138+'[4]11JUN'!AD138+'[4]12JUL'!AD138</f>
        <v>0</v>
      </c>
      <c r="AE138" s="19">
        <f>'[4]2SEPT'!AE138+'[4]3OCT'!AE138+'[4]4NOV'!AE138+'[4]5DEC'!AE138+'[4]6JAN'!AE138+'[4]7FEB'!AE138+'[4]8MAR'!AE138+'[4]9APR'!AE138+'[4]10MAY'!AE138+'[4]11JUN'!AE138+'[4]12JUL'!AE138</f>
        <v>0</v>
      </c>
      <c r="AF138" s="19">
        <f>'[4]2SEPT'!AF138+'[4]3OCT'!AF138+'[4]4NOV'!AF138+'[4]5DEC'!AF138+'[4]6JAN'!AF138+'[4]7FEB'!AF138+'[4]8MAR'!AF138+'[4]9APR'!AF138+'[4]10MAY'!AF138+'[4]11JUN'!AF138+'[4]12JUL'!AF138</f>
        <v>0</v>
      </c>
      <c r="AG138" s="19">
        <f>'[4]10MAY'!AG138+'[4]11JUN'!AG138+'[4]12JUL'!AG138</f>
        <v>0</v>
      </c>
      <c r="AH138" s="24">
        <f>'[4]2SEPT'!AG138+'[4]3OCT'!AG138+'[4]4NOV'!AG138+'[4]5DEC'!AG138+'[4]6JAN'!AG138+'[4]7FEB'!AG138+'[4]8MAR'!AG138+'[4]9APR'!AG138+'[4]10MAY'!AH138+'[4]11JUN'!AH138+'[4]12JUL'!AH138</f>
        <v>1421553.41</v>
      </c>
    </row>
    <row r="139" spans="1:34" x14ac:dyDescent="0.25">
      <c r="A139" s="16" t="s">
        <v>315</v>
      </c>
      <c r="B139" s="17" t="s">
        <v>316</v>
      </c>
      <c r="C139" s="29" t="s">
        <v>50</v>
      </c>
      <c r="D139" s="19">
        <f>'[4]2SEPT'!D139+'[4]3OCT'!D139+'[4]4NOV'!D139+'[4]5DEC'!D139+'[4]6JAN'!D139+'[4]7FEB'!D139+'[4]8MAR'!D139+'[4]9APR'!D139+'[4]10MAY'!D139+'[4]11JUN'!D139+'[4]12JUL'!D139</f>
        <v>163331.32999999999</v>
      </c>
      <c r="E139" s="19">
        <f>'[4]2SEPT'!E139+'[4]3OCT'!E139+'[4]4NOV'!E139+'[4]5DEC'!E139+'[4]6JAN'!E139+'[4]7FEB'!E139+'[4]8MAR'!E139+'[4]9APR'!E139+'[4]10MAY'!E139+'[4]11JUN'!E139+'[4]12JUL'!E139</f>
        <v>30824.68</v>
      </c>
      <c r="F139" s="19">
        <f>'[4]2SEPT'!F139+'[4]3OCT'!F139+'[4]4NOV'!F139+'[4]5DEC'!F139+'[4]6JAN'!F139+'[4]7FEB'!F139+'[4]8MAR'!F139+'[4]9APR'!F139+'[4]10MAY'!F139+'[4]11JUN'!F139+'[4]12JUL'!F139</f>
        <v>9000</v>
      </c>
      <c r="G139" s="19">
        <f>'[4]2SEPT'!G139+'[4]3OCT'!G139+'[4]4NOV'!G139+'[4]5DEC'!G139+'[4]6JAN'!G139+'[4]7FEB'!G139+'[4]8MAR'!G139+'[4]9APR'!G139+'[4]10MAY'!G139+'[4]11JUN'!G139+'[4]12JUL'!G139</f>
        <v>9000</v>
      </c>
      <c r="H139" s="19">
        <f>'[4]2SEPT'!H139+'[4]3OCT'!H139+'[4]4NOV'!H139+'[4]5DEC'!H139+'[4]6JAN'!H139+'[4]7FEB'!H139+'[4]8MAR'!H139+'[4]9APR'!H139+'[4]10MAY'!H139+'[4]11JUN'!H139+'[4]12JUL'!H139</f>
        <v>4459.99</v>
      </c>
      <c r="I139" s="20">
        <f>'[4]2SEPT'!I139+'[4]3OCT'!I139+'[4]4NOV'!I139+'[4]5DEC'!I139+'[4]6JAN'!I139+'[4]7FEB'!I139+'[4]8MAR'!I139+'[4]9APR'!I139+'[4]10MAY'!I139+'[4]11JUN'!I139+'[4]12JUL'!I139</f>
        <v>216616</v>
      </c>
      <c r="J139" s="19">
        <f>'[4]2SEPT'!J139+'[4]3OCT'!J139+'[4]4NOV'!J139+'[4]5DEC'!J139+'[4]6JAN'!J139+'[4]7FEB'!J139+'[4]8MAR'!J139+'[4]9APR'!J139+'[4]10MAY'!J139+'[4]11JUN'!J139+'[4]12JUL'!J139</f>
        <v>19476</v>
      </c>
      <c r="K139" s="19">
        <f>'[4]2SEPT'!K139+'[4]3OCT'!K139+'[4]4NOV'!K139+'[4]5DEC'!K139+'[4]6JAN'!K139+'[4]7FEB'!K139+'[4]8MAR'!K139+'[4]9APR'!K139+'[4]10MAY'!K139+'[4]11JUN'!K139+'[4]12JUL'!K139</f>
        <v>0</v>
      </c>
      <c r="L139" s="19">
        <f>'[4]2SEPT'!L139+'[4]3OCT'!L139+'[4]4NOV'!L139+'[4]5DEC'!L139+'[4]6JAN'!L139+'[4]7FEB'!L139+'[4]8MAR'!L139+'[4]9APR'!L139+'[4]10MAY'!L139+'[4]11JUN'!L139+'[4]12JUL'!L139</f>
        <v>0</v>
      </c>
      <c r="M139" s="19">
        <f>'[4]2SEPT'!M139+'[4]3OCT'!M139+'[4]4NOV'!M139+'[4]5DEC'!M139+'[4]6JAN'!M139+'[4]7FEB'!M139+'[4]8MAR'!M139+'[4]9APR'!M139+'[4]10MAY'!M139+'[4]11JUN'!M139+'[4]12JUL'!M139</f>
        <v>0</v>
      </c>
      <c r="N139" s="19">
        <f>'[4]2SEPT'!N139+'[4]3OCT'!N139+'[4]4NOV'!N139+'[4]5DEC'!N139+'[4]6JAN'!N139+'[4]7FEB'!N139+'[4]8MAR'!N139+'[4]9APR'!N139+'[4]10MAY'!N139+'[4]11JUN'!N139+'[4]12JUL'!N139</f>
        <v>0</v>
      </c>
      <c r="O139" s="19">
        <f>'[4]2SEPT'!O139+'[4]3OCT'!O139+'[4]4NOV'!O139+'[4]5DEC'!O139+'[4]6JAN'!O139+'[4]7FEB'!O139+'[4]8MAR'!O139+'[4]9APR'!O139+'[4]10MAY'!O139+'[4]11JUN'!O139+'[4]12JUL'!O139</f>
        <v>0</v>
      </c>
      <c r="P139" s="19">
        <f>'[4]2SEPT'!P139+'[4]3OCT'!P139+'[4]4NOV'!P139+'[4]5DEC'!P139+'[4]6JAN'!P139+'[4]7FEB'!P139+'[4]8MAR'!P139+'[4]9APR'!P139+'[4]10MAY'!P139+'[4]11JUN'!P139+'[4]12JUL'!P139</f>
        <v>0</v>
      </c>
      <c r="Q139" s="19">
        <f>'[4]2SEPT'!Q139+'[4]3OCT'!Q139+'[4]4NOV'!Q139+'[4]5DEC'!Q139+'[4]6JAN'!Q139+'[4]7FEB'!Q139+'[4]8MAR'!Q139+'[4]9APR'!Q139+'[4]10MAY'!Q139+'[4]11JUN'!Q139+'[4]12JUL'!Q139</f>
        <v>0</v>
      </c>
      <c r="R139" s="19">
        <f>'[4]2SEPT'!R139+'[4]3OCT'!R139+'[4]4NOV'!R139+'[4]5DEC'!R139+'[4]6JAN'!R139+'[4]7FEB'!R139+'[4]8MAR'!R139+'[4]9APR'!R139+'[4]10MAY'!R139+'[4]11JUN'!R139+'[4]12JUL'!R139</f>
        <v>0</v>
      </c>
      <c r="S139" s="19">
        <f>'[4]2SEPT'!S139+'[4]3OCT'!S139+'[4]4NOV'!S139+'[4]5DEC'!S139+'[4]6JAN'!S139+'[4]7FEB'!S139+'[4]8MAR'!S139+'[4]9APR'!S139+'[4]10MAY'!S139+'[4]11JUN'!S139+'[4]12JUL'!S139</f>
        <v>0</v>
      </c>
      <c r="T139" s="21">
        <f>'[4]2SEPT'!T139+'[4]3OCT'!T139+'[4]4NOV'!T139+'[4]5DEC'!T139+'[4]6JAN'!T139+'[4]7FEB'!T139+'[4]8MAR'!T139+'[4]9APR'!T139+'[4]10MAY'!T139+'[4]11JUN'!T139+'[4]12JUL'!T139</f>
        <v>0</v>
      </c>
      <c r="U139" s="19">
        <f>'[4]2SEPT'!U139+'[4]3OCT'!U139+'[4]4NOV'!U139+'[4]5DEC'!U139+'[4]6JAN'!U139+'[4]7FEB'!U139+'[4]8MAR'!U139+'[4]9APR'!U139+'[4]10MAY'!U139+'[4]11JUN'!U139+'[4]12JUL'!U139</f>
        <v>0</v>
      </c>
      <c r="V139" s="19">
        <f>'[4]2SEPT'!V139+'[4]3OCT'!V139+'[4]4NOV'!V139+'[4]5DEC'!V139+'[4]6JAN'!V139+'[4]7FEB'!V139+'[4]8MAR'!V139+'[4]9APR'!V139+'[4]10MAY'!V139+'[4]11JUN'!V139+'[4]12JUL'!V139</f>
        <v>0</v>
      </c>
      <c r="W139" s="19">
        <f>'[4]2SEPT'!W139+'[4]3OCT'!W139+'[4]4NOV'!W139+'[4]5DEC'!W139+'[4]6JAN'!W139+'[4]7FEB'!W139+'[4]8MAR'!W139+'[4]9APR'!W139+'[4]10MAY'!W139+'[4]11JUN'!W139+'[4]12JUL'!W139</f>
        <v>0</v>
      </c>
      <c r="X139" s="19">
        <f>'[4]2SEPT'!X139+'[4]3OCT'!X139+'[4]4NOV'!X139+'[4]5DEC'!X139+'[4]6JAN'!X139+'[4]7FEB'!X139+'[4]8MAR'!X139+'[4]9APR'!X139+'[4]10MAY'!X139+'[4]11JUN'!X139+'[4]12JUL'!X139</f>
        <v>0</v>
      </c>
      <c r="Y139" s="22">
        <f>'[4]2SEPT'!Y139+'[4]3OCT'!Y139+'[4]4NOV'!Y139+'[4]5DEC'!Y139+'[4]6JAN'!Y139+'[4]7FEB'!Y139+'[4]8MAR'!Y139+'[4]9APR'!Y139+'[4]10MAY'!Y139+'[4]11JUN'!Y139+'[4]12JUL'!Y139</f>
        <v>0</v>
      </c>
      <c r="Z139" s="19">
        <f>'[4]2SEPT'!Z139+'[4]3OCT'!Z139+'[4]4NOV'!Z139+'[4]5DEC'!Z139+'[4]6JAN'!Z139+'[4]7FEB'!Z139+'[4]8MAR'!Z139+'[4]9APR'!Z139+'[4]10MAY'!Z139+'[4]11JUN'!Z139+'[4]12JUL'!Z139</f>
        <v>0</v>
      </c>
      <c r="AA139" s="19">
        <f>'[4]2SEPT'!AA139+'[4]3OCT'!AA139+'[4]4NOV'!AA139+'[4]5DEC'!AA139+'[4]6JAN'!AA139+'[4]7FEB'!AA139+'[4]8MAR'!AA139+'[4]9APR'!AA139+'[4]10MAY'!AA139+'[4]11JUN'!AA139+'[4]12JUL'!AA139</f>
        <v>0</v>
      </c>
      <c r="AB139" s="19">
        <f>'[4]2SEPT'!AB139+'[4]3OCT'!AB139+'[4]4NOV'!AB139+'[4]5DEC'!AB139+'[4]6JAN'!AB139+'[4]7FEB'!AB139+'[4]8MAR'!AB139+'[4]9APR'!AB139+'[4]10MAY'!AB139+'[4]11JUN'!AB139+'[4]12JUL'!AB139</f>
        <v>0</v>
      </c>
      <c r="AC139" s="19">
        <f>'[4]2SEPT'!AC139+'[4]3OCT'!AC139+'[4]4NOV'!AC139+'[4]5DEC'!AC139+'[4]6JAN'!AC139+'[4]7FEB'!AC139+'[4]8MAR'!AC139+'[4]9APR'!AC139+'[4]10MAY'!AC139+'[4]11JUN'!AC139+'[4]12JUL'!AC139</f>
        <v>0</v>
      </c>
      <c r="AD139" s="23">
        <f>'[4]2SEPT'!AD139+'[4]3OCT'!AD139+'[4]4NOV'!AD139+'[4]5DEC'!AD139+'[4]6JAN'!AD139+'[4]7FEB'!AD139+'[4]8MAR'!AD139+'[4]9APR'!AD139+'[4]10MAY'!AD139+'[4]11JUN'!AD139+'[4]12JUL'!AD139</f>
        <v>0</v>
      </c>
      <c r="AE139" s="19">
        <f>'[4]2SEPT'!AE139+'[4]3OCT'!AE139+'[4]4NOV'!AE139+'[4]5DEC'!AE139+'[4]6JAN'!AE139+'[4]7FEB'!AE139+'[4]8MAR'!AE139+'[4]9APR'!AE139+'[4]10MAY'!AE139+'[4]11JUN'!AE139+'[4]12JUL'!AE139</f>
        <v>0</v>
      </c>
      <c r="AF139" s="19">
        <f>'[4]2SEPT'!AF139+'[4]3OCT'!AF139+'[4]4NOV'!AF139+'[4]5DEC'!AF139+'[4]6JAN'!AF139+'[4]7FEB'!AF139+'[4]8MAR'!AF139+'[4]9APR'!AF139+'[4]10MAY'!AF139+'[4]11JUN'!AF139+'[4]12JUL'!AF139</f>
        <v>0</v>
      </c>
      <c r="AG139" s="19">
        <f>'[4]10MAY'!AG139+'[4]11JUN'!AG139+'[4]12JUL'!AG139</f>
        <v>0</v>
      </c>
      <c r="AH139" s="24">
        <f>'[4]2SEPT'!AG139+'[4]3OCT'!AG139+'[4]4NOV'!AG139+'[4]5DEC'!AG139+'[4]6JAN'!AG139+'[4]7FEB'!AG139+'[4]8MAR'!AG139+'[4]9APR'!AG139+'[4]10MAY'!AH139+'[4]11JUN'!AH139+'[4]12JUL'!AH139</f>
        <v>218040</v>
      </c>
    </row>
    <row r="140" spans="1:34" x14ac:dyDescent="0.25">
      <c r="A140" s="16" t="s">
        <v>317</v>
      </c>
      <c r="B140" s="17" t="s">
        <v>318</v>
      </c>
      <c r="C140" s="18" t="s">
        <v>36</v>
      </c>
      <c r="D140" s="19">
        <f>'[4]2SEPT'!D140+'[4]3OCT'!D140+'[4]4NOV'!D140+'[4]5DEC'!D140+'[4]6JAN'!D140+'[4]7FEB'!D140+'[4]8MAR'!D140+'[4]9APR'!D140+'[4]10MAY'!D140+'[4]11JUN'!D140+'[4]12JUL'!D140</f>
        <v>362335.1</v>
      </c>
      <c r="E140" s="19">
        <f>'[4]2SEPT'!E140+'[4]3OCT'!E140+'[4]4NOV'!E140+'[4]5DEC'!E140+'[4]6JAN'!E140+'[4]7FEB'!E140+'[4]8MAR'!E140+'[4]9APR'!E140+'[4]10MAY'!E140+'[4]11JUN'!E140+'[4]12JUL'!E140</f>
        <v>113875.48</v>
      </c>
      <c r="F140" s="19">
        <f>'[4]2SEPT'!F140+'[4]3OCT'!F140+'[4]4NOV'!F140+'[4]5DEC'!F140+'[4]6JAN'!F140+'[4]7FEB'!F140+'[4]8MAR'!F140+'[4]9APR'!F140+'[4]10MAY'!F140+'[4]11JUN'!F140+'[4]12JUL'!F140</f>
        <v>3400</v>
      </c>
      <c r="G140" s="19">
        <f>'[4]2SEPT'!G140+'[4]3OCT'!G140+'[4]4NOV'!G140+'[4]5DEC'!G140+'[4]6JAN'!G140+'[4]7FEB'!G140+'[4]8MAR'!G140+'[4]9APR'!G140+'[4]10MAY'!G140+'[4]11JUN'!G140+'[4]12JUL'!G140</f>
        <v>36160</v>
      </c>
      <c r="H140" s="19">
        <f>'[4]2SEPT'!H140+'[4]3OCT'!H140+'[4]4NOV'!H140+'[4]5DEC'!H140+'[4]6JAN'!H140+'[4]7FEB'!H140+'[4]8MAR'!H140+'[4]9APR'!H140+'[4]10MAY'!H140+'[4]11JUN'!H140+'[4]12JUL'!H140</f>
        <v>25773.42</v>
      </c>
      <c r="I140" s="20">
        <f>'[4]2SEPT'!I140+'[4]3OCT'!I140+'[4]4NOV'!I140+'[4]5DEC'!I140+'[4]6JAN'!I140+'[4]7FEB'!I140+'[4]8MAR'!I140+'[4]9APR'!I140+'[4]10MAY'!I140+'[4]11JUN'!I140+'[4]12JUL'!I140</f>
        <v>541544</v>
      </c>
      <c r="J140" s="19">
        <f>'[4]2SEPT'!J140+'[4]3OCT'!J140+'[4]4NOV'!J140+'[4]5DEC'!J140+'[4]6JAN'!J140+'[4]7FEB'!J140+'[4]8MAR'!J140+'[4]9APR'!J140+'[4]10MAY'!J140+'[4]11JUN'!J140+'[4]12JUL'!J140</f>
        <v>34892.53</v>
      </c>
      <c r="K140" s="19">
        <f>'[4]2SEPT'!K140+'[4]3OCT'!K140+'[4]4NOV'!K140+'[4]5DEC'!K140+'[4]6JAN'!K140+'[4]7FEB'!K140+'[4]8MAR'!K140+'[4]9APR'!K140+'[4]10MAY'!K140+'[4]11JUN'!K140+'[4]12JUL'!K140</f>
        <v>0</v>
      </c>
      <c r="L140" s="19">
        <f>'[4]2SEPT'!L140+'[4]3OCT'!L140+'[4]4NOV'!L140+'[4]5DEC'!L140+'[4]6JAN'!L140+'[4]7FEB'!L140+'[4]8MAR'!L140+'[4]9APR'!L140+'[4]10MAY'!L140+'[4]11JUN'!L140+'[4]12JUL'!L140</f>
        <v>0</v>
      </c>
      <c r="M140" s="19">
        <f>'[4]2SEPT'!M140+'[4]3OCT'!M140+'[4]4NOV'!M140+'[4]5DEC'!M140+'[4]6JAN'!M140+'[4]7FEB'!M140+'[4]8MAR'!M140+'[4]9APR'!M140+'[4]10MAY'!M140+'[4]11JUN'!M140+'[4]12JUL'!M140</f>
        <v>0</v>
      </c>
      <c r="N140" s="19">
        <f>'[4]2SEPT'!N140+'[4]3OCT'!N140+'[4]4NOV'!N140+'[4]5DEC'!N140+'[4]6JAN'!N140+'[4]7FEB'!N140+'[4]8MAR'!N140+'[4]9APR'!N140+'[4]10MAY'!N140+'[4]11JUN'!N140+'[4]12JUL'!N140</f>
        <v>0</v>
      </c>
      <c r="O140" s="19">
        <f>'[4]2SEPT'!O140+'[4]3OCT'!O140+'[4]4NOV'!O140+'[4]5DEC'!O140+'[4]6JAN'!O140+'[4]7FEB'!O140+'[4]8MAR'!O140+'[4]9APR'!O140+'[4]10MAY'!O140+'[4]11JUN'!O140+'[4]12JUL'!O140</f>
        <v>0</v>
      </c>
      <c r="P140" s="19">
        <f>'[4]2SEPT'!P140+'[4]3OCT'!P140+'[4]4NOV'!P140+'[4]5DEC'!P140+'[4]6JAN'!P140+'[4]7FEB'!P140+'[4]8MAR'!P140+'[4]9APR'!P140+'[4]10MAY'!P140+'[4]11JUN'!P140+'[4]12JUL'!P140</f>
        <v>0</v>
      </c>
      <c r="Q140" s="19">
        <f>'[4]2SEPT'!Q140+'[4]3OCT'!Q140+'[4]4NOV'!Q140+'[4]5DEC'!Q140+'[4]6JAN'!Q140+'[4]7FEB'!Q140+'[4]8MAR'!Q140+'[4]9APR'!Q140+'[4]10MAY'!Q140+'[4]11JUN'!Q140+'[4]12JUL'!Q140</f>
        <v>0</v>
      </c>
      <c r="R140" s="19">
        <f>'[4]2SEPT'!R140+'[4]3OCT'!R140+'[4]4NOV'!R140+'[4]5DEC'!R140+'[4]6JAN'!R140+'[4]7FEB'!R140+'[4]8MAR'!R140+'[4]9APR'!R140+'[4]10MAY'!R140+'[4]11JUN'!R140+'[4]12JUL'!R140</f>
        <v>0</v>
      </c>
      <c r="S140" s="19">
        <f>'[4]2SEPT'!S140+'[4]3OCT'!S140+'[4]4NOV'!S140+'[4]5DEC'!S140+'[4]6JAN'!S140+'[4]7FEB'!S140+'[4]8MAR'!S140+'[4]9APR'!S140+'[4]10MAY'!S140+'[4]11JUN'!S140+'[4]12JUL'!S140</f>
        <v>0</v>
      </c>
      <c r="T140" s="21">
        <f>'[4]2SEPT'!T140+'[4]3OCT'!T140+'[4]4NOV'!T140+'[4]5DEC'!T140+'[4]6JAN'!T140+'[4]7FEB'!T140+'[4]8MAR'!T140+'[4]9APR'!T140+'[4]10MAY'!T140+'[4]11JUN'!T140+'[4]12JUL'!T140</f>
        <v>0</v>
      </c>
      <c r="U140" s="19">
        <f>'[4]2SEPT'!U140+'[4]3OCT'!U140+'[4]4NOV'!U140+'[4]5DEC'!U140+'[4]6JAN'!U140+'[4]7FEB'!U140+'[4]8MAR'!U140+'[4]9APR'!U140+'[4]10MAY'!U140+'[4]11JUN'!U140+'[4]12JUL'!U140</f>
        <v>0</v>
      </c>
      <c r="V140" s="19">
        <f>'[4]2SEPT'!V140+'[4]3OCT'!V140+'[4]4NOV'!V140+'[4]5DEC'!V140+'[4]6JAN'!V140+'[4]7FEB'!V140+'[4]8MAR'!V140+'[4]9APR'!V140+'[4]10MAY'!V140+'[4]11JUN'!V140+'[4]12JUL'!V140</f>
        <v>0</v>
      </c>
      <c r="W140" s="19">
        <f>'[4]2SEPT'!W140+'[4]3OCT'!W140+'[4]4NOV'!W140+'[4]5DEC'!W140+'[4]6JAN'!W140+'[4]7FEB'!W140+'[4]8MAR'!W140+'[4]9APR'!W140+'[4]10MAY'!W140+'[4]11JUN'!W140+'[4]12JUL'!W140</f>
        <v>0</v>
      </c>
      <c r="X140" s="19">
        <f>'[4]2SEPT'!X140+'[4]3OCT'!X140+'[4]4NOV'!X140+'[4]5DEC'!X140+'[4]6JAN'!X140+'[4]7FEB'!X140+'[4]8MAR'!X140+'[4]9APR'!X140+'[4]10MAY'!X140+'[4]11JUN'!X140+'[4]12JUL'!X140</f>
        <v>0</v>
      </c>
      <c r="Y140" s="22">
        <f>'[4]2SEPT'!Y140+'[4]3OCT'!Y140+'[4]4NOV'!Y140+'[4]5DEC'!Y140+'[4]6JAN'!Y140+'[4]7FEB'!Y140+'[4]8MAR'!Y140+'[4]9APR'!Y140+'[4]10MAY'!Y140+'[4]11JUN'!Y140+'[4]12JUL'!Y140</f>
        <v>0</v>
      </c>
      <c r="Z140" s="19">
        <f>'[4]2SEPT'!Z140+'[4]3OCT'!Z140+'[4]4NOV'!Z140+'[4]5DEC'!Z140+'[4]6JAN'!Z140+'[4]7FEB'!Z140+'[4]8MAR'!Z140+'[4]9APR'!Z140+'[4]10MAY'!Z140+'[4]11JUN'!Z140+'[4]12JUL'!Z140</f>
        <v>0</v>
      </c>
      <c r="AA140" s="19">
        <f>'[4]2SEPT'!AA140+'[4]3OCT'!AA140+'[4]4NOV'!AA140+'[4]5DEC'!AA140+'[4]6JAN'!AA140+'[4]7FEB'!AA140+'[4]8MAR'!AA140+'[4]9APR'!AA140+'[4]10MAY'!AA140+'[4]11JUN'!AA140+'[4]12JUL'!AA140</f>
        <v>0</v>
      </c>
      <c r="AB140" s="19">
        <f>'[4]2SEPT'!AB140+'[4]3OCT'!AB140+'[4]4NOV'!AB140+'[4]5DEC'!AB140+'[4]6JAN'!AB140+'[4]7FEB'!AB140+'[4]8MAR'!AB140+'[4]9APR'!AB140+'[4]10MAY'!AB140+'[4]11JUN'!AB140+'[4]12JUL'!AB140</f>
        <v>0</v>
      </c>
      <c r="AC140" s="19">
        <f>'[4]2SEPT'!AC140+'[4]3OCT'!AC140+'[4]4NOV'!AC140+'[4]5DEC'!AC140+'[4]6JAN'!AC140+'[4]7FEB'!AC140+'[4]8MAR'!AC140+'[4]9APR'!AC140+'[4]10MAY'!AC140+'[4]11JUN'!AC140+'[4]12JUL'!AC140</f>
        <v>0</v>
      </c>
      <c r="AD140" s="23">
        <f>'[4]2SEPT'!AD140+'[4]3OCT'!AD140+'[4]4NOV'!AD140+'[4]5DEC'!AD140+'[4]6JAN'!AD140+'[4]7FEB'!AD140+'[4]8MAR'!AD140+'[4]9APR'!AD140+'[4]10MAY'!AD140+'[4]11JUN'!AD140+'[4]12JUL'!AD140</f>
        <v>0</v>
      </c>
      <c r="AE140" s="19">
        <f>'[4]2SEPT'!AE140+'[4]3OCT'!AE140+'[4]4NOV'!AE140+'[4]5DEC'!AE140+'[4]6JAN'!AE140+'[4]7FEB'!AE140+'[4]8MAR'!AE140+'[4]9APR'!AE140+'[4]10MAY'!AE140+'[4]11JUN'!AE140+'[4]12JUL'!AE140</f>
        <v>0</v>
      </c>
      <c r="AF140" s="19">
        <f>'[4]2SEPT'!AF140+'[4]3OCT'!AF140+'[4]4NOV'!AF140+'[4]5DEC'!AF140+'[4]6JAN'!AF140+'[4]7FEB'!AF140+'[4]8MAR'!AF140+'[4]9APR'!AF140+'[4]10MAY'!AF140+'[4]11JUN'!AF140+'[4]12JUL'!AF140</f>
        <v>0</v>
      </c>
      <c r="AG140" s="19">
        <f>'[4]10MAY'!AG140+'[4]11JUN'!AG140+'[4]12JUL'!AG140</f>
        <v>0</v>
      </c>
      <c r="AH140" s="24">
        <f>'[4]2SEPT'!AG140+'[4]3OCT'!AG140+'[4]4NOV'!AG140+'[4]5DEC'!AG140+'[4]6JAN'!AG140+'[4]7FEB'!AG140+'[4]8MAR'!AG140+'[4]9APR'!AG140+'[4]10MAY'!AH140+'[4]11JUN'!AH140+'[4]12JUL'!AH140</f>
        <v>531309.53</v>
      </c>
    </row>
    <row r="141" spans="1:34" x14ac:dyDescent="0.25">
      <c r="A141" s="16" t="s">
        <v>319</v>
      </c>
      <c r="B141" s="17" t="s">
        <v>320</v>
      </c>
      <c r="C141" s="25" t="s">
        <v>39</v>
      </c>
      <c r="D141" s="19">
        <f>'[4]2SEPT'!D141+'[4]3OCT'!D141+'[4]4NOV'!D141+'[4]5DEC'!D141+'[4]6JAN'!D141+'[4]7FEB'!D141+'[4]8MAR'!D141+'[4]9APR'!D141+'[4]10MAY'!D141+'[4]11JUN'!D141+'[4]12JUL'!D141</f>
        <v>8000</v>
      </c>
      <c r="E141" s="19">
        <f>'[4]2SEPT'!E141+'[4]3OCT'!E141+'[4]4NOV'!E141+'[4]5DEC'!E141+'[4]6JAN'!E141+'[4]7FEB'!E141+'[4]8MAR'!E141+'[4]9APR'!E141+'[4]10MAY'!E141+'[4]11JUN'!E141+'[4]12JUL'!E141</f>
        <v>305048</v>
      </c>
      <c r="F141" s="19">
        <f>'[4]2SEPT'!F141+'[4]3OCT'!F141+'[4]4NOV'!F141+'[4]5DEC'!F141+'[4]6JAN'!F141+'[4]7FEB'!F141+'[4]8MAR'!F141+'[4]9APR'!F141+'[4]10MAY'!F141+'[4]11JUN'!F141+'[4]12JUL'!F141</f>
        <v>371849</v>
      </c>
      <c r="G141" s="19">
        <f>'[4]2SEPT'!G141+'[4]3OCT'!G141+'[4]4NOV'!G141+'[4]5DEC'!G141+'[4]6JAN'!G141+'[4]7FEB'!G141+'[4]8MAR'!G141+'[4]9APR'!G141+'[4]10MAY'!G141+'[4]11JUN'!G141+'[4]12JUL'!G141</f>
        <v>255000</v>
      </c>
      <c r="H141" s="19">
        <f>'[4]2SEPT'!H141+'[4]3OCT'!H141+'[4]4NOV'!H141+'[4]5DEC'!H141+'[4]6JAN'!H141+'[4]7FEB'!H141+'[4]8MAR'!H141+'[4]9APR'!H141+'[4]10MAY'!H141+'[4]11JUN'!H141+'[4]12JUL'!H141</f>
        <v>127776</v>
      </c>
      <c r="I141" s="20">
        <f>'[4]2SEPT'!I141+'[4]3OCT'!I141+'[4]4NOV'!I141+'[4]5DEC'!I141+'[4]6JAN'!I141+'[4]7FEB'!I141+'[4]8MAR'!I141+'[4]9APR'!I141+'[4]10MAY'!I141+'[4]11JUN'!I141+'[4]12JUL'!I141</f>
        <v>1067673</v>
      </c>
      <c r="J141" s="19">
        <f>'[4]2SEPT'!J141+'[4]3OCT'!J141+'[4]4NOV'!J141+'[4]5DEC'!J141+'[4]6JAN'!J141+'[4]7FEB'!J141+'[4]8MAR'!J141+'[4]9APR'!J141+'[4]10MAY'!J141+'[4]11JUN'!J141+'[4]12JUL'!J141</f>
        <v>264766.17</v>
      </c>
      <c r="K141" s="19">
        <f>'[4]2SEPT'!K141+'[4]3OCT'!K141+'[4]4NOV'!K141+'[4]5DEC'!K141+'[4]6JAN'!K141+'[4]7FEB'!K141+'[4]8MAR'!K141+'[4]9APR'!K141+'[4]10MAY'!K141+'[4]11JUN'!K141+'[4]12JUL'!K141</f>
        <v>0</v>
      </c>
      <c r="L141" s="19">
        <f>'[4]2SEPT'!L141+'[4]3OCT'!L141+'[4]4NOV'!L141+'[4]5DEC'!L141+'[4]6JAN'!L141+'[4]7FEB'!L141+'[4]8MAR'!L141+'[4]9APR'!L141+'[4]10MAY'!L141+'[4]11JUN'!L141+'[4]12JUL'!L141</f>
        <v>0</v>
      </c>
      <c r="M141" s="19">
        <f>'[4]2SEPT'!M141+'[4]3OCT'!M141+'[4]4NOV'!M141+'[4]5DEC'!M141+'[4]6JAN'!M141+'[4]7FEB'!M141+'[4]8MAR'!M141+'[4]9APR'!M141+'[4]10MAY'!M141+'[4]11JUN'!M141+'[4]12JUL'!M141</f>
        <v>0</v>
      </c>
      <c r="N141" s="19">
        <f>'[4]2SEPT'!N141+'[4]3OCT'!N141+'[4]4NOV'!N141+'[4]5DEC'!N141+'[4]6JAN'!N141+'[4]7FEB'!N141+'[4]8MAR'!N141+'[4]9APR'!N141+'[4]10MAY'!N141+'[4]11JUN'!N141+'[4]12JUL'!N141</f>
        <v>0</v>
      </c>
      <c r="O141" s="19">
        <f>'[4]2SEPT'!O141+'[4]3OCT'!O141+'[4]4NOV'!O141+'[4]5DEC'!O141+'[4]6JAN'!O141+'[4]7FEB'!O141+'[4]8MAR'!O141+'[4]9APR'!O141+'[4]10MAY'!O141+'[4]11JUN'!O141+'[4]12JUL'!O141</f>
        <v>31940</v>
      </c>
      <c r="P141" s="19">
        <f>'[4]2SEPT'!P141+'[4]3OCT'!P141+'[4]4NOV'!P141+'[4]5DEC'!P141+'[4]6JAN'!P141+'[4]7FEB'!P141+'[4]8MAR'!P141+'[4]9APR'!P141+'[4]10MAY'!P141+'[4]11JUN'!P141+'[4]12JUL'!P141</f>
        <v>73117</v>
      </c>
      <c r="Q141" s="19">
        <f>'[4]2SEPT'!Q141+'[4]3OCT'!Q141+'[4]4NOV'!Q141+'[4]5DEC'!Q141+'[4]6JAN'!Q141+'[4]7FEB'!Q141+'[4]8MAR'!Q141+'[4]9APR'!Q141+'[4]10MAY'!Q141+'[4]11JUN'!Q141+'[4]12JUL'!Q141</f>
        <v>0</v>
      </c>
      <c r="R141" s="19">
        <f>'[4]2SEPT'!R141+'[4]3OCT'!R141+'[4]4NOV'!R141+'[4]5DEC'!R141+'[4]6JAN'!R141+'[4]7FEB'!R141+'[4]8MAR'!R141+'[4]9APR'!R141+'[4]10MAY'!R141+'[4]11JUN'!R141+'[4]12JUL'!R141</f>
        <v>0</v>
      </c>
      <c r="S141" s="19">
        <f>'[4]2SEPT'!S141+'[4]3OCT'!S141+'[4]4NOV'!S141+'[4]5DEC'!S141+'[4]6JAN'!S141+'[4]7FEB'!S141+'[4]8MAR'!S141+'[4]9APR'!S141+'[4]10MAY'!S141+'[4]11JUN'!S141+'[4]12JUL'!S141</f>
        <v>0</v>
      </c>
      <c r="T141" s="21">
        <f>'[4]2SEPT'!T141+'[4]3OCT'!T141+'[4]4NOV'!T141+'[4]5DEC'!T141+'[4]6JAN'!T141+'[4]7FEB'!T141+'[4]8MAR'!T141+'[4]9APR'!T141+'[4]10MAY'!T141+'[4]11JUN'!T141+'[4]12JUL'!T141</f>
        <v>0</v>
      </c>
      <c r="U141" s="19">
        <f>'[4]2SEPT'!U141+'[4]3OCT'!U141+'[4]4NOV'!U141+'[4]5DEC'!U141+'[4]6JAN'!U141+'[4]7FEB'!U141+'[4]8MAR'!U141+'[4]9APR'!U141+'[4]10MAY'!U141+'[4]11JUN'!U141+'[4]12JUL'!U141</f>
        <v>555492</v>
      </c>
      <c r="V141" s="19">
        <f>'[4]2SEPT'!V141+'[4]3OCT'!V141+'[4]4NOV'!V141+'[4]5DEC'!V141+'[4]6JAN'!V141+'[4]7FEB'!V141+'[4]8MAR'!V141+'[4]9APR'!V141+'[4]10MAY'!V141+'[4]11JUN'!V141+'[4]12JUL'!V141</f>
        <v>88572</v>
      </c>
      <c r="W141" s="19">
        <f>'[4]2SEPT'!W141+'[4]3OCT'!W141+'[4]4NOV'!W141+'[4]5DEC'!W141+'[4]6JAN'!W141+'[4]7FEB'!W141+'[4]8MAR'!W141+'[4]9APR'!W141+'[4]10MAY'!W141+'[4]11JUN'!W141+'[4]12JUL'!W141</f>
        <v>0</v>
      </c>
      <c r="X141" s="19">
        <f>'[4]2SEPT'!X141+'[4]3OCT'!X141+'[4]4NOV'!X141+'[4]5DEC'!X141+'[4]6JAN'!X141+'[4]7FEB'!X141+'[4]8MAR'!X141+'[4]9APR'!X141+'[4]10MAY'!X141+'[4]11JUN'!X141+'[4]12JUL'!X141</f>
        <v>0</v>
      </c>
      <c r="Y141" s="22">
        <f>'[4]2SEPT'!Y141+'[4]3OCT'!Y141+'[4]4NOV'!Y141+'[4]5DEC'!Y141+'[4]6JAN'!Y141+'[4]7FEB'!Y141+'[4]8MAR'!Y141+'[4]9APR'!Y141+'[4]10MAY'!Y141+'[4]11JUN'!Y141+'[4]12JUL'!Y141</f>
        <v>644064</v>
      </c>
      <c r="Z141" s="19">
        <f>'[4]2SEPT'!Z141+'[4]3OCT'!Z141+'[4]4NOV'!Z141+'[4]5DEC'!Z141+'[4]6JAN'!Z141+'[4]7FEB'!Z141+'[4]8MAR'!Z141+'[4]9APR'!Z141+'[4]10MAY'!Z141+'[4]11JUN'!Z141+'[4]12JUL'!Z141</f>
        <v>0</v>
      </c>
      <c r="AA141" s="19">
        <f>'[4]2SEPT'!AA141+'[4]3OCT'!AA141+'[4]4NOV'!AA141+'[4]5DEC'!AA141+'[4]6JAN'!AA141+'[4]7FEB'!AA141+'[4]8MAR'!AA141+'[4]9APR'!AA141+'[4]10MAY'!AA141+'[4]11JUN'!AA141+'[4]12JUL'!AA141</f>
        <v>106550</v>
      </c>
      <c r="AB141" s="19">
        <f>'[4]2SEPT'!AB141+'[4]3OCT'!AB141+'[4]4NOV'!AB141+'[4]5DEC'!AB141+'[4]6JAN'!AB141+'[4]7FEB'!AB141+'[4]8MAR'!AB141+'[4]9APR'!AB141+'[4]10MAY'!AB141+'[4]11JUN'!AB141+'[4]12JUL'!AB141</f>
        <v>0</v>
      </c>
      <c r="AC141" s="19">
        <f>'[4]2SEPT'!AC141+'[4]3OCT'!AC141+'[4]4NOV'!AC141+'[4]5DEC'!AC141+'[4]6JAN'!AC141+'[4]7FEB'!AC141+'[4]8MAR'!AC141+'[4]9APR'!AC141+'[4]10MAY'!AC141+'[4]11JUN'!AC141+'[4]12JUL'!AC141</f>
        <v>0</v>
      </c>
      <c r="AD141" s="23">
        <f>'[4]2SEPT'!AD141+'[4]3OCT'!AD141+'[4]4NOV'!AD141+'[4]5DEC'!AD141+'[4]6JAN'!AD141+'[4]7FEB'!AD141+'[4]8MAR'!AD141+'[4]9APR'!AD141+'[4]10MAY'!AD141+'[4]11JUN'!AD141+'[4]12JUL'!AD141</f>
        <v>106550</v>
      </c>
      <c r="AE141" s="19">
        <f>'[4]2SEPT'!AE141+'[4]3OCT'!AE141+'[4]4NOV'!AE141+'[4]5DEC'!AE141+'[4]6JAN'!AE141+'[4]7FEB'!AE141+'[4]8MAR'!AE141+'[4]9APR'!AE141+'[4]10MAY'!AE141+'[4]11JUN'!AE141+'[4]12JUL'!AE141</f>
        <v>0</v>
      </c>
      <c r="AF141" s="19">
        <f>'[4]2SEPT'!AF141+'[4]3OCT'!AF141+'[4]4NOV'!AF141+'[4]5DEC'!AF141+'[4]6JAN'!AF141+'[4]7FEB'!AF141+'[4]8MAR'!AF141+'[4]9APR'!AF141+'[4]10MAY'!AF141+'[4]11JUN'!AF141+'[4]12JUL'!AF141</f>
        <v>0</v>
      </c>
      <c r="AG141" s="19">
        <f>'[4]10MAY'!AG141+'[4]11JUN'!AG141+'[4]12JUL'!AG141</f>
        <v>5000</v>
      </c>
      <c r="AH141" s="24">
        <f>'[4]2SEPT'!AG141+'[4]3OCT'!AG141+'[4]4NOV'!AG141+'[4]5DEC'!AG141+'[4]6JAN'!AG141+'[4]7FEB'!AG141+'[4]8MAR'!AG141+'[4]9APR'!AG141+'[4]10MAY'!AH141+'[4]11JUN'!AH141+'[4]12JUL'!AH141</f>
        <v>2032831.17</v>
      </c>
    </row>
    <row r="142" spans="1:34" x14ac:dyDescent="0.25">
      <c r="A142" s="16" t="s">
        <v>321</v>
      </c>
      <c r="B142" s="17" t="s">
        <v>322</v>
      </c>
      <c r="C142" s="28" t="s">
        <v>45</v>
      </c>
      <c r="D142" s="19">
        <f>'[4]2SEPT'!D142+'[4]3OCT'!D142+'[4]4NOV'!D142+'[4]5DEC'!D142+'[4]6JAN'!D142+'[4]7FEB'!D142+'[4]8MAR'!D142+'[4]9APR'!D142+'[4]10MAY'!D142+'[4]11JUN'!D142+'[4]12JUL'!D142</f>
        <v>934238</v>
      </c>
      <c r="E142" s="19">
        <f>'[4]2SEPT'!E142+'[4]3OCT'!E142+'[4]4NOV'!E142+'[4]5DEC'!E142+'[4]6JAN'!E142+'[4]7FEB'!E142+'[4]8MAR'!E142+'[4]9APR'!E142+'[4]10MAY'!E142+'[4]11JUN'!E142+'[4]12JUL'!E142</f>
        <v>3047735</v>
      </c>
      <c r="F142" s="19">
        <f>'[4]2SEPT'!F142+'[4]3OCT'!F142+'[4]4NOV'!F142+'[4]5DEC'!F142+'[4]6JAN'!F142+'[4]7FEB'!F142+'[4]8MAR'!F142+'[4]9APR'!F142+'[4]10MAY'!F142+'[4]11JUN'!F142+'[4]12JUL'!F142</f>
        <v>1185333</v>
      </c>
      <c r="G142" s="19">
        <f>'[4]2SEPT'!G142+'[4]3OCT'!G142+'[4]4NOV'!G142+'[4]5DEC'!G142+'[4]6JAN'!G142+'[4]7FEB'!G142+'[4]8MAR'!G142+'[4]9APR'!G142+'[4]10MAY'!G142+'[4]11JUN'!G142+'[4]12JUL'!G142</f>
        <v>1727015</v>
      </c>
      <c r="H142" s="19">
        <f>'[4]2SEPT'!H142+'[4]3OCT'!H142+'[4]4NOV'!H142+'[4]5DEC'!H142+'[4]6JAN'!H142+'[4]7FEB'!H142+'[4]8MAR'!H142+'[4]9APR'!H142+'[4]10MAY'!H142+'[4]11JUN'!H142+'[4]12JUL'!H142</f>
        <v>62717</v>
      </c>
      <c r="I142" s="20">
        <f>'[4]2SEPT'!I142+'[4]3OCT'!I142+'[4]4NOV'!I142+'[4]5DEC'!I142+'[4]6JAN'!I142+'[4]7FEB'!I142+'[4]8MAR'!I142+'[4]9APR'!I142+'[4]10MAY'!I142+'[4]11JUN'!I142+'[4]12JUL'!I142</f>
        <v>6957038</v>
      </c>
      <c r="J142" s="19">
        <f>'[4]2SEPT'!J142+'[4]3OCT'!J142+'[4]4NOV'!J142+'[4]5DEC'!J142+'[4]6JAN'!J142+'[4]7FEB'!J142+'[4]8MAR'!J142+'[4]9APR'!J142+'[4]10MAY'!J142+'[4]11JUN'!J142+'[4]12JUL'!J142</f>
        <v>1666527.74</v>
      </c>
      <c r="K142" s="19">
        <f>'[4]2SEPT'!K142+'[4]3OCT'!K142+'[4]4NOV'!K142+'[4]5DEC'!K142+'[4]6JAN'!K142+'[4]7FEB'!K142+'[4]8MAR'!K142+'[4]9APR'!K142+'[4]10MAY'!K142+'[4]11JUN'!K142+'[4]12JUL'!K142</f>
        <v>0</v>
      </c>
      <c r="L142" s="19">
        <f>'[4]2SEPT'!L142+'[4]3OCT'!L142+'[4]4NOV'!L142+'[4]5DEC'!L142+'[4]6JAN'!L142+'[4]7FEB'!L142+'[4]8MAR'!L142+'[4]9APR'!L142+'[4]10MAY'!L142+'[4]11JUN'!L142+'[4]12JUL'!L142</f>
        <v>0</v>
      </c>
      <c r="M142" s="19">
        <f>'[4]2SEPT'!M142+'[4]3OCT'!M142+'[4]4NOV'!M142+'[4]5DEC'!M142+'[4]6JAN'!M142+'[4]7FEB'!M142+'[4]8MAR'!M142+'[4]9APR'!M142+'[4]10MAY'!M142+'[4]11JUN'!M142+'[4]12JUL'!M142</f>
        <v>0</v>
      </c>
      <c r="N142" s="19">
        <f>'[4]2SEPT'!N142+'[4]3OCT'!N142+'[4]4NOV'!N142+'[4]5DEC'!N142+'[4]6JAN'!N142+'[4]7FEB'!N142+'[4]8MAR'!N142+'[4]9APR'!N142+'[4]10MAY'!N142+'[4]11JUN'!N142+'[4]12JUL'!N142</f>
        <v>0</v>
      </c>
      <c r="O142" s="19">
        <f>'[4]2SEPT'!O142+'[4]3OCT'!O142+'[4]4NOV'!O142+'[4]5DEC'!O142+'[4]6JAN'!O142+'[4]7FEB'!O142+'[4]8MAR'!O142+'[4]9APR'!O142+'[4]10MAY'!O142+'[4]11JUN'!O142+'[4]12JUL'!O142</f>
        <v>153725</v>
      </c>
      <c r="P142" s="19">
        <f>'[4]2SEPT'!P142+'[4]3OCT'!P142+'[4]4NOV'!P142+'[4]5DEC'!P142+'[4]6JAN'!P142+'[4]7FEB'!P142+'[4]8MAR'!P142+'[4]9APR'!P142+'[4]10MAY'!P142+'[4]11JUN'!P142+'[4]12JUL'!P142</f>
        <v>0</v>
      </c>
      <c r="Q142" s="19">
        <f>'[4]2SEPT'!Q142+'[4]3OCT'!Q142+'[4]4NOV'!Q142+'[4]5DEC'!Q142+'[4]6JAN'!Q142+'[4]7FEB'!Q142+'[4]8MAR'!Q142+'[4]9APR'!Q142+'[4]10MAY'!Q142+'[4]11JUN'!Q142+'[4]12JUL'!Q142</f>
        <v>0</v>
      </c>
      <c r="R142" s="19">
        <f>'[4]2SEPT'!R142+'[4]3OCT'!R142+'[4]4NOV'!R142+'[4]5DEC'!R142+'[4]6JAN'!R142+'[4]7FEB'!R142+'[4]8MAR'!R142+'[4]9APR'!R142+'[4]10MAY'!R142+'[4]11JUN'!R142+'[4]12JUL'!R142</f>
        <v>0</v>
      </c>
      <c r="S142" s="19">
        <f>'[4]2SEPT'!S142+'[4]3OCT'!S142+'[4]4NOV'!S142+'[4]5DEC'!S142+'[4]6JAN'!S142+'[4]7FEB'!S142+'[4]8MAR'!S142+'[4]9APR'!S142+'[4]10MAY'!S142+'[4]11JUN'!S142+'[4]12JUL'!S142</f>
        <v>1740202</v>
      </c>
      <c r="T142" s="21">
        <f>'[4]2SEPT'!T142+'[4]3OCT'!T142+'[4]4NOV'!T142+'[4]5DEC'!T142+'[4]6JAN'!T142+'[4]7FEB'!T142+'[4]8MAR'!T142+'[4]9APR'!T142+'[4]10MAY'!T142+'[4]11JUN'!T142+'[4]12JUL'!T142</f>
        <v>1740202</v>
      </c>
      <c r="U142" s="19">
        <f>'[4]2SEPT'!U142+'[4]3OCT'!U142+'[4]4NOV'!U142+'[4]5DEC'!U142+'[4]6JAN'!U142+'[4]7FEB'!U142+'[4]8MAR'!U142+'[4]9APR'!U142+'[4]10MAY'!U142+'[4]11JUN'!U142+'[4]12JUL'!U142</f>
        <v>0</v>
      </c>
      <c r="V142" s="19">
        <f>'[4]2SEPT'!V142+'[4]3OCT'!V142+'[4]4NOV'!V142+'[4]5DEC'!V142+'[4]6JAN'!V142+'[4]7FEB'!V142+'[4]8MAR'!V142+'[4]9APR'!V142+'[4]10MAY'!V142+'[4]11JUN'!V142+'[4]12JUL'!V142</f>
        <v>0</v>
      </c>
      <c r="W142" s="19">
        <f>'[4]2SEPT'!W142+'[4]3OCT'!W142+'[4]4NOV'!W142+'[4]5DEC'!W142+'[4]6JAN'!W142+'[4]7FEB'!W142+'[4]8MAR'!W142+'[4]9APR'!W142+'[4]10MAY'!W142+'[4]11JUN'!W142+'[4]12JUL'!W142</f>
        <v>0</v>
      </c>
      <c r="X142" s="19">
        <f>'[4]2SEPT'!X142+'[4]3OCT'!X142+'[4]4NOV'!X142+'[4]5DEC'!X142+'[4]6JAN'!X142+'[4]7FEB'!X142+'[4]8MAR'!X142+'[4]9APR'!X142+'[4]10MAY'!X142+'[4]11JUN'!X142+'[4]12JUL'!X142</f>
        <v>0</v>
      </c>
      <c r="Y142" s="22">
        <f>'[4]2SEPT'!Y142+'[4]3OCT'!Y142+'[4]4NOV'!Y142+'[4]5DEC'!Y142+'[4]6JAN'!Y142+'[4]7FEB'!Y142+'[4]8MAR'!Y142+'[4]9APR'!Y142+'[4]10MAY'!Y142+'[4]11JUN'!Y142+'[4]12JUL'!Y142</f>
        <v>0</v>
      </c>
      <c r="Z142" s="19">
        <f>'[4]2SEPT'!Z142+'[4]3OCT'!Z142+'[4]4NOV'!Z142+'[4]5DEC'!Z142+'[4]6JAN'!Z142+'[4]7FEB'!Z142+'[4]8MAR'!Z142+'[4]9APR'!Z142+'[4]10MAY'!Z142+'[4]11JUN'!Z142+'[4]12JUL'!Z142</f>
        <v>0</v>
      </c>
      <c r="AA142" s="19">
        <f>'[4]2SEPT'!AA142+'[4]3OCT'!AA142+'[4]4NOV'!AA142+'[4]5DEC'!AA142+'[4]6JAN'!AA142+'[4]7FEB'!AA142+'[4]8MAR'!AA142+'[4]9APR'!AA142+'[4]10MAY'!AA142+'[4]11JUN'!AA142+'[4]12JUL'!AA142</f>
        <v>0</v>
      </c>
      <c r="AB142" s="19">
        <f>'[4]2SEPT'!AB142+'[4]3OCT'!AB142+'[4]4NOV'!AB142+'[4]5DEC'!AB142+'[4]6JAN'!AB142+'[4]7FEB'!AB142+'[4]8MAR'!AB142+'[4]9APR'!AB142+'[4]10MAY'!AB142+'[4]11JUN'!AB142+'[4]12JUL'!AB142</f>
        <v>0</v>
      </c>
      <c r="AC142" s="19">
        <f>'[4]2SEPT'!AC142+'[4]3OCT'!AC142+'[4]4NOV'!AC142+'[4]5DEC'!AC142+'[4]6JAN'!AC142+'[4]7FEB'!AC142+'[4]8MAR'!AC142+'[4]9APR'!AC142+'[4]10MAY'!AC142+'[4]11JUN'!AC142+'[4]12JUL'!AC142</f>
        <v>0</v>
      </c>
      <c r="AD142" s="23">
        <f>'[4]2SEPT'!AD142+'[4]3OCT'!AD142+'[4]4NOV'!AD142+'[4]5DEC'!AD142+'[4]6JAN'!AD142+'[4]7FEB'!AD142+'[4]8MAR'!AD142+'[4]9APR'!AD142+'[4]10MAY'!AD142+'[4]11JUN'!AD142+'[4]12JUL'!AD142</f>
        <v>0</v>
      </c>
      <c r="AE142" s="19">
        <f>'[4]2SEPT'!AE142+'[4]3OCT'!AE142+'[4]4NOV'!AE142+'[4]5DEC'!AE142+'[4]6JAN'!AE142+'[4]7FEB'!AE142+'[4]8MAR'!AE142+'[4]9APR'!AE142+'[4]10MAY'!AE142+'[4]11JUN'!AE142+'[4]12JUL'!AE142</f>
        <v>0</v>
      </c>
      <c r="AF142" s="19">
        <f>'[4]2SEPT'!AF142+'[4]3OCT'!AF142+'[4]4NOV'!AF142+'[4]5DEC'!AF142+'[4]6JAN'!AF142+'[4]7FEB'!AF142+'[4]8MAR'!AF142+'[4]9APR'!AF142+'[4]10MAY'!AF142+'[4]11JUN'!AF142+'[4]12JUL'!AF142</f>
        <v>0</v>
      </c>
      <c r="AG142" s="19">
        <f>'[4]10MAY'!AG142+'[4]11JUN'!AG142+'[4]12JUL'!AG142</f>
        <v>0</v>
      </c>
      <c r="AH142" s="24">
        <f>'[4]2SEPT'!AG142+'[4]3OCT'!AG142+'[4]4NOV'!AG142+'[4]5DEC'!AG142+'[4]6JAN'!AG142+'[4]7FEB'!AG142+'[4]8MAR'!AG142+'[4]9APR'!AG142+'[4]10MAY'!AH142+'[4]11JUN'!AH142+'[4]12JUL'!AH142</f>
        <v>9924929.7400000002</v>
      </c>
    </row>
    <row r="143" spans="1:34" x14ac:dyDescent="0.25">
      <c r="A143" s="16" t="s">
        <v>323</v>
      </c>
      <c r="B143" s="17" t="s">
        <v>324</v>
      </c>
      <c r="C143" s="26" t="s">
        <v>42</v>
      </c>
      <c r="D143" s="19">
        <f>'[4]2SEPT'!D143+'[4]3OCT'!D143+'[4]4NOV'!D143+'[4]5DEC'!D143+'[4]6JAN'!D143+'[4]7FEB'!D143+'[4]8MAR'!D143+'[4]9APR'!D143+'[4]10MAY'!D143+'[4]11JUN'!D143+'[4]12JUL'!D143</f>
        <v>76000</v>
      </c>
      <c r="E143" s="19">
        <f>'[4]2SEPT'!E143+'[4]3OCT'!E143+'[4]4NOV'!E143+'[4]5DEC'!E143+'[4]6JAN'!E143+'[4]7FEB'!E143+'[4]8MAR'!E143+'[4]9APR'!E143+'[4]10MAY'!E143+'[4]11JUN'!E143+'[4]12JUL'!E143</f>
        <v>92848</v>
      </c>
      <c r="F143" s="19">
        <f>'[4]2SEPT'!F143+'[4]3OCT'!F143+'[4]4NOV'!F143+'[4]5DEC'!F143+'[4]6JAN'!F143+'[4]7FEB'!F143+'[4]8MAR'!F143+'[4]9APR'!F143+'[4]10MAY'!F143+'[4]11JUN'!F143+'[4]12JUL'!F143</f>
        <v>15000</v>
      </c>
      <c r="G143" s="19">
        <f>'[4]2SEPT'!G143+'[4]3OCT'!G143+'[4]4NOV'!G143+'[4]5DEC'!G143+'[4]6JAN'!G143+'[4]7FEB'!G143+'[4]8MAR'!G143+'[4]9APR'!G143+'[4]10MAY'!G143+'[4]11JUN'!G143+'[4]12JUL'!G143</f>
        <v>5000</v>
      </c>
      <c r="H143" s="19">
        <f>'[4]2SEPT'!H143+'[4]3OCT'!H143+'[4]4NOV'!H143+'[4]5DEC'!H143+'[4]6JAN'!H143+'[4]7FEB'!H143+'[4]8MAR'!H143+'[4]9APR'!H143+'[4]10MAY'!H143+'[4]11JUN'!H143+'[4]12JUL'!H143</f>
        <v>3000</v>
      </c>
      <c r="I143" s="20">
        <f>'[4]2SEPT'!I143+'[4]3OCT'!I143+'[4]4NOV'!I143+'[4]5DEC'!I143+'[4]6JAN'!I143+'[4]7FEB'!I143+'[4]8MAR'!I143+'[4]9APR'!I143+'[4]10MAY'!I143+'[4]11JUN'!I143+'[4]12JUL'!I143</f>
        <v>191848</v>
      </c>
      <c r="J143" s="19">
        <f>'[4]2SEPT'!J143+'[4]3OCT'!J143+'[4]4NOV'!J143+'[4]5DEC'!J143+'[4]6JAN'!J143+'[4]7FEB'!J143+'[4]8MAR'!J143+'[4]9APR'!J143+'[4]10MAY'!J143+'[4]11JUN'!J143+'[4]12JUL'!J143</f>
        <v>14292.93</v>
      </c>
      <c r="K143" s="19">
        <f>'[4]2SEPT'!K143+'[4]3OCT'!K143+'[4]4NOV'!K143+'[4]5DEC'!K143+'[4]6JAN'!K143+'[4]7FEB'!K143+'[4]8MAR'!K143+'[4]9APR'!K143+'[4]10MAY'!K143+'[4]11JUN'!K143+'[4]12JUL'!K143</f>
        <v>0</v>
      </c>
      <c r="L143" s="19">
        <f>'[4]2SEPT'!L143+'[4]3OCT'!L143+'[4]4NOV'!L143+'[4]5DEC'!L143+'[4]6JAN'!L143+'[4]7FEB'!L143+'[4]8MAR'!L143+'[4]9APR'!L143+'[4]10MAY'!L143+'[4]11JUN'!L143+'[4]12JUL'!L143</f>
        <v>0</v>
      </c>
      <c r="M143" s="19">
        <f>'[4]2SEPT'!M143+'[4]3OCT'!M143+'[4]4NOV'!M143+'[4]5DEC'!M143+'[4]6JAN'!M143+'[4]7FEB'!M143+'[4]8MAR'!M143+'[4]9APR'!M143+'[4]10MAY'!M143+'[4]11JUN'!M143+'[4]12JUL'!M143</f>
        <v>0</v>
      </c>
      <c r="N143" s="19">
        <f>'[4]2SEPT'!N143+'[4]3OCT'!N143+'[4]4NOV'!N143+'[4]5DEC'!N143+'[4]6JAN'!N143+'[4]7FEB'!N143+'[4]8MAR'!N143+'[4]9APR'!N143+'[4]10MAY'!N143+'[4]11JUN'!N143+'[4]12JUL'!N143</f>
        <v>0</v>
      </c>
      <c r="O143" s="19">
        <f>'[4]2SEPT'!O143+'[4]3OCT'!O143+'[4]4NOV'!O143+'[4]5DEC'!O143+'[4]6JAN'!O143+'[4]7FEB'!O143+'[4]8MAR'!O143+'[4]9APR'!O143+'[4]10MAY'!O143+'[4]11JUN'!O143+'[4]12JUL'!O143</f>
        <v>13790</v>
      </c>
      <c r="P143" s="19">
        <f>'[4]2SEPT'!P143+'[4]3OCT'!P143+'[4]4NOV'!P143+'[4]5DEC'!P143+'[4]6JAN'!P143+'[4]7FEB'!P143+'[4]8MAR'!P143+'[4]9APR'!P143+'[4]10MAY'!P143+'[4]11JUN'!P143+'[4]12JUL'!P143</f>
        <v>0</v>
      </c>
      <c r="Q143" s="19">
        <f>'[4]2SEPT'!Q143+'[4]3OCT'!Q143+'[4]4NOV'!Q143+'[4]5DEC'!Q143+'[4]6JAN'!Q143+'[4]7FEB'!Q143+'[4]8MAR'!Q143+'[4]9APR'!Q143+'[4]10MAY'!Q143+'[4]11JUN'!Q143+'[4]12JUL'!Q143</f>
        <v>0</v>
      </c>
      <c r="R143" s="19">
        <f>'[4]2SEPT'!R143+'[4]3OCT'!R143+'[4]4NOV'!R143+'[4]5DEC'!R143+'[4]6JAN'!R143+'[4]7FEB'!R143+'[4]8MAR'!R143+'[4]9APR'!R143+'[4]10MAY'!R143+'[4]11JUN'!R143+'[4]12JUL'!R143</f>
        <v>0</v>
      </c>
      <c r="S143" s="19">
        <f>'[4]2SEPT'!S143+'[4]3OCT'!S143+'[4]4NOV'!S143+'[4]5DEC'!S143+'[4]6JAN'!S143+'[4]7FEB'!S143+'[4]8MAR'!S143+'[4]9APR'!S143+'[4]10MAY'!S143+'[4]11JUN'!S143+'[4]12JUL'!S143</f>
        <v>0</v>
      </c>
      <c r="T143" s="21">
        <f>'[4]2SEPT'!T143+'[4]3OCT'!T143+'[4]4NOV'!T143+'[4]5DEC'!T143+'[4]6JAN'!T143+'[4]7FEB'!T143+'[4]8MAR'!T143+'[4]9APR'!T143+'[4]10MAY'!T143+'[4]11JUN'!T143+'[4]12JUL'!T143</f>
        <v>0</v>
      </c>
      <c r="U143" s="19">
        <f>'[4]2SEPT'!U143+'[4]3OCT'!U143+'[4]4NOV'!U143+'[4]5DEC'!U143+'[4]6JAN'!U143+'[4]7FEB'!U143+'[4]8MAR'!U143+'[4]9APR'!U143+'[4]10MAY'!U143+'[4]11JUN'!U143+'[4]12JUL'!U143</f>
        <v>0</v>
      </c>
      <c r="V143" s="19">
        <f>'[4]2SEPT'!V143+'[4]3OCT'!V143+'[4]4NOV'!V143+'[4]5DEC'!V143+'[4]6JAN'!V143+'[4]7FEB'!V143+'[4]8MAR'!V143+'[4]9APR'!V143+'[4]10MAY'!V143+'[4]11JUN'!V143+'[4]12JUL'!V143</f>
        <v>0</v>
      </c>
      <c r="W143" s="19">
        <f>'[4]2SEPT'!W143+'[4]3OCT'!W143+'[4]4NOV'!W143+'[4]5DEC'!W143+'[4]6JAN'!W143+'[4]7FEB'!W143+'[4]8MAR'!W143+'[4]9APR'!W143+'[4]10MAY'!W143+'[4]11JUN'!W143+'[4]12JUL'!W143</f>
        <v>0</v>
      </c>
      <c r="X143" s="19">
        <f>'[4]2SEPT'!X143+'[4]3OCT'!X143+'[4]4NOV'!X143+'[4]5DEC'!X143+'[4]6JAN'!X143+'[4]7FEB'!X143+'[4]8MAR'!X143+'[4]9APR'!X143+'[4]10MAY'!X143+'[4]11JUN'!X143+'[4]12JUL'!X143</f>
        <v>0</v>
      </c>
      <c r="Y143" s="22">
        <f>'[4]2SEPT'!Y143+'[4]3OCT'!Y143+'[4]4NOV'!Y143+'[4]5DEC'!Y143+'[4]6JAN'!Y143+'[4]7FEB'!Y143+'[4]8MAR'!Y143+'[4]9APR'!Y143+'[4]10MAY'!Y143+'[4]11JUN'!Y143+'[4]12JUL'!Y143</f>
        <v>0</v>
      </c>
      <c r="Z143" s="19">
        <f>'[4]2SEPT'!Z143+'[4]3OCT'!Z143+'[4]4NOV'!Z143+'[4]5DEC'!Z143+'[4]6JAN'!Z143+'[4]7FEB'!Z143+'[4]8MAR'!Z143+'[4]9APR'!Z143+'[4]10MAY'!Z143+'[4]11JUN'!Z143+'[4]12JUL'!Z143</f>
        <v>0</v>
      </c>
      <c r="AA143" s="19">
        <f>'[4]2SEPT'!AA143+'[4]3OCT'!AA143+'[4]4NOV'!AA143+'[4]5DEC'!AA143+'[4]6JAN'!AA143+'[4]7FEB'!AA143+'[4]8MAR'!AA143+'[4]9APR'!AA143+'[4]10MAY'!AA143+'[4]11JUN'!AA143+'[4]12JUL'!AA143</f>
        <v>0</v>
      </c>
      <c r="AB143" s="19">
        <f>'[4]2SEPT'!AB143+'[4]3OCT'!AB143+'[4]4NOV'!AB143+'[4]5DEC'!AB143+'[4]6JAN'!AB143+'[4]7FEB'!AB143+'[4]8MAR'!AB143+'[4]9APR'!AB143+'[4]10MAY'!AB143+'[4]11JUN'!AB143+'[4]12JUL'!AB143</f>
        <v>0</v>
      </c>
      <c r="AC143" s="19">
        <f>'[4]2SEPT'!AC143+'[4]3OCT'!AC143+'[4]4NOV'!AC143+'[4]5DEC'!AC143+'[4]6JAN'!AC143+'[4]7FEB'!AC143+'[4]8MAR'!AC143+'[4]9APR'!AC143+'[4]10MAY'!AC143+'[4]11JUN'!AC143+'[4]12JUL'!AC143</f>
        <v>0</v>
      </c>
      <c r="AD143" s="23">
        <f>'[4]2SEPT'!AD143+'[4]3OCT'!AD143+'[4]4NOV'!AD143+'[4]5DEC'!AD143+'[4]6JAN'!AD143+'[4]7FEB'!AD143+'[4]8MAR'!AD143+'[4]9APR'!AD143+'[4]10MAY'!AD143+'[4]11JUN'!AD143+'[4]12JUL'!AD143</f>
        <v>0</v>
      </c>
      <c r="AE143" s="19">
        <f>'[4]2SEPT'!AE143+'[4]3OCT'!AE143+'[4]4NOV'!AE143+'[4]5DEC'!AE143+'[4]6JAN'!AE143+'[4]7FEB'!AE143+'[4]8MAR'!AE143+'[4]9APR'!AE143+'[4]10MAY'!AE143+'[4]11JUN'!AE143+'[4]12JUL'!AE143</f>
        <v>0</v>
      </c>
      <c r="AF143" s="19">
        <f>'[4]2SEPT'!AF143+'[4]3OCT'!AF143+'[4]4NOV'!AF143+'[4]5DEC'!AF143+'[4]6JAN'!AF143+'[4]7FEB'!AF143+'[4]8MAR'!AF143+'[4]9APR'!AF143+'[4]10MAY'!AF143+'[4]11JUN'!AF143+'[4]12JUL'!AF143</f>
        <v>6400</v>
      </c>
      <c r="AG143" s="19">
        <f>'[4]10MAY'!AG143+'[4]11JUN'!AG143+'[4]12JUL'!AG143</f>
        <v>0</v>
      </c>
      <c r="AH143" s="24">
        <f>'[4]2SEPT'!AG143+'[4]3OCT'!AG143+'[4]4NOV'!AG143+'[4]5DEC'!AG143+'[4]6JAN'!AG143+'[4]7FEB'!AG143+'[4]8MAR'!AG143+'[4]9APR'!AG143+'[4]10MAY'!AH143+'[4]11JUN'!AH143+'[4]12JUL'!AH143</f>
        <v>209194.93</v>
      </c>
    </row>
    <row r="144" spans="1:34" x14ac:dyDescent="0.25">
      <c r="A144" s="16" t="s">
        <v>325</v>
      </c>
      <c r="B144" s="17" t="s">
        <v>326</v>
      </c>
      <c r="C144" s="18" t="s">
        <v>36</v>
      </c>
      <c r="D144" s="19">
        <f>'[4]2SEPT'!D144+'[4]3OCT'!D144+'[4]4NOV'!D144+'[4]5DEC'!D144+'[4]6JAN'!D144+'[4]7FEB'!D144+'[4]8MAR'!D144+'[4]9APR'!D144+'[4]10MAY'!D144+'[4]11JUN'!D144+'[4]12JUL'!D144</f>
        <v>192776</v>
      </c>
      <c r="E144" s="19">
        <f>'[4]2SEPT'!E144+'[4]3OCT'!E144+'[4]4NOV'!E144+'[4]5DEC'!E144+'[4]6JAN'!E144+'[4]7FEB'!E144+'[4]8MAR'!E144+'[4]9APR'!E144+'[4]10MAY'!E144+'[4]11JUN'!E144+'[4]12JUL'!E144</f>
        <v>28424</v>
      </c>
      <c r="F144" s="19">
        <f>'[4]2SEPT'!F144+'[4]3OCT'!F144+'[4]4NOV'!F144+'[4]5DEC'!F144+'[4]6JAN'!F144+'[4]7FEB'!F144+'[4]8MAR'!F144+'[4]9APR'!F144+'[4]10MAY'!F144+'[4]11JUN'!F144+'[4]12JUL'!F144</f>
        <v>42000</v>
      </c>
      <c r="G144" s="19">
        <f>'[4]2SEPT'!G144+'[4]3OCT'!G144+'[4]4NOV'!G144+'[4]5DEC'!G144+'[4]6JAN'!G144+'[4]7FEB'!G144+'[4]8MAR'!G144+'[4]9APR'!G144+'[4]10MAY'!G144+'[4]11JUN'!G144+'[4]12JUL'!G144</f>
        <v>70000</v>
      </c>
      <c r="H144" s="19">
        <f>'[4]2SEPT'!H144+'[4]3OCT'!H144+'[4]4NOV'!H144+'[4]5DEC'!H144+'[4]6JAN'!H144+'[4]7FEB'!H144+'[4]8MAR'!H144+'[4]9APR'!H144+'[4]10MAY'!H144+'[4]11JUN'!H144+'[4]12JUL'!H144</f>
        <v>40000</v>
      </c>
      <c r="I144" s="20">
        <f>'[4]2SEPT'!I144+'[4]3OCT'!I144+'[4]4NOV'!I144+'[4]5DEC'!I144+'[4]6JAN'!I144+'[4]7FEB'!I144+'[4]8MAR'!I144+'[4]9APR'!I144+'[4]10MAY'!I144+'[4]11JUN'!I144+'[4]12JUL'!I144</f>
        <v>373200</v>
      </c>
      <c r="J144" s="19">
        <f>'[4]2SEPT'!J144+'[4]3OCT'!J144+'[4]4NOV'!J144+'[4]5DEC'!J144+'[4]6JAN'!J144+'[4]7FEB'!J144+'[4]8MAR'!J144+'[4]9APR'!J144+'[4]10MAY'!J144+'[4]11JUN'!J144+'[4]12JUL'!J144</f>
        <v>27951.7</v>
      </c>
      <c r="K144" s="19">
        <f>'[4]2SEPT'!K144+'[4]3OCT'!K144+'[4]4NOV'!K144+'[4]5DEC'!K144+'[4]6JAN'!K144+'[4]7FEB'!K144+'[4]8MAR'!K144+'[4]9APR'!K144+'[4]10MAY'!K144+'[4]11JUN'!K144+'[4]12JUL'!K144</f>
        <v>0</v>
      </c>
      <c r="L144" s="19">
        <f>'[4]2SEPT'!L144+'[4]3OCT'!L144+'[4]4NOV'!L144+'[4]5DEC'!L144+'[4]6JAN'!L144+'[4]7FEB'!L144+'[4]8MAR'!L144+'[4]9APR'!L144+'[4]10MAY'!L144+'[4]11JUN'!L144+'[4]12JUL'!L144</f>
        <v>0</v>
      </c>
      <c r="M144" s="19">
        <f>'[4]2SEPT'!M144+'[4]3OCT'!M144+'[4]4NOV'!M144+'[4]5DEC'!M144+'[4]6JAN'!M144+'[4]7FEB'!M144+'[4]8MAR'!M144+'[4]9APR'!M144+'[4]10MAY'!M144+'[4]11JUN'!M144+'[4]12JUL'!M144</f>
        <v>0</v>
      </c>
      <c r="N144" s="19">
        <f>'[4]2SEPT'!N144+'[4]3OCT'!N144+'[4]4NOV'!N144+'[4]5DEC'!N144+'[4]6JAN'!N144+'[4]7FEB'!N144+'[4]8MAR'!N144+'[4]9APR'!N144+'[4]10MAY'!N144+'[4]11JUN'!N144+'[4]12JUL'!N144</f>
        <v>0</v>
      </c>
      <c r="O144" s="19">
        <f>'[4]2SEPT'!O144+'[4]3OCT'!O144+'[4]4NOV'!O144+'[4]5DEC'!O144+'[4]6JAN'!O144+'[4]7FEB'!O144+'[4]8MAR'!O144+'[4]9APR'!O144+'[4]10MAY'!O144+'[4]11JUN'!O144+'[4]12JUL'!O144</f>
        <v>0</v>
      </c>
      <c r="P144" s="19">
        <f>'[4]2SEPT'!P144+'[4]3OCT'!P144+'[4]4NOV'!P144+'[4]5DEC'!P144+'[4]6JAN'!P144+'[4]7FEB'!P144+'[4]8MAR'!P144+'[4]9APR'!P144+'[4]10MAY'!P144+'[4]11JUN'!P144+'[4]12JUL'!P144</f>
        <v>0</v>
      </c>
      <c r="Q144" s="19">
        <f>'[4]2SEPT'!Q144+'[4]3OCT'!Q144+'[4]4NOV'!Q144+'[4]5DEC'!Q144+'[4]6JAN'!Q144+'[4]7FEB'!Q144+'[4]8MAR'!Q144+'[4]9APR'!Q144+'[4]10MAY'!Q144+'[4]11JUN'!Q144+'[4]12JUL'!Q144</f>
        <v>0</v>
      </c>
      <c r="R144" s="19">
        <f>'[4]2SEPT'!R144+'[4]3OCT'!R144+'[4]4NOV'!R144+'[4]5DEC'!R144+'[4]6JAN'!R144+'[4]7FEB'!R144+'[4]8MAR'!R144+'[4]9APR'!R144+'[4]10MAY'!R144+'[4]11JUN'!R144+'[4]12JUL'!R144</f>
        <v>0</v>
      </c>
      <c r="S144" s="19">
        <f>'[4]2SEPT'!S144+'[4]3OCT'!S144+'[4]4NOV'!S144+'[4]5DEC'!S144+'[4]6JAN'!S144+'[4]7FEB'!S144+'[4]8MAR'!S144+'[4]9APR'!S144+'[4]10MAY'!S144+'[4]11JUN'!S144+'[4]12JUL'!S144</f>
        <v>0</v>
      </c>
      <c r="T144" s="21">
        <f>'[4]2SEPT'!T144+'[4]3OCT'!T144+'[4]4NOV'!T144+'[4]5DEC'!T144+'[4]6JAN'!T144+'[4]7FEB'!T144+'[4]8MAR'!T144+'[4]9APR'!T144+'[4]10MAY'!T144+'[4]11JUN'!T144+'[4]12JUL'!T144</f>
        <v>0</v>
      </c>
      <c r="U144" s="19">
        <f>'[4]2SEPT'!U144+'[4]3OCT'!U144+'[4]4NOV'!U144+'[4]5DEC'!U144+'[4]6JAN'!U144+'[4]7FEB'!U144+'[4]8MAR'!U144+'[4]9APR'!U144+'[4]10MAY'!U144+'[4]11JUN'!U144+'[4]12JUL'!U144</f>
        <v>0</v>
      </c>
      <c r="V144" s="19">
        <f>'[4]2SEPT'!V144+'[4]3OCT'!V144+'[4]4NOV'!V144+'[4]5DEC'!V144+'[4]6JAN'!V144+'[4]7FEB'!V144+'[4]8MAR'!V144+'[4]9APR'!V144+'[4]10MAY'!V144+'[4]11JUN'!V144+'[4]12JUL'!V144</f>
        <v>0</v>
      </c>
      <c r="W144" s="19">
        <f>'[4]2SEPT'!W144+'[4]3OCT'!W144+'[4]4NOV'!W144+'[4]5DEC'!W144+'[4]6JAN'!W144+'[4]7FEB'!W144+'[4]8MAR'!W144+'[4]9APR'!W144+'[4]10MAY'!W144+'[4]11JUN'!W144+'[4]12JUL'!W144</f>
        <v>0</v>
      </c>
      <c r="X144" s="19">
        <f>'[4]2SEPT'!X144+'[4]3OCT'!X144+'[4]4NOV'!X144+'[4]5DEC'!X144+'[4]6JAN'!X144+'[4]7FEB'!X144+'[4]8MAR'!X144+'[4]9APR'!X144+'[4]10MAY'!X144+'[4]11JUN'!X144+'[4]12JUL'!X144</f>
        <v>0</v>
      </c>
      <c r="Y144" s="22">
        <f>'[4]2SEPT'!Y144+'[4]3OCT'!Y144+'[4]4NOV'!Y144+'[4]5DEC'!Y144+'[4]6JAN'!Y144+'[4]7FEB'!Y144+'[4]8MAR'!Y144+'[4]9APR'!Y144+'[4]10MAY'!Y144+'[4]11JUN'!Y144+'[4]12JUL'!Y144</f>
        <v>0</v>
      </c>
      <c r="Z144" s="19">
        <f>'[4]2SEPT'!Z144+'[4]3OCT'!Z144+'[4]4NOV'!Z144+'[4]5DEC'!Z144+'[4]6JAN'!Z144+'[4]7FEB'!Z144+'[4]8MAR'!Z144+'[4]9APR'!Z144+'[4]10MAY'!Z144+'[4]11JUN'!Z144+'[4]12JUL'!Z144</f>
        <v>0</v>
      </c>
      <c r="AA144" s="19">
        <f>'[4]2SEPT'!AA144+'[4]3OCT'!AA144+'[4]4NOV'!AA144+'[4]5DEC'!AA144+'[4]6JAN'!AA144+'[4]7FEB'!AA144+'[4]8MAR'!AA144+'[4]9APR'!AA144+'[4]10MAY'!AA144+'[4]11JUN'!AA144+'[4]12JUL'!AA144</f>
        <v>0</v>
      </c>
      <c r="AB144" s="19">
        <f>'[4]2SEPT'!AB144+'[4]3OCT'!AB144+'[4]4NOV'!AB144+'[4]5DEC'!AB144+'[4]6JAN'!AB144+'[4]7FEB'!AB144+'[4]8MAR'!AB144+'[4]9APR'!AB144+'[4]10MAY'!AB144+'[4]11JUN'!AB144+'[4]12JUL'!AB144</f>
        <v>0</v>
      </c>
      <c r="AC144" s="19">
        <f>'[4]2SEPT'!AC144+'[4]3OCT'!AC144+'[4]4NOV'!AC144+'[4]5DEC'!AC144+'[4]6JAN'!AC144+'[4]7FEB'!AC144+'[4]8MAR'!AC144+'[4]9APR'!AC144+'[4]10MAY'!AC144+'[4]11JUN'!AC144+'[4]12JUL'!AC144</f>
        <v>0</v>
      </c>
      <c r="AD144" s="23">
        <f>'[4]2SEPT'!AD144+'[4]3OCT'!AD144+'[4]4NOV'!AD144+'[4]5DEC'!AD144+'[4]6JAN'!AD144+'[4]7FEB'!AD144+'[4]8MAR'!AD144+'[4]9APR'!AD144+'[4]10MAY'!AD144+'[4]11JUN'!AD144+'[4]12JUL'!AD144</f>
        <v>0</v>
      </c>
      <c r="AE144" s="19">
        <f>'[4]2SEPT'!AE144+'[4]3OCT'!AE144+'[4]4NOV'!AE144+'[4]5DEC'!AE144+'[4]6JAN'!AE144+'[4]7FEB'!AE144+'[4]8MAR'!AE144+'[4]9APR'!AE144+'[4]10MAY'!AE144+'[4]11JUN'!AE144+'[4]12JUL'!AE144</f>
        <v>0</v>
      </c>
      <c r="AF144" s="19">
        <f>'[4]2SEPT'!AF144+'[4]3OCT'!AF144+'[4]4NOV'!AF144+'[4]5DEC'!AF144+'[4]6JAN'!AF144+'[4]7FEB'!AF144+'[4]8MAR'!AF144+'[4]9APR'!AF144+'[4]10MAY'!AF144+'[4]11JUN'!AF144+'[4]12JUL'!AF144</f>
        <v>0</v>
      </c>
      <c r="AG144" s="19">
        <f>'[4]10MAY'!AG144+'[4]11JUN'!AG144+'[4]12JUL'!AG144</f>
        <v>0</v>
      </c>
      <c r="AH144" s="24">
        <f>'[4]2SEPT'!AG144+'[4]3OCT'!AG144+'[4]4NOV'!AG144+'[4]5DEC'!AG144+'[4]6JAN'!AG144+'[4]7FEB'!AG144+'[4]8MAR'!AG144+'[4]9APR'!AG144+'[4]10MAY'!AH144+'[4]11JUN'!AH144+'[4]12JUL'!AH144</f>
        <v>370051.7</v>
      </c>
    </row>
    <row r="145" spans="1:34" x14ac:dyDescent="0.25">
      <c r="A145" s="16" t="s">
        <v>327</v>
      </c>
      <c r="B145" s="17" t="s">
        <v>328</v>
      </c>
      <c r="C145" s="25" t="s">
        <v>39</v>
      </c>
      <c r="D145" s="19">
        <f>'[4]2SEPT'!D145+'[4]3OCT'!D145+'[4]4NOV'!D145+'[4]5DEC'!D145+'[4]6JAN'!D145+'[4]7FEB'!D145+'[4]8MAR'!D145+'[4]9APR'!D145+'[4]10MAY'!D145+'[4]11JUN'!D145+'[4]12JUL'!D145</f>
        <v>76000</v>
      </c>
      <c r="E145" s="19">
        <f>'[4]2SEPT'!E145+'[4]3OCT'!E145+'[4]4NOV'!E145+'[4]5DEC'!E145+'[4]6JAN'!E145+'[4]7FEB'!E145+'[4]8MAR'!E145+'[4]9APR'!E145+'[4]10MAY'!E145+'[4]11JUN'!E145+'[4]12JUL'!E145</f>
        <v>1000</v>
      </c>
      <c r="F145" s="19">
        <f>'[4]2SEPT'!F145+'[4]3OCT'!F145+'[4]4NOV'!F145+'[4]5DEC'!F145+'[4]6JAN'!F145+'[4]7FEB'!F145+'[4]8MAR'!F145+'[4]9APR'!F145+'[4]10MAY'!F145+'[4]11JUN'!F145+'[4]12JUL'!F145</f>
        <v>16878</v>
      </c>
      <c r="G145" s="19">
        <f>'[4]2SEPT'!G145+'[4]3OCT'!G145+'[4]4NOV'!G145+'[4]5DEC'!G145+'[4]6JAN'!G145+'[4]7FEB'!G145+'[4]8MAR'!G145+'[4]9APR'!G145+'[4]10MAY'!G145+'[4]11JUN'!G145+'[4]12JUL'!G145</f>
        <v>2000</v>
      </c>
      <c r="H145" s="19">
        <f>'[4]2SEPT'!H145+'[4]3OCT'!H145+'[4]4NOV'!H145+'[4]5DEC'!H145+'[4]6JAN'!H145+'[4]7FEB'!H145+'[4]8MAR'!H145+'[4]9APR'!H145+'[4]10MAY'!H145+'[4]11JUN'!H145+'[4]12JUL'!H145</f>
        <v>5000</v>
      </c>
      <c r="I145" s="20">
        <f>'[4]2SEPT'!I145+'[4]3OCT'!I145+'[4]4NOV'!I145+'[4]5DEC'!I145+'[4]6JAN'!I145+'[4]7FEB'!I145+'[4]8MAR'!I145+'[4]9APR'!I145+'[4]10MAY'!I145+'[4]11JUN'!I145+'[4]12JUL'!I145</f>
        <v>100878</v>
      </c>
      <c r="J145" s="19">
        <f>'[4]2SEPT'!J145+'[4]3OCT'!J145+'[4]4NOV'!J145+'[4]5DEC'!J145+'[4]6JAN'!J145+'[4]7FEB'!J145+'[4]8MAR'!J145+'[4]9APR'!J145+'[4]10MAY'!J145+'[4]11JUN'!J145+'[4]12JUL'!J145</f>
        <v>8274.06</v>
      </c>
      <c r="K145" s="19">
        <f>'[4]2SEPT'!K145+'[4]3OCT'!K145+'[4]4NOV'!K145+'[4]5DEC'!K145+'[4]6JAN'!K145+'[4]7FEB'!K145+'[4]8MAR'!K145+'[4]9APR'!K145+'[4]10MAY'!K145+'[4]11JUN'!K145+'[4]12JUL'!K145</f>
        <v>0</v>
      </c>
      <c r="L145" s="19">
        <f>'[4]2SEPT'!L145+'[4]3OCT'!L145+'[4]4NOV'!L145+'[4]5DEC'!L145+'[4]6JAN'!L145+'[4]7FEB'!L145+'[4]8MAR'!L145+'[4]9APR'!L145+'[4]10MAY'!L145+'[4]11JUN'!L145+'[4]12JUL'!L145</f>
        <v>0</v>
      </c>
      <c r="M145" s="19">
        <f>'[4]2SEPT'!M145+'[4]3OCT'!M145+'[4]4NOV'!M145+'[4]5DEC'!M145+'[4]6JAN'!M145+'[4]7FEB'!M145+'[4]8MAR'!M145+'[4]9APR'!M145+'[4]10MAY'!M145+'[4]11JUN'!M145+'[4]12JUL'!M145</f>
        <v>0</v>
      </c>
      <c r="N145" s="19">
        <f>'[4]2SEPT'!N145+'[4]3OCT'!N145+'[4]4NOV'!N145+'[4]5DEC'!N145+'[4]6JAN'!N145+'[4]7FEB'!N145+'[4]8MAR'!N145+'[4]9APR'!N145+'[4]10MAY'!N145+'[4]11JUN'!N145+'[4]12JUL'!N145</f>
        <v>0</v>
      </c>
      <c r="O145" s="19">
        <f>'[4]2SEPT'!O145+'[4]3OCT'!O145+'[4]4NOV'!O145+'[4]5DEC'!O145+'[4]6JAN'!O145+'[4]7FEB'!O145+'[4]8MAR'!O145+'[4]9APR'!O145+'[4]10MAY'!O145+'[4]11JUN'!O145+'[4]12JUL'!O145</f>
        <v>0</v>
      </c>
      <c r="P145" s="19">
        <f>'[4]2SEPT'!P145+'[4]3OCT'!P145+'[4]4NOV'!P145+'[4]5DEC'!P145+'[4]6JAN'!P145+'[4]7FEB'!P145+'[4]8MAR'!P145+'[4]9APR'!P145+'[4]10MAY'!P145+'[4]11JUN'!P145+'[4]12JUL'!P145</f>
        <v>0</v>
      </c>
      <c r="Q145" s="19">
        <f>'[4]2SEPT'!Q145+'[4]3OCT'!Q145+'[4]4NOV'!Q145+'[4]5DEC'!Q145+'[4]6JAN'!Q145+'[4]7FEB'!Q145+'[4]8MAR'!Q145+'[4]9APR'!Q145+'[4]10MAY'!Q145+'[4]11JUN'!Q145+'[4]12JUL'!Q145</f>
        <v>0</v>
      </c>
      <c r="R145" s="19">
        <f>'[4]2SEPT'!R145+'[4]3OCT'!R145+'[4]4NOV'!R145+'[4]5DEC'!R145+'[4]6JAN'!R145+'[4]7FEB'!R145+'[4]8MAR'!R145+'[4]9APR'!R145+'[4]10MAY'!R145+'[4]11JUN'!R145+'[4]12JUL'!R145</f>
        <v>0</v>
      </c>
      <c r="S145" s="19">
        <f>'[4]2SEPT'!S145+'[4]3OCT'!S145+'[4]4NOV'!S145+'[4]5DEC'!S145+'[4]6JAN'!S145+'[4]7FEB'!S145+'[4]8MAR'!S145+'[4]9APR'!S145+'[4]10MAY'!S145+'[4]11JUN'!S145+'[4]12JUL'!S145</f>
        <v>0</v>
      </c>
      <c r="T145" s="21">
        <f>'[4]2SEPT'!T145+'[4]3OCT'!T145+'[4]4NOV'!T145+'[4]5DEC'!T145+'[4]6JAN'!T145+'[4]7FEB'!T145+'[4]8MAR'!T145+'[4]9APR'!T145+'[4]10MAY'!T145+'[4]11JUN'!T145+'[4]12JUL'!T145</f>
        <v>0</v>
      </c>
      <c r="U145" s="19">
        <f>'[4]2SEPT'!U145+'[4]3OCT'!U145+'[4]4NOV'!U145+'[4]5DEC'!U145+'[4]6JAN'!U145+'[4]7FEB'!U145+'[4]8MAR'!U145+'[4]9APR'!U145+'[4]10MAY'!U145+'[4]11JUN'!U145+'[4]12JUL'!U145</f>
        <v>0</v>
      </c>
      <c r="V145" s="19">
        <f>'[4]2SEPT'!V145+'[4]3OCT'!V145+'[4]4NOV'!V145+'[4]5DEC'!V145+'[4]6JAN'!V145+'[4]7FEB'!V145+'[4]8MAR'!V145+'[4]9APR'!V145+'[4]10MAY'!V145+'[4]11JUN'!V145+'[4]12JUL'!V145</f>
        <v>0</v>
      </c>
      <c r="W145" s="19">
        <f>'[4]2SEPT'!W145+'[4]3OCT'!W145+'[4]4NOV'!W145+'[4]5DEC'!W145+'[4]6JAN'!W145+'[4]7FEB'!W145+'[4]8MAR'!W145+'[4]9APR'!W145+'[4]10MAY'!W145+'[4]11JUN'!W145+'[4]12JUL'!W145</f>
        <v>0</v>
      </c>
      <c r="X145" s="19">
        <f>'[4]2SEPT'!X145+'[4]3OCT'!X145+'[4]4NOV'!X145+'[4]5DEC'!X145+'[4]6JAN'!X145+'[4]7FEB'!X145+'[4]8MAR'!X145+'[4]9APR'!X145+'[4]10MAY'!X145+'[4]11JUN'!X145+'[4]12JUL'!X145</f>
        <v>0</v>
      </c>
      <c r="Y145" s="22">
        <f>'[4]2SEPT'!Y145+'[4]3OCT'!Y145+'[4]4NOV'!Y145+'[4]5DEC'!Y145+'[4]6JAN'!Y145+'[4]7FEB'!Y145+'[4]8MAR'!Y145+'[4]9APR'!Y145+'[4]10MAY'!Y145+'[4]11JUN'!Y145+'[4]12JUL'!Y145</f>
        <v>0</v>
      </c>
      <c r="Z145" s="19">
        <f>'[4]2SEPT'!Z145+'[4]3OCT'!Z145+'[4]4NOV'!Z145+'[4]5DEC'!Z145+'[4]6JAN'!Z145+'[4]7FEB'!Z145+'[4]8MAR'!Z145+'[4]9APR'!Z145+'[4]10MAY'!Z145+'[4]11JUN'!Z145+'[4]12JUL'!Z145</f>
        <v>0</v>
      </c>
      <c r="AA145" s="19">
        <f>'[4]2SEPT'!AA145+'[4]3OCT'!AA145+'[4]4NOV'!AA145+'[4]5DEC'!AA145+'[4]6JAN'!AA145+'[4]7FEB'!AA145+'[4]8MAR'!AA145+'[4]9APR'!AA145+'[4]10MAY'!AA145+'[4]11JUN'!AA145+'[4]12JUL'!AA145</f>
        <v>0</v>
      </c>
      <c r="AB145" s="19">
        <f>'[4]2SEPT'!AB145+'[4]3OCT'!AB145+'[4]4NOV'!AB145+'[4]5DEC'!AB145+'[4]6JAN'!AB145+'[4]7FEB'!AB145+'[4]8MAR'!AB145+'[4]9APR'!AB145+'[4]10MAY'!AB145+'[4]11JUN'!AB145+'[4]12JUL'!AB145</f>
        <v>0</v>
      </c>
      <c r="AC145" s="19">
        <f>'[4]2SEPT'!AC145+'[4]3OCT'!AC145+'[4]4NOV'!AC145+'[4]5DEC'!AC145+'[4]6JAN'!AC145+'[4]7FEB'!AC145+'[4]8MAR'!AC145+'[4]9APR'!AC145+'[4]10MAY'!AC145+'[4]11JUN'!AC145+'[4]12JUL'!AC145</f>
        <v>0</v>
      </c>
      <c r="AD145" s="23">
        <f>'[4]2SEPT'!AD145+'[4]3OCT'!AD145+'[4]4NOV'!AD145+'[4]5DEC'!AD145+'[4]6JAN'!AD145+'[4]7FEB'!AD145+'[4]8MAR'!AD145+'[4]9APR'!AD145+'[4]10MAY'!AD145+'[4]11JUN'!AD145+'[4]12JUL'!AD145</f>
        <v>0</v>
      </c>
      <c r="AE145" s="19">
        <f>'[4]2SEPT'!AE145+'[4]3OCT'!AE145+'[4]4NOV'!AE145+'[4]5DEC'!AE145+'[4]6JAN'!AE145+'[4]7FEB'!AE145+'[4]8MAR'!AE145+'[4]9APR'!AE145+'[4]10MAY'!AE145+'[4]11JUN'!AE145+'[4]12JUL'!AE145</f>
        <v>0</v>
      </c>
      <c r="AF145" s="19">
        <f>'[4]2SEPT'!AF145+'[4]3OCT'!AF145+'[4]4NOV'!AF145+'[4]5DEC'!AF145+'[4]6JAN'!AF145+'[4]7FEB'!AF145+'[4]8MAR'!AF145+'[4]9APR'!AF145+'[4]10MAY'!AF145+'[4]11JUN'!AF145+'[4]12JUL'!AF145</f>
        <v>0</v>
      </c>
      <c r="AG145" s="19">
        <f>'[4]10MAY'!AG145+'[4]11JUN'!AG145+'[4]12JUL'!AG145</f>
        <v>0</v>
      </c>
      <c r="AH145" s="24">
        <f>'[4]2SEPT'!AG145+'[4]3OCT'!AG145+'[4]4NOV'!AG145+'[4]5DEC'!AG145+'[4]6JAN'!AG145+'[4]7FEB'!AG145+'[4]8MAR'!AG145+'[4]9APR'!AG145+'[4]10MAY'!AH145+'[4]11JUN'!AH145+'[4]12JUL'!AH145</f>
        <v>100746.06</v>
      </c>
    </row>
    <row r="146" spans="1:34" x14ac:dyDescent="0.25">
      <c r="A146" s="16" t="s">
        <v>329</v>
      </c>
      <c r="B146" s="17" t="s">
        <v>330</v>
      </c>
      <c r="C146" s="30" t="s">
        <v>71</v>
      </c>
      <c r="D146" s="19">
        <f>'[4]2SEPT'!D146+'[4]3OCT'!D146+'[4]4NOV'!D146+'[4]5DEC'!D146+'[4]6JAN'!D146+'[4]7FEB'!D146+'[4]8MAR'!D146+'[4]9APR'!D146+'[4]10MAY'!D146+'[4]11JUN'!D146+'[4]12JUL'!D146</f>
        <v>183125</v>
      </c>
      <c r="E146" s="19">
        <f>'[4]2SEPT'!E146+'[4]3OCT'!E146+'[4]4NOV'!E146+'[4]5DEC'!E146+'[4]6JAN'!E146+'[4]7FEB'!E146+'[4]8MAR'!E146+'[4]9APR'!E146+'[4]10MAY'!E146+'[4]11JUN'!E146+'[4]12JUL'!E146</f>
        <v>139689</v>
      </c>
      <c r="F146" s="19">
        <f>'[4]2SEPT'!F146+'[4]3OCT'!F146+'[4]4NOV'!F146+'[4]5DEC'!F146+'[4]6JAN'!F146+'[4]7FEB'!F146+'[4]8MAR'!F146+'[4]9APR'!F146+'[4]10MAY'!F146+'[4]11JUN'!F146+'[4]12JUL'!F146</f>
        <v>36030</v>
      </c>
      <c r="G146" s="19">
        <f>'[4]2SEPT'!G146+'[4]3OCT'!G146+'[4]4NOV'!G146+'[4]5DEC'!G146+'[4]6JAN'!G146+'[4]7FEB'!G146+'[4]8MAR'!G146+'[4]9APR'!G146+'[4]10MAY'!G146+'[4]11JUN'!G146+'[4]12JUL'!G146</f>
        <v>31000</v>
      </c>
      <c r="H146" s="19">
        <f>'[4]2SEPT'!H146+'[4]3OCT'!H146+'[4]4NOV'!H146+'[4]5DEC'!H146+'[4]6JAN'!H146+'[4]7FEB'!H146+'[4]8MAR'!H146+'[4]9APR'!H146+'[4]10MAY'!H146+'[4]11JUN'!H146+'[4]12JUL'!H146</f>
        <v>0</v>
      </c>
      <c r="I146" s="20">
        <f>'[4]2SEPT'!I146+'[4]3OCT'!I146+'[4]4NOV'!I146+'[4]5DEC'!I146+'[4]6JAN'!I146+'[4]7FEB'!I146+'[4]8MAR'!I146+'[4]9APR'!I146+'[4]10MAY'!I146+'[4]11JUN'!I146+'[4]12JUL'!I146</f>
        <v>389844</v>
      </c>
      <c r="J146" s="19">
        <f>'[4]2SEPT'!J146+'[4]3OCT'!J146+'[4]4NOV'!J146+'[4]5DEC'!J146+'[4]6JAN'!J146+'[4]7FEB'!J146+'[4]8MAR'!J146+'[4]9APR'!J146+'[4]10MAY'!J146+'[4]11JUN'!J146+'[4]12JUL'!J146</f>
        <v>24438.62</v>
      </c>
      <c r="K146" s="19">
        <f>'[4]2SEPT'!K146+'[4]3OCT'!K146+'[4]4NOV'!K146+'[4]5DEC'!K146+'[4]6JAN'!K146+'[4]7FEB'!K146+'[4]8MAR'!K146+'[4]9APR'!K146+'[4]10MAY'!K146+'[4]11JUN'!K146+'[4]12JUL'!K146</f>
        <v>0</v>
      </c>
      <c r="L146" s="19">
        <f>'[4]2SEPT'!L146+'[4]3OCT'!L146+'[4]4NOV'!L146+'[4]5DEC'!L146+'[4]6JAN'!L146+'[4]7FEB'!L146+'[4]8MAR'!L146+'[4]9APR'!L146+'[4]10MAY'!L146+'[4]11JUN'!L146+'[4]12JUL'!L146</f>
        <v>0</v>
      </c>
      <c r="M146" s="19">
        <f>'[4]2SEPT'!M146+'[4]3OCT'!M146+'[4]4NOV'!M146+'[4]5DEC'!M146+'[4]6JAN'!M146+'[4]7FEB'!M146+'[4]8MAR'!M146+'[4]9APR'!M146+'[4]10MAY'!M146+'[4]11JUN'!M146+'[4]12JUL'!M146</f>
        <v>0</v>
      </c>
      <c r="N146" s="19">
        <f>'[4]2SEPT'!N146+'[4]3OCT'!N146+'[4]4NOV'!N146+'[4]5DEC'!N146+'[4]6JAN'!N146+'[4]7FEB'!N146+'[4]8MAR'!N146+'[4]9APR'!N146+'[4]10MAY'!N146+'[4]11JUN'!N146+'[4]12JUL'!N146</f>
        <v>0</v>
      </c>
      <c r="O146" s="19">
        <f>'[4]2SEPT'!O146+'[4]3OCT'!O146+'[4]4NOV'!O146+'[4]5DEC'!O146+'[4]6JAN'!O146+'[4]7FEB'!O146+'[4]8MAR'!O146+'[4]9APR'!O146+'[4]10MAY'!O146+'[4]11JUN'!O146+'[4]12JUL'!O146</f>
        <v>0</v>
      </c>
      <c r="P146" s="19">
        <f>'[4]2SEPT'!P146+'[4]3OCT'!P146+'[4]4NOV'!P146+'[4]5DEC'!P146+'[4]6JAN'!P146+'[4]7FEB'!P146+'[4]8MAR'!P146+'[4]9APR'!P146+'[4]10MAY'!P146+'[4]11JUN'!P146+'[4]12JUL'!P146</f>
        <v>0</v>
      </c>
      <c r="Q146" s="19">
        <f>'[4]2SEPT'!Q146+'[4]3OCT'!Q146+'[4]4NOV'!Q146+'[4]5DEC'!Q146+'[4]6JAN'!Q146+'[4]7FEB'!Q146+'[4]8MAR'!Q146+'[4]9APR'!Q146+'[4]10MAY'!Q146+'[4]11JUN'!Q146+'[4]12JUL'!Q146</f>
        <v>0</v>
      </c>
      <c r="R146" s="19">
        <f>'[4]2SEPT'!R146+'[4]3OCT'!R146+'[4]4NOV'!R146+'[4]5DEC'!R146+'[4]6JAN'!R146+'[4]7FEB'!R146+'[4]8MAR'!R146+'[4]9APR'!R146+'[4]10MAY'!R146+'[4]11JUN'!R146+'[4]12JUL'!R146</f>
        <v>0</v>
      </c>
      <c r="S146" s="19">
        <f>'[4]2SEPT'!S146+'[4]3OCT'!S146+'[4]4NOV'!S146+'[4]5DEC'!S146+'[4]6JAN'!S146+'[4]7FEB'!S146+'[4]8MAR'!S146+'[4]9APR'!S146+'[4]10MAY'!S146+'[4]11JUN'!S146+'[4]12JUL'!S146</f>
        <v>0</v>
      </c>
      <c r="T146" s="21">
        <f>'[4]2SEPT'!T146+'[4]3OCT'!T146+'[4]4NOV'!T146+'[4]5DEC'!T146+'[4]6JAN'!T146+'[4]7FEB'!T146+'[4]8MAR'!T146+'[4]9APR'!T146+'[4]10MAY'!T146+'[4]11JUN'!T146+'[4]12JUL'!T146</f>
        <v>0</v>
      </c>
      <c r="U146" s="19">
        <f>'[4]2SEPT'!U146+'[4]3OCT'!U146+'[4]4NOV'!U146+'[4]5DEC'!U146+'[4]6JAN'!U146+'[4]7FEB'!U146+'[4]8MAR'!U146+'[4]9APR'!U146+'[4]10MAY'!U146+'[4]11JUN'!U146+'[4]12JUL'!U146</f>
        <v>0</v>
      </c>
      <c r="V146" s="19">
        <f>'[4]2SEPT'!V146+'[4]3OCT'!V146+'[4]4NOV'!V146+'[4]5DEC'!V146+'[4]6JAN'!V146+'[4]7FEB'!V146+'[4]8MAR'!V146+'[4]9APR'!V146+'[4]10MAY'!V146+'[4]11JUN'!V146+'[4]12JUL'!V146</f>
        <v>0</v>
      </c>
      <c r="W146" s="19">
        <f>'[4]2SEPT'!W146+'[4]3OCT'!W146+'[4]4NOV'!W146+'[4]5DEC'!W146+'[4]6JAN'!W146+'[4]7FEB'!W146+'[4]8MAR'!W146+'[4]9APR'!W146+'[4]10MAY'!W146+'[4]11JUN'!W146+'[4]12JUL'!W146</f>
        <v>0</v>
      </c>
      <c r="X146" s="19">
        <f>'[4]2SEPT'!X146+'[4]3OCT'!X146+'[4]4NOV'!X146+'[4]5DEC'!X146+'[4]6JAN'!X146+'[4]7FEB'!X146+'[4]8MAR'!X146+'[4]9APR'!X146+'[4]10MAY'!X146+'[4]11JUN'!X146+'[4]12JUL'!X146</f>
        <v>0</v>
      </c>
      <c r="Y146" s="22">
        <f>'[4]2SEPT'!Y146+'[4]3OCT'!Y146+'[4]4NOV'!Y146+'[4]5DEC'!Y146+'[4]6JAN'!Y146+'[4]7FEB'!Y146+'[4]8MAR'!Y146+'[4]9APR'!Y146+'[4]10MAY'!Y146+'[4]11JUN'!Y146+'[4]12JUL'!Y146</f>
        <v>0</v>
      </c>
      <c r="Z146" s="19">
        <f>'[4]2SEPT'!Z146+'[4]3OCT'!Z146+'[4]4NOV'!Z146+'[4]5DEC'!Z146+'[4]6JAN'!Z146+'[4]7FEB'!Z146+'[4]8MAR'!Z146+'[4]9APR'!Z146+'[4]10MAY'!Z146+'[4]11JUN'!Z146+'[4]12JUL'!Z146</f>
        <v>0</v>
      </c>
      <c r="AA146" s="19">
        <f>'[4]2SEPT'!AA146+'[4]3OCT'!AA146+'[4]4NOV'!AA146+'[4]5DEC'!AA146+'[4]6JAN'!AA146+'[4]7FEB'!AA146+'[4]8MAR'!AA146+'[4]9APR'!AA146+'[4]10MAY'!AA146+'[4]11JUN'!AA146+'[4]12JUL'!AA146</f>
        <v>0</v>
      </c>
      <c r="AB146" s="19">
        <f>'[4]2SEPT'!AB146+'[4]3OCT'!AB146+'[4]4NOV'!AB146+'[4]5DEC'!AB146+'[4]6JAN'!AB146+'[4]7FEB'!AB146+'[4]8MAR'!AB146+'[4]9APR'!AB146+'[4]10MAY'!AB146+'[4]11JUN'!AB146+'[4]12JUL'!AB146</f>
        <v>0</v>
      </c>
      <c r="AC146" s="19">
        <f>'[4]2SEPT'!AC146+'[4]3OCT'!AC146+'[4]4NOV'!AC146+'[4]5DEC'!AC146+'[4]6JAN'!AC146+'[4]7FEB'!AC146+'[4]8MAR'!AC146+'[4]9APR'!AC146+'[4]10MAY'!AC146+'[4]11JUN'!AC146+'[4]12JUL'!AC146</f>
        <v>0</v>
      </c>
      <c r="AD146" s="23">
        <f>'[4]2SEPT'!AD146+'[4]3OCT'!AD146+'[4]4NOV'!AD146+'[4]5DEC'!AD146+'[4]6JAN'!AD146+'[4]7FEB'!AD146+'[4]8MAR'!AD146+'[4]9APR'!AD146+'[4]10MAY'!AD146+'[4]11JUN'!AD146+'[4]12JUL'!AD146</f>
        <v>0</v>
      </c>
      <c r="AE146" s="19">
        <f>'[4]2SEPT'!AE146+'[4]3OCT'!AE146+'[4]4NOV'!AE146+'[4]5DEC'!AE146+'[4]6JAN'!AE146+'[4]7FEB'!AE146+'[4]8MAR'!AE146+'[4]9APR'!AE146+'[4]10MAY'!AE146+'[4]11JUN'!AE146+'[4]12JUL'!AE146</f>
        <v>0</v>
      </c>
      <c r="AF146" s="19">
        <f>'[4]2SEPT'!AF146+'[4]3OCT'!AF146+'[4]4NOV'!AF146+'[4]5DEC'!AF146+'[4]6JAN'!AF146+'[4]7FEB'!AF146+'[4]8MAR'!AF146+'[4]9APR'!AF146+'[4]10MAY'!AF146+'[4]11JUN'!AF146+'[4]12JUL'!AF146</f>
        <v>0</v>
      </c>
      <c r="AG146" s="19">
        <f>'[4]10MAY'!AG146+'[4]11JUN'!AG146+'[4]12JUL'!AG146</f>
        <v>0</v>
      </c>
      <c r="AH146" s="24">
        <f>'[4]2SEPT'!AG146+'[4]3OCT'!AG146+'[4]4NOV'!AG146+'[4]5DEC'!AG146+'[4]6JAN'!AG146+'[4]7FEB'!AG146+'[4]8MAR'!AG146+'[4]9APR'!AG146+'[4]10MAY'!AH146+'[4]11JUN'!AH146+'[4]12JUL'!AH146</f>
        <v>381796.62</v>
      </c>
    </row>
    <row r="147" spans="1:34" x14ac:dyDescent="0.25">
      <c r="A147" s="16" t="s">
        <v>331</v>
      </c>
      <c r="B147" s="17" t="s">
        <v>332</v>
      </c>
      <c r="C147" s="25" t="s">
        <v>39</v>
      </c>
      <c r="D147" s="19">
        <f>'[4]2SEPT'!D147+'[4]3OCT'!D147+'[4]4NOV'!D147+'[4]5DEC'!D147+'[4]6JAN'!D147+'[4]7FEB'!D147+'[4]8MAR'!D147+'[4]9APR'!D147+'[4]10MAY'!D147+'[4]11JUN'!D147+'[4]12JUL'!D147</f>
        <v>277814.33</v>
      </c>
      <c r="E147" s="19">
        <f>'[4]2SEPT'!E147+'[4]3OCT'!E147+'[4]4NOV'!E147+'[4]5DEC'!E147+'[4]6JAN'!E147+'[4]7FEB'!E147+'[4]8MAR'!E147+'[4]9APR'!E147+'[4]10MAY'!E147+'[4]11JUN'!E147+'[4]12JUL'!E147</f>
        <v>383836.96</v>
      </c>
      <c r="F147" s="19">
        <f>'[4]2SEPT'!F147+'[4]3OCT'!F147+'[4]4NOV'!F147+'[4]5DEC'!F147+'[4]6JAN'!F147+'[4]7FEB'!F147+'[4]8MAR'!F147+'[4]9APR'!F147+'[4]10MAY'!F147+'[4]11JUN'!F147+'[4]12JUL'!F147</f>
        <v>66827.709999999992</v>
      </c>
      <c r="G147" s="19">
        <f>'[4]2SEPT'!G147+'[4]3OCT'!G147+'[4]4NOV'!G147+'[4]5DEC'!G147+'[4]6JAN'!G147+'[4]7FEB'!G147+'[4]8MAR'!G147+'[4]9APR'!G147+'[4]10MAY'!G147+'[4]11JUN'!G147+'[4]12JUL'!G147</f>
        <v>0</v>
      </c>
      <c r="H147" s="19">
        <f>'[4]2SEPT'!H147+'[4]3OCT'!H147+'[4]4NOV'!H147+'[4]5DEC'!H147+'[4]6JAN'!H147+'[4]7FEB'!H147+'[4]8MAR'!H147+'[4]9APR'!H147+'[4]10MAY'!H147+'[4]11JUN'!H147+'[4]12JUL'!H147</f>
        <v>12000</v>
      </c>
      <c r="I147" s="20">
        <f>'[4]2SEPT'!I147+'[4]3OCT'!I147+'[4]4NOV'!I147+'[4]5DEC'!I147+'[4]6JAN'!I147+'[4]7FEB'!I147+'[4]8MAR'!I147+'[4]9APR'!I147+'[4]10MAY'!I147+'[4]11JUN'!I147+'[4]12JUL'!I147</f>
        <v>740479</v>
      </c>
      <c r="J147" s="19">
        <f>'[4]2SEPT'!J147+'[4]3OCT'!J147+'[4]4NOV'!J147+'[4]5DEC'!J147+'[4]6JAN'!J147+'[4]7FEB'!J147+'[4]8MAR'!J147+'[4]9APR'!J147+'[4]10MAY'!J147+'[4]11JUN'!J147+'[4]12JUL'!J147</f>
        <v>92393.41</v>
      </c>
      <c r="K147" s="19">
        <f>'[4]2SEPT'!K147+'[4]3OCT'!K147+'[4]4NOV'!K147+'[4]5DEC'!K147+'[4]6JAN'!K147+'[4]7FEB'!K147+'[4]8MAR'!K147+'[4]9APR'!K147+'[4]10MAY'!K147+'[4]11JUN'!K147+'[4]12JUL'!K147</f>
        <v>0</v>
      </c>
      <c r="L147" s="19">
        <f>'[4]2SEPT'!L147+'[4]3OCT'!L147+'[4]4NOV'!L147+'[4]5DEC'!L147+'[4]6JAN'!L147+'[4]7FEB'!L147+'[4]8MAR'!L147+'[4]9APR'!L147+'[4]10MAY'!L147+'[4]11JUN'!L147+'[4]12JUL'!L147</f>
        <v>0</v>
      </c>
      <c r="M147" s="19">
        <f>'[4]2SEPT'!M147+'[4]3OCT'!M147+'[4]4NOV'!M147+'[4]5DEC'!M147+'[4]6JAN'!M147+'[4]7FEB'!M147+'[4]8MAR'!M147+'[4]9APR'!M147+'[4]10MAY'!M147+'[4]11JUN'!M147+'[4]12JUL'!M147</f>
        <v>0</v>
      </c>
      <c r="N147" s="19">
        <f>'[4]2SEPT'!N147+'[4]3OCT'!N147+'[4]4NOV'!N147+'[4]5DEC'!N147+'[4]6JAN'!N147+'[4]7FEB'!N147+'[4]8MAR'!N147+'[4]9APR'!N147+'[4]10MAY'!N147+'[4]11JUN'!N147+'[4]12JUL'!N147</f>
        <v>48752</v>
      </c>
      <c r="O147" s="19">
        <f>'[4]2SEPT'!O147+'[4]3OCT'!O147+'[4]4NOV'!O147+'[4]5DEC'!O147+'[4]6JAN'!O147+'[4]7FEB'!O147+'[4]8MAR'!O147+'[4]9APR'!O147+'[4]10MAY'!O147+'[4]11JUN'!O147+'[4]12JUL'!O147</f>
        <v>0</v>
      </c>
      <c r="P147" s="19">
        <f>'[4]2SEPT'!P147+'[4]3OCT'!P147+'[4]4NOV'!P147+'[4]5DEC'!P147+'[4]6JAN'!P147+'[4]7FEB'!P147+'[4]8MAR'!P147+'[4]9APR'!P147+'[4]10MAY'!P147+'[4]11JUN'!P147+'[4]12JUL'!P147</f>
        <v>0</v>
      </c>
      <c r="Q147" s="19">
        <f>'[4]2SEPT'!Q147+'[4]3OCT'!Q147+'[4]4NOV'!Q147+'[4]5DEC'!Q147+'[4]6JAN'!Q147+'[4]7FEB'!Q147+'[4]8MAR'!Q147+'[4]9APR'!Q147+'[4]10MAY'!Q147+'[4]11JUN'!Q147+'[4]12JUL'!Q147</f>
        <v>0</v>
      </c>
      <c r="R147" s="19">
        <f>'[4]2SEPT'!R147+'[4]3OCT'!R147+'[4]4NOV'!R147+'[4]5DEC'!R147+'[4]6JAN'!R147+'[4]7FEB'!R147+'[4]8MAR'!R147+'[4]9APR'!R147+'[4]10MAY'!R147+'[4]11JUN'!R147+'[4]12JUL'!R147</f>
        <v>0</v>
      </c>
      <c r="S147" s="19">
        <f>'[4]2SEPT'!S147+'[4]3OCT'!S147+'[4]4NOV'!S147+'[4]5DEC'!S147+'[4]6JAN'!S147+'[4]7FEB'!S147+'[4]8MAR'!S147+'[4]9APR'!S147+'[4]10MAY'!S147+'[4]11JUN'!S147+'[4]12JUL'!S147</f>
        <v>0</v>
      </c>
      <c r="T147" s="21">
        <f>'[4]2SEPT'!T147+'[4]3OCT'!T147+'[4]4NOV'!T147+'[4]5DEC'!T147+'[4]6JAN'!T147+'[4]7FEB'!T147+'[4]8MAR'!T147+'[4]9APR'!T147+'[4]10MAY'!T147+'[4]11JUN'!T147+'[4]12JUL'!T147</f>
        <v>0</v>
      </c>
      <c r="U147" s="19">
        <f>'[4]2SEPT'!U147+'[4]3OCT'!U147+'[4]4NOV'!U147+'[4]5DEC'!U147+'[4]6JAN'!U147+'[4]7FEB'!U147+'[4]8MAR'!U147+'[4]9APR'!U147+'[4]10MAY'!U147+'[4]11JUN'!U147+'[4]12JUL'!U147</f>
        <v>0</v>
      </c>
      <c r="V147" s="19">
        <f>'[4]2SEPT'!V147+'[4]3OCT'!V147+'[4]4NOV'!V147+'[4]5DEC'!V147+'[4]6JAN'!V147+'[4]7FEB'!V147+'[4]8MAR'!V147+'[4]9APR'!V147+'[4]10MAY'!V147+'[4]11JUN'!V147+'[4]12JUL'!V147</f>
        <v>0</v>
      </c>
      <c r="W147" s="19">
        <f>'[4]2SEPT'!W147+'[4]3OCT'!W147+'[4]4NOV'!W147+'[4]5DEC'!W147+'[4]6JAN'!W147+'[4]7FEB'!W147+'[4]8MAR'!W147+'[4]9APR'!W147+'[4]10MAY'!W147+'[4]11JUN'!W147+'[4]12JUL'!W147</f>
        <v>0</v>
      </c>
      <c r="X147" s="19">
        <f>'[4]2SEPT'!X147+'[4]3OCT'!X147+'[4]4NOV'!X147+'[4]5DEC'!X147+'[4]6JAN'!X147+'[4]7FEB'!X147+'[4]8MAR'!X147+'[4]9APR'!X147+'[4]10MAY'!X147+'[4]11JUN'!X147+'[4]12JUL'!X147</f>
        <v>0</v>
      </c>
      <c r="Y147" s="22">
        <f>'[4]2SEPT'!Y147+'[4]3OCT'!Y147+'[4]4NOV'!Y147+'[4]5DEC'!Y147+'[4]6JAN'!Y147+'[4]7FEB'!Y147+'[4]8MAR'!Y147+'[4]9APR'!Y147+'[4]10MAY'!Y147+'[4]11JUN'!Y147+'[4]12JUL'!Y147</f>
        <v>0</v>
      </c>
      <c r="Z147" s="19">
        <f>'[4]2SEPT'!Z147+'[4]3OCT'!Z147+'[4]4NOV'!Z147+'[4]5DEC'!Z147+'[4]6JAN'!Z147+'[4]7FEB'!Z147+'[4]8MAR'!Z147+'[4]9APR'!Z147+'[4]10MAY'!Z147+'[4]11JUN'!Z147+'[4]12JUL'!Z147</f>
        <v>0</v>
      </c>
      <c r="AA147" s="19">
        <f>'[4]2SEPT'!AA147+'[4]3OCT'!AA147+'[4]4NOV'!AA147+'[4]5DEC'!AA147+'[4]6JAN'!AA147+'[4]7FEB'!AA147+'[4]8MAR'!AA147+'[4]9APR'!AA147+'[4]10MAY'!AA147+'[4]11JUN'!AA147+'[4]12JUL'!AA147</f>
        <v>0</v>
      </c>
      <c r="AB147" s="19">
        <f>'[4]2SEPT'!AB147+'[4]3OCT'!AB147+'[4]4NOV'!AB147+'[4]5DEC'!AB147+'[4]6JAN'!AB147+'[4]7FEB'!AB147+'[4]8MAR'!AB147+'[4]9APR'!AB147+'[4]10MAY'!AB147+'[4]11JUN'!AB147+'[4]12JUL'!AB147</f>
        <v>0</v>
      </c>
      <c r="AC147" s="19">
        <f>'[4]2SEPT'!AC147+'[4]3OCT'!AC147+'[4]4NOV'!AC147+'[4]5DEC'!AC147+'[4]6JAN'!AC147+'[4]7FEB'!AC147+'[4]8MAR'!AC147+'[4]9APR'!AC147+'[4]10MAY'!AC147+'[4]11JUN'!AC147+'[4]12JUL'!AC147</f>
        <v>0</v>
      </c>
      <c r="AD147" s="23">
        <f>'[4]2SEPT'!AD147+'[4]3OCT'!AD147+'[4]4NOV'!AD147+'[4]5DEC'!AD147+'[4]6JAN'!AD147+'[4]7FEB'!AD147+'[4]8MAR'!AD147+'[4]9APR'!AD147+'[4]10MAY'!AD147+'[4]11JUN'!AD147+'[4]12JUL'!AD147</f>
        <v>0</v>
      </c>
      <c r="AE147" s="19">
        <f>'[4]2SEPT'!AE147+'[4]3OCT'!AE147+'[4]4NOV'!AE147+'[4]5DEC'!AE147+'[4]6JAN'!AE147+'[4]7FEB'!AE147+'[4]8MAR'!AE147+'[4]9APR'!AE147+'[4]10MAY'!AE147+'[4]11JUN'!AE147+'[4]12JUL'!AE147</f>
        <v>0</v>
      </c>
      <c r="AF147" s="19">
        <f>'[4]2SEPT'!AF147+'[4]3OCT'!AF147+'[4]4NOV'!AF147+'[4]5DEC'!AF147+'[4]6JAN'!AF147+'[4]7FEB'!AF147+'[4]8MAR'!AF147+'[4]9APR'!AF147+'[4]10MAY'!AF147+'[4]11JUN'!AF147+'[4]12JUL'!AF147</f>
        <v>0</v>
      </c>
      <c r="AG147" s="19">
        <f>'[4]10MAY'!AG147+'[4]11JUN'!AG147+'[4]12JUL'!AG147</f>
        <v>0</v>
      </c>
      <c r="AH147" s="24">
        <f>'[4]2SEPT'!AG147+'[4]3OCT'!AG147+'[4]4NOV'!AG147+'[4]5DEC'!AG147+'[4]6JAN'!AG147+'[4]7FEB'!AG147+'[4]8MAR'!AG147+'[4]9APR'!AG147+'[4]10MAY'!AH147+'[4]11JUN'!AH147+'[4]12JUL'!AH147</f>
        <v>815855.41</v>
      </c>
    </row>
    <row r="148" spans="1:34" x14ac:dyDescent="0.25">
      <c r="A148" s="16" t="s">
        <v>333</v>
      </c>
      <c r="B148" s="17" t="s">
        <v>334</v>
      </c>
      <c r="C148" s="18" t="s">
        <v>36</v>
      </c>
      <c r="D148" s="19">
        <f>'[4]2SEPT'!D148+'[4]3OCT'!D148+'[4]4NOV'!D148+'[4]5DEC'!D148+'[4]6JAN'!D148+'[4]7FEB'!D148+'[4]8MAR'!D148+'[4]9APR'!D148+'[4]10MAY'!D148+'[4]11JUN'!D148+'[4]12JUL'!D148</f>
        <v>150743.59</v>
      </c>
      <c r="E148" s="19">
        <f>'[4]2SEPT'!E148+'[4]3OCT'!E148+'[4]4NOV'!E148+'[4]5DEC'!E148+'[4]6JAN'!E148+'[4]7FEB'!E148+'[4]8MAR'!E148+'[4]9APR'!E148+'[4]10MAY'!E148+'[4]11JUN'!E148+'[4]12JUL'!E148</f>
        <v>189114.26</v>
      </c>
      <c r="F148" s="19">
        <f>'[4]2SEPT'!F148+'[4]3OCT'!F148+'[4]4NOV'!F148+'[4]5DEC'!F148+'[4]6JAN'!F148+'[4]7FEB'!F148+'[4]8MAR'!F148+'[4]9APR'!F148+'[4]10MAY'!F148+'[4]11JUN'!F148+'[4]12JUL'!F148</f>
        <v>111802.57</v>
      </c>
      <c r="G148" s="19">
        <f>'[4]2SEPT'!G148+'[4]3OCT'!G148+'[4]4NOV'!G148+'[4]5DEC'!G148+'[4]6JAN'!G148+'[4]7FEB'!G148+'[4]8MAR'!G148+'[4]9APR'!G148+'[4]10MAY'!G148+'[4]11JUN'!G148+'[4]12JUL'!G148</f>
        <v>121882.58</v>
      </c>
      <c r="H148" s="19">
        <f>'[4]2SEPT'!H148+'[4]3OCT'!H148+'[4]4NOV'!H148+'[4]5DEC'!H148+'[4]6JAN'!H148+'[4]7FEB'!H148+'[4]8MAR'!H148+'[4]9APR'!H148+'[4]10MAY'!H148+'[4]11JUN'!H148+'[4]12JUL'!H148</f>
        <v>0</v>
      </c>
      <c r="I148" s="20">
        <f>'[4]2SEPT'!I148+'[4]3OCT'!I148+'[4]4NOV'!I148+'[4]5DEC'!I148+'[4]6JAN'!I148+'[4]7FEB'!I148+'[4]8MAR'!I148+'[4]9APR'!I148+'[4]10MAY'!I148+'[4]11JUN'!I148+'[4]12JUL'!I148</f>
        <v>573543</v>
      </c>
      <c r="J148" s="19">
        <f>'[4]2SEPT'!J148+'[4]3OCT'!J148+'[4]4NOV'!J148+'[4]5DEC'!J148+'[4]6JAN'!J148+'[4]7FEB'!J148+'[4]8MAR'!J148+'[4]9APR'!J148+'[4]10MAY'!J148+'[4]11JUN'!J148+'[4]12JUL'!J148</f>
        <v>90888</v>
      </c>
      <c r="K148" s="19">
        <f>'[4]2SEPT'!K148+'[4]3OCT'!K148+'[4]4NOV'!K148+'[4]5DEC'!K148+'[4]6JAN'!K148+'[4]7FEB'!K148+'[4]8MAR'!K148+'[4]9APR'!K148+'[4]10MAY'!K148+'[4]11JUN'!K148+'[4]12JUL'!K148</f>
        <v>0</v>
      </c>
      <c r="L148" s="19">
        <f>'[4]2SEPT'!L148+'[4]3OCT'!L148+'[4]4NOV'!L148+'[4]5DEC'!L148+'[4]6JAN'!L148+'[4]7FEB'!L148+'[4]8MAR'!L148+'[4]9APR'!L148+'[4]10MAY'!L148+'[4]11JUN'!L148+'[4]12JUL'!L148</f>
        <v>0</v>
      </c>
      <c r="M148" s="19">
        <f>'[4]2SEPT'!M148+'[4]3OCT'!M148+'[4]4NOV'!M148+'[4]5DEC'!M148+'[4]6JAN'!M148+'[4]7FEB'!M148+'[4]8MAR'!M148+'[4]9APR'!M148+'[4]10MAY'!M148+'[4]11JUN'!M148+'[4]12JUL'!M148</f>
        <v>0</v>
      </c>
      <c r="N148" s="19">
        <f>'[4]2SEPT'!N148+'[4]3OCT'!N148+'[4]4NOV'!N148+'[4]5DEC'!N148+'[4]6JAN'!N148+'[4]7FEB'!N148+'[4]8MAR'!N148+'[4]9APR'!N148+'[4]10MAY'!N148+'[4]11JUN'!N148+'[4]12JUL'!N148</f>
        <v>0</v>
      </c>
      <c r="O148" s="19">
        <f>'[4]2SEPT'!O148+'[4]3OCT'!O148+'[4]4NOV'!O148+'[4]5DEC'!O148+'[4]6JAN'!O148+'[4]7FEB'!O148+'[4]8MAR'!O148+'[4]9APR'!O148+'[4]10MAY'!O148+'[4]11JUN'!O148+'[4]12JUL'!O148</f>
        <v>0</v>
      </c>
      <c r="P148" s="19">
        <f>'[4]2SEPT'!P148+'[4]3OCT'!P148+'[4]4NOV'!P148+'[4]5DEC'!P148+'[4]6JAN'!P148+'[4]7FEB'!P148+'[4]8MAR'!P148+'[4]9APR'!P148+'[4]10MAY'!P148+'[4]11JUN'!P148+'[4]12JUL'!P148</f>
        <v>137028</v>
      </c>
      <c r="Q148" s="19">
        <f>'[4]2SEPT'!Q148+'[4]3OCT'!Q148+'[4]4NOV'!Q148+'[4]5DEC'!Q148+'[4]6JAN'!Q148+'[4]7FEB'!Q148+'[4]8MAR'!Q148+'[4]9APR'!Q148+'[4]10MAY'!Q148+'[4]11JUN'!Q148+'[4]12JUL'!Q148</f>
        <v>83593</v>
      </c>
      <c r="R148" s="19">
        <f>'[4]2SEPT'!R148+'[4]3OCT'!R148+'[4]4NOV'!R148+'[4]5DEC'!R148+'[4]6JAN'!R148+'[4]7FEB'!R148+'[4]8MAR'!R148+'[4]9APR'!R148+'[4]10MAY'!R148+'[4]11JUN'!R148+'[4]12JUL'!R148</f>
        <v>0</v>
      </c>
      <c r="S148" s="19">
        <f>'[4]2SEPT'!S148+'[4]3OCT'!S148+'[4]4NOV'!S148+'[4]5DEC'!S148+'[4]6JAN'!S148+'[4]7FEB'!S148+'[4]8MAR'!S148+'[4]9APR'!S148+'[4]10MAY'!S148+'[4]11JUN'!S148+'[4]12JUL'!S148</f>
        <v>0</v>
      </c>
      <c r="T148" s="21">
        <f>'[4]2SEPT'!T148+'[4]3OCT'!T148+'[4]4NOV'!T148+'[4]5DEC'!T148+'[4]6JAN'!T148+'[4]7FEB'!T148+'[4]8MAR'!T148+'[4]9APR'!T148+'[4]10MAY'!T148+'[4]11JUN'!T148+'[4]12JUL'!T148</f>
        <v>83593</v>
      </c>
      <c r="U148" s="19">
        <f>'[4]2SEPT'!U148+'[4]3OCT'!U148+'[4]4NOV'!U148+'[4]5DEC'!U148+'[4]6JAN'!U148+'[4]7FEB'!U148+'[4]8MAR'!U148+'[4]9APR'!U148+'[4]10MAY'!U148+'[4]11JUN'!U148+'[4]12JUL'!U148</f>
        <v>0</v>
      </c>
      <c r="V148" s="19">
        <f>'[4]2SEPT'!V148+'[4]3OCT'!V148+'[4]4NOV'!V148+'[4]5DEC'!V148+'[4]6JAN'!V148+'[4]7FEB'!V148+'[4]8MAR'!V148+'[4]9APR'!V148+'[4]10MAY'!V148+'[4]11JUN'!V148+'[4]12JUL'!V148</f>
        <v>0</v>
      </c>
      <c r="W148" s="19">
        <f>'[4]2SEPT'!W148+'[4]3OCT'!W148+'[4]4NOV'!W148+'[4]5DEC'!W148+'[4]6JAN'!W148+'[4]7FEB'!W148+'[4]8MAR'!W148+'[4]9APR'!W148+'[4]10MAY'!W148+'[4]11JUN'!W148+'[4]12JUL'!W148</f>
        <v>0</v>
      </c>
      <c r="X148" s="19">
        <f>'[4]2SEPT'!X148+'[4]3OCT'!X148+'[4]4NOV'!X148+'[4]5DEC'!X148+'[4]6JAN'!X148+'[4]7FEB'!X148+'[4]8MAR'!X148+'[4]9APR'!X148+'[4]10MAY'!X148+'[4]11JUN'!X148+'[4]12JUL'!X148</f>
        <v>0</v>
      </c>
      <c r="Y148" s="22">
        <f>'[4]2SEPT'!Y148+'[4]3OCT'!Y148+'[4]4NOV'!Y148+'[4]5DEC'!Y148+'[4]6JAN'!Y148+'[4]7FEB'!Y148+'[4]8MAR'!Y148+'[4]9APR'!Y148+'[4]10MAY'!Y148+'[4]11JUN'!Y148+'[4]12JUL'!Y148</f>
        <v>0</v>
      </c>
      <c r="Z148" s="19">
        <f>'[4]2SEPT'!Z148+'[4]3OCT'!Z148+'[4]4NOV'!Z148+'[4]5DEC'!Z148+'[4]6JAN'!Z148+'[4]7FEB'!Z148+'[4]8MAR'!Z148+'[4]9APR'!Z148+'[4]10MAY'!Z148+'[4]11JUN'!Z148+'[4]12JUL'!Z148</f>
        <v>0</v>
      </c>
      <c r="AA148" s="19">
        <f>'[4]2SEPT'!AA148+'[4]3OCT'!AA148+'[4]4NOV'!AA148+'[4]5DEC'!AA148+'[4]6JAN'!AA148+'[4]7FEB'!AA148+'[4]8MAR'!AA148+'[4]9APR'!AA148+'[4]10MAY'!AA148+'[4]11JUN'!AA148+'[4]12JUL'!AA148</f>
        <v>0</v>
      </c>
      <c r="AB148" s="19">
        <f>'[4]2SEPT'!AB148+'[4]3OCT'!AB148+'[4]4NOV'!AB148+'[4]5DEC'!AB148+'[4]6JAN'!AB148+'[4]7FEB'!AB148+'[4]8MAR'!AB148+'[4]9APR'!AB148+'[4]10MAY'!AB148+'[4]11JUN'!AB148+'[4]12JUL'!AB148</f>
        <v>0</v>
      </c>
      <c r="AC148" s="19">
        <f>'[4]2SEPT'!AC148+'[4]3OCT'!AC148+'[4]4NOV'!AC148+'[4]5DEC'!AC148+'[4]6JAN'!AC148+'[4]7FEB'!AC148+'[4]8MAR'!AC148+'[4]9APR'!AC148+'[4]10MAY'!AC148+'[4]11JUN'!AC148+'[4]12JUL'!AC148</f>
        <v>0</v>
      </c>
      <c r="AD148" s="23">
        <f>'[4]2SEPT'!AD148+'[4]3OCT'!AD148+'[4]4NOV'!AD148+'[4]5DEC'!AD148+'[4]6JAN'!AD148+'[4]7FEB'!AD148+'[4]8MAR'!AD148+'[4]9APR'!AD148+'[4]10MAY'!AD148+'[4]11JUN'!AD148+'[4]12JUL'!AD148</f>
        <v>0</v>
      </c>
      <c r="AE148" s="19">
        <f>'[4]2SEPT'!AE148+'[4]3OCT'!AE148+'[4]4NOV'!AE148+'[4]5DEC'!AE148+'[4]6JAN'!AE148+'[4]7FEB'!AE148+'[4]8MAR'!AE148+'[4]9APR'!AE148+'[4]10MAY'!AE148+'[4]11JUN'!AE148+'[4]12JUL'!AE148</f>
        <v>0</v>
      </c>
      <c r="AF148" s="19">
        <f>'[4]2SEPT'!AF148+'[4]3OCT'!AF148+'[4]4NOV'!AF148+'[4]5DEC'!AF148+'[4]6JAN'!AF148+'[4]7FEB'!AF148+'[4]8MAR'!AF148+'[4]9APR'!AF148+'[4]10MAY'!AF148+'[4]11JUN'!AF148+'[4]12JUL'!AF148</f>
        <v>0</v>
      </c>
      <c r="AG148" s="19">
        <f>'[4]10MAY'!AG148+'[4]11JUN'!AG148+'[4]12JUL'!AG148</f>
        <v>0</v>
      </c>
      <c r="AH148" s="24">
        <f>'[4]2SEPT'!AG148+'[4]3OCT'!AG148+'[4]4NOV'!AG148+'[4]5DEC'!AG148+'[4]6JAN'!AG148+'[4]7FEB'!AG148+'[4]8MAR'!AG148+'[4]9APR'!AG148+'[4]10MAY'!AH148+'[4]11JUN'!AH148+'[4]12JUL'!AH148</f>
        <v>818873</v>
      </c>
    </row>
    <row r="149" spans="1:34" x14ac:dyDescent="0.25">
      <c r="A149" s="16" t="s">
        <v>335</v>
      </c>
      <c r="B149" s="17" t="s">
        <v>336</v>
      </c>
      <c r="C149" s="28" t="s">
        <v>45</v>
      </c>
      <c r="D149" s="19">
        <f>'[4]2SEPT'!D149+'[4]3OCT'!D149+'[4]4NOV'!D149+'[4]5DEC'!D149+'[4]6JAN'!D149+'[4]7FEB'!D149+'[4]8MAR'!D149+'[4]9APR'!D149+'[4]10MAY'!D149+'[4]11JUN'!D149+'[4]12JUL'!D149</f>
        <v>427204</v>
      </c>
      <c r="E149" s="19">
        <f>'[4]2SEPT'!E149+'[4]3OCT'!E149+'[4]4NOV'!E149+'[4]5DEC'!E149+'[4]6JAN'!E149+'[4]7FEB'!E149+'[4]8MAR'!E149+'[4]9APR'!E149+'[4]10MAY'!E149+'[4]11JUN'!E149+'[4]12JUL'!E149</f>
        <v>674967</v>
      </c>
      <c r="F149" s="19">
        <f>'[4]2SEPT'!F149+'[4]3OCT'!F149+'[4]4NOV'!F149+'[4]5DEC'!F149+'[4]6JAN'!F149+'[4]7FEB'!F149+'[4]8MAR'!F149+'[4]9APR'!F149+'[4]10MAY'!F149+'[4]11JUN'!F149+'[4]12JUL'!F149</f>
        <v>0</v>
      </c>
      <c r="G149" s="19">
        <f>'[4]2SEPT'!G149+'[4]3OCT'!G149+'[4]4NOV'!G149+'[4]5DEC'!G149+'[4]6JAN'!G149+'[4]7FEB'!G149+'[4]8MAR'!G149+'[4]9APR'!G149+'[4]10MAY'!G149+'[4]11JUN'!G149+'[4]12JUL'!G149</f>
        <v>166376</v>
      </c>
      <c r="H149" s="19">
        <f>'[4]2SEPT'!H149+'[4]3OCT'!H149+'[4]4NOV'!H149+'[4]5DEC'!H149+'[4]6JAN'!H149+'[4]7FEB'!H149+'[4]8MAR'!H149+'[4]9APR'!H149+'[4]10MAY'!H149+'[4]11JUN'!H149+'[4]12JUL'!H149</f>
        <v>7000</v>
      </c>
      <c r="I149" s="20">
        <f>'[4]2SEPT'!I149+'[4]3OCT'!I149+'[4]4NOV'!I149+'[4]5DEC'!I149+'[4]6JAN'!I149+'[4]7FEB'!I149+'[4]8MAR'!I149+'[4]9APR'!I149+'[4]10MAY'!I149+'[4]11JUN'!I149+'[4]12JUL'!I149</f>
        <v>1275547</v>
      </c>
      <c r="J149" s="19">
        <f>'[4]2SEPT'!J149+'[4]3OCT'!J149+'[4]4NOV'!J149+'[4]5DEC'!J149+'[4]6JAN'!J149+'[4]7FEB'!J149+'[4]8MAR'!J149+'[4]9APR'!J149+'[4]10MAY'!J149+'[4]11JUN'!J149+'[4]12JUL'!J149</f>
        <v>351529.91</v>
      </c>
      <c r="K149" s="19">
        <f>'[4]2SEPT'!K149+'[4]3OCT'!K149+'[4]4NOV'!K149+'[4]5DEC'!K149+'[4]6JAN'!K149+'[4]7FEB'!K149+'[4]8MAR'!K149+'[4]9APR'!K149+'[4]10MAY'!K149+'[4]11JUN'!K149+'[4]12JUL'!K149</f>
        <v>0</v>
      </c>
      <c r="L149" s="19">
        <f>'[4]2SEPT'!L149+'[4]3OCT'!L149+'[4]4NOV'!L149+'[4]5DEC'!L149+'[4]6JAN'!L149+'[4]7FEB'!L149+'[4]8MAR'!L149+'[4]9APR'!L149+'[4]10MAY'!L149+'[4]11JUN'!L149+'[4]12JUL'!L149</f>
        <v>0</v>
      </c>
      <c r="M149" s="19">
        <f>'[4]2SEPT'!M149+'[4]3OCT'!M149+'[4]4NOV'!M149+'[4]5DEC'!M149+'[4]6JAN'!M149+'[4]7FEB'!M149+'[4]8MAR'!M149+'[4]9APR'!M149+'[4]10MAY'!M149+'[4]11JUN'!M149+'[4]12JUL'!M149</f>
        <v>0</v>
      </c>
      <c r="N149" s="19">
        <f>'[4]2SEPT'!N149+'[4]3OCT'!N149+'[4]4NOV'!N149+'[4]5DEC'!N149+'[4]6JAN'!N149+'[4]7FEB'!N149+'[4]8MAR'!N149+'[4]9APR'!N149+'[4]10MAY'!N149+'[4]11JUN'!N149+'[4]12JUL'!N149</f>
        <v>0</v>
      </c>
      <c r="O149" s="19">
        <f>'[4]2SEPT'!O149+'[4]3OCT'!O149+'[4]4NOV'!O149+'[4]5DEC'!O149+'[4]6JAN'!O149+'[4]7FEB'!O149+'[4]8MAR'!O149+'[4]9APR'!O149+'[4]10MAY'!O149+'[4]11JUN'!O149+'[4]12JUL'!O149</f>
        <v>0</v>
      </c>
      <c r="P149" s="19">
        <f>'[4]2SEPT'!P149+'[4]3OCT'!P149+'[4]4NOV'!P149+'[4]5DEC'!P149+'[4]6JAN'!P149+'[4]7FEB'!P149+'[4]8MAR'!P149+'[4]9APR'!P149+'[4]10MAY'!P149+'[4]11JUN'!P149+'[4]12JUL'!P149</f>
        <v>0</v>
      </c>
      <c r="Q149" s="19">
        <f>'[4]2SEPT'!Q149+'[4]3OCT'!Q149+'[4]4NOV'!Q149+'[4]5DEC'!Q149+'[4]6JAN'!Q149+'[4]7FEB'!Q149+'[4]8MAR'!Q149+'[4]9APR'!Q149+'[4]10MAY'!Q149+'[4]11JUN'!Q149+'[4]12JUL'!Q149</f>
        <v>0</v>
      </c>
      <c r="R149" s="19">
        <f>'[4]2SEPT'!R149+'[4]3OCT'!R149+'[4]4NOV'!R149+'[4]5DEC'!R149+'[4]6JAN'!R149+'[4]7FEB'!R149+'[4]8MAR'!R149+'[4]9APR'!R149+'[4]10MAY'!R149+'[4]11JUN'!R149+'[4]12JUL'!R149</f>
        <v>0</v>
      </c>
      <c r="S149" s="19">
        <f>'[4]2SEPT'!S149+'[4]3OCT'!S149+'[4]4NOV'!S149+'[4]5DEC'!S149+'[4]6JAN'!S149+'[4]7FEB'!S149+'[4]8MAR'!S149+'[4]9APR'!S149+'[4]10MAY'!S149+'[4]11JUN'!S149+'[4]12JUL'!S149</f>
        <v>0</v>
      </c>
      <c r="T149" s="21">
        <f>'[4]2SEPT'!T149+'[4]3OCT'!T149+'[4]4NOV'!T149+'[4]5DEC'!T149+'[4]6JAN'!T149+'[4]7FEB'!T149+'[4]8MAR'!T149+'[4]9APR'!T149+'[4]10MAY'!T149+'[4]11JUN'!T149+'[4]12JUL'!T149</f>
        <v>0</v>
      </c>
      <c r="U149" s="19">
        <f>'[4]2SEPT'!U149+'[4]3OCT'!U149+'[4]4NOV'!U149+'[4]5DEC'!U149+'[4]6JAN'!U149+'[4]7FEB'!U149+'[4]8MAR'!U149+'[4]9APR'!U149+'[4]10MAY'!U149+'[4]11JUN'!U149+'[4]12JUL'!U149</f>
        <v>0</v>
      </c>
      <c r="V149" s="19">
        <f>'[4]2SEPT'!V149+'[4]3OCT'!V149+'[4]4NOV'!V149+'[4]5DEC'!V149+'[4]6JAN'!V149+'[4]7FEB'!V149+'[4]8MAR'!V149+'[4]9APR'!V149+'[4]10MAY'!V149+'[4]11JUN'!V149+'[4]12JUL'!V149</f>
        <v>0</v>
      </c>
      <c r="W149" s="19">
        <f>'[4]2SEPT'!W149+'[4]3OCT'!W149+'[4]4NOV'!W149+'[4]5DEC'!W149+'[4]6JAN'!W149+'[4]7FEB'!W149+'[4]8MAR'!W149+'[4]9APR'!W149+'[4]10MAY'!W149+'[4]11JUN'!W149+'[4]12JUL'!W149</f>
        <v>0</v>
      </c>
      <c r="X149" s="19">
        <f>'[4]2SEPT'!X149+'[4]3OCT'!X149+'[4]4NOV'!X149+'[4]5DEC'!X149+'[4]6JAN'!X149+'[4]7FEB'!X149+'[4]8MAR'!X149+'[4]9APR'!X149+'[4]10MAY'!X149+'[4]11JUN'!X149+'[4]12JUL'!X149</f>
        <v>0</v>
      </c>
      <c r="Y149" s="22">
        <f>'[4]2SEPT'!Y149+'[4]3OCT'!Y149+'[4]4NOV'!Y149+'[4]5DEC'!Y149+'[4]6JAN'!Y149+'[4]7FEB'!Y149+'[4]8MAR'!Y149+'[4]9APR'!Y149+'[4]10MAY'!Y149+'[4]11JUN'!Y149+'[4]12JUL'!Y149</f>
        <v>0</v>
      </c>
      <c r="Z149" s="19">
        <f>'[4]2SEPT'!Z149+'[4]3OCT'!Z149+'[4]4NOV'!Z149+'[4]5DEC'!Z149+'[4]6JAN'!Z149+'[4]7FEB'!Z149+'[4]8MAR'!Z149+'[4]9APR'!Z149+'[4]10MAY'!Z149+'[4]11JUN'!Z149+'[4]12JUL'!Z149</f>
        <v>0</v>
      </c>
      <c r="AA149" s="19">
        <f>'[4]2SEPT'!AA149+'[4]3OCT'!AA149+'[4]4NOV'!AA149+'[4]5DEC'!AA149+'[4]6JAN'!AA149+'[4]7FEB'!AA149+'[4]8MAR'!AA149+'[4]9APR'!AA149+'[4]10MAY'!AA149+'[4]11JUN'!AA149+'[4]12JUL'!AA149</f>
        <v>0</v>
      </c>
      <c r="AB149" s="19">
        <f>'[4]2SEPT'!AB149+'[4]3OCT'!AB149+'[4]4NOV'!AB149+'[4]5DEC'!AB149+'[4]6JAN'!AB149+'[4]7FEB'!AB149+'[4]8MAR'!AB149+'[4]9APR'!AB149+'[4]10MAY'!AB149+'[4]11JUN'!AB149+'[4]12JUL'!AB149</f>
        <v>0</v>
      </c>
      <c r="AC149" s="19">
        <f>'[4]2SEPT'!AC149+'[4]3OCT'!AC149+'[4]4NOV'!AC149+'[4]5DEC'!AC149+'[4]6JAN'!AC149+'[4]7FEB'!AC149+'[4]8MAR'!AC149+'[4]9APR'!AC149+'[4]10MAY'!AC149+'[4]11JUN'!AC149+'[4]12JUL'!AC149</f>
        <v>0</v>
      </c>
      <c r="AD149" s="23">
        <f>'[4]2SEPT'!AD149+'[4]3OCT'!AD149+'[4]4NOV'!AD149+'[4]5DEC'!AD149+'[4]6JAN'!AD149+'[4]7FEB'!AD149+'[4]8MAR'!AD149+'[4]9APR'!AD149+'[4]10MAY'!AD149+'[4]11JUN'!AD149+'[4]12JUL'!AD149</f>
        <v>0</v>
      </c>
      <c r="AE149" s="19">
        <f>'[4]2SEPT'!AE149+'[4]3OCT'!AE149+'[4]4NOV'!AE149+'[4]5DEC'!AE149+'[4]6JAN'!AE149+'[4]7FEB'!AE149+'[4]8MAR'!AE149+'[4]9APR'!AE149+'[4]10MAY'!AE149+'[4]11JUN'!AE149+'[4]12JUL'!AE149</f>
        <v>0</v>
      </c>
      <c r="AF149" s="19">
        <f>'[4]2SEPT'!AF149+'[4]3OCT'!AF149+'[4]4NOV'!AF149+'[4]5DEC'!AF149+'[4]6JAN'!AF149+'[4]7FEB'!AF149+'[4]8MAR'!AF149+'[4]9APR'!AF149+'[4]10MAY'!AF149+'[4]11JUN'!AF149+'[4]12JUL'!AF149</f>
        <v>4348</v>
      </c>
      <c r="AG149" s="19">
        <f>'[4]10MAY'!AG149+'[4]11JUN'!AG149+'[4]12JUL'!AG149</f>
        <v>0</v>
      </c>
      <c r="AH149" s="24">
        <f>'[4]2SEPT'!AG149+'[4]3OCT'!AG149+'[4]4NOV'!AG149+'[4]5DEC'!AG149+'[4]6JAN'!AG149+'[4]7FEB'!AG149+'[4]8MAR'!AG149+'[4]9APR'!AG149+'[4]10MAY'!AH149+'[4]11JUN'!AH149+'[4]12JUL'!AH149</f>
        <v>1525129.91</v>
      </c>
    </row>
    <row r="150" spans="1:34" x14ac:dyDescent="0.25">
      <c r="A150" s="16" t="s">
        <v>337</v>
      </c>
      <c r="B150" s="17" t="s">
        <v>338</v>
      </c>
      <c r="C150" s="26" t="s">
        <v>42</v>
      </c>
      <c r="D150" s="19">
        <f>'[4]2SEPT'!D150+'[4]3OCT'!D150+'[4]4NOV'!D150+'[4]5DEC'!D150+'[4]6JAN'!D150+'[4]7FEB'!D150+'[4]8MAR'!D150+'[4]9APR'!D150+'[4]10MAY'!D150+'[4]11JUN'!D150+'[4]12JUL'!D150</f>
        <v>269450</v>
      </c>
      <c r="E150" s="19">
        <f>'[4]2SEPT'!E150+'[4]3OCT'!E150+'[4]4NOV'!E150+'[4]5DEC'!E150+'[4]6JAN'!E150+'[4]7FEB'!E150+'[4]8MAR'!E150+'[4]9APR'!E150+'[4]10MAY'!E150+'[4]11JUN'!E150+'[4]12JUL'!E150</f>
        <v>78671</v>
      </c>
      <c r="F150" s="19">
        <f>'[4]2SEPT'!F150+'[4]3OCT'!F150+'[4]4NOV'!F150+'[4]5DEC'!F150+'[4]6JAN'!F150+'[4]7FEB'!F150+'[4]8MAR'!F150+'[4]9APR'!F150+'[4]10MAY'!F150+'[4]11JUN'!F150+'[4]12JUL'!F150</f>
        <v>80000</v>
      </c>
      <c r="G150" s="19">
        <f>'[4]2SEPT'!G150+'[4]3OCT'!G150+'[4]4NOV'!G150+'[4]5DEC'!G150+'[4]6JAN'!G150+'[4]7FEB'!G150+'[4]8MAR'!G150+'[4]9APR'!G150+'[4]10MAY'!G150+'[4]11JUN'!G150+'[4]12JUL'!G150</f>
        <v>92224</v>
      </c>
      <c r="H150" s="19">
        <f>'[4]2SEPT'!H150+'[4]3OCT'!H150+'[4]4NOV'!H150+'[4]5DEC'!H150+'[4]6JAN'!H150+'[4]7FEB'!H150+'[4]8MAR'!H150+'[4]9APR'!H150+'[4]10MAY'!H150+'[4]11JUN'!H150+'[4]12JUL'!H150</f>
        <v>0</v>
      </c>
      <c r="I150" s="20">
        <f>'[4]2SEPT'!I150+'[4]3OCT'!I150+'[4]4NOV'!I150+'[4]5DEC'!I150+'[4]6JAN'!I150+'[4]7FEB'!I150+'[4]8MAR'!I150+'[4]9APR'!I150+'[4]10MAY'!I150+'[4]11JUN'!I150+'[4]12JUL'!I150</f>
        <v>520345</v>
      </c>
      <c r="J150" s="19">
        <f>'[4]2SEPT'!J150+'[4]3OCT'!J150+'[4]4NOV'!J150+'[4]5DEC'!J150+'[4]6JAN'!J150+'[4]7FEB'!J150+'[4]8MAR'!J150+'[4]9APR'!J150+'[4]10MAY'!J150+'[4]11JUN'!J150+'[4]12JUL'!J150</f>
        <v>35344.449999999997</v>
      </c>
      <c r="K150" s="19">
        <f>'[4]2SEPT'!K150+'[4]3OCT'!K150+'[4]4NOV'!K150+'[4]5DEC'!K150+'[4]6JAN'!K150+'[4]7FEB'!K150+'[4]8MAR'!K150+'[4]9APR'!K150+'[4]10MAY'!K150+'[4]11JUN'!K150+'[4]12JUL'!K150</f>
        <v>0</v>
      </c>
      <c r="L150" s="19">
        <f>'[4]2SEPT'!L150+'[4]3OCT'!L150+'[4]4NOV'!L150+'[4]5DEC'!L150+'[4]6JAN'!L150+'[4]7FEB'!L150+'[4]8MAR'!L150+'[4]9APR'!L150+'[4]10MAY'!L150+'[4]11JUN'!L150+'[4]12JUL'!L150</f>
        <v>0</v>
      </c>
      <c r="M150" s="19">
        <f>'[4]2SEPT'!M150+'[4]3OCT'!M150+'[4]4NOV'!M150+'[4]5DEC'!M150+'[4]6JAN'!M150+'[4]7FEB'!M150+'[4]8MAR'!M150+'[4]9APR'!M150+'[4]10MAY'!M150+'[4]11JUN'!M150+'[4]12JUL'!M150</f>
        <v>0</v>
      </c>
      <c r="N150" s="19">
        <f>'[4]2SEPT'!N150+'[4]3OCT'!N150+'[4]4NOV'!N150+'[4]5DEC'!N150+'[4]6JAN'!N150+'[4]7FEB'!N150+'[4]8MAR'!N150+'[4]9APR'!N150+'[4]10MAY'!N150+'[4]11JUN'!N150+'[4]12JUL'!N150</f>
        <v>0</v>
      </c>
      <c r="O150" s="19">
        <f>'[4]2SEPT'!O150+'[4]3OCT'!O150+'[4]4NOV'!O150+'[4]5DEC'!O150+'[4]6JAN'!O150+'[4]7FEB'!O150+'[4]8MAR'!O150+'[4]9APR'!O150+'[4]10MAY'!O150+'[4]11JUN'!O150+'[4]12JUL'!O150</f>
        <v>0</v>
      </c>
      <c r="P150" s="19">
        <f>'[4]2SEPT'!P150+'[4]3OCT'!P150+'[4]4NOV'!P150+'[4]5DEC'!P150+'[4]6JAN'!P150+'[4]7FEB'!P150+'[4]8MAR'!P150+'[4]9APR'!P150+'[4]10MAY'!P150+'[4]11JUN'!P150+'[4]12JUL'!P150</f>
        <v>0</v>
      </c>
      <c r="Q150" s="19">
        <f>'[4]2SEPT'!Q150+'[4]3OCT'!Q150+'[4]4NOV'!Q150+'[4]5DEC'!Q150+'[4]6JAN'!Q150+'[4]7FEB'!Q150+'[4]8MAR'!Q150+'[4]9APR'!Q150+'[4]10MAY'!Q150+'[4]11JUN'!Q150+'[4]12JUL'!Q150</f>
        <v>0</v>
      </c>
      <c r="R150" s="19">
        <f>'[4]2SEPT'!R150+'[4]3OCT'!R150+'[4]4NOV'!R150+'[4]5DEC'!R150+'[4]6JAN'!R150+'[4]7FEB'!R150+'[4]8MAR'!R150+'[4]9APR'!R150+'[4]10MAY'!R150+'[4]11JUN'!R150+'[4]12JUL'!R150</f>
        <v>0</v>
      </c>
      <c r="S150" s="19">
        <f>'[4]2SEPT'!S150+'[4]3OCT'!S150+'[4]4NOV'!S150+'[4]5DEC'!S150+'[4]6JAN'!S150+'[4]7FEB'!S150+'[4]8MAR'!S150+'[4]9APR'!S150+'[4]10MAY'!S150+'[4]11JUN'!S150+'[4]12JUL'!S150</f>
        <v>0</v>
      </c>
      <c r="T150" s="21">
        <f>'[4]2SEPT'!T150+'[4]3OCT'!T150+'[4]4NOV'!T150+'[4]5DEC'!T150+'[4]6JAN'!T150+'[4]7FEB'!T150+'[4]8MAR'!T150+'[4]9APR'!T150+'[4]10MAY'!T150+'[4]11JUN'!T150+'[4]12JUL'!T150</f>
        <v>0</v>
      </c>
      <c r="U150" s="19">
        <f>'[4]2SEPT'!U150+'[4]3OCT'!U150+'[4]4NOV'!U150+'[4]5DEC'!U150+'[4]6JAN'!U150+'[4]7FEB'!U150+'[4]8MAR'!U150+'[4]9APR'!U150+'[4]10MAY'!U150+'[4]11JUN'!U150+'[4]12JUL'!U150</f>
        <v>0</v>
      </c>
      <c r="V150" s="19">
        <f>'[4]2SEPT'!V150+'[4]3OCT'!V150+'[4]4NOV'!V150+'[4]5DEC'!V150+'[4]6JAN'!V150+'[4]7FEB'!V150+'[4]8MAR'!V150+'[4]9APR'!V150+'[4]10MAY'!V150+'[4]11JUN'!V150+'[4]12JUL'!V150</f>
        <v>0</v>
      </c>
      <c r="W150" s="19">
        <f>'[4]2SEPT'!W150+'[4]3OCT'!W150+'[4]4NOV'!W150+'[4]5DEC'!W150+'[4]6JAN'!W150+'[4]7FEB'!W150+'[4]8MAR'!W150+'[4]9APR'!W150+'[4]10MAY'!W150+'[4]11JUN'!W150+'[4]12JUL'!W150</f>
        <v>0</v>
      </c>
      <c r="X150" s="19">
        <f>'[4]2SEPT'!X150+'[4]3OCT'!X150+'[4]4NOV'!X150+'[4]5DEC'!X150+'[4]6JAN'!X150+'[4]7FEB'!X150+'[4]8MAR'!X150+'[4]9APR'!X150+'[4]10MAY'!X150+'[4]11JUN'!X150+'[4]12JUL'!X150</f>
        <v>0</v>
      </c>
      <c r="Y150" s="22">
        <f>'[4]2SEPT'!Y150+'[4]3OCT'!Y150+'[4]4NOV'!Y150+'[4]5DEC'!Y150+'[4]6JAN'!Y150+'[4]7FEB'!Y150+'[4]8MAR'!Y150+'[4]9APR'!Y150+'[4]10MAY'!Y150+'[4]11JUN'!Y150+'[4]12JUL'!Y150</f>
        <v>0</v>
      </c>
      <c r="Z150" s="19">
        <f>'[4]2SEPT'!Z150+'[4]3OCT'!Z150+'[4]4NOV'!Z150+'[4]5DEC'!Z150+'[4]6JAN'!Z150+'[4]7FEB'!Z150+'[4]8MAR'!Z150+'[4]9APR'!Z150+'[4]10MAY'!Z150+'[4]11JUN'!Z150+'[4]12JUL'!Z150</f>
        <v>0</v>
      </c>
      <c r="AA150" s="19">
        <f>'[4]2SEPT'!AA150+'[4]3OCT'!AA150+'[4]4NOV'!AA150+'[4]5DEC'!AA150+'[4]6JAN'!AA150+'[4]7FEB'!AA150+'[4]8MAR'!AA150+'[4]9APR'!AA150+'[4]10MAY'!AA150+'[4]11JUN'!AA150+'[4]12JUL'!AA150</f>
        <v>0</v>
      </c>
      <c r="AB150" s="19">
        <f>'[4]2SEPT'!AB150+'[4]3OCT'!AB150+'[4]4NOV'!AB150+'[4]5DEC'!AB150+'[4]6JAN'!AB150+'[4]7FEB'!AB150+'[4]8MAR'!AB150+'[4]9APR'!AB150+'[4]10MAY'!AB150+'[4]11JUN'!AB150+'[4]12JUL'!AB150</f>
        <v>0</v>
      </c>
      <c r="AC150" s="19">
        <f>'[4]2SEPT'!AC150+'[4]3OCT'!AC150+'[4]4NOV'!AC150+'[4]5DEC'!AC150+'[4]6JAN'!AC150+'[4]7FEB'!AC150+'[4]8MAR'!AC150+'[4]9APR'!AC150+'[4]10MAY'!AC150+'[4]11JUN'!AC150+'[4]12JUL'!AC150</f>
        <v>0</v>
      </c>
      <c r="AD150" s="23">
        <f>'[4]2SEPT'!AD150+'[4]3OCT'!AD150+'[4]4NOV'!AD150+'[4]5DEC'!AD150+'[4]6JAN'!AD150+'[4]7FEB'!AD150+'[4]8MAR'!AD150+'[4]9APR'!AD150+'[4]10MAY'!AD150+'[4]11JUN'!AD150+'[4]12JUL'!AD150</f>
        <v>0</v>
      </c>
      <c r="AE150" s="19">
        <f>'[4]2SEPT'!AE150+'[4]3OCT'!AE150+'[4]4NOV'!AE150+'[4]5DEC'!AE150+'[4]6JAN'!AE150+'[4]7FEB'!AE150+'[4]8MAR'!AE150+'[4]9APR'!AE150+'[4]10MAY'!AE150+'[4]11JUN'!AE150+'[4]12JUL'!AE150</f>
        <v>0</v>
      </c>
      <c r="AF150" s="19">
        <f>'[4]2SEPT'!AF150+'[4]3OCT'!AF150+'[4]4NOV'!AF150+'[4]5DEC'!AF150+'[4]6JAN'!AF150+'[4]7FEB'!AF150+'[4]8MAR'!AF150+'[4]9APR'!AF150+'[4]10MAY'!AF150+'[4]11JUN'!AF150+'[4]12JUL'!AF150</f>
        <v>0</v>
      </c>
      <c r="AG150" s="19">
        <f>'[4]10MAY'!AG150+'[4]11JUN'!AG150+'[4]12JUL'!AG150</f>
        <v>0</v>
      </c>
      <c r="AH150" s="24">
        <f>'[4]2SEPT'!AG150+'[4]3OCT'!AG150+'[4]4NOV'!AG150+'[4]5DEC'!AG150+'[4]6JAN'!AG150+'[4]7FEB'!AG150+'[4]8MAR'!AG150+'[4]9APR'!AG150+'[4]10MAY'!AH150+'[4]11JUN'!AH150+'[4]12JUL'!AH150</f>
        <v>512327.45</v>
      </c>
    </row>
    <row r="151" spans="1:34" x14ac:dyDescent="0.25">
      <c r="A151" s="16" t="s">
        <v>339</v>
      </c>
      <c r="B151" s="17" t="s">
        <v>340</v>
      </c>
      <c r="C151" s="26" t="s">
        <v>42</v>
      </c>
      <c r="D151" s="19">
        <f>'[4]2SEPT'!D151+'[4]3OCT'!D151+'[4]4NOV'!D151+'[4]5DEC'!D151+'[4]6JAN'!D151+'[4]7FEB'!D151+'[4]8MAR'!D151+'[4]9APR'!D151+'[4]10MAY'!D151+'[4]11JUN'!D151+'[4]12JUL'!D151</f>
        <v>251463</v>
      </c>
      <c r="E151" s="19">
        <f>'[4]2SEPT'!E151+'[4]3OCT'!E151+'[4]4NOV'!E151+'[4]5DEC'!E151+'[4]6JAN'!E151+'[4]7FEB'!E151+'[4]8MAR'!E151+'[4]9APR'!E151+'[4]10MAY'!E151+'[4]11JUN'!E151+'[4]12JUL'!E151</f>
        <v>35382</v>
      </c>
      <c r="F151" s="19">
        <f>'[4]2SEPT'!F151+'[4]3OCT'!F151+'[4]4NOV'!F151+'[4]5DEC'!F151+'[4]6JAN'!F151+'[4]7FEB'!F151+'[4]8MAR'!F151+'[4]9APR'!F151+'[4]10MAY'!F151+'[4]11JUN'!F151+'[4]12JUL'!F151</f>
        <v>18000</v>
      </c>
      <c r="G151" s="19">
        <f>'[4]2SEPT'!G151+'[4]3OCT'!G151+'[4]4NOV'!G151+'[4]5DEC'!G151+'[4]6JAN'!G151+'[4]7FEB'!G151+'[4]8MAR'!G151+'[4]9APR'!G151+'[4]10MAY'!G151+'[4]11JUN'!G151+'[4]12JUL'!G151</f>
        <v>8000</v>
      </c>
      <c r="H151" s="19">
        <f>'[4]2SEPT'!H151+'[4]3OCT'!H151+'[4]4NOV'!H151+'[4]5DEC'!H151+'[4]6JAN'!H151+'[4]7FEB'!H151+'[4]8MAR'!H151+'[4]9APR'!H151+'[4]10MAY'!H151+'[4]11JUN'!H151+'[4]12JUL'!H151</f>
        <v>0</v>
      </c>
      <c r="I151" s="20">
        <f>'[4]2SEPT'!I151+'[4]3OCT'!I151+'[4]4NOV'!I151+'[4]5DEC'!I151+'[4]6JAN'!I151+'[4]7FEB'!I151+'[4]8MAR'!I151+'[4]9APR'!I151+'[4]10MAY'!I151+'[4]11JUN'!I151+'[4]12JUL'!I151</f>
        <v>312845</v>
      </c>
      <c r="J151" s="19">
        <f>'[4]2SEPT'!J151+'[4]3OCT'!J151+'[4]4NOV'!J151+'[4]5DEC'!J151+'[4]6JAN'!J151+'[4]7FEB'!J151+'[4]8MAR'!J151+'[4]9APR'!J151+'[4]10MAY'!J151+'[4]11JUN'!J151+'[4]12JUL'!J151</f>
        <v>43320.42</v>
      </c>
      <c r="K151" s="19">
        <f>'[4]2SEPT'!K151+'[4]3OCT'!K151+'[4]4NOV'!K151+'[4]5DEC'!K151+'[4]6JAN'!K151+'[4]7FEB'!K151+'[4]8MAR'!K151+'[4]9APR'!K151+'[4]10MAY'!K151+'[4]11JUN'!K151+'[4]12JUL'!K151</f>
        <v>0</v>
      </c>
      <c r="L151" s="19">
        <f>'[4]2SEPT'!L151+'[4]3OCT'!L151+'[4]4NOV'!L151+'[4]5DEC'!L151+'[4]6JAN'!L151+'[4]7FEB'!L151+'[4]8MAR'!L151+'[4]9APR'!L151+'[4]10MAY'!L151+'[4]11JUN'!L151+'[4]12JUL'!L151</f>
        <v>0</v>
      </c>
      <c r="M151" s="19">
        <f>'[4]2SEPT'!M151+'[4]3OCT'!M151+'[4]4NOV'!M151+'[4]5DEC'!M151+'[4]6JAN'!M151+'[4]7FEB'!M151+'[4]8MAR'!M151+'[4]9APR'!M151+'[4]10MAY'!M151+'[4]11JUN'!M151+'[4]12JUL'!M151</f>
        <v>0</v>
      </c>
      <c r="N151" s="19">
        <f>'[4]2SEPT'!N151+'[4]3OCT'!N151+'[4]4NOV'!N151+'[4]5DEC'!N151+'[4]6JAN'!N151+'[4]7FEB'!N151+'[4]8MAR'!N151+'[4]9APR'!N151+'[4]10MAY'!N151+'[4]11JUN'!N151+'[4]12JUL'!N151</f>
        <v>0</v>
      </c>
      <c r="O151" s="19">
        <f>'[4]2SEPT'!O151+'[4]3OCT'!O151+'[4]4NOV'!O151+'[4]5DEC'!O151+'[4]6JAN'!O151+'[4]7FEB'!O151+'[4]8MAR'!O151+'[4]9APR'!O151+'[4]10MAY'!O151+'[4]11JUN'!O151+'[4]12JUL'!O151</f>
        <v>0</v>
      </c>
      <c r="P151" s="19">
        <f>'[4]2SEPT'!P151+'[4]3OCT'!P151+'[4]4NOV'!P151+'[4]5DEC'!P151+'[4]6JAN'!P151+'[4]7FEB'!P151+'[4]8MAR'!P151+'[4]9APR'!P151+'[4]10MAY'!P151+'[4]11JUN'!P151+'[4]12JUL'!P151</f>
        <v>0</v>
      </c>
      <c r="Q151" s="19">
        <f>'[4]2SEPT'!Q151+'[4]3OCT'!Q151+'[4]4NOV'!Q151+'[4]5DEC'!Q151+'[4]6JAN'!Q151+'[4]7FEB'!Q151+'[4]8MAR'!Q151+'[4]9APR'!Q151+'[4]10MAY'!Q151+'[4]11JUN'!Q151+'[4]12JUL'!Q151</f>
        <v>0</v>
      </c>
      <c r="R151" s="19">
        <f>'[4]2SEPT'!R151+'[4]3OCT'!R151+'[4]4NOV'!R151+'[4]5DEC'!R151+'[4]6JAN'!R151+'[4]7FEB'!R151+'[4]8MAR'!R151+'[4]9APR'!R151+'[4]10MAY'!R151+'[4]11JUN'!R151+'[4]12JUL'!R151</f>
        <v>0</v>
      </c>
      <c r="S151" s="19">
        <f>'[4]2SEPT'!S151+'[4]3OCT'!S151+'[4]4NOV'!S151+'[4]5DEC'!S151+'[4]6JAN'!S151+'[4]7FEB'!S151+'[4]8MAR'!S151+'[4]9APR'!S151+'[4]10MAY'!S151+'[4]11JUN'!S151+'[4]12JUL'!S151</f>
        <v>0</v>
      </c>
      <c r="T151" s="21">
        <f>'[4]2SEPT'!T151+'[4]3OCT'!T151+'[4]4NOV'!T151+'[4]5DEC'!T151+'[4]6JAN'!T151+'[4]7FEB'!T151+'[4]8MAR'!T151+'[4]9APR'!T151+'[4]10MAY'!T151+'[4]11JUN'!T151+'[4]12JUL'!T151</f>
        <v>0</v>
      </c>
      <c r="U151" s="19">
        <f>'[4]2SEPT'!U151+'[4]3OCT'!U151+'[4]4NOV'!U151+'[4]5DEC'!U151+'[4]6JAN'!U151+'[4]7FEB'!U151+'[4]8MAR'!U151+'[4]9APR'!U151+'[4]10MAY'!U151+'[4]11JUN'!U151+'[4]12JUL'!U151</f>
        <v>0</v>
      </c>
      <c r="V151" s="19">
        <f>'[4]2SEPT'!V151+'[4]3OCT'!V151+'[4]4NOV'!V151+'[4]5DEC'!V151+'[4]6JAN'!V151+'[4]7FEB'!V151+'[4]8MAR'!V151+'[4]9APR'!V151+'[4]10MAY'!V151+'[4]11JUN'!V151+'[4]12JUL'!V151</f>
        <v>0</v>
      </c>
      <c r="W151" s="19">
        <f>'[4]2SEPT'!W151+'[4]3OCT'!W151+'[4]4NOV'!W151+'[4]5DEC'!W151+'[4]6JAN'!W151+'[4]7FEB'!W151+'[4]8MAR'!W151+'[4]9APR'!W151+'[4]10MAY'!W151+'[4]11JUN'!W151+'[4]12JUL'!W151</f>
        <v>0</v>
      </c>
      <c r="X151" s="19">
        <f>'[4]2SEPT'!X151+'[4]3OCT'!X151+'[4]4NOV'!X151+'[4]5DEC'!X151+'[4]6JAN'!X151+'[4]7FEB'!X151+'[4]8MAR'!X151+'[4]9APR'!X151+'[4]10MAY'!X151+'[4]11JUN'!X151+'[4]12JUL'!X151</f>
        <v>0</v>
      </c>
      <c r="Y151" s="22">
        <f>'[4]2SEPT'!Y151+'[4]3OCT'!Y151+'[4]4NOV'!Y151+'[4]5DEC'!Y151+'[4]6JAN'!Y151+'[4]7FEB'!Y151+'[4]8MAR'!Y151+'[4]9APR'!Y151+'[4]10MAY'!Y151+'[4]11JUN'!Y151+'[4]12JUL'!Y151</f>
        <v>0</v>
      </c>
      <c r="Z151" s="19">
        <f>'[4]2SEPT'!Z151+'[4]3OCT'!Z151+'[4]4NOV'!Z151+'[4]5DEC'!Z151+'[4]6JAN'!Z151+'[4]7FEB'!Z151+'[4]8MAR'!Z151+'[4]9APR'!Z151+'[4]10MAY'!Z151+'[4]11JUN'!Z151+'[4]12JUL'!Z151</f>
        <v>0</v>
      </c>
      <c r="AA151" s="19">
        <f>'[4]2SEPT'!AA151+'[4]3OCT'!AA151+'[4]4NOV'!AA151+'[4]5DEC'!AA151+'[4]6JAN'!AA151+'[4]7FEB'!AA151+'[4]8MAR'!AA151+'[4]9APR'!AA151+'[4]10MAY'!AA151+'[4]11JUN'!AA151+'[4]12JUL'!AA151</f>
        <v>0</v>
      </c>
      <c r="AB151" s="19">
        <f>'[4]2SEPT'!AB151+'[4]3OCT'!AB151+'[4]4NOV'!AB151+'[4]5DEC'!AB151+'[4]6JAN'!AB151+'[4]7FEB'!AB151+'[4]8MAR'!AB151+'[4]9APR'!AB151+'[4]10MAY'!AB151+'[4]11JUN'!AB151+'[4]12JUL'!AB151</f>
        <v>0</v>
      </c>
      <c r="AC151" s="19">
        <f>'[4]2SEPT'!AC151+'[4]3OCT'!AC151+'[4]4NOV'!AC151+'[4]5DEC'!AC151+'[4]6JAN'!AC151+'[4]7FEB'!AC151+'[4]8MAR'!AC151+'[4]9APR'!AC151+'[4]10MAY'!AC151+'[4]11JUN'!AC151+'[4]12JUL'!AC151</f>
        <v>0</v>
      </c>
      <c r="AD151" s="23">
        <f>'[4]2SEPT'!AD151+'[4]3OCT'!AD151+'[4]4NOV'!AD151+'[4]5DEC'!AD151+'[4]6JAN'!AD151+'[4]7FEB'!AD151+'[4]8MAR'!AD151+'[4]9APR'!AD151+'[4]10MAY'!AD151+'[4]11JUN'!AD151+'[4]12JUL'!AD151</f>
        <v>0</v>
      </c>
      <c r="AE151" s="19">
        <f>'[4]2SEPT'!AE151+'[4]3OCT'!AE151+'[4]4NOV'!AE151+'[4]5DEC'!AE151+'[4]6JAN'!AE151+'[4]7FEB'!AE151+'[4]8MAR'!AE151+'[4]9APR'!AE151+'[4]10MAY'!AE151+'[4]11JUN'!AE151+'[4]12JUL'!AE151</f>
        <v>0</v>
      </c>
      <c r="AF151" s="19">
        <f>'[4]2SEPT'!AF151+'[4]3OCT'!AF151+'[4]4NOV'!AF151+'[4]5DEC'!AF151+'[4]6JAN'!AF151+'[4]7FEB'!AF151+'[4]8MAR'!AF151+'[4]9APR'!AF151+'[4]10MAY'!AF151+'[4]11JUN'!AF151+'[4]12JUL'!AF151</f>
        <v>14847.7</v>
      </c>
      <c r="AG151" s="19">
        <f>'[4]10MAY'!AG151+'[4]11JUN'!AG151+'[4]12JUL'!AG151</f>
        <v>0</v>
      </c>
      <c r="AH151" s="24">
        <f>'[4]2SEPT'!AG151+'[4]3OCT'!AG151+'[4]4NOV'!AG151+'[4]5DEC'!AG151+'[4]6JAN'!AG151+'[4]7FEB'!AG151+'[4]8MAR'!AG151+'[4]9APR'!AG151+'[4]10MAY'!AH151+'[4]11JUN'!AH151+'[4]12JUL'!AH151</f>
        <v>344943.12</v>
      </c>
    </row>
    <row r="152" spans="1:34" x14ac:dyDescent="0.25">
      <c r="A152" s="16" t="s">
        <v>341</v>
      </c>
      <c r="B152" s="17" t="s">
        <v>342</v>
      </c>
      <c r="C152" s="25" t="s">
        <v>39</v>
      </c>
      <c r="D152" s="19">
        <f>'[4]2SEPT'!D152+'[4]3OCT'!D152+'[4]4NOV'!D152+'[4]5DEC'!D152+'[4]6JAN'!D152+'[4]7FEB'!D152+'[4]8MAR'!D152+'[4]9APR'!D152+'[4]10MAY'!D152+'[4]11JUN'!D152+'[4]12JUL'!D152</f>
        <v>71055</v>
      </c>
      <c r="E152" s="19">
        <f>'[4]2SEPT'!E152+'[4]3OCT'!E152+'[4]4NOV'!E152+'[4]5DEC'!E152+'[4]6JAN'!E152+'[4]7FEB'!E152+'[4]8MAR'!E152+'[4]9APR'!E152+'[4]10MAY'!E152+'[4]11JUN'!E152+'[4]12JUL'!E152</f>
        <v>49000</v>
      </c>
      <c r="F152" s="19">
        <f>'[4]2SEPT'!F152+'[4]3OCT'!F152+'[4]4NOV'!F152+'[4]5DEC'!F152+'[4]6JAN'!F152+'[4]7FEB'!F152+'[4]8MAR'!F152+'[4]9APR'!F152+'[4]10MAY'!F152+'[4]11JUN'!F152+'[4]12JUL'!F152</f>
        <v>35000</v>
      </c>
      <c r="G152" s="19">
        <f>'[4]2SEPT'!G152+'[4]3OCT'!G152+'[4]4NOV'!G152+'[4]5DEC'!G152+'[4]6JAN'!G152+'[4]7FEB'!G152+'[4]8MAR'!G152+'[4]9APR'!G152+'[4]10MAY'!G152+'[4]11JUN'!G152+'[4]12JUL'!G152</f>
        <v>52517</v>
      </c>
      <c r="H152" s="19">
        <f>'[4]2SEPT'!H152+'[4]3OCT'!H152+'[4]4NOV'!H152+'[4]5DEC'!H152+'[4]6JAN'!H152+'[4]7FEB'!H152+'[4]8MAR'!H152+'[4]9APR'!H152+'[4]10MAY'!H152+'[4]11JUN'!H152+'[4]12JUL'!H152</f>
        <v>8926</v>
      </c>
      <c r="I152" s="20">
        <f>'[4]2SEPT'!I152+'[4]3OCT'!I152+'[4]4NOV'!I152+'[4]5DEC'!I152+'[4]6JAN'!I152+'[4]7FEB'!I152+'[4]8MAR'!I152+'[4]9APR'!I152+'[4]10MAY'!I152+'[4]11JUN'!I152+'[4]12JUL'!I152</f>
        <v>216498</v>
      </c>
      <c r="J152" s="19">
        <f>'[4]2SEPT'!J152+'[4]3OCT'!J152+'[4]4NOV'!J152+'[4]5DEC'!J152+'[4]6JAN'!J152+'[4]7FEB'!J152+'[4]8MAR'!J152+'[4]9APR'!J152+'[4]10MAY'!J152+'[4]11JUN'!J152+'[4]12JUL'!J152</f>
        <v>28084.71</v>
      </c>
      <c r="K152" s="19">
        <f>'[4]2SEPT'!K152+'[4]3OCT'!K152+'[4]4NOV'!K152+'[4]5DEC'!K152+'[4]6JAN'!K152+'[4]7FEB'!K152+'[4]8MAR'!K152+'[4]9APR'!K152+'[4]10MAY'!K152+'[4]11JUN'!K152+'[4]12JUL'!K152</f>
        <v>0</v>
      </c>
      <c r="L152" s="19">
        <f>'[4]2SEPT'!L152+'[4]3OCT'!L152+'[4]4NOV'!L152+'[4]5DEC'!L152+'[4]6JAN'!L152+'[4]7FEB'!L152+'[4]8MAR'!L152+'[4]9APR'!L152+'[4]10MAY'!L152+'[4]11JUN'!L152+'[4]12JUL'!L152</f>
        <v>0</v>
      </c>
      <c r="M152" s="19">
        <f>'[4]2SEPT'!M152+'[4]3OCT'!M152+'[4]4NOV'!M152+'[4]5DEC'!M152+'[4]6JAN'!M152+'[4]7FEB'!M152+'[4]8MAR'!M152+'[4]9APR'!M152+'[4]10MAY'!M152+'[4]11JUN'!M152+'[4]12JUL'!M152</f>
        <v>0</v>
      </c>
      <c r="N152" s="19">
        <f>'[4]2SEPT'!N152+'[4]3OCT'!N152+'[4]4NOV'!N152+'[4]5DEC'!N152+'[4]6JAN'!N152+'[4]7FEB'!N152+'[4]8MAR'!N152+'[4]9APR'!N152+'[4]10MAY'!N152+'[4]11JUN'!N152+'[4]12JUL'!N152</f>
        <v>0</v>
      </c>
      <c r="O152" s="19">
        <f>'[4]2SEPT'!O152+'[4]3OCT'!O152+'[4]4NOV'!O152+'[4]5DEC'!O152+'[4]6JAN'!O152+'[4]7FEB'!O152+'[4]8MAR'!O152+'[4]9APR'!O152+'[4]10MAY'!O152+'[4]11JUN'!O152+'[4]12JUL'!O152</f>
        <v>0</v>
      </c>
      <c r="P152" s="19">
        <f>'[4]2SEPT'!P152+'[4]3OCT'!P152+'[4]4NOV'!P152+'[4]5DEC'!P152+'[4]6JAN'!P152+'[4]7FEB'!P152+'[4]8MAR'!P152+'[4]9APR'!P152+'[4]10MAY'!P152+'[4]11JUN'!P152+'[4]12JUL'!P152</f>
        <v>0</v>
      </c>
      <c r="Q152" s="19">
        <f>'[4]2SEPT'!Q152+'[4]3OCT'!Q152+'[4]4NOV'!Q152+'[4]5DEC'!Q152+'[4]6JAN'!Q152+'[4]7FEB'!Q152+'[4]8MAR'!Q152+'[4]9APR'!Q152+'[4]10MAY'!Q152+'[4]11JUN'!Q152+'[4]12JUL'!Q152</f>
        <v>0</v>
      </c>
      <c r="R152" s="19">
        <f>'[4]2SEPT'!R152+'[4]3OCT'!R152+'[4]4NOV'!R152+'[4]5DEC'!R152+'[4]6JAN'!R152+'[4]7FEB'!R152+'[4]8MAR'!R152+'[4]9APR'!R152+'[4]10MAY'!R152+'[4]11JUN'!R152+'[4]12JUL'!R152</f>
        <v>0</v>
      </c>
      <c r="S152" s="19">
        <f>'[4]2SEPT'!S152+'[4]3OCT'!S152+'[4]4NOV'!S152+'[4]5DEC'!S152+'[4]6JAN'!S152+'[4]7FEB'!S152+'[4]8MAR'!S152+'[4]9APR'!S152+'[4]10MAY'!S152+'[4]11JUN'!S152+'[4]12JUL'!S152</f>
        <v>0</v>
      </c>
      <c r="T152" s="21">
        <f>'[4]2SEPT'!T152+'[4]3OCT'!T152+'[4]4NOV'!T152+'[4]5DEC'!T152+'[4]6JAN'!T152+'[4]7FEB'!T152+'[4]8MAR'!T152+'[4]9APR'!T152+'[4]10MAY'!T152+'[4]11JUN'!T152+'[4]12JUL'!T152</f>
        <v>0</v>
      </c>
      <c r="U152" s="19">
        <f>'[4]2SEPT'!U152+'[4]3OCT'!U152+'[4]4NOV'!U152+'[4]5DEC'!U152+'[4]6JAN'!U152+'[4]7FEB'!U152+'[4]8MAR'!U152+'[4]9APR'!U152+'[4]10MAY'!U152+'[4]11JUN'!U152+'[4]12JUL'!U152</f>
        <v>0</v>
      </c>
      <c r="V152" s="19">
        <f>'[4]2SEPT'!V152+'[4]3OCT'!V152+'[4]4NOV'!V152+'[4]5DEC'!V152+'[4]6JAN'!V152+'[4]7FEB'!V152+'[4]8MAR'!V152+'[4]9APR'!V152+'[4]10MAY'!V152+'[4]11JUN'!V152+'[4]12JUL'!V152</f>
        <v>0</v>
      </c>
      <c r="W152" s="19">
        <f>'[4]2SEPT'!W152+'[4]3OCT'!W152+'[4]4NOV'!W152+'[4]5DEC'!W152+'[4]6JAN'!W152+'[4]7FEB'!W152+'[4]8MAR'!W152+'[4]9APR'!W152+'[4]10MAY'!W152+'[4]11JUN'!W152+'[4]12JUL'!W152</f>
        <v>0</v>
      </c>
      <c r="X152" s="19">
        <f>'[4]2SEPT'!X152+'[4]3OCT'!X152+'[4]4NOV'!X152+'[4]5DEC'!X152+'[4]6JAN'!X152+'[4]7FEB'!X152+'[4]8MAR'!X152+'[4]9APR'!X152+'[4]10MAY'!X152+'[4]11JUN'!X152+'[4]12JUL'!X152</f>
        <v>0</v>
      </c>
      <c r="Y152" s="22">
        <f>'[4]2SEPT'!Y152+'[4]3OCT'!Y152+'[4]4NOV'!Y152+'[4]5DEC'!Y152+'[4]6JAN'!Y152+'[4]7FEB'!Y152+'[4]8MAR'!Y152+'[4]9APR'!Y152+'[4]10MAY'!Y152+'[4]11JUN'!Y152+'[4]12JUL'!Y152</f>
        <v>0</v>
      </c>
      <c r="Z152" s="19">
        <f>'[4]2SEPT'!Z152+'[4]3OCT'!Z152+'[4]4NOV'!Z152+'[4]5DEC'!Z152+'[4]6JAN'!Z152+'[4]7FEB'!Z152+'[4]8MAR'!Z152+'[4]9APR'!Z152+'[4]10MAY'!Z152+'[4]11JUN'!Z152+'[4]12JUL'!Z152</f>
        <v>0</v>
      </c>
      <c r="AA152" s="19">
        <f>'[4]2SEPT'!AA152+'[4]3OCT'!AA152+'[4]4NOV'!AA152+'[4]5DEC'!AA152+'[4]6JAN'!AA152+'[4]7FEB'!AA152+'[4]8MAR'!AA152+'[4]9APR'!AA152+'[4]10MAY'!AA152+'[4]11JUN'!AA152+'[4]12JUL'!AA152</f>
        <v>0</v>
      </c>
      <c r="AB152" s="19">
        <f>'[4]2SEPT'!AB152+'[4]3OCT'!AB152+'[4]4NOV'!AB152+'[4]5DEC'!AB152+'[4]6JAN'!AB152+'[4]7FEB'!AB152+'[4]8MAR'!AB152+'[4]9APR'!AB152+'[4]10MAY'!AB152+'[4]11JUN'!AB152+'[4]12JUL'!AB152</f>
        <v>0</v>
      </c>
      <c r="AC152" s="19">
        <f>'[4]2SEPT'!AC152+'[4]3OCT'!AC152+'[4]4NOV'!AC152+'[4]5DEC'!AC152+'[4]6JAN'!AC152+'[4]7FEB'!AC152+'[4]8MAR'!AC152+'[4]9APR'!AC152+'[4]10MAY'!AC152+'[4]11JUN'!AC152+'[4]12JUL'!AC152</f>
        <v>0</v>
      </c>
      <c r="AD152" s="23">
        <f>'[4]2SEPT'!AD152+'[4]3OCT'!AD152+'[4]4NOV'!AD152+'[4]5DEC'!AD152+'[4]6JAN'!AD152+'[4]7FEB'!AD152+'[4]8MAR'!AD152+'[4]9APR'!AD152+'[4]10MAY'!AD152+'[4]11JUN'!AD152+'[4]12JUL'!AD152</f>
        <v>0</v>
      </c>
      <c r="AE152" s="19">
        <f>'[4]2SEPT'!AE152+'[4]3OCT'!AE152+'[4]4NOV'!AE152+'[4]5DEC'!AE152+'[4]6JAN'!AE152+'[4]7FEB'!AE152+'[4]8MAR'!AE152+'[4]9APR'!AE152+'[4]10MAY'!AE152+'[4]11JUN'!AE152+'[4]12JUL'!AE152</f>
        <v>0</v>
      </c>
      <c r="AF152" s="19">
        <f>'[4]2SEPT'!AF152+'[4]3OCT'!AF152+'[4]4NOV'!AF152+'[4]5DEC'!AF152+'[4]6JAN'!AF152+'[4]7FEB'!AF152+'[4]8MAR'!AF152+'[4]9APR'!AF152+'[4]10MAY'!AF152+'[4]11JUN'!AF152+'[4]12JUL'!AF152</f>
        <v>0</v>
      </c>
      <c r="AG152" s="19">
        <f>'[4]10MAY'!AG152+'[4]11JUN'!AG152+'[4]12JUL'!AG152</f>
        <v>0</v>
      </c>
      <c r="AH152" s="24">
        <f>'[4]2SEPT'!AG152+'[4]3OCT'!AG152+'[4]4NOV'!AG152+'[4]5DEC'!AG152+'[4]6JAN'!AG152+'[4]7FEB'!AG152+'[4]8MAR'!AG152+'[4]9APR'!AG152+'[4]10MAY'!AH152+'[4]11JUN'!AH152+'[4]12JUL'!AH152</f>
        <v>226541.71</v>
      </c>
    </row>
    <row r="153" spans="1:34" x14ac:dyDescent="0.25">
      <c r="A153" s="16" t="s">
        <v>343</v>
      </c>
      <c r="B153" s="17" t="s">
        <v>344</v>
      </c>
      <c r="C153" s="30" t="s">
        <v>71</v>
      </c>
      <c r="D153" s="19">
        <f>'[4]2SEPT'!D153+'[4]3OCT'!D153+'[4]4NOV'!D153+'[4]5DEC'!D153+'[4]6JAN'!D153+'[4]7FEB'!D153+'[4]8MAR'!D153+'[4]9APR'!D153+'[4]10MAY'!D153+'[4]11JUN'!D153+'[4]12JUL'!D153</f>
        <v>539324</v>
      </c>
      <c r="E153" s="19">
        <f>'[4]2SEPT'!E153+'[4]3OCT'!E153+'[4]4NOV'!E153+'[4]5DEC'!E153+'[4]6JAN'!E153+'[4]7FEB'!E153+'[4]8MAR'!E153+'[4]9APR'!E153+'[4]10MAY'!E153+'[4]11JUN'!E153+'[4]12JUL'!E153</f>
        <v>1253803</v>
      </c>
      <c r="F153" s="19">
        <f>'[4]2SEPT'!F153+'[4]3OCT'!F153+'[4]4NOV'!F153+'[4]5DEC'!F153+'[4]6JAN'!F153+'[4]7FEB'!F153+'[4]8MAR'!F153+'[4]9APR'!F153+'[4]10MAY'!F153+'[4]11JUN'!F153+'[4]12JUL'!F153</f>
        <v>322858</v>
      </c>
      <c r="G153" s="19">
        <f>'[4]2SEPT'!G153+'[4]3OCT'!G153+'[4]4NOV'!G153+'[4]5DEC'!G153+'[4]6JAN'!G153+'[4]7FEB'!G153+'[4]8MAR'!G153+'[4]9APR'!G153+'[4]10MAY'!G153+'[4]11JUN'!G153+'[4]12JUL'!G153</f>
        <v>280083</v>
      </c>
      <c r="H153" s="19">
        <f>'[4]2SEPT'!H153+'[4]3OCT'!H153+'[4]4NOV'!H153+'[4]5DEC'!H153+'[4]6JAN'!H153+'[4]7FEB'!H153+'[4]8MAR'!H153+'[4]9APR'!H153+'[4]10MAY'!H153+'[4]11JUN'!H153+'[4]12JUL'!H153</f>
        <v>163831</v>
      </c>
      <c r="I153" s="20">
        <f>'[4]2SEPT'!I153+'[4]3OCT'!I153+'[4]4NOV'!I153+'[4]5DEC'!I153+'[4]6JAN'!I153+'[4]7FEB'!I153+'[4]8MAR'!I153+'[4]9APR'!I153+'[4]10MAY'!I153+'[4]11JUN'!I153+'[4]12JUL'!I153</f>
        <v>2559899</v>
      </c>
      <c r="J153" s="19">
        <f>'[4]2SEPT'!J153+'[4]3OCT'!J153+'[4]4NOV'!J153+'[4]5DEC'!J153+'[4]6JAN'!J153+'[4]7FEB'!J153+'[4]8MAR'!J153+'[4]9APR'!J153+'[4]10MAY'!J153+'[4]11JUN'!J153+'[4]12JUL'!J153</f>
        <v>306216.11</v>
      </c>
      <c r="K153" s="19">
        <f>'[4]2SEPT'!K153+'[4]3OCT'!K153+'[4]4NOV'!K153+'[4]5DEC'!K153+'[4]6JAN'!K153+'[4]7FEB'!K153+'[4]8MAR'!K153+'[4]9APR'!K153+'[4]10MAY'!K153+'[4]11JUN'!K153+'[4]12JUL'!K153</f>
        <v>0</v>
      </c>
      <c r="L153" s="19">
        <f>'[4]2SEPT'!L153+'[4]3OCT'!L153+'[4]4NOV'!L153+'[4]5DEC'!L153+'[4]6JAN'!L153+'[4]7FEB'!L153+'[4]8MAR'!L153+'[4]9APR'!L153+'[4]10MAY'!L153+'[4]11JUN'!L153+'[4]12JUL'!L153</f>
        <v>0</v>
      </c>
      <c r="M153" s="19">
        <f>'[4]2SEPT'!M153+'[4]3OCT'!M153+'[4]4NOV'!M153+'[4]5DEC'!M153+'[4]6JAN'!M153+'[4]7FEB'!M153+'[4]8MAR'!M153+'[4]9APR'!M153+'[4]10MAY'!M153+'[4]11JUN'!M153+'[4]12JUL'!M153</f>
        <v>0</v>
      </c>
      <c r="N153" s="19">
        <f>'[4]2SEPT'!N153+'[4]3OCT'!N153+'[4]4NOV'!N153+'[4]5DEC'!N153+'[4]6JAN'!N153+'[4]7FEB'!N153+'[4]8MAR'!N153+'[4]9APR'!N153+'[4]10MAY'!N153+'[4]11JUN'!N153+'[4]12JUL'!N153</f>
        <v>26294</v>
      </c>
      <c r="O153" s="19">
        <f>'[4]2SEPT'!O153+'[4]3OCT'!O153+'[4]4NOV'!O153+'[4]5DEC'!O153+'[4]6JAN'!O153+'[4]7FEB'!O153+'[4]8MAR'!O153+'[4]9APR'!O153+'[4]10MAY'!O153+'[4]11JUN'!O153+'[4]12JUL'!O153</f>
        <v>0</v>
      </c>
      <c r="P153" s="19">
        <f>'[4]2SEPT'!P153+'[4]3OCT'!P153+'[4]4NOV'!P153+'[4]5DEC'!P153+'[4]6JAN'!P153+'[4]7FEB'!P153+'[4]8MAR'!P153+'[4]9APR'!P153+'[4]10MAY'!P153+'[4]11JUN'!P153+'[4]12JUL'!P153</f>
        <v>126513</v>
      </c>
      <c r="Q153" s="19">
        <f>'[4]2SEPT'!Q153+'[4]3OCT'!Q153+'[4]4NOV'!Q153+'[4]5DEC'!Q153+'[4]6JAN'!Q153+'[4]7FEB'!Q153+'[4]8MAR'!Q153+'[4]9APR'!Q153+'[4]10MAY'!Q153+'[4]11JUN'!Q153+'[4]12JUL'!Q153</f>
        <v>0</v>
      </c>
      <c r="R153" s="19">
        <f>'[4]2SEPT'!R153+'[4]3OCT'!R153+'[4]4NOV'!R153+'[4]5DEC'!R153+'[4]6JAN'!R153+'[4]7FEB'!R153+'[4]8MAR'!R153+'[4]9APR'!R153+'[4]10MAY'!R153+'[4]11JUN'!R153+'[4]12JUL'!R153</f>
        <v>0</v>
      </c>
      <c r="S153" s="19">
        <f>'[4]2SEPT'!S153+'[4]3OCT'!S153+'[4]4NOV'!S153+'[4]5DEC'!S153+'[4]6JAN'!S153+'[4]7FEB'!S153+'[4]8MAR'!S153+'[4]9APR'!S153+'[4]10MAY'!S153+'[4]11JUN'!S153+'[4]12JUL'!S153</f>
        <v>0</v>
      </c>
      <c r="T153" s="21">
        <f>'[4]2SEPT'!T153+'[4]3OCT'!T153+'[4]4NOV'!T153+'[4]5DEC'!T153+'[4]6JAN'!T153+'[4]7FEB'!T153+'[4]8MAR'!T153+'[4]9APR'!T153+'[4]10MAY'!T153+'[4]11JUN'!T153+'[4]12JUL'!T153</f>
        <v>0</v>
      </c>
      <c r="U153" s="19">
        <f>'[4]2SEPT'!U153+'[4]3OCT'!U153+'[4]4NOV'!U153+'[4]5DEC'!U153+'[4]6JAN'!U153+'[4]7FEB'!U153+'[4]8MAR'!U153+'[4]9APR'!U153+'[4]10MAY'!U153+'[4]11JUN'!U153+'[4]12JUL'!U153</f>
        <v>0</v>
      </c>
      <c r="V153" s="19">
        <f>'[4]2SEPT'!V153+'[4]3OCT'!V153+'[4]4NOV'!V153+'[4]5DEC'!V153+'[4]6JAN'!V153+'[4]7FEB'!V153+'[4]8MAR'!V153+'[4]9APR'!V153+'[4]10MAY'!V153+'[4]11JUN'!V153+'[4]12JUL'!V153</f>
        <v>0</v>
      </c>
      <c r="W153" s="19">
        <f>'[4]2SEPT'!W153+'[4]3OCT'!W153+'[4]4NOV'!W153+'[4]5DEC'!W153+'[4]6JAN'!W153+'[4]7FEB'!W153+'[4]8MAR'!W153+'[4]9APR'!W153+'[4]10MAY'!W153+'[4]11JUN'!W153+'[4]12JUL'!W153</f>
        <v>0</v>
      </c>
      <c r="X153" s="19">
        <f>'[4]2SEPT'!X153+'[4]3OCT'!X153+'[4]4NOV'!X153+'[4]5DEC'!X153+'[4]6JAN'!X153+'[4]7FEB'!X153+'[4]8MAR'!X153+'[4]9APR'!X153+'[4]10MAY'!X153+'[4]11JUN'!X153+'[4]12JUL'!X153</f>
        <v>0</v>
      </c>
      <c r="Y153" s="22">
        <f>'[4]2SEPT'!Y153+'[4]3OCT'!Y153+'[4]4NOV'!Y153+'[4]5DEC'!Y153+'[4]6JAN'!Y153+'[4]7FEB'!Y153+'[4]8MAR'!Y153+'[4]9APR'!Y153+'[4]10MAY'!Y153+'[4]11JUN'!Y153+'[4]12JUL'!Y153</f>
        <v>0</v>
      </c>
      <c r="Z153" s="19">
        <f>'[4]2SEPT'!Z153+'[4]3OCT'!Z153+'[4]4NOV'!Z153+'[4]5DEC'!Z153+'[4]6JAN'!Z153+'[4]7FEB'!Z153+'[4]8MAR'!Z153+'[4]9APR'!Z153+'[4]10MAY'!Z153+'[4]11JUN'!Z153+'[4]12JUL'!Z153</f>
        <v>0</v>
      </c>
      <c r="AA153" s="19">
        <f>'[4]2SEPT'!AA153+'[4]3OCT'!AA153+'[4]4NOV'!AA153+'[4]5DEC'!AA153+'[4]6JAN'!AA153+'[4]7FEB'!AA153+'[4]8MAR'!AA153+'[4]9APR'!AA153+'[4]10MAY'!AA153+'[4]11JUN'!AA153+'[4]12JUL'!AA153</f>
        <v>0</v>
      </c>
      <c r="AB153" s="19">
        <f>'[4]2SEPT'!AB153+'[4]3OCT'!AB153+'[4]4NOV'!AB153+'[4]5DEC'!AB153+'[4]6JAN'!AB153+'[4]7FEB'!AB153+'[4]8MAR'!AB153+'[4]9APR'!AB153+'[4]10MAY'!AB153+'[4]11JUN'!AB153+'[4]12JUL'!AB153</f>
        <v>0</v>
      </c>
      <c r="AC153" s="19">
        <f>'[4]2SEPT'!AC153+'[4]3OCT'!AC153+'[4]4NOV'!AC153+'[4]5DEC'!AC153+'[4]6JAN'!AC153+'[4]7FEB'!AC153+'[4]8MAR'!AC153+'[4]9APR'!AC153+'[4]10MAY'!AC153+'[4]11JUN'!AC153+'[4]12JUL'!AC153</f>
        <v>0</v>
      </c>
      <c r="AD153" s="23">
        <f>'[4]2SEPT'!AD153+'[4]3OCT'!AD153+'[4]4NOV'!AD153+'[4]5DEC'!AD153+'[4]6JAN'!AD153+'[4]7FEB'!AD153+'[4]8MAR'!AD153+'[4]9APR'!AD153+'[4]10MAY'!AD153+'[4]11JUN'!AD153+'[4]12JUL'!AD153</f>
        <v>0</v>
      </c>
      <c r="AE153" s="19">
        <f>'[4]2SEPT'!AE153+'[4]3OCT'!AE153+'[4]4NOV'!AE153+'[4]5DEC'!AE153+'[4]6JAN'!AE153+'[4]7FEB'!AE153+'[4]8MAR'!AE153+'[4]9APR'!AE153+'[4]10MAY'!AE153+'[4]11JUN'!AE153+'[4]12JUL'!AE153</f>
        <v>0</v>
      </c>
      <c r="AF153" s="19">
        <f>'[4]2SEPT'!AF153+'[4]3OCT'!AF153+'[4]4NOV'!AF153+'[4]5DEC'!AF153+'[4]6JAN'!AF153+'[4]7FEB'!AF153+'[4]8MAR'!AF153+'[4]9APR'!AF153+'[4]10MAY'!AF153+'[4]11JUN'!AF153+'[4]12JUL'!AF153</f>
        <v>10815.57</v>
      </c>
      <c r="AG153" s="19">
        <f>'[4]10MAY'!AG153+'[4]11JUN'!AG153+'[4]12JUL'!AG153</f>
        <v>0</v>
      </c>
      <c r="AH153" s="24">
        <f>'[4]2SEPT'!AG153+'[4]3OCT'!AG153+'[4]4NOV'!AG153+'[4]5DEC'!AG153+'[4]6JAN'!AG153+'[4]7FEB'!AG153+'[4]8MAR'!AG153+'[4]9APR'!AG153+'[4]10MAY'!AH153+'[4]11JUN'!AH153+'[4]12JUL'!AH153</f>
        <v>2792862.11</v>
      </c>
    </row>
    <row r="154" spans="1:34" x14ac:dyDescent="0.25">
      <c r="A154" s="16" t="s">
        <v>345</v>
      </c>
      <c r="B154" s="17" t="s">
        <v>346</v>
      </c>
      <c r="C154" s="26" t="s">
        <v>42</v>
      </c>
      <c r="D154" s="19">
        <f>'[4]2SEPT'!D154+'[4]3OCT'!D154+'[4]4NOV'!D154+'[4]5DEC'!D154+'[4]6JAN'!D154+'[4]7FEB'!D154+'[4]8MAR'!D154+'[4]9APR'!D154+'[4]10MAY'!D154+'[4]11JUN'!D154+'[4]12JUL'!D154</f>
        <v>311828</v>
      </c>
      <c r="E154" s="19">
        <f>'[4]2SEPT'!E154+'[4]3OCT'!E154+'[4]4NOV'!E154+'[4]5DEC'!E154+'[4]6JAN'!E154+'[4]7FEB'!E154+'[4]8MAR'!E154+'[4]9APR'!E154+'[4]10MAY'!E154+'[4]11JUN'!E154+'[4]12JUL'!E154</f>
        <v>91739</v>
      </c>
      <c r="F154" s="19">
        <f>'[4]2SEPT'!F154+'[4]3OCT'!F154+'[4]4NOV'!F154+'[4]5DEC'!F154+'[4]6JAN'!F154+'[4]7FEB'!F154+'[4]8MAR'!F154+'[4]9APR'!F154+'[4]10MAY'!F154+'[4]11JUN'!F154+'[4]12JUL'!F154</f>
        <v>21000</v>
      </c>
      <c r="G154" s="19">
        <f>'[4]2SEPT'!G154+'[4]3OCT'!G154+'[4]4NOV'!G154+'[4]5DEC'!G154+'[4]6JAN'!G154+'[4]7FEB'!G154+'[4]8MAR'!G154+'[4]9APR'!G154+'[4]10MAY'!G154+'[4]11JUN'!G154+'[4]12JUL'!G154</f>
        <v>40000</v>
      </c>
      <c r="H154" s="19">
        <f>'[4]2SEPT'!H154+'[4]3OCT'!H154+'[4]4NOV'!H154+'[4]5DEC'!H154+'[4]6JAN'!H154+'[4]7FEB'!H154+'[4]8MAR'!H154+'[4]9APR'!H154+'[4]10MAY'!H154+'[4]11JUN'!H154+'[4]12JUL'!H154</f>
        <v>3494</v>
      </c>
      <c r="I154" s="20">
        <f>'[4]2SEPT'!I154+'[4]3OCT'!I154+'[4]4NOV'!I154+'[4]5DEC'!I154+'[4]6JAN'!I154+'[4]7FEB'!I154+'[4]8MAR'!I154+'[4]9APR'!I154+'[4]10MAY'!I154+'[4]11JUN'!I154+'[4]12JUL'!I154</f>
        <v>468061</v>
      </c>
      <c r="J154" s="19">
        <f>'[4]2SEPT'!J154+'[4]3OCT'!J154+'[4]4NOV'!J154+'[4]5DEC'!J154+'[4]6JAN'!J154+'[4]7FEB'!J154+'[4]8MAR'!J154+'[4]9APR'!J154+'[4]10MAY'!J154+'[4]11JUN'!J154+'[4]12JUL'!J154</f>
        <v>26765.71</v>
      </c>
      <c r="K154" s="19">
        <f>'[4]2SEPT'!K154+'[4]3OCT'!K154+'[4]4NOV'!K154+'[4]5DEC'!K154+'[4]6JAN'!K154+'[4]7FEB'!K154+'[4]8MAR'!K154+'[4]9APR'!K154+'[4]10MAY'!K154+'[4]11JUN'!K154+'[4]12JUL'!K154</f>
        <v>0</v>
      </c>
      <c r="L154" s="19">
        <f>'[4]2SEPT'!L154+'[4]3OCT'!L154+'[4]4NOV'!L154+'[4]5DEC'!L154+'[4]6JAN'!L154+'[4]7FEB'!L154+'[4]8MAR'!L154+'[4]9APR'!L154+'[4]10MAY'!L154+'[4]11JUN'!L154+'[4]12JUL'!L154</f>
        <v>0</v>
      </c>
      <c r="M154" s="19">
        <f>'[4]2SEPT'!M154+'[4]3OCT'!M154+'[4]4NOV'!M154+'[4]5DEC'!M154+'[4]6JAN'!M154+'[4]7FEB'!M154+'[4]8MAR'!M154+'[4]9APR'!M154+'[4]10MAY'!M154+'[4]11JUN'!M154+'[4]12JUL'!M154</f>
        <v>0</v>
      </c>
      <c r="N154" s="19">
        <f>'[4]2SEPT'!N154+'[4]3OCT'!N154+'[4]4NOV'!N154+'[4]5DEC'!N154+'[4]6JAN'!N154+'[4]7FEB'!N154+'[4]8MAR'!N154+'[4]9APR'!N154+'[4]10MAY'!N154+'[4]11JUN'!N154+'[4]12JUL'!N154</f>
        <v>0</v>
      </c>
      <c r="O154" s="19">
        <f>'[4]2SEPT'!O154+'[4]3OCT'!O154+'[4]4NOV'!O154+'[4]5DEC'!O154+'[4]6JAN'!O154+'[4]7FEB'!O154+'[4]8MAR'!O154+'[4]9APR'!O154+'[4]10MAY'!O154+'[4]11JUN'!O154+'[4]12JUL'!O154</f>
        <v>0</v>
      </c>
      <c r="P154" s="19">
        <f>'[4]2SEPT'!P154+'[4]3OCT'!P154+'[4]4NOV'!P154+'[4]5DEC'!P154+'[4]6JAN'!P154+'[4]7FEB'!P154+'[4]8MAR'!P154+'[4]9APR'!P154+'[4]10MAY'!P154+'[4]11JUN'!P154+'[4]12JUL'!P154</f>
        <v>168217</v>
      </c>
      <c r="Q154" s="19">
        <f>'[4]2SEPT'!Q154+'[4]3OCT'!Q154+'[4]4NOV'!Q154+'[4]5DEC'!Q154+'[4]6JAN'!Q154+'[4]7FEB'!Q154+'[4]8MAR'!Q154+'[4]9APR'!Q154+'[4]10MAY'!Q154+'[4]11JUN'!Q154+'[4]12JUL'!Q154</f>
        <v>0</v>
      </c>
      <c r="R154" s="19">
        <f>'[4]2SEPT'!R154+'[4]3OCT'!R154+'[4]4NOV'!R154+'[4]5DEC'!R154+'[4]6JAN'!R154+'[4]7FEB'!R154+'[4]8MAR'!R154+'[4]9APR'!R154+'[4]10MAY'!R154+'[4]11JUN'!R154+'[4]12JUL'!R154</f>
        <v>0</v>
      </c>
      <c r="S154" s="19">
        <f>'[4]2SEPT'!S154+'[4]3OCT'!S154+'[4]4NOV'!S154+'[4]5DEC'!S154+'[4]6JAN'!S154+'[4]7FEB'!S154+'[4]8MAR'!S154+'[4]9APR'!S154+'[4]10MAY'!S154+'[4]11JUN'!S154+'[4]12JUL'!S154</f>
        <v>0</v>
      </c>
      <c r="T154" s="21">
        <f>'[4]2SEPT'!T154+'[4]3OCT'!T154+'[4]4NOV'!T154+'[4]5DEC'!T154+'[4]6JAN'!T154+'[4]7FEB'!T154+'[4]8MAR'!T154+'[4]9APR'!T154+'[4]10MAY'!T154+'[4]11JUN'!T154+'[4]12JUL'!T154</f>
        <v>0</v>
      </c>
      <c r="U154" s="19">
        <f>'[4]2SEPT'!U154+'[4]3OCT'!U154+'[4]4NOV'!U154+'[4]5DEC'!U154+'[4]6JAN'!U154+'[4]7FEB'!U154+'[4]8MAR'!U154+'[4]9APR'!U154+'[4]10MAY'!U154+'[4]11JUN'!U154+'[4]12JUL'!U154</f>
        <v>0</v>
      </c>
      <c r="V154" s="19">
        <f>'[4]2SEPT'!V154+'[4]3OCT'!V154+'[4]4NOV'!V154+'[4]5DEC'!V154+'[4]6JAN'!V154+'[4]7FEB'!V154+'[4]8MAR'!V154+'[4]9APR'!V154+'[4]10MAY'!V154+'[4]11JUN'!V154+'[4]12JUL'!V154</f>
        <v>0</v>
      </c>
      <c r="W154" s="19">
        <f>'[4]2SEPT'!W154+'[4]3OCT'!W154+'[4]4NOV'!W154+'[4]5DEC'!W154+'[4]6JAN'!W154+'[4]7FEB'!W154+'[4]8MAR'!W154+'[4]9APR'!W154+'[4]10MAY'!W154+'[4]11JUN'!W154+'[4]12JUL'!W154</f>
        <v>0</v>
      </c>
      <c r="X154" s="19">
        <f>'[4]2SEPT'!X154+'[4]3OCT'!X154+'[4]4NOV'!X154+'[4]5DEC'!X154+'[4]6JAN'!X154+'[4]7FEB'!X154+'[4]8MAR'!X154+'[4]9APR'!X154+'[4]10MAY'!X154+'[4]11JUN'!X154+'[4]12JUL'!X154</f>
        <v>0</v>
      </c>
      <c r="Y154" s="22">
        <f>'[4]2SEPT'!Y154+'[4]3OCT'!Y154+'[4]4NOV'!Y154+'[4]5DEC'!Y154+'[4]6JAN'!Y154+'[4]7FEB'!Y154+'[4]8MAR'!Y154+'[4]9APR'!Y154+'[4]10MAY'!Y154+'[4]11JUN'!Y154+'[4]12JUL'!Y154</f>
        <v>0</v>
      </c>
      <c r="Z154" s="19">
        <f>'[4]2SEPT'!Z154+'[4]3OCT'!Z154+'[4]4NOV'!Z154+'[4]5DEC'!Z154+'[4]6JAN'!Z154+'[4]7FEB'!Z154+'[4]8MAR'!Z154+'[4]9APR'!Z154+'[4]10MAY'!Z154+'[4]11JUN'!Z154+'[4]12JUL'!Z154</f>
        <v>0</v>
      </c>
      <c r="AA154" s="19">
        <f>'[4]2SEPT'!AA154+'[4]3OCT'!AA154+'[4]4NOV'!AA154+'[4]5DEC'!AA154+'[4]6JAN'!AA154+'[4]7FEB'!AA154+'[4]8MAR'!AA154+'[4]9APR'!AA154+'[4]10MAY'!AA154+'[4]11JUN'!AA154+'[4]12JUL'!AA154</f>
        <v>0</v>
      </c>
      <c r="AB154" s="19">
        <f>'[4]2SEPT'!AB154+'[4]3OCT'!AB154+'[4]4NOV'!AB154+'[4]5DEC'!AB154+'[4]6JAN'!AB154+'[4]7FEB'!AB154+'[4]8MAR'!AB154+'[4]9APR'!AB154+'[4]10MAY'!AB154+'[4]11JUN'!AB154+'[4]12JUL'!AB154</f>
        <v>0</v>
      </c>
      <c r="AC154" s="19">
        <f>'[4]2SEPT'!AC154+'[4]3OCT'!AC154+'[4]4NOV'!AC154+'[4]5DEC'!AC154+'[4]6JAN'!AC154+'[4]7FEB'!AC154+'[4]8MAR'!AC154+'[4]9APR'!AC154+'[4]10MAY'!AC154+'[4]11JUN'!AC154+'[4]12JUL'!AC154</f>
        <v>0</v>
      </c>
      <c r="AD154" s="23">
        <f>'[4]2SEPT'!AD154+'[4]3OCT'!AD154+'[4]4NOV'!AD154+'[4]5DEC'!AD154+'[4]6JAN'!AD154+'[4]7FEB'!AD154+'[4]8MAR'!AD154+'[4]9APR'!AD154+'[4]10MAY'!AD154+'[4]11JUN'!AD154+'[4]12JUL'!AD154</f>
        <v>0</v>
      </c>
      <c r="AE154" s="19">
        <f>'[4]2SEPT'!AE154+'[4]3OCT'!AE154+'[4]4NOV'!AE154+'[4]5DEC'!AE154+'[4]6JAN'!AE154+'[4]7FEB'!AE154+'[4]8MAR'!AE154+'[4]9APR'!AE154+'[4]10MAY'!AE154+'[4]11JUN'!AE154+'[4]12JUL'!AE154</f>
        <v>0</v>
      </c>
      <c r="AF154" s="19">
        <f>'[4]2SEPT'!AF154+'[4]3OCT'!AF154+'[4]4NOV'!AF154+'[4]5DEC'!AF154+'[4]6JAN'!AF154+'[4]7FEB'!AF154+'[4]8MAR'!AF154+'[4]9APR'!AF154+'[4]10MAY'!AF154+'[4]11JUN'!AF154+'[4]12JUL'!AF154</f>
        <v>0</v>
      </c>
      <c r="AG154" s="19">
        <f>'[4]10MAY'!AG154+'[4]11JUN'!AG154+'[4]12JUL'!AG154</f>
        <v>0</v>
      </c>
      <c r="AH154" s="24">
        <f>'[4]2SEPT'!AG154+'[4]3OCT'!AG154+'[4]4NOV'!AG154+'[4]5DEC'!AG154+'[4]6JAN'!AG154+'[4]7FEB'!AG154+'[4]8MAR'!AG154+'[4]9APR'!AG154+'[4]10MAY'!AH154+'[4]11JUN'!AH154+'[4]12JUL'!AH154</f>
        <v>610020.71</v>
      </c>
    </row>
    <row r="155" spans="1:34" x14ac:dyDescent="0.25">
      <c r="A155" s="16" t="s">
        <v>347</v>
      </c>
      <c r="B155" s="17" t="s">
        <v>348</v>
      </c>
      <c r="C155" s="29" t="s">
        <v>50</v>
      </c>
      <c r="D155" s="19">
        <f>'[4]2SEPT'!D155+'[4]3OCT'!D155+'[4]4NOV'!D155+'[4]5DEC'!D155+'[4]6JAN'!D155+'[4]7FEB'!D155+'[4]8MAR'!D155+'[4]9APR'!D155+'[4]10MAY'!D155+'[4]11JUN'!D155+'[4]12JUL'!D155</f>
        <v>139771</v>
      </c>
      <c r="E155" s="19">
        <f>'[4]2SEPT'!E155+'[4]3OCT'!E155+'[4]4NOV'!E155+'[4]5DEC'!E155+'[4]6JAN'!E155+'[4]7FEB'!E155+'[4]8MAR'!E155+'[4]9APR'!E155+'[4]10MAY'!E155+'[4]11JUN'!E155+'[4]12JUL'!E155</f>
        <v>2500</v>
      </c>
      <c r="F155" s="19">
        <f>'[4]2SEPT'!F155+'[4]3OCT'!F155+'[4]4NOV'!F155+'[4]5DEC'!F155+'[4]6JAN'!F155+'[4]7FEB'!F155+'[4]8MAR'!F155+'[4]9APR'!F155+'[4]10MAY'!F155+'[4]11JUN'!F155+'[4]12JUL'!F155</f>
        <v>10000</v>
      </c>
      <c r="G155" s="19">
        <f>'[4]2SEPT'!G155+'[4]3OCT'!G155+'[4]4NOV'!G155+'[4]5DEC'!G155+'[4]6JAN'!G155+'[4]7FEB'!G155+'[4]8MAR'!G155+'[4]9APR'!G155+'[4]10MAY'!G155+'[4]11JUN'!G155+'[4]12JUL'!G155</f>
        <v>0</v>
      </c>
      <c r="H155" s="19">
        <f>'[4]2SEPT'!H155+'[4]3OCT'!H155+'[4]4NOV'!H155+'[4]5DEC'!H155+'[4]6JAN'!H155+'[4]7FEB'!H155+'[4]8MAR'!H155+'[4]9APR'!H155+'[4]10MAY'!H155+'[4]11JUN'!H155+'[4]12JUL'!H155</f>
        <v>2000</v>
      </c>
      <c r="I155" s="20">
        <f>'[4]2SEPT'!I155+'[4]3OCT'!I155+'[4]4NOV'!I155+'[4]5DEC'!I155+'[4]6JAN'!I155+'[4]7FEB'!I155+'[4]8MAR'!I155+'[4]9APR'!I155+'[4]10MAY'!I155+'[4]11JUN'!I155+'[4]12JUL'!I155</f>
        <v>154271</v>
      </c>
      <c r="J155" s="19">
        <f>'[4]2SEPT'!J155+'[4]3OCT'!J155+'[4]4NOV'!J155+'[4]5DEC'!J155+'[4]6JAN'!J155+'[4]7FEB'!J155+'[4]8MAR'!J155+'[4]9APR'!J155+'[4]10MAY'!J155+'[4]11JUN'!J155+'[4]12JUL'!J155</f>
        <v>15236.41</v>
      </c>
      <c r="K155" s="19">
        <f>'[4]2SEPT'!K155+'[4]3OCT'!K155+'[4]4NOV'!K155+'[4]5DEC'!K155+'[4]6JAN'!K155+'[4]7FEB'!K155+'[4]8MAR'!K155+'[4]9APR'!K155+'[4]10MAY'!K155+'[4]11JUN'!K155+'[4]12JUL'!K155</f>
        <v>0</v>
      </c>
      <c r="L155" s="19">
        <f>'[4]2SEPT'!L155+'[4]3OCT'!L155+'[4]4NOV'!L155+'[4]5DEC'!L155+'[4]6JAN'!L155+'[4]7FEB'!L155+'[4]8MAR'!L155+'[4]9APR'!L155+'[4]10MAY'!L155+'[4]11JUN'!L155+'[4]12JUL'!L155</f>
        <v>0</v>
      </c>
      <c r="M155" s="19">
        <f>'[4]2SEPT'!M155+'[4]3OCT'!M155+'[4]4NOV'!M155+'[4]5DEC'!M155+'[4]6JAN'!M155+'[4]7FEB'!M155+'[4]8MAR'!M155+'[4]9APR'!M155+'[4]10MAY'!M155+'[4]11JUN'!M155+'[4]12JUL'!M155</f>
        <v>0</v>
      </c>
      <c r="N155" s="19">
        <f>'[4]2SEPT'!N155+'[4]3OCT'!N155+'[4]4NOV'!N155+'[4]5DEC'!N155+'[4]6JAN'!N155+'[4]7FEB'!N155+'[4]8MAR'!N155+'[4]9APR'!N155+'[4]10MAY'!N155+'[4]11JUN'!N155+'[4]12JUL'!N155</f>
        <v>0</v>
      </c>
      <c r="O155" s="19">
        <f>'[4]2SEPT'!O155+'[4]3OCT'!O155+'[4]4NOV'!O155+'[4]5DEC'!O155+'[4]6JAN'!O155+'[4]7FEB'!O155+'[4]8MAR'!O155+'[4]9APR'!O155+'[4]10MAY'!O155+'[4]11JUN'!O155+'[4]12JUL'!O155</f>
        <v>0</v>
      </c>
      <c r="P155" s="19">
        <f>'[4]2SEPT'!P155+'[4]3OCT'!P155+'[4]4NOV'!P155+'[4]5DEC'!P155+'[4]6JAN'!P155+'[4]7FEB'!P155+'[4]8MAR'!P155+'[4]9APR'!P155+'[4]10MAY'!P155+'[4]11JUN'!P155+'[4]12JUL'!P155</f>
        <v>0</v>
      </c>
      <c r="Q155" s="19">
        <f>'[4]2SEPT'!Q155+'[4]3OCT'!Q155+'[4]4NOV'!Q155+'[4]5DEC'!Q155+'[4]6JAN'!Q155+'[4]7FEB'!Q155+'[4]8MAR'!Q155+'[4]9APR'!Q155+'[4]10MAY'!Q155+'[4]11JUN'!Q155+'[4]12JUL'!Q155</f>
        <v>0</v>
      </c>
      <c r="R155" s="19">
        <f>'[4]2SEPT'!R155+'[4]3OCT'!R155+'[4]4NOV'!R155+'[4]5DEC'!R155+'[4]6JAN'!R155+'[4]7FEB'!R155+'[4]8MAR'!R155+'[4]9APR'!R155+'[4]10MAY'!R155+'[4]11JUN'!R155+'[4]12JUL'!R155</f>
        <v>0</v>
      </c>
      <c r="S155" s="19">
        <f>'[4]2SEPT'!S155+'[4]3OCT'!S155+'[4]4NOV'!S155+'[4]5DEC'!S155+'[4]6JAN'!S155+'[4]7FEB'!S155+'[4]8MAR'!S155+'[4]9APR'!S155+'[4]10MAY'!S155+'[4]11JUN'!S155+'[4]12JUL'!S155</f>
        <v>0</v>
      </c>
      <c r="T155" s="21">
        <f>'[4]2SEPT'!T155+'[4]3OCT'!T155+'[4]4NOV'!T155+'[4]5DEC'!T155+'[4]6JAN'!T155+'[4]7FEB'!T155+'[4]8MAR'!T155+'[4]9APR'!T155+'[4]10MAY'!T155+'[4]11JUN'!T155+'[4]12JUL'!T155</f>
        <v>0</v>
      </c>
      <c r="U155" s="19">
        <f>'[4]2SEPT'!U155+'[4]3OCT'!U155+'[4]4NOV'!U155+'[4]5DEC'!U155+'[4]6JAN'!U155+'[4]7FEB'!U155+'[4]8MAR'!U155+'[4]9APR'!U155+'[4]10MAY'!U155+'[4]11JUN'!U155+'[4]12JUL'!U155</f>
        <v>0</v>
      </c>
      <c r="V155" s="19">
        <f>'[4]2SEPT'!V155+'[4]3OCT'!V155+'[4]4NOV'!V155+'[4]5DEC'!V155+'[4]6JAN'!V155+'[4]7FEB'!V155+'[4]8MAR'!V155+'[4]9APR'!V155+'[4]10MAY'!V155+'[4]11JUN'!V155+'[4]12JUL'!V155</f>
        <v>0</v>
      </c>
      <c r="W155" s="19">
        <f>'[4]2SEPT'!W155+'[4]3OCT'!W155+'[4]4NOV'!W155+'[4]5DEC'!W155+'[4]6JAN'!W155+'[4]7FEB'!W155+'[4]8MAR'!W155+'[4]9APR'!W155+'[4]10MAY'!W155+'[4]11JUN'!W155+'[4]12JUL'!W155</f>
        <v>0</v>
      </c>
      <c r="X155" s="19">
        <f>'[4]2SEPT'!X155+'[4]3OCT'!X155+'[4]4NOV'!X155+'[4]5DEC'!X155+'[4]6JAN'!X155+'[4]7FEB'!X155+'[4]8MAR'!X155+'[4]9APR'!X155+'[4]10MAY'!X155+'[4]11JUN'!X155+'[4]12JUL'!X155</f>
        <v>0</v>
      </c>
      <c r="Y155" s="22">
        <f>'[4]2SEPT'!Y155+'[4]3OCT'!Y155+'[4]4NOV'!Y155+'[4]5DEC'!Y155+'[4]6JAN'!Y155+'[4]7FEB'!Y155+'[4]8MAR'!Y155+'[4]9APR'!Y155+'[4]10MAY'!Y155+'[4]11JUN'!Y155+'[4]12JUL'!Y155</f>
        <v>0</v>
      </c>
      <c r="Z155" s="19">
        <f>'[4]2SEPT'!Z155+'[4]3OCT'!Z155+'[4]4NOV'!Z155+'[4]5DEC'!Z155+'[4]6JAN'!Z155+'[4]7FEB'!Z155+'[4]8MAR'!Z155+'[4]9APR'!Z155+'[4]10MAY'!Z155+'[4]11JUN'!Z155+'[4]12JUL'!Z155</f>
        <v>0</v>
      </c>
      <c r="AA155" s="19">
        <f>'[4]2SEPT'!AA155+'[4]3OCT'!AA155+'[4]4NOV'!AA155+'[4]5DEC'!AA155+'[4]6JAN'!AA155+'[4]7FEB'!AA155+'[4]8MAR'!AA155+'[4]9APR'!AA155+'[4]10MAY'!AA155+'[4]11JUN'!AA155+'[4]12JUL'!AA155</f>
        <v>0</v>
      </c>
      <c r="AB155" s="19">
        <f>'[4]2SEPT'!AB155+'[4]3OCT'!AB155+'[4]4NOV'!AB155+'[4]5DEC'!AB155+'[4]6JAN'!AB155+'[4]7FEB'!AB155+'[4]8MAR'!AB155+'[4]9APR'!AB155+'[4]10MAY'!AB155+'[4]11JUN'!AB155+'[4]12JUL'!AB155</f>
        <v>0</v>
      </c>
      <c r="AC155" s="19">
        <f>'[4]2SEPT'!AC155+'[4]3OCT'!AC155+'[4]4NOV'!AC155+'[4]5DEC'!AC155+'[4]6JAN'!AC155+'[4]7FEB'!AC155+'[4]8MAR'!AC155+'[4]9APR'!AC155+'[4]10MAY'!AC155+'[4]11JUN'!AC155+'[4]12JUL'!AC155</f>
        <v>0</v>
      </c>
      <c r="AD155" s="23">
        <f>'[4]2SEPT'!AD155+'[4]3OCT'!AD155+'[4]4NOV'!AD155+'[4]5DEC'!AD155+'[4]6JAN'!AD155+'[4]7FEB'!AD155+'[4]8MAR'!AD155+'[4]9APR'!AD155+'[4]10MAY'!AD155+'[4]11JUN'!AD155+'[4]12JUL'!AD155</f>
        <v>0</v>
      </c>
      <c r="AE155" s="19">
        <f>'[4]2SEPT'!AE155+'[4]3OCT'!AE155+'[4]4NOV'!AE155+'[4]5DEC'!AE155+'[4]6JAN'!AE155+'[4]7FEB'!AE155+'[4]8MAR'!AE155+'[4]9APR'!AE155+'[4]10MAY'!AE155+'[4]11JUN'!AE155+'[4]12JUL'!AE155</f>
        <v>0</v>
      </c>
      <c r="AF155" s="19">
        <f>'[4]2SEPT'!AF155+'[4]3OCT'!AF155+'[4]4NOV'!AF155+'[4]5DEC'!AF155+'[4]6JAN'!AF155+'[4]7FEB'!AF155+'[4]8MAR'!AF155+'[4]9APR'!AF155+'[4]10MAY'!AF155+'[4]11JUN'!AF155+'[4]12JUL'!AF155</f>
        <v>0</v>
      </c>
      <c r="AG155" s="19">
        <f>'[4]10MAY'!AG155+'[4]11JUN'!AG155+'[4]12JUL'!AG155</f>
        <v>0</v>
      </c>
      <c r="AH155" s="24">
        <f>'[4]2SEPT'!AG155+'[4]3OCT'!AG155+'[4]4NOV'!AG155+'[4]5DEC'!AG155+'[4]6JAN'!AG155+'[4]7FEB'!AG155+'[4]8MAR'!AG155+'[4]9APR'!AG155+'[4]10MAY'!AH155+'[4]11JUN'!AH155+'[4]12JUL'!AH155</f>
        <v>156651.41</v>
      </c>
    </row>
    <row r="156" spans="1:34" x14ac:dyDescent="0.25">
      <c r="A156" s="16" t="s">
        <v>349</v>
      </c>
      <c r="B156" s="17" t="s">
        <v>350</v>
      </c>
      <c r="C156" s="31" t="s">
        <v>100</v>
      </c>
      <c r="D156" s="19">
        <f>'[4]2SEPT'!D156+'[4]3OCT'!D156+'[4]4NOV'!D156+'[4]5DEC'!D156+'[4]6JAN'!D156+'[4]7FEB'!D156+'[4]8MAR'!D156+'[4]9APR'!D156+'[4]10MAY'!D156+'[4]11JUN'!D156+'[4]12JUL'!D156</f>
        <v>899418</v>
      </c>
      <c r="E156" s="19">
        <f>'[4]2SEPT'!E156+'[4]3OCT'!E156+'[4]4NOV'!E156+'[4]5DEC'!E156+'[4]6JAN'!E156+'[4]7FEB'!E156+'[4]8MAR'!E156+'[4]9APR'!E156+'[4]10MAY'!E156+'[4]11JUN'!E156+'[4]12JUL'!E156</f>
        <v>39500</v>
      </c>
      <c r="F156" s="19">
        <f>'[4]2SEPT'!F156+'[4]3OCT'!F156+'[4]4NOV'!F156+'[4]5DEC'!F156+'[4]6JAN'!F156+'[4]7FEB'!F156+'[4]8MAR'!F156+'[4]9APR'!F156+'[4]10MAY'!F156+'[4]11JUN'!F156+'[4]12JUL'!F156</f>
        <v>0</v>
      </c>
      <c r="G156" s="19">
        <f>'[4]2SEPT'!G156+'[4]3OCT'!G156+'[4]4NOV'!G156+'[4]5DEC'!G156+'[4]6JAN'!G156+'[4]7FEB'!G156+'[4]8MAR'!G156+'[4]9APR'!G156+'[4]10MAY'!G156+'[4]11JUN'!G156+'[4]12JUL'!G156</f>
        <v>317111</v>
      </c>
      <c r="H156" s="19">
        <f>'[4]2SEPT'!H156+'[4]3OCT'!H156+'[4]4NOV'!H156+'[4]5DEC'!H156+'[4]6JAN'!H156+'[4]7FEB'!H156+'[4]8MAR'!H156+'[4]9APR'!H156+'[4]10MAY'!H156+'[4]11JUN'!H156+'[4]12JUL'!H156</f>
        <v>0</v>
      </c>
      <c r="I156" s="20">
        <f>'[4]2SEPT'!I156+'[4]3OCT'!I156+'[4]4NOV'!I156+'[4]5DEC'!I156+'[4]6JAN'!I156+'[4]7FEB'!I156+'[4]8MAR'!I156+'[4]9APR'!I156+'[4]10MAY'!I156+'[4]11JUN'!I156+'[4]12JUL'!I156</f>
        <v>1256029</v>
      </c>
      <c r="J156" s="19">
        <f>'[4]2SEPT'!J156+'[4]3OCT'!J156+'[4]4NOV'!J156+'[4]5DEC'!J156+'[4]6JAN'!J156+'[4]7FEB'!J156+'[4]8MAR'!J156+'[4]9APR'!J156+'[4]10MAY'!J156+'[4]11JUN'!J156+'[4]12JUL'!J156</f>
        <v>272015.34000000003</v>
      </c>
      <c r="K156" s="19">
        <f>'[4]2SEPT'!K156+'[4]3OCT'!K156+'[4]4NOV'!K156+'[4]5DEC'!K156+'[4]6JAN'!K156+'[4]7FEB'!K156+'[4]8MAR'!K156+'[4]9APR'!K156+'[4]10MAY'!K156+'[4]11JUN'!K156+'[4]12JUL'!K156</f>
        <v>0</v>
      </c>
      <c r="L156" s="19">
        <f>'[4]2SEPT'!L156+'[4]3OCT'!L156+'[4]4NOV'!L156+'[4]5DEC'!L156+'[4]6JAN'!L156+'[4]7FEB'!L156+'[4]8MAR'!L156+'[4]9APR'!L156+'[4]10MAY'!L156+'[4]11JUN'!L156+'[4]12JUL'!L156</f>
        <v>0</v>
      </c>
      <c r="M156" s="19">
        <f>'[4]2SEPT'!M156+'[4]3OCT'!M156+'[4]4NOV'!M156+'[4]5DEC'!M156+'[4]6JAN'!M156+'[4]7FEB'!M156+'[4]8MAR'!M156+'[4]9APR'!M156+'[4]10MAY'!M156+'[4]11JUN'!M156+'[4]12JUL'!M156</f>
        <v>0</v>
      </c>
      <c r="N156" s="19">
        <f>'[4]2SEPT'!N156+'[4]3OCT'!N156+'[4]4NOV'!N156+'[4]5DEC'!N156+'[4]6JAN'!N156+'[4]7FEB'!N156+'[4]8MAR'!N156+'[4]9APR'!N156+'[4]10MAY'!N156+'[4]11JUN'!N156+'[4]12JUL'!N156</f>
        <v>0</v>
      </c>
      <c r="O156" s="19">
        <f>'[4]2SEPT'!O156+'[4]3OCT'!O156+'[4]4NOV'!O156+'[4]5DEC'!O156+'[4]6JAN'!O156+'[4]7FEB'!O156+'[4]8MAR'!O156+'[4]9APR'!O156+'[4]10MAY'!O156+'[4]11JUN'!O156+'[4]12JUL'!O156</f>
        <v>0</v>
      </c>
      <c r="P156" s="19">
        <f>'[4]2SEPT'!P156+'[4]3OCT'!P156+'[4]4NOV'!P156+'[4]5DEC'!P156+'[4]6JAN'!P156+'[4]7FEB'!P156+'[4]8MAR'!P156+'[4]9APR'!P156+'[4]10MAY'!P156+'[4]11JUN'!P156+'[4]12JUL'!P156</f>
        <v>0</v>
      </c>
      <c r="Q156" s="19">
        <f>'[4]2SEPT'!Q156+'[4]3OCT'!Q156+'[4]4NOV'!Q156+'[4]5DEC'!Q156+'[4]6JAN'!Q156+'[4]7FEB'!Q156+'[4]8MAR'!Q156+'[4]9APR'!Q156+'[4]10MAY'!Q156+'[4]11JUN'!Q156+'[4]12JUL'!Q156</f>
        <v>0</v>
      </c>
      <c r="R156" s="19">
        <f>'[4]2SEPT'!R156+'[4]3OCT'!R156+'[4]4NOV'!R156+'[4]5DEC'!R156+'[4]6JAN'!R156+'[4]7FEB'!R156+'[4]8MAR'!R156+'[4]9APR'!R156+'[4]10MAY'!R156+'[4]11JUN'!R156+'[4]12JUL'!R156</f>
        <v>0</v>
      </c>
      <c r="S156" s="19">
        <f>'[4]2SEPT'!S156+'[4]3OCT'!S156+'[4]4NOV'!S156+'[4]5DEC'!S156+'[4]6JAN'!S156+'[4]7FEB'!S156+'[4]8MAR'!S156+'[4]9APR'!S156+'[4]10MAY'!S156+'[4]11JUN'!S156+'[4]12JUL'!S156</f>
        <v>0</v>
      </c>
      <c r="T156" s="21">
        <f>'[4]2SEPT'!T156+'[4]3OCT'!T156+'[4]4NOV'!T156+'[4]5DEC'!T156+'[4]6JAN'!T156+'[4]7FEB'!T156+'[4]8MAR'!T156+'[4]9APR'!T156+'[4]10MAY'!T156+'[4]11JUN'!T156+'[4]12JUL'!T156</f>
        <v>0</v>
      </c>
      <c r="U156" s="19">
        <f>'[4]2SEPT'!U156+'[4]3OCT'!U156+'[4]4NOV'!U156+'[4]5DEC'!U156+'[4]6JAN'!U156+'[4]7FEB'!U156+'[4]8MAR'!U156+'[4]9APR'!U156+'[4]10MAY'!U156+'[4]11JUN'!U156+'[4]12JUL'!U156</f>
        <v>0</v>
      </c>
      <c r="V156" s="19">
        <f>'[4]2SEPT'!V156+'[4]3OCT'!V156+'[4]4NOV'!V156+'[4]5DEC'!V156+'[4]6JAN'!V156+'[4]7FEB'!V156+'[4]8MAR'!V156+'[4]9APR'!V156+'[4]10MAY'!V156+'[4]11JUN'!V156+'[4]12JUL'!V156</f>
        <v>0</v>
      </c>
      <c r="W156" s="19">
        <f>'[4]2SEPT'!W156+'[4]3OCT'!W156+'[4]4NOV'!W156+'[4]5DEC'!W156+'[4]6JAN'!W156+'[4]7FEB'!W156+'[4]8MAR'!W156+'[4]9APR'!W156+'[4]10MAY'!W156+'[4]11JUN'!W156+'[4]12JUL'!W156</f>
        <v>0</v>
      </c>
      <c r="X156" s="19">
        <f>'[4]2SEPT'!X156+'[4]3OCT'!X156+'[4]4NOV'!X156+'[4]5DEC'!X156+'[4]6JAN'!X156+'[4]7FEB'!X156+'[4]8MAR'!X156+'[4]9APR'!X156+'[4]10MAY'!X156+'[4]11JUN'!X156+'[4]12JUL'!X156</f>
        <v>0</v>
      </c>
      <c r="Y156" s="22">
        <f>'[4]2SEPT'!Y156+'[4]3OCT'!Y156+'[4]4NOV'!Y156+'[4]5DEC'!Y156+'[4]6JAN'!Y156+'[4]7FEB'!Y156+'[4]8MAR'!Y156+'[4]9APR'!Y156+'[4]10MAY'!Y156+'[4]11JUN'!Y156+'[4]12JUL'!Y156</f>
        <v>0</v>
      </c>
      <c r="Z156" s="19">
        <f>'[4]2SEPT'!Z156+'[4]3OCT'!Z156+'[4]4NOV'!Z156+'[4]5DEC'!Z156+'[4]6JAN'!Z156+'[4]7FEB'!Z156+'[4]8MAR'!Z156+'[4]9APR'!Z156+'[4]10MAY'!Z156+'[4]11JUN'!Z156+'[4]12JUL'!Z156</f>
        <v>0</v>
      </c>
      <c r="AA156" s="19">
        <f>'[4]2SEPT'!AA156+'[4]3OCT'!AA156+'[4]4NOV'!AA156+'[4]5DEC'!AA156+'[4]6JAN'!AA156+'[4]7FEB'!AA156+'[4]8MAR'!AA156+'[4]9APR'!AA156+'[4]10MAY'!AA156+'[4]11JUN'!AA156+'[4]12JUL'!AA156</f>
        <v>0</v>
      </c>
      <c r="AB156" s="19">
        <f>'[4]2SEPT'!AB156+'[4]3OCT'!AB156+'[4]4NOV'!AB156+'[4]5DEC'!AB156+'[4]6JAN'!AB156+'[4]7FEB'!AB156+'[4]8MAR'!AB156+'[4]9APR'!AB156+'[4]10MAY'!AB156+'[4]11JUN'!AB156+'[4]12JUL'!AB156</f>
        <v>0</v>
      </c>
      <c r="AC156" s="19">
        <f>'[4]2SEPT'!AC156+'[4]3OCT'!AC156+'[4]4NOV'!AC156+'[4]5DEC'!AC156+'[4]6JAN'!AC156+'[4]7FEB'!AC156+'[4]8MAR'!AC156+'[4]9APR'!AC156+'[4]10MAY'!AC156+'[4]11JUN'!AC156+'[4]12JUL'!AC156</f>
        <v>0</v>
      </c>
      <c r="AD156" s="23">
        <f>'[4]2SEPT'!AD156+'[4]3OCT'!AD156+'[4]4NOV'!AD156+'[4]5DEC'!AD156+'[4]6JAN'!AD156+'[4]7FEB'!AD156+'[4]8MAR'!AD156+'[4]9APR'!AD156+'[4]10MAY'!AD156+'[4]11JUN'!AD156+'[4]12JUL'!AD156</f>
        <v>0</v>
      </c>
      <c r="AE156" s="19">
        <f>'[4]2SEPT'!AE156+'[4]3OCT'!AE156+'[4]4NOV'!AE156+'[4]5DEC'!AE156+'[4]6JAN'!AE156+'[4]7FEB'!AE156+'[4]8MAR'!AE156+'[4]9APR'!AE156+'[4]10MAY'!AE156+'[4]11JUN'!AE156+'[4]12JUL'!AE156</f>
        <v>0</v>
      </c>
      <c r="AF156" s="19">
        <f>'[4]2SEPT'!AF156+'[4]3OCT'!AF156+'[4]4NOV'!AF156+'[4]5DEC'!AF156+'[4]6JAN'!AF156+'[4]7FEB'!AF156+'[4]8MAR'!AF156+'[4]9APR'!AF156+'[4]10MAY'!AF156+'[4]11JUN'!AF156+'[4]12JUL'!AF156</f>
        <v>27730</v>
      </c>
      <c r="AG156" s="19">
        <f>'[4]10MAY'!AG156+'[4]11JUN'!AG156+'[4]12JUL'!AG156</f>
        <v>0</v>
      </c>
      <c r="AH156" s="24">
        <f>'[4]2SEPT'!AG156+'[4]3OCT'!AG156+'[4]4NOV'!AG156+'[4]5DEC'!AG156+'[4]6JAN'!AG156+'[4]7FEB'!AG156+'[4]8MAR'!AG156+'[4]9APR'!AG156+'[4]10MAY'!AH156+'[4]11JUN'!AH156+'[4]12JUL'!AH156</f>
        <v>1423375.34</v>
      </c>
    </row>
    <row r="157" spans="1:34" x14ac:dyDescent="0.25">
      <c r="A157" s="16" t="s">
        <v>351</v>
      </c>
      <c r="B157" s="17" t="s">
        <v>352</v>
      </c>
      <c r="C157" s="29" t="s">
        <v>50</v>
      </c>
      <c r="D157" s="19">
        <f>'[4]2SEPT'!D157+'[4]3OCT'!D157+'[4]4NOV'!D157+'[4]5DEC'!D157+'[4]6JAN'!D157+'[4]7FEB'!D157+'[4]8MAR'!D157+'[4]9APR'!D157+'[4]10MAY'!D157+'[4]11JUN'!D157+'[4]12JUL'!D157</f>
        <v>196610</v>
      </c>
      <c r="E157" s="19">
        <f>'[4]2SEPT'!E157+'[4]3OCT'!E157+'[4]4NOV'!E157+'[4]5DEC'!E157+'[4]6JAN'!E157+'[4]7FEB'!E157+'[4]8MAR'!E157+'[4]9APR'!E157+'[4]10MAY'!E157+'[4]11JUN'!E157+'[4]12JUL'!E157</f>
        <v>10000</v>
      </c>
      <c r="F157" s="19">
        <f>'[4]2SEPT'!F157+'[4]3OCT'!F157+'[4]4NOV'!F157+'[4]5DEC'!F157+'[4]6JAN'!F157+'[4]7FEB'!F157+'[4]8MAR'!F157+'[4]9APR'!F157+'[4]10MAY'!F157+'[4]11JUN'!F157+'[4]12JUL'!F157</f>
        <v>10296</v>
      </c>
      <c r="G157" s="19">
        <f>'[4]2SEPT'!G157+'[4]3OCT'!G157+'[4]4NOV'!G157+'[4]5DEC'!G157+'[4]6JAN'!G157+'[4]7FEB'!G157+'[4]8MAR'!G157+'[4]9APR'!G157+'[4]10MAY'!G157+'[4]11JUN'!G157+'[4]12JUL'!G157</f>
        <v>5000</v>
      </c>
      <c r="H157" s="19">
        <f>'[4]2SEPT'!H157+'[4]3OCT'!H157+'[4]4NOV'!H157+'[4]5DEC'!H157+'[4]6JAN'!H157+'[4]7FEB'!H157+'[4]8MAR'!H157+'[4]9APR'!H157+'[4]10MAY'!H157+'[4]11JUN'!H157+'[4]12JUL'!H157</f>
        <v>0</v>
      </c>
      <c r="I157" s="20">
        <f>'[4]2SEPT'!I157+'[4]3OCT'!I157+'[4]4NOV'!I157+'[4]5DEC'!I157+'[4]6JAN'!I157+'[4]7FEB'!I157+'[4]8MAR'!I157+'[4]9APR'!I157+'[4]10MAY'!I157+'[4]11JUN'!I157+'[4]12JUL'!I157</f>
        <v>221906</v>
      </c>
      <c r="J157" s="19">
        <f>'[4]2SEPT'!J157+'[4]3OCT'!J157+'[4]4NOV'!J157+'[4]5DEC'!J157+'[4]6JAN'!J157+'[4]7FEB'!J157+'[4]8MAR'!J157+'[4]9APR'!J157+'[4]10MAY'!J157+'[4]11JUN'!J157+'[4]12JUL'!J157</f>
        <v>9138.57</v>
      </c>
      <c r="K157" s="19">
        <f>'[4]2SEPT'!K157+'[4]3OCT'!K157+'[4]4NOV'!K157+'[4]5DEC'!K157+'[4]6JAN'!K157+'[4]7FEB'!K157+'[4]8MAR'!K157+'[4]9APR'!K157+'[4]10MAY'!K157+'[4]11JUN'!K157+'[4]12JUL'!K157</f>
        <v>0</v>
      </c>
      <c r="L157" s="19">
        <f>'[4]2SEPT'!L157+'[4]3OCT'!L157+'[4]4NOV'!L157+'[4]5DEC'!L157+'[4]6JAN'!L157+'[4]7FEB'!L157+'[4]8MAR'!L157+'[4]9APR'!L157+'[4]10MAY'!L157+'[4]11JUN'!L157+'[4]12JUL'!L157</f>
        <v>0</v>
      </c>
      <c r="M157" s="19">
        <f>'[4]2SEPT'!M157+'[4]3OCT'!M157+'[4]4NOV'!M157+'[4]5DEC'!M157+'[4]6JAN'!M157+'[4]7FEB'!M157+'[4]8MAR'!M157+'[4]9APR'!M157+'[4]10MAY'!M157+'[4]11JUN'!M157+'[4]12JUL'!M157</f>
        <v>0</v>
      </c>
      <c r="N157" s="19">
        <f>'[4]2SEPT'!N157+'[4]3OCT'!N157+'[4]4NOV'!N157+'[4]5DEC'!N157+'[4]6JAN'!N157+'[4]7FEB'!N157+'[4]8MAR'!N157+'[4]9APR'!N157+'[4]10MAY'!N157+'[4]11JUN'!N157+'[4]12JUL'!N157</f>
        <v>0</v>
      </c>
      <c r="O157" s="19">
        <f>'[4]2SEPT'!O157+'[4]3OCT'!O157+'[4]4NOV'!O157+'[4]5DEC'!O157+'[4]6JAN'!O157+'[4]7FEB'!O157+'[4]8MAR'!O157+'[4]9APR'!O157+'[4]10MAY'!O157+'[4]11JUN'!O157+'[4]12JUL'!O157</f>
        <v>0</v>
      </c>
      <c r="P157" s="19">
        <f>'[4]2SEPT'!P157+'[4]3OCT'!P157+'[4]4NOV'!P157+'[4]5DEC'!P157+'[4]6JAN'!P157+'[4]7FEB'!P157+'[4]8MAR'!P157+'[4]9APR'!P157+'[4]10MAY'!P157+'[4]11JUN'!P157+'[4]12JUL'!P157</f>
        <v>0</v>
      </c>
      <c r="Q157" s="19">
        <f>'[4]2SEPT'!Q157+'[4]3OCT'!Q157+'[4]4NOV'!Q157+'[4]5DEC'!Q157+'[4]6JAN'!Q157+'[4]7FEB'!Q157+'[4]8MAR'!Q157+'[4]9APR'!Q157+'[4]10MAY'!Q157+'[4]11JUN'!Q157+'[4]12JUL'!Q157</f>
        <v>0</v>
      </c>
      <c r="R157" s="19">
        <f>'[4]2SEPT'!R157+'[4]3OCT'!R157+'[4]4NOV'!R157+'[4]5DEC'!R157+'[4]6JAN'!R157+'[4]7FEB'!R157+'[4]8MAR'!R157+'[4]9APR'!R157+'[4]10MAY'!R157+'[4]11JUN'!R157+'[4]12JUL'!R157</f>
        <v>0</v>
      </c>
      <c r="S157" s="19">
        <f>'[4]2SEPT'!S157+'[4]3OCT'!S157+'[4]4NOV'!S157+'[4]5DEC'!S157+'[4]6JAN'!S157+'[4]7FEB'!S157+'[4]8MAR'!S157+'[4]9APR'!S157+'[4]10MAY'!S157+'[4]11JUN'!S157+'[4]12JUL'!S157</f>
        <v>0</v>
      </c>
      <c r="T157" s="21">
        <f>'[4]2SEPT'!T157+'[4]3OCT'!T157+'[4]4NOV'!T157+'[4]5DEC'!T157+'[4]6JAN'!T157+'[4]7FEB'!T157+'[4]8MAR'!T157+'[4]9APR'!T157+'[4]10MAY'!T157+'[4]11JUN'!T157+'[4]12JUL'!T157</f>
        <v>0</v>
      </c>
      <c r="U157" s="19">
        <f>'[4]2SEPT'!U157+'[4]3OCT'!U157+'[4]4NOV'!U157+'[4]5DEC'!U157+'[4]6JAN'!U157+'[4]7FEB'!U157+'[4]8MAR'!U157+'[4]9APR'!U157+'[4]10MAY'!U157+'[4]11JUN'!U157+'[4]12JUL'!U157</f>
        <v>0</v>
      </c>
      <c r="V157" s="19">
        <f>'[4]2SEPT'!V157+'[4]3OCT'!V157+'[4]4NOV'!V157+'[4]5DEC'!V157+'[4]6JAN'!V157+'[4]7FEB'!V157+'[4]8MAR'!V157+'[4]9APR'!V157+'[4]10MAY'!V157+'[4]11JUN'!V157+'[4]12JUL'!V157</f>
        <v>0</v>
      </c>
      <c r="W157" s="19">
        <f>'[4]2SEPT'!W157+'[4]3OCT'!W157+'[4]4NOV'!W157+'[4]5DEC'!W157+'[4]6JAN'!W157+'[4]7FEB'!W157+'[4]8MAR'!W157+'[4]9APR'!W157+'[4]10MAY'!W157+'[4]11JUN'!W157+'[4]12JUL'!W157</f>
        <v>0</v>
      </c>
      <c r="X157" s="19">
        <f>'[4]2SEPT'!X157+'[4]3OCT'!X157+'[4]4NOV'!X157+'[4]5DEC'!X157+'[4]6JAN'!X157+'[4]7FEB'!X157+'[4]8MAR'!X157+'[4]9APR'!X157+'[4]10MAY'!X157+'[4]11JUN'!X157+'[4]12JUL'!X157</f>
        <v>0</v>
      </c>
      <c r="Y157" s="22">
        <f>'[4]2SEPT'!Y157+'[4]3OCT'!Y157+'[4]4NOV'!Y157+'[4]5DEC'!Y157+'[4]6JAN'!Y157+'[4]7FEB'!Y157+'[4]8MAR'!Y157+'[4]9APR'!Y157+'[4]10MAY'!Y157+'[4]11JUN'!Y157+'[4]12JUL'!Y157</f>
        <v>0</v>
      </c>
      <c r="Z157" s="19">
        <f>'[4]2SEPT'!Z157+'[4]3OCT'!Z157+'[4]4NOV'!Z157+'[4]5DEC'!Z157+'[4]6JAN'!Z157+'[4]7FEB'!Z157+'[4]8MAR'!Z157+'[4]9APR'!Z157+'[4]10MAY'!Z157+'[4]11JUN'!Z157+'[4]12JUL'!Z157</f>
        <v>0</v>
      </c>
      <c r="AA157" s="19">
        <f>'[4]2SEPT'!AA157+'[4]3OCT'!AA157+'[4]4NOV'!AA157+'[4]5DEC'!AA157+'[4]6JAN'!AA157+'[4]7FEB'!AA157+'[4]8MAR'!AA157+'[4]9APR'!AA157+'[4]10MAY'!AA157+'[4]11JUN'!AA157+'[4]12JUL'!AA157</f>
        <v>0</v>
      </c>
      <c r="AB157" s="19">
        <f>'[4]2SEPT'!AB157+'[4]3OCT'!AB157+'[4]4NOV'!AB157+'[4]5DEC'!AB157+'[4]6JAN'!AB157+'[4]7FEB'!AB157+'[4]8MAR'!AB157+'[4]9APR'!AB157+'[4]10MAY'!AB157+'[4]11JUN'!AB157+'[4]12JUL'!AB157</f>
        <v>0</v>
      </c>
      <c r="AC157" s="19">
        <f>'[4]2SEPT'!AC157+'[4]3OCT'!AC157+'[4]4NOV'!AC157+'[4]5DEC'!AC157+'[4]6JAN'!AC157+'[4]7FEB'!AC157+'[4]8MAR'!AC157+'[4]9APR'!AC157+'[4]10MAY'!AC157+'[4]11JUN'!AC157+'[4]12JUL'!AC157</f>
        <v>0</v>
      </c>
      <c r="AD157" s="23">
        <f>'[4]2SEPT'!AD157+'[4]3OCT'!AD157+'[4]4NOV'!AD157+'[4]5DEC'!AD157+'[4]6JAN'!AD157+'[4]7FEB'!AD157+'[4]8MAR'!AD157+'[4]9APR'!AD157+'[4]10MAY'!AD157+'[4]11JUN'!AD157+'[4]12JUL'!AD157</f>
        <v>0</v>
      </c>
      <c r="AE157" s="19">
        <f>'[4]2SEPT'!AE157+'[4]3OCT'!AE157+'[4]4NOV'!AE157+'[4]5DEC'!AE157+'[4]6JAN'!AE157+'[4]7FEB'!AE157+'[4]8MAR'!AE157+'[4]9APR'!AE157+'[4]10MAY'!AE157+'[4]11JUN'!AE157+'[4]12JUL'!AE157</f>
        <v>0</v>
      </c>
      <c r="AF157" s="19">
        <f>'[4]2SEPT'!AF157+'[4]3OCT'!AF157+'[4]4NOV'!AF157+'[4]5DEC'!AF157+'[4]6JAN'!AF157+'[4]7FEB'!AF157+'[4]8MAR'!AF157+'[4]9APR'!AF157+'[4]10MAY'!AF157+'[4]11JUN'!AF157+'[4]12JUL'!AF157</f>
        <v>0</v>
      </c>
      <c r="AG157" s="19">
        <f>'[4]10MAY'!AG157+'[4]11JUN'!AG157+'[4]12JUL'!AG157</f>
        <v>0</v>
      </c>
      <c r="AH157" s="24">
        <f>'[4]2SEPT'!AG157+'[4]3OCT'!AG157+'[4]4NOV'!AG157+'[4]5DEC'!AG157+'[4]6JAN'!AG157+'[4]7FEB'!AG157+'[4]8MAR'!AG157+'[4]9APR'!AG157+'[4]10MAY'!AH157+'[4]11JUN'!AH157+'[4]12JUL'!AH157</f>
        <v>212552.57</v>
      </c>
    </row>
    <row r="158" spans="1:34" x14ac:dyDescent="0.25">
      <c r="A158" s="16" t="s">
        <v>353</v>
      </c>
      <c r="B158" s="17" t="s">
        <v>354</v>
      </c>
      <c r="C158" s="30" t="s">
        <v>71</v>
      </c>
      <c r="D158" s="19">
        <f>'[4]2SEPT'!D158+'[4]3OCT'!D158+'[4]4NOV'!D158+'[4]5DEC'!D158+'[4]6JAN'!D158+'[4]7FEB'!D158+'[4]8MAR'!D158+'[4]9APR'!D158+'[4]10MAY'!D158+'[4]11JUN'!D158+'[4]12JUL'!D158</f>
        <v>42955</v>
      </c>
      <c r="E158" s="19">
        <f>'[4]2SEPT'!E158+'[4]3OCT'!E158+'[4]4NOV'!E158+'[4]5DEC'!E158+'[4]6JAN'!E158+'[4]7FEB'!E158+'[4]8MAR'!E158+'[4]9APR'!E158+'[4]10MAY'!E158+'[4]11JUN'!E158+'[4]12JUL'!E158</f>
        <v>167915</v>
      </c>
      <c r="F158" s="19">
        <f>'[4]2SEPT'!F158+'[4]3OCT'!F158+'[4]4NOV'!F158+'[4]5DEC'!F158+'[4]6JAN'!F158+'[4]7FEB'!F158+'[4]8MAR'!F158+'[4]9APR'!F158+'[4]10MAY'!F158+'[4]11JUN'!F158+'[4]12JUL'!F158</f>
        <v>46914</v>
      </c>
      <c r="G158" s="19">
        <f>'[4]2SEPT'!G158+'[4]3OCT'!G158+'[4]4NOV'!G158+'[4]5DEC'!G158+'[4]6JAN'!G158+'[4]7FEB'!G158+'[4]8MAR'!G158+'[4]9APR'!G158+'[4]10MAY'!G158+'[4]11JUN'!G158+'[4]12JUL'!G158</f>
        <v>39750</v>
      </c>
      <c r="H158" s="19">
        <f>'[4]2SEPT'!H158+'[4]3OCT'!H158+'[4]4NOV'!H158+'[4]5DEC'!H158+'[4]6JAN'!H158+'[4]7FEB'!H158+'[4]8MAR'!H158+'[4]9APR'!H158+'[4]10MAY'!H158+'[4]11JUN'!H158+'[4]12JUL'!H158</f>
        <v>5700</v>
      </c>
      <c r="I158" s="20">
        <f>'[4]2SEPT'!I158+'[4]3OCT'!I158+'[4]4NOV'!I158+'[4]5DEC'!I158+'[4]6JAN'!I158+'[4]7FEB'!I158+'[4]8MAR'!I158+'[4]9APR'!I158+'[4]10MAY'!I158+'[4]11JUN'!I158+'[4]12JUL'!I158</f>
        <v>303234</v>
      </c>
      <c r="J158" s="19">
        <f>'[4]2SEPT'!J158+'[4]3OCT'!J158+'[4]4NOV'!J158+'[4]5DEC'!J158+'[4]6JAN'!J158+'[4]7FEB'!J158+'[4]8MAR'!J158+'[4]9APR'!J158+'[4]10MAY'!J158+'[4]11JUN'!J158+'[4]12JUL'!J158</f>
        <v>14453.43</v>
      </c>
      <c r="K158" s="19">
        <f>'[4]2SEPT'!K158+'[4]3OCT'!K158+'[4]4NOV'!K158+'[4]5DEC'!K158+'[4]6JAN'!K158+'[4]7FEB'!K158+'[4]8MAR'!K158+'[4]9APR'!K158+'[4]10MAY'!K158+'[4]11JUN'!K158+'[4]12JUL'!K158</f>
        <v>0</v>
      </c>
      <c r="L158" s="19">
        <f>'[4]2SEPT'!L158+'[4]3OCT'!L158+'[4]4NOV'!L158+'[4]5DEC'!L158+'[4]6JAN'!L158+'[4]7FEB'!L158+'[4]8MAR'!L158+'[4]9APR'!L158+'[4]10MAY'!L158+'[4]11JUN'!L158+'[4]12JUL'!L158</f>
        <v>0</v>
      </c>
      <c r="M158" s="19">
        <f>'[4]2SEPT'!M158+'[4]3OCT'!M158+'[4]4NOV'!M158+'[4]5DEC'!M158+'[4]6JAN'!M158+'[4]7FEB'!M158+'[4]8MAR'!M158+'[4]9APR'!M158+'[4]10MAY'!M158+'[4]11JUN'!M158+'[4]12JUL'!M158</f>
        <v>0</v>
      </c>
      <c r="N158" s="19">
        <f>'[4]2SEPT'!N158+'[4]3OCT'!N158+'[4]4NOV'!N158+'[4]5DEC'!N158+'[4]6JAN'!N158+'[4]7FEB'!N158+'[4]8MAR'!N158+'[4]9APR'!N158+'[4]10MAY'!N158+'[4]11JUN'!N158+'[4]12JUL'!N158</f>
        <v>0</v>
      </c>
      <c r="O158" s="19">
        <f>'[4]2SEPT'!O158+'[4]3OCT'!O158+'[4]4NOV'!O158+'[4]5DEC'!O158+'[4]6JAN'!O158+'[4]7FEB'!O158+'[4]8MAR'!O158+'[4]9APR'!O158+'[4]10MAY'!O158+'[4]11JUN'!O158+'[4]12JUL'!O158</f>
        <v>0</v>
      </c>
      <c r="P158" s="19">
        <f>'[4]2SEPT'!P158+'[4]3OCT'!P158+'[4]4NOV'!P158+'[4]5DEC'!P158+'[4]6JAN'!P158+'[4]7FEB'!P158+'[4]8MAR'!P158+'[4]9APR'!P158+'[4]10MAY'!P158+'[4]11JUN'!P158+'[4]12JUL'!P158</f>
        <v>0</v>
      </c>
      <c r="Q158" s="19">
        <f>'[4]2SEPT'!Q158+'[4]3OCT'!Q158+'[4]4NOV'!Q158+'[4]5DEC'!Q158+'[4]6JAN'!Q158+'[4]7FEB'!Q158+'[4]8MAR'!Q158+'[4]9APR'!Q158+'[4]10MAY'!Q158+'[4]11JUN'!Q158+'[4]12JUL'!Q158</f>
        <v>0</v>
      </c>
      <c r="R158" s="19">
        <f>'[4]2SEPT'!R158+'[4]3OCT'!R158+'[4]4NOV'!R158+'[4]5DEC'!R158+'[4]6JAN'!R158+'[4]7FEB'!R158+'[4]8MAR'!R158+'[4]9APR'!R158+'[4]10MAY'!R158+'[4]11JUN'!R158+'[4]12JUL'!R158</f>
        <v>0</v>
      </c>
      <c r="S158" s="19">
        <f>'[4]2SEPT'!S158+'[4]3OCT'!S158+'[4]4NOV'!S158+'[4]5DEC'!S158+'[4]6JAN'!S158+'[4]7FEB'!S158+'[4]8MAR'!S158+'[4]9APR'!S158+'[4]10MAY'!S158+'[4]11JUN'!S158+'[4]12JUL'!S158</f>
        <v>0</v>
      </c>
      <c r="T158" s="21">
        <f>'[4]2SEPT'!T158+'[4]3OCT'!T158+'[4]4NOV'!T158+'[4]5DEC'!T158+'[4]6JAN'!T158+'[4]7FEB'!T158+'[4]8MAR'!T158+'[4]9APR'!T158+'[4]10MAY'!T158+'[4]11JUN'!T158+'[4]12JUL'!T158</f>
        <v>0</v>
      </c>
      <c r="U158" s="19">
        <f>'[4]2SEPT'!U158+'[4]3OCT'!U158+'[4]4NOV'!U158+'[4]5DEC'!U158+'[4]6JAN'!U158+'[4]7FEB'!U158+'[4]8MAR'!U158+'[4]9APR'!U158+'[4]10MAY'!U158+'[4]11JUN'!U158+'[4]12JUL'!U158</f>
        <v>0</v>
      </c>
      <c r="V158" s="19">
        <f>'[4]2SEPT'!V158+'[4]3OCT'!V158+'[4]4NOV'!V158+'[4]5DEC'!V158+'[4]6JAN'!V158+'[4]7FEB'!V158+'[4]8MAR'!V158+'[4]9APR'!V158+'[4]10MAY'!V158+'[4]11JUN'!V158+'[4]12JUL'!V158</f>
        <v>0</v>
      </c>
      <c r="W158" s="19">
        <f>'[4]2SEPT'!W158+'[4]3OCT'!W158+'[4]4NOV'!W158+'[4]5DEC'!W158+'[4]6JAN'!W158+'[4]7FEB'!W158+'[4]8MAR'!W158+'[4]9APR'!W158+'[4]10MAY'!W158+'[4]11JUN'!W158+'[4]12JUL'!W158</f>
        <v>0</v>
      </c>
      <c r="X158" s="19">
        <f>'[4]2SEPT'!X158+'[4]3OCT'!X158+'[4]4NOV'!X158+'[4]5DEC'!X158+'[4]6JAN'!X158+'[4]7FEB'!X158+'[4]8MAR'!X158+'[4]9APR'!X158+'[4]10MAY'!X158+'[4]11JUN'!X158+'[4]12JUL'!X158</f>
        <v>0</v>
      </c>
      <c r="Y158" s="22">
        <f>'[4]2SEPT'!Y158+'[4]3OCT'!Y158+'[4]4NOV'!Y158+'[4]5DEC'!Y158+'[4]6JAN'!Y158+'[4]7FEB'!Y158+'[4]8MAR'!Y158+'[4]9APR'!Y158+'[4]10MAY'!Y158+'[4]11JUN'!Y158+'[4]12JUL'!Y158</f>
        <v>0</v>
      </c>
      <c r="Z158" s="19">
        <f>'[4]2SEPT'!Z158+'[4]3OCT'!Z158+'[4]4NOV'!Z158+'[4]5DEC'!Z158+'[4]6JAN'!Z158+'[4]7FEB'!Z158+'[4]8MAR'!Z158+'[4]9APR'!Z158+'[4]10MAY'!Z158+'[4]11JUN'!Z158+'[4]12JUL'!Z158</f>
        <v>0</v>
      </c>
      <c r="AA158" s="19">
        <f>'[4]2SEPT'!AA158+'[4]3OCT'!AA158+'[4]4NOV'!AA158+'[4]5DEC'!AA158+'[4]6JAN'!AA158+'[4]7FEB'!AA158+'[4]8MAR'!AA158+'[4]9APR'!AA158+'[4]10MAY'!AA158+'[4]11JUN'!AA158+'[4]12JUL'!AA158</f>
        <v>0</v>
      </c>
      <c r="AB158" s="19">
        <f>'[4]2SEPT'!AB158+'[4]3OCT'!AB158+'[4]4NOV'!AB158+'[4]5DEC'!AB158+'[4]6JAN'!AB158+'[4]7FEB'!AB158+'[4]8MAR'!AB158+'[4]9APR'!AB158+'[4]10MAY'!AB158+'[4]11JUN'!AB158+'[4]12JUL'!AB158</f>
        <v>0</v>
      </c>
      <c r="AC158" s="19">
        <f>'[4]2SEPT'!AC158+'[4]3OCT'!AC158+'[4]4NOV'!AC158+'[4]5DEC'!AC158+'[4]6JAN'!AC158+'[4]7FEB'!AC158+'[4]8MAR'!AC158+'[4]9APR'!AC158+'[4]10MAY'!AC158+'[4]11JUN'!AC158+'[4]12JUL'!AC158</f>
        <v>0</v>
      </c>
      <c r="AD158" s="23">
        <f>'[4]2SEPT'!AD158+'[4]3OCT'!AD158+'[4]4NOV'!AD158+'[4]5DEC'!AD158+'[4]6JAN'!AD158+'[4]7FEB'!AD158+'[4]8MAR'!AD158+'[4]9APR'!AD158+'[4]10MAY'!AD158+'[4]11JUN'!AD158+'[4]12JUL'!AD158</f>
        <v>0</v>
      </c>
      <c r="AE158" s="19">
        <f>'[4]2SEPT'!AE158+'[4]3OCT'!AE158+'[4]4NOV'!AE158+'[4]5DEC'!AE158+'[4]6JAN'!AE158+'[4]7FEB'!AE158+'[4]8MAR'!AE158+'[4]9APR'!AE158+'[4]10MAY'!AE158+'[4]11JUN'!AE158+'[4]12JUL'!AE158</f>
        <v>0</v>
      </c>
      <c r="AF158" s="19">
        <f>'[4]2SEPT'!AF158+'[4]3OCT'!AF158+'[4]4NOV'!AF158+'[4]5DEC'!AF158+'[4]6JAN'!AF158+'[4]7FEB'!AF158+'[4]8MAR'!AF158+'[4]9APR'!AF158+'[4]10MAY'!AF158+'[4]11JUN'!AF158+'[4]12JUL'!AF158</f>
        <v>0</v>
      </c>
      <c r="AG158" s="19">
        <f>'[4]10MAY'!AG158+'[4]11JUN'!AG158+'[4]12JUL'!AG158</f>
        <v>0</v>
      </c>
      <c r="AH158" s="24">
        <f>'[4]2SEPT'!AG158+'[4]3OCT'!AG158+'[4]4NOV'!AG158+'[4]5DEC'!AG158+'[4]6JAN'!AG158+'[4]7FEB'!AG158+'[4]8MAR'!AG158+'[4]9APR'!AG158+'[4]10MAY'!AH158+'[4]11JUN'!AH158+'[4]12JUL'!AH158</f>
        <v>292418.43</v>
      </c>
    </row>
    <row r="159" spans="1:34" x14ac:dyDescent="0.25">
      <c r="A159" s="16" t="s">
        <v>355</v>
      </c>
      <c r="B159" s="17" t="s">
        <v>356</v>
      </c>
      <c r="C159" s="28" t="s">
        <v>45</v>
      </c>
      <c r="D159" s="19">
        <f>'[4]2SEPT'!D159+'[4]3OCT'!D159+'[4]4NOV'!D159+'[4]5DEC'!D159+'[4]6JAN'!D159+'[4]7FEB'!D159+'[4]8MAR'!D159+'[4]9APR'!D159+'[4]10MAY'!D159+'[4]11JUN'!D159+'[4]12JUL'!D159</f>
        <v>398096.11</v>
      </c>
      <c r="E159" s="19">
        <f>'[4]2SEPT'!E159+'[4]3OCT'!E159+'[4]4NOV'!E159+'[4]5DEC'!E159+'[4]6JAN'!E159+'[4]7FEB'!E159+'[4]8MAR'!E159+'[4]9APR'!E159+'[4]10MAY'!E159+'[4]11JUN'!E159+'[4]12JUL'!E159</f>
        <v>632456.5</v>
      </c>
      <c r="F159" s="19">
        <f>'[4]2SEPT'!F159+'[4]3OCT'!F159+'[4]4NOV'!F159+'[4]5DEC'!F159+'[4]6JAN'!F159+'[4]7FEB'!F159+'[4]8MAR'!F159+'[4]9APR'!F159+'[4]10MAY'!F159+'[4]11JUN'!F159+'[4]12JUL'!F159</f>
        <v>645891.6</v>
      </c>
      <c r="G159" s="19">
        <f>'[4]2SEPT'!G159+'[4]3OCT'!G159+'[4]4NOV'!G159+'[4]5DEC'!G159+'[4]6JAN'!G159+'[4]7FEB'!G159+'[4]8MAR'!G159+'[4]9APR'!G159+'[4]10MAY'!G159+'[4]11JUN'!G159+'[4]12JUL'!G159</f>
        <v>482135.67000000004</v>
      </c>
      <c r="H159" s="19">
        <f>'[4]2SEPT'!H159+'[4]3OCT'!H159+'[4]4NOV'!H159+'[4]5DEC'!H159+'[4]6JAN'!H159+'[4]7FEB'!H159+'[4]8MAR'!H159+'[4]9APR'!H159+'[4]10MAY'!H159+'[4]11JUN'!H159+'[4]12JUL'!H159</f>
        <v>195147.12</v>
      </c>
      <c r="I159" s="20">
        <f>'[4]2SEPT'!I159+'[4]3OCT'!I159+'[4]4NOV'!I159+'[4]5DEC'!I159+'[4]6JAN'!I159+'[4]7FEB'!I159+'[4]8MAR'!I159+'[4]9APR'!I159+'[4]10MAY'!I159+'[4]11JUN'!I159+'[4]12JUL'!I159</f>
        <v>2353727</v>
      </c>
      <c r="J159" s="19">
        <f>'[4]2SEPT'!J159+'[4]3OCT'!J159+'[4]4NOV'!J159+'[4]5DEC'!J159+'[4]6JAN'!J159+'[4]7FEB'!J159+'[4]8MAR'!J159+'[4]9APR'!J159+'[4]10MAY'!J159+'[4]11JUN'!J159+'[4]12JUL'!J159</f>
        <v>923965.35</v>
      </c>
      <c r="K159" s="19">
        <f>'[4]2SEPT'!K159+'[4]3OCT'!K159+'[4]4NOV'!K159+'[4]5DEC'!K159+'[4]6JAN'!K159+'[4]7FEB'!K159+'[4]8MAR'!K159+'[4]9APR'!K159+'[4]10MAY'!K159+'[4]11JUN'!K159+'[4]12JUL'!K159</f>
        <v>0</v>
      </c>
      <c r="L159" s="19">
        <f>'[4]2SEPT'!L159+'[4]3OCT'!L159+'[4]4NOV'!L159+'[4]5DEC'!L159+'[4]6JAN'!L159+'[4]7FEB'!L159+'[4]8MAR'!L159+'[4]9APR'!L159+'[4]10MAY'!L159+'[4]11JUN'!L159+'[4]12JUL'!L159</f>
        <v>0</v>
      </c>
      <c r="M159" s="19">
        <f>'[4]2SEPT'!M159+'[4]3OCT'!M159+'[4]4NOV'!M159+'[4]5DEC'!M159+'[4]6JAN'!M159+'[4]7FEB'!M159+'[4]8MAR'!M159+'[4]9APR'!M159+'[4]10MAY'!M159+'[4]11JUN'!M159+'[4]12JUL'!M159</f>
        <v>0</v>
      </c>
      <c r="N159" s="19">
        <f>'[4]2SEPT'!N159+'[4]3OCT'!N159+'[4]4NOV'!N159+'[4]5DEC'!N159+'[4]6JAN'!N159+'[4]7FEB'!N159+'[4]8MAR'!N159+'[4]9APR'!N159+'[4]10MAY'!N159+'[4]11JUN'!N159+'[4]12JUL'!N159</f>
        <v>0</v>
      </c>
      <c r="O159" s="19">
        <f>'[4]2SEPT'!O159+'[4]3OCT'!O159+'[4]4NOV'!O159+'[4]5DEC'!O159+'[4]6JAN'!O159+'[4]7FEB'!O159+'[4]8MAR'!O159+'[4]9APR'!O159+'[4]10MAY'!O159+'[4]11JUN'!O159+'[4]12JUL'!O159</f>
        <v>0</v>
      </c>
      <c r="P159" s="19">
        <f>'[4]2SEPT'!P159+'[4]3OCT'!P159+'[4]4NOV'!P159+'[4]5DEC'!P159+'[4]6JAN'!P159+'[4]7FEB'!P159+'[4]8MAR'!P159+'[4]9APR'!P159+'[4]10MAY'!P159+'[4]11JUN'!P159+'[4]12JUL'!P159</f>
        <v>48000</v>
      </c>
      <c r="Q159" s="19">
        <f>'[4]2SEPT'!Q159+'[4]3OCT'!Q159+'[4]4NOV'!Q159+'[4]5DEC'!Q159+'[4]6JAN'!Q159+'[4]7FEB'!Q159+'[4]8MAR'!Q159+'[4]9APR'!Q159+'[4]10MAY'!Q159+'[4]11JUN'!Q159+'[4]12JUL'!Q159</f>
        <v>0</v>
      </c>
      <c r="R159" s="19">
        <f>'[4]2SEPT'!R159+'[4]3OCT'!R159+'[4]4NOV'!R159+'[4]5DEC'!R159+'[4]6JAN'!R159+'[4]7FEB'!R159+'[4]8MAR'!R159+'[4]9APR'!R159+'[4]10MAY'!R159+'[4]11JUN'!R159+'[4]12JUL'!R159</f>
        <v>0</v>
      </c>
      <c r="S159" s="19">
        <f>'[4]2SEPT'!S159+'[4]3OCT'!S159+'[4]4NOV'!S159+'[4]5DEC'!S159+'[4]6JAN'!S159+'[4]7FEB'!S159+'[4]8MAR'!S159+'[4]9APR'!S159+'[4]10MAY'!S159+'[4]11JUN'!S159+'[4]12JUL'!S159</f>
        <v>0</v>
      </c>
      <c r="T159" s="21">
        <f>'[4]2SEPT'!T159+'[4]3OCT'!T159+'[4]4NOV'!T159+'[4]5DEC'!T159+'[4]6JAN'!T159+'[4]7FEB'!T159+'[4]8MAR'!T159+'[4]9APR'!T159+'[4]10MAY'!T159+'[4]11JUN'!T159+'[4]12JUL'!T159</f>
        <v>0</v>
      </c>
      <c r="U159" s="19">
        <f>'[4]2SEPT'!U159+'[4]3OCT'!U159+'[4]4NOV'!U159+'[4]5DEC'!U159+'[4]6JAN'!U159+'[4]7FEB'!U159+'[4]8MAR'!U159+'[4]9APR'!U159+'[4]10MAY'!U159+'[4]11JUN'!U159+'[4]12JUL'!U159</f>
        <v>0</v>
      </c>
      <c r="V159" s="19">
        <f>'[4]2SEPT'!V159+'[4]3OCT'!V159+'[4]4NOV'!V159+'[4]5DEC'!V159+'[4]6JAN'!V159+'[4]7FEB'!V159+'[4]8MAR'!V159+'[4]9APR'!V159+'[4]10MAY'!V159+'[4]11JUN'!V159+'[4]12JUL'!V159</f>
        <v>0</v>
      </c>
      <c r="W159" s="19">
        <f>'[4]2SEPT'!W159+'[4]3OCT'!W159+'[4]4NOV'!W159+'[4]5DEC'!W159+'[4]6JAN'!W159+'[4]7FEB'!W159+'[4]8MAR'!W159+'[4]9APR'!W159+'[4]10MAY'!W159+'[4]11JUN'!W159+'[4]12JUL'!W159</f>
        <v>0</v>
      </c>
      <c r="X159" s="19">
        <f>'[4]2SEPT'!X159+'[4]3OCT'!X159+'[4]4NOV'!X159+'[4]5DEC'!X159+'[4]6JAN'!X159+'[4]7FEB'!X159+'[4]8MAR'!X159+'[4]9APR'!X159+'[4]10MAY'!X159+'[4]11JUN'!X159+'[4]12JUL'!X159</f>
        <v>0</v>
      </c>
      <c r="Y159" s="22">
        <f>'[4]2SEPT'!Y159+'[4]3OCT'!Y159+'[4]4NOV'!Y159+'[4]5DEC'!Y159+'[4]6JAN'!Y159+'[4]7FEB'!Y159+'[4]8MAR'!Y159+'[4]9APR'!Y159+'[4]10MAY'!Y159+'[4]11JUN'!Y159+'[4]12JUL'!Y159</f>
        <v>0</v>
      </c>
      <c r="Z159" s="19">
        <f>'[4]2SEPT'!Z159+'[4]3OCT'!Z159+'[4]4NOV'!Z159+'[4]5DEC'!Z159+'[4]6JAN'!Z159+'[4]7FEB'!Z159+'[4]8MAR'!Z159+'[4]9APR'!Z159+'[4]10MAY'!Z159+'[4]11JUN'!Z159+'[4]12JUL'!Z159</f>
        <v>0</v>
      </c>
      <c r="AA159" s="19">
        <f>'[4]2SEPT'!AA159+'[4]3OCT'!AA159+'[4]4NOV'!AA159+'[4]5DEC'!AA159+'[4]6JAN'!AA159+'[4]7FEB'!AA159+'[4]8MAR'!AA159+'[4]9APR'!AA159+'[4]10MAY'!AA159+'[4]11JUN'!AA159+'[4]12JUL'!AA159</f>
        <v>0</v>
      </c>
      <c r="AB159" s="19">
        <f>'[4]2SEPT'!AB159+'[4]3OCT'!AB159+'[4]4NOV'!AB159+'[4]5DEC'!AB159+'[4]6JAN'!AB159+'[4]7FEB'!AB159+'[4]8MAR'!AB159+'[4]9APR'!AB159+'[4]10MAY'!AB159+'[4]11JUN'!AB159+'[4]12JUL'!AB159</f>
        <v>0</v>
      </c>
      <c r="AC159" s="19">
        <f>'[4]2SEPT'!AC159+'[4]3OCT'!AC159+'[4]4NOV'!AC159+'[4]5DEC'!AC159+'[4]6JAN'!AC159+'[4]7FEB'!AC159+'[4]8MAR'!AC159+'[4]9APR'!AC159+'[4]10MAY'!AC159+'[4]11JUN'!AC159+'[4]12JUL'!AC159</f>
        <v>0</v>
      </c>
      <c r="AD159" s="23">
        <f>'[4]2SEPT'!AD159+'[4]3OCT'!AD159+'[4]4NOV'!AD159+'[4]5DEC'!AD159+'[4]6JAN'!AD159+'[4]7FEB'!AD159+'[4]8MAR'!AD159+'[4]9APR'!AD159+'[4]10MAY'!AD159+'[4]11JUN'!AD159+'[4]12JUL'!AD159</f>
        <v>0</v>
      </c>
      <c r="AE159" s="19">
        <f>'[4]2SEPT'!AE159+'[4]3OCT'!AE159+'[4]4NOV'!AE159+'[4]5DEC'!AE159+'[4]6JAN'!AE159+'[4]7FEB'!AE159+'[4]8MAR'!AE159+'[4]9APR'!AE159+'[4]10MAY'!AE159+'[4]11JUN'!AE159+'[4]12JUL'!AE159</f>
        <v>0</v>
      </c>
      <c r="AF159" s="19">
        <f>'[4]2SEPT'!AF159+'[4]3OCT'!AF159+'[4]4NOV'!AF159+'[4]5DEC'!AF159+'[4]6JAN'!AF159+'[4]7FEB'!AF159+'[4]8MAR'!AF159+'[4]9APR'!AF159+'[4]10MAY'!AF159+'[4]11JUN'!AF159+'[4]12JUL'!AF159</f>
        <v>4348</v>
      </c>
      <c r="AG159" s="19">
        <f>'[4]10MAY'!AG159+'[4]11JUN'!AG159+'[4]12JUL'!AG159</f>
        <v>0</v>
      </c>
      <c r="AH159" s="24">
        <f>'[4]2SEPT'!AG159+'[4]3OCT'!AG159+'[4]4NOV'!AG159+'[4]5DEC'!AG159+'[4]6JAN'!AG159+'[4]7FEB'!AG159+'[4]8MAR'!AG159+'[4]9APR'!AG159+'[4]10MAY'!AH159+'[4]11JUN'!AH159+'[4]12JUL'!AH159</f>
        <v>3129896.35</v>
      </c>
    </row>
    <row r="160" spans="1:34" x14ac:dyDescent="0.25">
      <c r="A160" s="16" t="s">
        <v>357</v>
      </c>
      <c r="B160" s="17" t="s">
        <v>358</v>
      </c>
      <c r="C160" s="25" t="s">
        <v>39</v>
      </c>
      <c r="D160" s="19">
        <f>'[4]2SEPT'!D160+'[4]3OCT'!D160+'[4]4NOV'!D160+'[4]5DEC'!D160+'[4]6JAN'!D160+'[4]7FEB'!D160+'[4]8MAR'!D160+'[4]9APR'!D160+'[4]10MAY'!D160+'[4]11JUN'!D160+'[4]12JUL'!D160</f>
        <v>66653</v>
      </c>
      <c r="E160" s="19">
        <f>'[4]2SEPT'!E160+'[4]3OCT'!E160+'[4]4NOV'!E160+'[4]5DEC'!E160+'[4]6JAN'!E160+'[4]7FEB'!E160+'[4]8MAR'!E160+'[4]9APR'!E160+'[4]10MAY'!E160+'[4]11JUN'!E160+'[4]12JUL'!E160</f>
        <v>0</v>
      </c>
      <c r="F160" s="19">
        <f>'[4]2SEPT'!F160+'[4]3OCT'!F160+'[4]4NOV'!F160+'[4]5DEC'!F160+'[4]6JAN'!F160+'[4]7FEB'!F160+'[4]8MAR'!F160+'[4]9APR'!F160+'[4]10MAY'!F160+'[4]11JUN'!F160+'[4]12JUL'!F160</f>
        <v>20000</v>
      </c>
      <c r="G160" s="19">
        <f>'[4]2SEPT'!G160+'[4]3OCT'!G160+'[4]4NOV'!G160+'[4]5DEC'!G160+'[4]6JAN'!G160+'[4]7FEB'!G160+'[4]8MAR'!G160+'[4]9APR'!G160+'[4]10MAY'!G160+'[4]11JUN'!G160+'[4]12JUL'!G160</f>
        <v>25000</v>
      </c>
      <c r="H160" s="19">
        <f>'[4]2SEPT'!H160+'[4]3OCT'!H160+'[4]4NOV'!H160+'[4]5DEC'!H160+'[4]6JAN'!H160+'[4]7FEB'!H160+'[4]8MAR'!H160+'[4]9APR'!H160+'[4]10MAY'!H160+'[4]11JUN'!H160+'[4]12JUL'!H160</f>
        <v>0</v>
      </c>
      <c r="I160" s="20">
        <f>'[4]2SEPT'!I160+'[4]3OCT'!I160+'[4]4NOV'!I160+'[4]5DEC'!I160+'[4]6JAN'!I160+'[4]7FEB'!I160+'[4]8MAR'!I160+'[4]9APR'!I160+'[4]10MAY'!I160+'[4]11JUN'!I160+'[4]12JUL'!I160</f>
        <v>111653</v>
      </c>
      <c r="J160" s="19">
        <f>'[4]2SEPT'!J160+'[4]3OCT'!J160+'[4]4NOV'!J160+'[4]5DEC'!J160+'[4]6JAN'!J160+'[4]7FEB'!J160+'[4]8MAR'!J160+'[4]9APR'!J160+'[4]10MAY'!J160+'[4]11JUN'!J160+'[4]12JUL'!J160</f>
        <v>15484.96</v>
      </c>
      <c r="K160" s="19">
        <f>'[4]2SEPT'!K160+'[4]3OCT'!K160+'[4]4NOV'!K160+'[4]5DEC'!K160+'[4]6JAN'!K160+'[4]7FEB'!K160+'[4]8MAR'!K160+'[4]9APR'!K160+'[4]10MAY'!K160+'[4]11JUN'!K160+'[4]12JUL'!K160</f>
        <v>0</v>
      </c>
      <c r="L160" s="19">
        <f>'[4]2SEPT'!L160+'[4]3OCT'!L160+'[4]4NOV'!L160+'[4]5DEC'!L160+'[4]6JAN'!L160+'[4]7FEB'!L160+'[4]8MAR'!L160+'[4]9APR'!L160+'[4]10MAY'!L160+'[4]11JUN'!L160+'[4]12JUL'!L160</f>
        <v>0</v>
      </c>
      <c r="M160" s="19">
        <f>'[4]2SEPT'!M160+'[4]3OCT'!M160+'[4]4NOV'!M160+'[4]5DEC'!M160+'[4]6JAN'!M160+'[4]7FEB'!M160+'[4]8MAR'!M160+'[4]9APR'!M160+'[4]10MAY'!M160+'[4]11JUN'!M160+'[4]12JUL'!M160</f>
        <v>0</v>
      </c>
      <c r="N160" s="19">
        <f>'[4]2SEPT'!N160+'[4]3OCT'!N160+'[4]4NOV'!N160+'[4]5DEC'!N160+'[4]6JAN'!N160+'[4]7FEB'!N160+'[4]8MAR'!N160+'[4]9APR'!N160+'[4]10MAY'!N160+'[4]11JUN'!N160+'[4]12JUL'!N160</f>
        <v>0</v>
      </c>
      <c r="O160" s="19">
        <f>'[4]2SEPT'!O160+'[4]3OCT'!O160+'[4]4NOV'!O160+'[4]5DEC'!O160+'[4]6JAN'!O160+'[4]7FEB'!O160+'[4]8MAR'!O160+'[4]9APR'!O160+'[4]10MAY'!O160+'[4]11JUN'!O160+'[4]12JUL'!O160</f>
        <v>0</v>
      </c>
      <c r="P160" s="19">
        <f>'[4]2SEPT'!P160+'[4]3OCT'!P160+'[4]4NOV'!P160+'[4]5DEC'!P160+'[4]6JAN'!P160+'[4]7FEB'!P160+'[4]8MAR'!P160+'[4]9APR'!P160+'[4]10MAY'!P160+'[4]11JUN'!P160+'[4]12JUL'!P160</f>
        <v>0</v>
      </c>
      <c r="Q160" s="19">
        <f>'[4]2SEPT'!Q160+'[4]3OCT'!Q160+'[4]4NOV'!Q160+'[4]5DEC'!Q160+'[4]6JAN'!Q160+'[4]7FEB'!Q160+'[4]8MAR'!Q160+'[4]9APR'!Q160+'[4]10MAY'!Q160+'[4]11JUN'!Q160+'[4]12JUL'!Q160</f>
        <v>0</v>
      </c>
      <c r="R160" s="19">
        <f>'[4]2SEPT'!R160+'[4]3OCT'!R160+'[4]4NOV'!R160+'[4]5DEC'!R160+'[4]6JAN'!R160+'[4]7FEB'!R160+'[4]8MAR'!R160+'[4]9APR'!R160+'[4]10MAY'!R160+'[4]11JUN'!R160+'[4]12JUL'!R160</f>
        <v>0</v>
      </c>
      <c r="S160" s="19">
        <f>'[4]2SEPT'!S160+'[4]3OCT'!S160+'[4]4NOV'!S160+'[4]5DEC'!S160+'[4]6JAN'!S160+'[4]7FEB'!S160+'[4]8MAR'!S160+'[4]9APR'!S160+'[4]10MAY'!S160+'[4]11JUN'!S160+'[4]12JUL'!S160</f>
        <v>0</v>
      </c>
      <c r="T160" s="21">
        <f>'[4]2SEPT'!T160+'[4]3OCT'!T160+'[4]4NOV'!T160+'[4]5DEC'!T160+'[4]6JAN'!T160+'[4]7FEB'!T160+'[4]8MAR'!T160+'[4]9APR'!T160+'[4]10MAY'!T160+'[4]11JUN'!T160+'[4]12JUL'!T160</f>
        <v>0</v>
      </c>
      <c r="U160" s="19">
        <f>'[4]2SEPT'!U160+'[4]3OCT'!U160+'[4]4NOV'!U160+'[4]5DEC'!U160+'[4]6JAN'!U160+'[4]7FEB'!U160+'[4]8MAR'!U160+'[4]9APR'!U160+'[4]10MAY'!U160+'[4]11JUN'!U160+'[4]12JUL'!U160</f>
        <v>0</v>
      </c>
      <c r="V160" s="19">
        <f>'[4]2SEPT'!V160+'[4]3OCT'!V160+'[4]4NOV'!V160+'[4]5DEC'!V160+'[4]6JAN'!V160+'[4]7FEB'!V160+'[4]8MAR'!V160+'[4]9APR'!V160+'[4]10MAY'!V160+'[4]11JUN'!V160+'[4]12JUL'!V160</f>
        <v>0</v>
      </c>
      <c r="W160" s="19">
        <f>'[4]2SEPT'!W160+'[4]3OCT'!W160+'[4]4NOV'!W160+'[4]5DEC'!W160+'[4]6JAN'!W160+'[4]7FEB'!W160+'[4]8MAR'!W160+'[4]9APR'!W160+'[4]10MAY'!W160+'[4]11JUN'!W160+'[4]12JUL'!W160</f>
        <v>0</v>
      </c>
      <c r="X160" s="19">
        <f>'[4]2SEPT'!X160+'[4]3OCT'!X160+'[4]4NOV'!X160+'[4]5DEC'!X160+'[4]6JAN'!X160+'[4]7FEB'!X160+'[4]8MAR'!X160+'[4]9APR'!X160+'[4]10MAY'!X160+'[4]11JUN'!X160+'[4]12JUL'!X160</f>
        <v>0</v>
      </c>
      <c r="Y160" s="22">
        <f>'[4]2SEPT'!Y160+'[4]3OCT'!Y160+'[4]4NOV'!Y160+'[4]5DEC'!Y160+'[4]6JAN'!Y160+'[4]7FEB'!Y160+'[4]8MAR'!Y160+'[4]9APR'!Y160+'[4]10MAY'!Y160+'[4]11JUN'!Y160+'[4]12JUL'!Y160</f>
        <v>0</v>
      </c>
      <c r="Z160" s="19">
        <f>'[4]2SEPT'!Z160+'[4]3OCT'!Z160+'[4]4NOV'!Z160+'[4]5DEC'!Z160+'[4]6JAN'!Z160+'[4]7FEB'!Z160+'[4]8MAR'!Z160+'[4]9APR'!Z160+'[4]10MAY'!Z160+'[4]11JUN'!Z160+'[4]12JUL'!Z160</f>
        <v>0</v>
      </c>
      <c r="AA160" s="19">
        <f>'[4]2SEPT'!AA160+'[4]3OCT'!AA160+'[4]4NOV'!AA160+'[4]5DEC'!AA160+'[4]6JAN'!AA160+'[4]7FEB'!AA160+'[4]8MAR'!AA160+'[4]9APR'!AA160+'[4]10MAY'!AA160+'[4]11JUN'!AA160+'[4]12JUL'!AA160</f>
        <v>0</v>
      </c>
      <c r="AB160" s="19">
        <f>'[4]2SEPT'!AB160+'[4]3OCT'!AB160+'[4]4NOV'!AB160+'[4]5DEC'!AB160+'[4]6JAN'!AB160+'[4]7FEB'!AB160+'[4]8MAR'!AB160+'[4]9APR'!AB160+'[4]10MAY'!AB160+'[4]11JUN'!AB160+'[4]12JUL'!AB160</f>
        <v>0</v>
      </c>
      <c r="AC160" s="19">
        <f>'[4]2SEPT'!AC160+'[4]3OCT'!AC160+'[4]4NOV'!AC160+'[4]5DEC'!AC160+'[4]6JAN'!AC160+'[4]7FEB'!AC160+'[4]8MAR'!AC160+'[4]9APR'!AC160+'[4]10MAY'!AC160+'[4]11JUN'!AC160+'[4]12JUL'!AC160</f>
        <v>0</v>
      </c>
      <c r="AD160" s="23">
        <f>'[4]2SEPT'!AD160+'[4]3OCT'!AD160+'[4]4NOV'!AD160+'[4]5DEC'!AD160+'[4]6JAN'!AD160+'[4]7FEB'!AD160+'[4]8MAR'!AD160+'[4]9APR'!AD160+'[4]10MAY'!AD160+'[4]11JUN'!AD160+'[4]12JUL'!AD160</f>
        <v>0</v>
      </c>
      <c r="AE160" s="19">
        <f>'[4]2SEPT'!AE160+'[4]3OCT'!AE160+'[4]4NOV'!AE160+'[4]5DEC'!AE160+'[4]6JAN'!AE160+'[4]7FEB'!AE160+'[4]8MAR'!AE160+'[4]9APR'!AE160+'[4]10MAY'!AE160+'[4]11JUN'!AE160+'[4]12JUL'!AE160</f>
        <v>0</v>
      </c>
      <c r="AF160" s="19">
        <f>'[4]2SEPT'!AF160+'[4]3OCT'!AF160+'[4]4NOV'!AF160+'[4]5DEC'!AF160+'[4]6JAN'!AF160+'[4]7FEB'!AF160+'[4]8MAR'!AF160+'[4]9APR'!AF160+'[4]10MAY'!AF160+'[4]11JUN'!AF160+'[4]12JUL'!AF160</f>
        <v>0</v>
      </c>
      <c r="AG160" s="19">
        <f>'[4]10MAY'!AG160+'[4]11JUN'!AG160+'[4]12JUL'!AG160</f>
        <v>0</v>
      </c>
      <c r="AH160" s="24">
        <f>'[4]2SEPT'!AG160+'[4]3OCT'!AG160+'[4]4NOV'!AG160+'[4]5DEC'!AG160+'[4]6JAN'!AG160+'[4]7FEB'!AG160+'[4]8MAR'!AG160+'[4]9APR'!AG160+'[4]10MAY'!AH160+'[4]11JUN'!AH160+'[4]12JUL'!AH160</f>
        <v>117833.95999999999</v>
      </c>
    </row>
    <row r="161" spans="1:34" x14ac:dyDescent="0.25">
      <c r="A161" s="16" t="s">
        <v>359</v>
      </c>
      <c r="B161" s="17" t="s">
        <v>360</v>
      </c>
      <c r="C161" s="31" t="s">
        <v>100</v>
      </c>
      <c r="D161" s="19">
        <f>'[4]2SEPT'!D161+'[4]3OCT'!D161+'[4]4NOV'!D161+'[4]5DEC'!D161+'[4]6JAN'!D161+'[4]7FEB'!D161+'[4]8MAR'!D161+'[4]9APR'!D161+'[4]10MAY'!D161+'[4]11JUN'!D161+'[4]12JUL'!D161</f>
        <v>250000</v>
      </c>
      <c r="E161" s="19">
        <f>'[4]2SEPT'!E161+'[4]3OCT'!E161+'[4]4NOV'!E161+'[4]5DEC'!E161+'[4]6JAN'!E161+'[4]7FEB'!E161+'[4]8MAR'!E161+'[4]9APR'!E161+'[4]10MAY'!E161+'[4]11JUN'!E161+'[4]12JUL'!E161</f>
        <v>38000</v>
      </c>
      <c r="F161" s="19">
        <f>'[4]2SEPT'!F161+'[4]3OCT'!F161+'[4]4NOV'!F161+'[4]5DEC'!F161+'[4]6JAN'!F161+'[4]7FEB'!F161+'[4]8MAR'!F161+'[4]9APR'!F161+'[4]10MAY'!F161+'[4]11JUN'!F161+'[4]12JUL'!F161</f>
        <v>189179</v>
      </c>
      <c r="G161" s="19">
        <f>'[4]2SEPT'!G161+'[4]3OCT'!G161+'[4]4NOV'!G161+'[4]5DEC'!G161+'[4]6JAN'!G161+'[4]7FEB'!G161+'[4]8MAR'!G161+'[4]9APR'!G161+'[4]10MAY'!G161+'[4]11JUN'!G161+'[4]12JUL'!G161</f>
        <v>52000</v>
      </c>
      <c r="H161" s="19">
        <f>'[4]2SEPT'!H161+'[4]3OCT'!H161+'[4]4NOV'!H161+'[4]5DEC'!H161+'[4]6JAN'!H161+'[4]7FEB'!H161+'[4]8MAR'!H161+'[4]9APR'!H161+'[4]10MAY'!H161+'[4]11JUN'!H161+'[4]12JUL'!H161</f>
        <v>24500</v>
      </c>
      <c r="I161" s="20">
        <f>'[4]2SEPT'!I161+'[4]3OCT'!I161+'[4]4NOV'!I161+'[4]5DEC'!I161+'[4]6JAN'!I161+'[4]7FEB'!I161+'[4]8MAR'!I161+'[4]9APR'!I161+'[4]10MAY'!I161+'[4]11JUN'!I161+'[4]12JUL'!I161</f>
        <v>553679</v>
      </c>
      <c r="J161" s="19">
        <f>'[4]2SEPT'!J161+'[4]3OCT'!J161+'[4]4NOV'!J161+'[4]5DEC'!J161+'[4]6JAN'!J161+'[4]7FEB'!J161+'[4]8MAR'!J161+'[4]9APR'!J161+'[4]10MAY'!J161+'[4]11JUN'!J161+'[4]12JUL'!J161</f>
        <v>27432.36</v>
      </c>
      <c r="K161" s="19">
        <f>'[4]2SEPT'!K161+'[4]3OCT'!K161+'[4]4NOV'!K161+'[4]5DEC'!K161+'[4]6JAN'!K161+'[4]7FEB'!K161+'[4]8MAR'!K161+'[4]9APR'!K161+'[4]10MAY'!K161+'[4]11JUN'!K161+'[4]12JUL'!K161</f>
        <v>0</v>
      </c>
      <c r="L161" s="19">
        <f>'[4]2SEPT'!L161+'[4]3OCT'!L161+'[4]4NOV'!L161+'[4]5DEC'!L161+'[4]6JAN'!L161+'[4]7FEB'!L161+'[4]8MAR'!L161+'[4]9APR'!L161+'[4]10MAY'!L161+'[4]11JUN'!L161+'[4]12JUL'!L161</f>
        <v>0</v>
      </c>
      <c r="M161" s="19">
        <f>'[4]2SEPT'!M161+'[4]3OCT'!M161+'[4]4NOV'!M161+'[4]5DEC'!M161+'[4]6JAN'!M161+'[4]7FEB'!M161+'[4]8MAR'!M161+'[4]9APR'!M161+'[4]10MAY'!M161+'[4]11JUN'!M161+'[4]12JUL'!M161</f>
        <v>0</v>
      </c>
      <c r="N161" s="19">
        <f>'[4]2SEPT'!N161+'[4]3OCT'!N161+'[4]4NOV'!N161+'[4]5DEC'!N161+'[4]6JAN'!N161+'[4]7FEB'!N161+'[4]8MAR'!N161+'[4]9APR'!N161+'[4]10MAY'!N161+'[4]11JUN'!N161+'[4]12JUL'!N161</f>
        <v>0</v>
      </c>
      <c r="O161" s="19">
        <f>'[4]2SEPT'!O161+'[4]3OCT'!O161+'[4]4NOV'!O161+'[4]5DEC'!O161+'[4]6JAN'!O161+'[4]7FEB'!O161+'[4]8MAR'!O161+'[4]9APR'!O161+'[4]10MAY'!O161+'[4]11JUN'!O161+'[4]12JUL'!O161</f>
        <v>0</v>
      </c>
      <c r="P161" s="19">
        <f>'[4]2SEPT'!P161+'[4]3OCT'!P161+'[4]4NOV'!P161+'[4]5DEC'!P161+'[4]6JAN'!P161+'[4]7FEB'!P161+'[4]8MAR'!P161+'[4]9APR'!P161+'[4]10MAY'!P161+'[4]11JUN'!P161+'[4]12JUL'!P161</f>
        <v>0</v>
      </c>
      <c r="Q161" s="19">
        <f>'[4]2SEPT'!Q161+'[4]3OCT'!Q161+'[4]4NOV'!Q161+'[4]5DEC'!Q161+'[4]6JAN'!Q161+'[4]7FEB'!Q161+'[4]8MAR'!Q161+'[4]9APR'!Q161+'[4]10MAY'!Q161+'[4]11JUN'!Q161+'[4]12JUL'!Q161</f>
        <v>0</v>
      </c>
      <c r="R161" s="19">
        <f>'[4]2SEPT'!R161+'[4]3OCT'!R161+'[4]4NOV'!R161+'[4]5DEC'!R161+'[4]6JAN'!R161+'[4]7FEB'!R161+'[4]8MAR'!R161+'[4]9APR'!R161+'[4]10MAY'!R161+'[4]11JUN'!R161+'[4]12JUL'!R161</f>
        <v>0</v>
      </c>
      <c r="S161" s="19">
        <f>'[4]2SEPT'!S161+'[4]3OCT'!S161+'[4]4NOV'!S161+'[4]5DEC'!S161+'[4]6JAN'!S161+'[4]7FEB'!S161+'[4]8MAR'!S161+'[4]9APR'!S161+'[4]10MAY'!S161+'[4]11JUN'!S161+'[4]12JUL'!S161</f>
        <v>0</v>
      </c>
      <c r="T161" s="21">
        <f>'[4]2SEPT'!T161+'[4]3OCT'!T161+'[4]4NOV'!T161+'[4]5DEC'!T161+'[4]6JAN'!T161+'[4]7FEB'!T161+'[4]8MAR'!T161+'[4]9APR'!T161+'[4]10MAY'!T161+'[4]11JUN'!T161+'[4]12JUL'!T161</f>
        <v>0</v>
      </c>
      <c r="U161" s="19">
        <f>'[4]2SEPT'!U161+'[4]3OCT'!U161+'[4]4NOV'!U161+'[4]5DEC'!U161+'[4]6JAN'!U161+'[4]7FEB'!U161+'[4]8MAR'!U161+'[4]9APR'!U161+'[4]10MAY'!U161+'[4]11JUN'!U161+'[4]12JUL'!U161</f>
        <v>0</v>
      </c>
      <c r="V161" s="19">
        <f>'[4]2SEPT'!V161+'[4]3OCT'!V161+'[4]4NOV'!V161+'[4]5DEC'!V161+'[4]6JAN'!V161+'[4]7FEB'!V161+'[4]8MAR'!V161+'[4]9APR'!V161+'[4]10MAY'!V161+'[4]11JUN'!V161+'[4]12JUL'!V161</f>
        <v>0</v>
      </c>
      <c r="W161" s="19">
        <f>'[4]2SEPT'!W161+'[4]3OCT'!W161+'[4]4NOV'!W161+'[4]5DEC'!W161+'[4]6JAN'!W161+'[4]7FEB'!W161+'[4]8MAR'!W161+'[4]9APR'!W161+'[4]10MAY'!W161+'[4]11JUN'!W161+'[4]12JUL'!W161</f>
        <v>0</v>
      </c>
      <c r="X161" s="19">
        <f>'[4]2SEPT'!X161+'[4]3OCT'!X161+'[4]4NOV'!X161+'[4]5DEC'!X161+'[4]6JAN'!X161+'[4]7FEB'!X161+'[4]8MAR'!X161+'[4]9APR'!X161+'[4]10MAY'!X161+'[4]11JUN'!X161+'[4]12JUL'!X161</f>
        <v>0</v>
      </c>
      <c r="Y161" s="22">
        <f>'[4]2SEPT'!Y161+'[4]3OCT'!Y161+'[4]4NOV'!Y161+'[4]5DEC'!Y161+'[4]6JAN'!Y161+'[4]7FEB'!Y161+'[4]8MAR'!Y161+'[4]9APR'!Y161+'[4]10MAY'!Y161+'[4]11JUN'!Y161+'[4]12JUL'!Y161</f>
        <v>0</v>
      </c>
      <c r="Z161" s="19">
        <f>'[4]2SEPT'!Z161+'[4]3OCT'!Z161+'[4]4NOV'!Z161+'[4]5DEC'!Z161+'[4]6JAN'!Z161+'[4]7FEB'!Z161+'[4]8MAR'!Z161+'[4]9APR'!Z161+'[4]10MAY'!Z161+'[4]11JUN'!Z161+'[4]12JUL'!Z161</f>
        <v>0</v>
      </c>
      <c r="AA161" s="19">
        <f>'[4]2SEPT'!AA161+'[4]3OCT'!AA161+'[4]4NOV'!AA161+'[4]5DEC'!AA161+'[4]6JAN'!AA161+'[4]7FEB'!AA161+'[4]8MAR'!AA161+'[4]9APR'!AA161+'[4]10MAY'!AA161+'[4]11JUN'!AA161+'[4]12JUL'!AA161</f>
        <v>0</v>
      </c>
      <c r="AB161" s="19">
        <f>'[4]2SEPT'!AB161+'[4]3OCT'!AB161+'[4]4NOV'!AB161+'[4]5DEC'!AB161+'[4]6JAN'!AB161+'[4]7FEB'!AB161+'[4]8MAR'!AB161+'[4]9APR'!AB161+'[4]10MAY'!AB161+'[4]11JUN'!AB161+'[4]12JUL'!AB161</f>
        <v>0</v>
      </c>
      <c r="AC161" s="19">
        <f>'[4]2SEPT'!AC161+'[4]3OCT'!AC161+'[4]4NOV'!AC161+'[4]5DEC'!AC161+'[4]6JAN'!AC161+'[4]7FEB'!AC161+'[4]8MAR'!AC161+'[4]9APR'!AC161+'[4]10MAY'!AC161+'[4]11JUN'!AC161+'[4]12JUL'!AC161</f>
        <v>0</v>
      </c>
      <c r="AD161" s="23">
        <f>'[4]2SEPT'!AD161+'[4]3OCT'!AD161+'[4]4NOV'!AD161+'[4]5DEC'!AD161+'[4]6JAN'!AD161+'[4]7FEB'!AD161+'[4]8MAR'!AD161+'[4]9APR'!AD161+'[4]10MAY'!AD161+'[4]11JUN'!AD161+'[4]12JUL'!AD161</f>
        <v>0</v>
      </c>
      <c r="AE161" s="19">
        <f>'[4]2SEPT'!AE161+'[4]3OCT'!AE161+'[4]4NOV'!AE161+'[4]5DEC'!AE161+'[4]6JAN'!AE161+'[4]7FEB'!AE161+'[4]8MAR'!AE161+'[4]9APR'!AE161+'[4]10MAY'!AE161+'[4]11JUN'!AE161+'[4]12JUL'!AE161</f>
        <v>0</v>
      </c>
      <c r="AF161" s="19">
        <f>'[4]2SEPT'!AF161+'[4]3OCT'!AF161+'[4]4NOV'!AF161+'[4]5DEC'!AF161+'[4]6JAN'!AF161+'[4]7FEB'!AF161+'[4]8MAR'!AF161+'[4]9APR'!AF161+'[4]10MAY'!AF161+'[4]11JUN'!AF161+'[4]12JUL'!AF161</f>
        <v>0</v>
      </c>
      <c r="AG161" s="19">
        <f>'[4]10MAY'!AG161+'[4]11JUN'!AG161+'[4]12JUL'!AG161</f>
        <v>0</v>
      </c>
      <c r="AH161" s="24">
        <f>'[4]2SEPT'!AG161+'[4]3OCT'!AG161+'[4]4NOV'!AG161+'[4]5DEC'!AG161+'[4]6JAN'!AG161+'[4]7FEB'!AG161+'[4]8MAR'!AG161+'[4]9APR'!AG161+'[4]10MAY'!AH161+'[4]11JUN'!AH161+'[4]12JUL'!AH161</f>
        <v>534971.36</v>
      </c>
    </row>
    <row r="162" spans="1:34" x14ac:dyDescent="0.25">
      <c r="A162" s="33" t="s">
        <v>361</v>
      </c>
      <c r="B162" s="34" t="s">
        <v>362</v>
      </c>
      <c r="C162" s="18" t="s">
        <v>36</v>
      </c>
      <c r="D162" s="19">
        <f>'[4]2SEPT'!D162+'[4]3OCT'!D162+'[4]4NOV'!D162+'[4]5DEC'!D162+'[4]6JAN'!D162+'[4]7FEB'!D162+'[4]8MAR'!D162+'[4]9APR'!D162+'[4]10MAY'!D162+'[4]11JUN'!D162+'[4]12JUL'!D162</f>
        <v>227984</v>
      </c>
      <c r="E162" s="19">
        <f>'[4]2SEPT'!E162+'[4]3OCT'!E162+'[4]4NOV'!E162+'[4]5DEC'!E162+'[4]6JAN'!E162+'[4]7FEB'!E162+'[4]8MAR'!E162+'[4]9APR'!E162+'[4]10MAY'!E162+'[4]11JUN'!E162+'[4]12JUL'!E162</f>
        <v>50252</v>
      </c>
      <c r="F162" s="19">
        <f>'[4]2SEPT'!F162+'[4]3OCT'!F162+'[4]4NOV'!F162+'[4]5DEC'!F162+'[4]6JAN'!F162+'[4]7FEB'!F162+'[4]8MAR'!F162+'[4]9APR'!F162+'[4]10MAY'!F162+'[4]11JUN'!F162+'[4]12JUL'!F162</f>
        <v>20000</v>
      </c>
      <c r="G162" s="19">
        <f>'[4]2SEPT'!G162+'[4]3OCT'!G162+'[4]4NOV'!G162+'[4]5DEC'!G162+'[4]6JAN'!G162+'[4]7FEB'!G162+'[4]8MAR'!G162+'[4]9APR'!G162+'[4]10MAY'!G162+'[4]11JUN'!G162+'[4]12JUL'!G162</f>
        <v>30000</v>
      </c>
      <c r="H162" s="19">
        <f>'[4]2SEPT'!H162+'[4]3OCT'!H162+'[4]4NOV'!H162+'[4]5DEC'!H162+'[4]6JAN'!H162+'[4]7FEB'!H162+'[4]8MAR'!H162+'[4]9APR'!H162+'[4]10MAY'!H162+'[4]11JUN'!H162+'[4]12JUL'!H162</f>
        <v>0</v>
      </c>
      <c r="I162" s="20">
        <f>'[4]2SEPT'!I162+'[4]3OCT'!I162+'[4]4NOV'!I162+'[4]5DEC'!I162+'[4]6JAN'!I162+'[4]7FEB'!I162+'[4]8MAR'!I162+'[4]9APR'!I162+'[4]10MAY'!I162+'[4]11JUN'!I162+'[4]12JUL'!I162</f>
        <v>328236</v>
      </c>
      <c r="J162" s="19">
        <f>'[4]2SEPT'!J162+'[4]3OCT'!J162+'[4]4NOV'!J162+'[4]5DEC'!J162+'[4]6JAN'!J162+'[4]7FEB'!J162+'[4]8MAR'!J162+'[4]9APR'!J162+'[4]10MAY'!J162+'[4]11JUN'!J162+'[4]12JUL'!J162</f>
        <v>33952.5</v>
      </c>
      <c r="K162" s="19">
        <f>'[4]2SEPT'!K162+'[4]3OCT'!K162+'[4]4NOV'!K162+'[4]5DEC'!K162+'[4]6JAN'!K162+'[4]7FEB'!K162+'[4]8MAR'!K162+'[4]9APR'!K162+'[4]10MAY'!K162+'[4]11JUN'!K162+'[4]12JUL'!K162</f>
        <v>0</v>
      </c>
      <c r="L162" s="19">
        <f>'[4]2SEPT'!L162+'[4]3OCT'!L162+'[4]4NOV'!L162+'[4]5DEC'!L162+'[4]6JAN'!L162+'[4]7FEB'!L162+'[4]8MAR'!L162+'[4]9APR'!L162+'[4]10MAY'!L162+'[4]11JUN'!L162+'[4]12JUL'!L162</f>
        <v>0</v>
      </c>
      <c r="M162" s="19">
        <f>'[4]2SEPT'!M162+'[4]3OCT'!M162+'[4]4NOV'!M162+'[4]5DEC'!M162+'[4]6JAN'!M162+'[4]7FEB'!M162+'[4]8MAR'!M162+'[4]9APR'!M162+'[4]10MAY'!M162+'[4]11JUN'!M162+'[4]12JUL'!M162</f>
        <v>0</v>
      </c>
      <c r="N162" s="19">
        <f>'[4]2SEPT'!N162+'[4]3OCT'!N162+'[4]4NOV'!N162+'[4]5DEC'!N162+'[4]6JAN'!N162+'[4]7FEB'!N162+'[4]8MAR'!N162+'[4]9APR'!N162+'[4]10MAY'!N162+'[4]11JUN'!N162+'[4]12JUL'!N162</f>
        <v>0</v>
      </c>
      <c r="O162" s="19">
        <f>'[4]2SEPT'!O162+'[4]3OCT'!O162+'[4]4NOV'!O162+'[4]5DEC'!O162+'[4]6JAN'!O162+'[4]7FEB'!O162+'[4]8MAR'!O162+'[4]9APR'!O162+'[4]10MAY'!O162+'[4]11JUN'!O162+'[4]12JUL'!O162</f>
        <v>0</v>
      </c>
      <c r="P162" s="19">
        <f>'[4]2SEPT'!P162+'[4]3OCT'!P162+'[4]4NOV'!P162+'[4]5DEC'!P162+'[4]6JAN'!P162+'[4]7FEB'!P162+'[4]8MAR'!P162+'[4]9APR'!P162+'[4]10MAY'!P162+'[4]11JUN'!P162+'[4]12JUL'!P162</f>
        <v>0</v>
      </c>
      <c r="Q162" s="19">
        <f>'[4]2SEPT'!Q162+'[4]3OCT'!Q162+'[4]4NOV'!Q162+'[4]5DEC'!Q162+'[4]6JAN'!Q162+'[4]7FEB'!Q162+'[4]8MAR'!Q162+'[4]9APR'!Q162+'[4]10MAY'!Q162+'[4]11JUN'!Q162+'[4]12JUL'!Q162</f>
        <v>0</v>
      </c>
      <c r="R162" s="19">
        <f>'[4]2SEPT'!R162+'[4]3OCT'!R162+'[4]4NOV'!R162+'[4]5DEC'!R162+'[4]6JAN'!R162+'[4]7FEB'!R162+'[4]8MAR'!R162+'[4]9APR'!R162+'[4]10MAY'!R162+'[4]11JUN'!R162+'[4]12JUL'!R162</f>
        <v>0</v>
      </c>
      <c r="S162" s="19">
        <f>'[4]2SEPT'!S162+'[4]3OCT'!S162+'[4]4NOV'!S162+'[4]5DEC'!S162+'[4]6JAN'!S162+'[4]7FEB'!S162+'[4]8MAR'!S162+'[4]9APR'!S162+'[4]10MAY'!S162+'[4]11JUN'!S162+'[4]12JUL'!S162</f>
        <v>0</v>
      </c>
      <c r="T162" s="21">
        <f>'[4]2SEPT'!T162+'[4]3OCT'!T162+'[4]4NOV'!T162+'[4]5DEC'!T162+'[4]6JAN'!T162+'[4]7FEB'!T162+'[4]8MAR'!T162+'[4]9APR'!T162+'[4]10MAY'!T162+'[4]11JUN'!T162+'[4]12JUL'!T162</f>
        <v>0</v>
      </c>
      <c r="U162" s="19">
        <f>'[4]2SEPT'!U162+'[4]3OCT'!U162+'[4]4NOV'!U162+'[4]5DEC'!U162+'[4]6JAN'!U162+'[4]7FEB'!U162+'[4]8MAR'!U162+'[4]9APR'!U162+'[4]10MAY'!U162+'[4]11JUN'!U162+'[4]12JUL'!U162</f>
        <v>0</v>
      </c>
      <c r="V162" s="19">
        <f>'[4]2SEPT'!V162+'[4]3OCT'!V162+'[4]4NOV'!V162+'[4]5DEC'!V162+'[4]6JAN'!V162+'[4]7FEB'!V162+'[4]8MAR'!V162+'[4]9APR'!V162+'[4]10MAY'!V162+'[4]11JUN'!V162+'[4]12JUL'!V162</f>
        <v>0</v>
      </c>
      <c r="W162" s="19">
        <f>'[4]2SEPT'!W162+'[4]3OCT'!W162+'[4]4NOV'!W162+'[4]5DEC'!W162+'[4]6JAN'!W162+'[4]7FEB'!W162+'[4]8MAR'!W162+'[4]9APR'!W162+'[4]10MAY'!W162+'[4]11JUN'!W162+'[4]12JUL'!W162</f>
        <v>0</v>
      </c>
      <c r="X162" s="19">
        <f>'[4]2SEPT'!X162+'[4]3OCT'!X162+'[4]4NOV'!X162+'[4]5DEC'!X162+'[4]6JAN'!X162+'[4]7FEB'!X162+'[4]8MAR'!X162+'[4]9APR'!X162+'[4]10MAY'!X162+'[4]11JUN'!X162+'[4]12JUL'!X162</f>
        <v>0</v>
      </c>
      <c r="Y162" s="22">
        <f>'[4]2SEPT'!Y162+'[4]3OCT'!Y162+'[4]4NOV'!Y162+'[4]5DEC'!Y162+'[4]6JAN'!Y162+'[4]7FEB'!Y162+'[4]8MAR'!Y162+'[4]9APR'!Y162+'[4]10MAY'!Y162+'[4]11JUN'!Y162+'[4]12JUL'!Y162</f>
        <v>0</v>
      </c>
      <c r="Z162" s="19">
        <f>'[4]2SEPT'!Z162+'[4]3OCT'!Z162+'[4]4NOV'!Z162+'[4]5DEC'!Z162+'[4]6JAN'!Z162+'[4]7FEB'!Z162+'[4]8MAR'!Z162+'[4]9APR'!Z162+'[4]10MAY'!Z162+'[4]11JUN'!Z162+'[4]12JUL'!Z162</f>
        <v>0</v>
      </c>
      <c r="AA162" s="19">
        <f>'[4]2SEPT'!AA162+'[4]3OCT'!AA162+'[4]4NOV'!AA162+'[4]5DEC'!AA162+'[4]6JAN'!AA162+'[4]7FEB'!AA162+'[4]8MAR'!AA162+'[4]9APR'!AA162+'[4]10MAY'!AA162+'[4]11JUN'!AA162+'[4]12JUL'!AA162</f>
        <v>0</v>
      </c>
      <c r="AB162" s="19">
        <f>'[4]2SEPT'!AB162+'[4]3OCT'!AB162+'[4]4NOV'!AB162+'[4]5DEC'!AB162+'[4]6JAN'!AB162+'[4]7FEB'!AB162+'[4]8MAR'!AB162+'[4]9APR'!AB162+'[4]10MAY'!AB162+'[4]11JUN'!AB162+'[4]12JUL'!AB162</f>
        <v>0</v>
      </c>
      <c r="AC162" s="19">
        <f>'[4]2SEPT'!AC162+'[4]3OCT'!AC162+'[4]4NOV'!AC162+'[4]5DEC'!AC162+'[4]6JAN'!AC162+'[4]7FEB'!AC162+'[4]8MAR'!AC162+'[4]9APR'!AC162+'[4]10MAY'!AC162+'[4]11JUN'!AC162+'[4]12JUL'!AC162</f>
        <v>0</v>
      </c>
      <c r="AD162" s="23">
        <f>'[4]2SEPT'!AD162+'[4]3OCT'!AD162+'[4]4NOV'!AD162+'[4]5DEC'!AD162+'[4]6JAN'!AD162+'[4]7FEB'!AD162+'[4]8MAR'!AD162+'[4]9APR'!AD162+'[4]10MAY'!AD162+'[4]11JUN'!AD162+'[4]12JUL'!AD162</f>
        <v>0</v>
      </c>
      <c r="AE162" s="19">
        <f>'[4]2SEPT'!AE162+'[4]3OCT'!AE162+'[4]4NOV'!AE162+'[4]5DEC'!AE162+'[4]6JAN'!AE162+'[4]7FEB'!AE162+'[4]8MAR'!AE162+'[4]9APR'!AE162+'[4]10MAY'!AE162+'[4]11JUN'!AE162+'[4]12JUL'!AE162</f>
        <v>0</v>
      </c>
      <c r="AF162" s="19">
        <f>'[4]2SEPT'!AF162+'[4]3OCT'!AF162+'[4]4NOV'!AF162+'[4]5DEC'!AF162+'[4]6JAN'!AF162+'[4]7FEB'!AF162+'[4]8MAR'!AF162+'[4]9APR'!AF162+'[4]10MAY'!AF162+'[4]11JUN'!AF162+'[4]12JUL'!AF162</f>
        <v>0</v>
      </c>
      <c r="AG162" s="19">
        <f>'[4]10MAY'!AG162+'[4]11JUN'!AG162+'[4]12JUL'!AG162</f>
        <v>0</v>
      </c>
      <c r="AH162" s="24">
        <f>'[4]2SEPT'!AG162+'[4]3OCT'!AG162+'[4]4NOV'!AG162+'[4]5DEC'!AG162+'[4]6JAN'!AG162+'[4]7FEB'!AG162+'[4]8MAR'!AG162+'[4]9APR'!AG162+'[4]10MAY'!AH162+'[4]11JUN'!AH162+'[4]12JUL'!AH162</f>
        <v>334834.5</v>
      </c>
    </row>
    <row r="163" spans="1:34" x14ac:dyDescent="0.25">
      <c r="A163" s="16" t="s">
        <v>363</v>
      </c>
      <c r="B163" s="17" t="s">
        <v>364</v>
      </c>
      <c r="C163" s="29" t="s">
        <v>50</v>
      </c>
      <c r="D163" s="19">
        <f>'[4]2SEPT'!D163+'[4]3OCT'!D163+'[4]4NOV'!D163+'[4]5DEC'!D163+'[4]6JAN'!D163+'[4]7FEB'!D163+'[4]8MAR'!D163+'[4]9APR'!D163+'[4]10MAY'!D163+'[4]11JUN'!D163+'[4]12JUL'!D163</f>
        <v>27114</v>
      </c>
      <c r="E163" s="19">
        <f>'[4]2SEPT'!E163+'[4]3OCT'!E163+'[4]4NOV'!E163+'[4]5DEC'!E163+'[4]6JAN'!E163+'[4]7FEB'!E163+'[4]8MAR'!E163+'[4]9APR'!E163+'[4]10MAY'!E163+'[4]11JUN'!E163+'[4]12JUL'!E163</f>
        <v>21500</v>
      </c>
      <c r="F163" s="19">
        <f>'[4]2SEPT'!F163+'[4]3OCT'!F163+'[4]4NOV'!F163+'[4]5DEC'!F163+'[4]6JAN'!F163+'[4]7FEB'!F163+'[4]8MAR'!F163+'[4]9APR'!F163+'[4]10MAY'!F163+'[4]11JUN'!F163+'[4]12JUL'!F163</f>
        <v>12376</v>
      </c>
      <c r="G163" s="19">
        <f>'[4]2SEPT'!G163+'[4]3OCT'!G163+'[4]4NOV'!G163+'[4]5DEC'!G163+'[4]6JAN'!G163+'[4]7FEB'!G163+'[4]8MAR'!G163+'[4]9APR'!G163+'[4]10MAY'!G163+'[4]11JUN'!G163+'[4]12JUL'!G163</f>
        <v>40000</v>
      </c>
      <c r="H163" s="19">
        <f>'[4]2SEPT'!H163+'[4]3OCT'!H163+'[4]4NOV'!H163+'[4]5DEC'!H163+'[4]6JAN'!H163+'[4]7FEB'!H163+'[4]8MAR'!H163+'[4]9APR'!H163+'[4]10MAY'!H163+'[4]11JUN'!H163+'[4]12JUL'!H163</f>
        <v>0</v>
      </c>
      <c r="I163" s="20">
        <f>'[4]2SEPT'!I163+'[4]3OCT'!I163+'[4]4NOV'!I163+'[4]5DEC'!I163+'[4]6JAN'!I163+'[4]7FEB'!I163+'[4]8MAR'!I163+'[4]9APR'!I163+'[4]10MAY'!I163+'[4]11JUN'!I163+'[4]12JUL'!I163</f>
        <v>100990</v>
      </c>
      <c r="J163" s="19">
        <f>'[4]2SEPT'!J163+'[4]3OCT'!J163+'[4]4NOV'!J163+'[4]5DEC'!J163+'[4]6JAN'!J163+'[4]7FEB'!J163+'[4]8MAR'!J163+'[4]9APR'!J163+'[4]10MAY'!J163+'[4]11JUN'!J163+'[4]12JUL'!J163</f>
        <v>9337.8700000000008</v>
      </c>
      <c r="K163" s="19">
        <f>'[4]2SEPT'!K163+'[4]3OCT'!K163+'[4]4NOV'!K163+'[4]5DEC'!K163+'[4]6JAN'!K163+'[4]7FEB'!K163+'[4]8MAR'!K163+'[4]9APR'!K163+'[4]10MAY'!K163+'[4]11JUN'!K163+'[4]12JUL'!K163</f>
        <v>0</v>
      </c>
      <c r="L163" s="19">
        <f>'[4]2SEPT'!L163+'[4]3OCT'!L163+'[4]4NOV'!L163+'[4]5DEC'!L163+'[4]6JAN'!L163+'[4]7FEB'!L163+'[4]8MAR'!L163+'[4]9APR'!L163+'[4]10MAY'!L163+'[4]11JUN'!L163+'[4]12JUL'!L163</f>
        <v>0</v>
      </c>
      <c r="M163" s="19">
        <f>'[4]2SEPT'!M163+'[4]3OCT'!M163+'[4]4NOV'!M163+'[4]5DEC'!M163+'[4]6JAN'!M163+'[4]7FEB'!M163+'[4]8MAR'!M163+'[4]9APR'!M163+'[4]10MAY'!M163+'[4]11JUN'!M163+'[4]12JUL'!M163</f>
        <v>0</v>
      </c>
      <c r="N163" s="19">
        <f>'[4]2SEPT'!N163+'[4]3OCT'!N163+'[4]4NOV'!N163+'[4]5DEC'!N163+'[4]6JAN'!N163+'[4]7FEB'!N163+'[4]8MAR'!N163+'[4]9APR'!N163+'[4]10MAY'!N163+'[4]11JUN'!N163+'[4]12JUL'!N163</f>
        <v>0</v>
      </c>
      <c r="O163" s="19">
        <f>'[4]2SEPT'!O163+'[4]3OCT'!O163+'[4]4NOV'!O163+'[4]5DEC'!O163+'[4]6JAN'!O163+'[4]7FEB'!O163+'[4]8MAR'!O163+'[4]9APR'!O163+'[4]10MAY'!O163+'[4]11JUN'!O163+'[4]12JUL'!O163</f>
        <v>0</v>
      </c>
      <c r="P163" s="19">
        <f>'[4]2SEPT'!P163+'[4]3OCT'!P163+'[4]4NOV'!P163+'[4]5DEC'!P163+'[4]6JAN'!P163+'[4]7FEB'!P163+'[4]8MAR'!P163+'[4]9APR'!P163+'[4]10MAY'!P163+'[4]11JUN'!P163+'[4]12JUL'!P163</f>
        <v>0</v>
      </c>
      <c r="Q163" s="19">
        <f>'[4]2SEPT'!Q163+'[4]3OCT'!Q163+'[4]4NOV'!Q163+'[4]5DEC'!Q163+'[4]6JAN'!Q163+'[4]7FEB'!Q163+'[4]8MAR'!Q163+'[4]9APR'!Q163+'[4]10MAY'!Q163+'[4]11JUN'!Q163+'[4]12JUL'!Q163</f>
        <v>0</v>
      </c>
      <c r="R163" s="19">
        <f>'[4]2SEPT'!R163+'[4]3OCT'!R163+'[4]4NOV'!R163+'[4]5DEC'!R163+'[4]6JAN'!R163+'[4]7FEB'!R163+'[4]8MAR'!R163+'[4]9APR'!R163+'[4]10MAY'!R163+'[4]11JUN'!R163+'[4]12JUL'!R163</f>
        <v>0</v>
      </c>
      <c r="S163" s="19">
        <f>'[4]2SEPT'!S163+'[4]3OCT'!S163+'[4]4NOV'!S163+'[4]5DEC'!S163+'[4]6JAN'!S163+'[4]7FEB'!S163+'[4]8MAR'!S163+'[4]9APR'!S163+'[4]10MAY'!S163+'[4]11JUN'!S163+'[4]12JUL'!S163</f>
        <v>0</v>
      </c>
      <c r="T163" s="21">
        <f>'[4]2SEPT'!T163+'[4]3OCT'!T163+'[4]4NOV'!T163+'[4]5DEC'!T163+'[4]6JAN'!T163+'[4]7FEB'!T163+'[4]8MAR'!T163+'[4]9APR'!T163+'[4]10MAY'!T163+'[4]11JUN'!T163+'[4]12JUL'!T163</f>
        <v>0</v>
      </c>
      <c r="U163" s="19">
        <f>'[4]2SEPT'!U163+'[4]3OCT'!U163+'[4]4NOV'!U163+'[4]5DEC'!U163+'[4]6JAN'!U163+'[4]7FEB'!U163+'[4]8MAR'!U163+'[4]9APR'!U163+'[4]10MAY'!U163+'[4]11JUN'!U163+'[4]12JUL'!U163</f>
        <v>0</v>
      </c>
      <c r="V163" s="19">
        <f>'[4]2SEPT'!V163+'[4]3OCT'!V163+'[4]4NOV'!V163+'[4]5DEC'!V163+'[4]6JAN'!V163+'[4]7FEB'!V163+'[4]8MAR'!V163+'[4]9APR'!V163+'[4]10MAY'!V163+'[4]11JUN'!V163+'[4]12JUL'!V163</f>
        <v>0</v>
      </c>
      <c r="W163" s="19">
        <f>'[4]2SEPT'!W163+'[4]3OCT'!W163+'[4]4NOV'!W163+'[4]5DEC'!W163+'[4]6JAN'!W163+'[4]7FEB'!W163+'[4]8MAR'!W163+'[4]9APR'!W163+'[4]10MAY'!W163+'[4]11JUN'!W163+'[4]12JUL'!W163</f>
        <v>0</v>
      </c>
      <c r="X163" s="19">
        <f>'[4]2SEPT'!X163+'[4]3OCT'!X163+'[4]4NOV'!X163+'[4]5DEC'!X163+'[4]6JAN'!X163+'[4]7FEB'!X163+'[4]8MAR'!X163+'[4]9APR'!X163+'[4]10MAY'!X163+'[4]11JUN'!X163+'[4]12JUL'!X163</f>
        <v>0</v>
      </c>
      <c r="Y163" s="22">
        <f>'[4]2SEPT'!Y163+'[4]3OCT'!Y163+'[4]4NOV'!Y163+'[4]5DEC'!Y163+'[4]6JAN'!Y163+'[4]7FEB'!Y163+'[4]8MAR'!Y163+'[4]9APR'!Y163+'[4]10MAY'!Y163+'[4]11JUN'!Y163+'[4]12JUL'!Y163</f>
        <v>0</v>
      </c>
      <c r="Z163" s="19">
        <f>'[4]2SEPT'!Z163+'[4]3OCT'!Z163+'[4]4NOV'!Z163+'[4]5DEC'!Z163+'[4]6JAN'!Z163+'[4]7FEB'!Z163+'[4]8MAR'!Z163+'[4]9APR'!Z163+'[4]10MAY'!Z163+'[4]11JUN'!Z163+'[4]12JUL'!Z163</f>
        <v>0</v>
      </c>
      <c r="AA163" s="19">
        <f>'[4]2SEPT'!AA163+'[4]3OCT'!AA163+'[4]4NOV'!AA163+'[4]5DEC'!AA163+'[4]6JAN'!AA163+'[4]7FEB'!AA163+'[4]8MAR'!AA163+'[4]9APR'!AA163+'[4]10MAY'!AA163+'[4]11JUN'!AA163+'[4]12JUL'!AA163</f>
        <v>0</v>
      </c>
      <c r="AB163" s="19">
        <f>'[4]2SEPT'!AB163+'[4]3OCT'!AB163+'[4]4NOV'!AB163+'[4]5DEC'!AB163+'[4]6JAN'!AB163+'[4]7FEB'!AB163+'[4]8MAR'!AB163+'[4]9APR'!AB163+'[4]10MAY'!AB163+'[4]11JUN'!AB163+'[4]12JUL'!AB163</f>
        <v>0</v>
      </c>
      <c r="AC163" s="19">
        <f>'[4]2SEPT'!AC163+'[4]3OCT'!AC163+'[4]4NOV'!AC163+'[4]5DEC'!AC163+'[4]6JAN'!AC163+'[4]7FEB'!AC163+'[4]8MAR'!AC163+'[4]9APR'!AC163+'[4]10MAY'!AC163+'[4]11JUN'!AC163+'[4]12JUL'!AC163</f>
        <v>0</v>
      </c>
      <c r="AD163" s="23">
        <f>'[4]2SEPT'!AD163+'[4]3OCT'!AD163+'[4]4NOV'!AD163+'[4]5DEC'!AD163+'[4]6JAN'!AD163+'[4]7FEB'!AD163+'[4]8MAR'!AD163+'[4]9APR'!AD163+'[4]10MAY'!AD163+'[4]11JUN'!AD163+'[4]12JUL'!AD163</f>
        <v>0</v>
      </c>
      <c r="AE163" s="19">
        <f>'[4]2SEPT'!AE163+'[4]3OCT'!AE163+'[4]4NOV'!AE163+'[4]5DEC'!AE163+'[4]6JAN'!AE163+'[4]7FEB'!AE163+'[4]8MAR'!AE163+'[4]9APR'!AE163+'[4]10MAY'!AE163+'[4]11JUN'!AE163+'[4]12JUL'!AE163</f>
        <v>0</v>
      </c>
      <c r="AF163" s="19">
        <f>'[4]2SEPT'!AF163+'[4]3OCT'!AF163+'[4]4NOV'!AF163+'[4]5DEC'!AF163+'[4]6JAN'!AF163+'[4]7FEB'!AF163+'[4]8MAR'!AF163+'[4]9APR'!AF163+'[4]10MAY'!AF163+'[4]11JUN'!AF163+'[4]12JUL'!AF163</f>
        <v>0</v>
      </c>
      <c r="AG163" s="19">
        <f>'[4]10MAY'!AG163+'[4]11JUN'!AG163+'[4]12JUL'!AG163</f>
        <v>0</v>
      </c>
      <c r="AH163" s="24">
        <f>'[4]2SEPT'!AG163+'[4]3OCT'!AG163+'[4]4NOV'!AG163+'[4]5DEC'!AG163+'[4]6JAN'!AG163+'[4]7FEB'!AG163+'[4]8MAR'!AG163+'[4]9APR'!AG163+'[4]10MAY'!AH163+'[4]11JUN'!AH163+'[4]12JUL'!AH163</f>
        <v>101912.87</v>
      </c>
    </row>
    <row r="164" spans="1:34" x14ac:dyDescent="0.25">
      <c r="A164" s="16" t="s">
        <v>365</v>
      </c>
      <c r="B164" s="17" t="s">
        <v>366</v>
      </c>
      <c r="C164" s="31" t="s">
        <v>100</v>
      </c>
      <c r="D164" s="19">
        <f>'[4]2SEPT'!D164+'[4]3OCT'!D164+'[4]4NOV'!D164+'[4]5DEC'!D164+'[4]6JAN'!D164+'[4]7FEB'!D164+'[4]8MAR'!D164+'[4]9APR'!D164+'[4]10MAY'!D164+'[4]11JUN'!D164+'[4]12JUL'!D164</f>
        <v>175000</v>
      </c>
      <c r="E164" s="19">
        <f>'[4]2SEPT'!E164+'[4]3OCT'!E164+'[4]4NOV'!E164+'[4]5DEC'!E164+'[4]6JAN'!E164+'[4]7FEB'!E164+'[4]8MAR'!E164+'[4]9APR'!E164+'[4]10MAY'!E164+'[4]11JUN'!E164+'[4]12JUL'!E164</f>
        <v>90478</v>
      </c>
      <c r="F164" s="19">
        <f>'[4]2SEPT'!F164+'[4]3OCT'!F164+'[4]4NOV'!F164+'[4]5DEC'!F164+'[4]6JAN'!F164+'[4]7FEB'!F164+'[4]8MAR'!F164+'[4]9APR'!F164+'[4]10MAY'!F164+'[4]11JUN'!F164+'[4]12JUL'!F164</f>
        <v>5000</v>
      </c>
      <c r="G164" s="19">
        <f>'[4]2SEPT'!G164+'[4]3OCT'!G164+'[4]4NOV'!G164+'[4]5DEC'!G164+'[4]6JAN'!G164+'[4]7FEB'!G164+'[4]8MAR'!G164+'[4]9APR'!G164+'[4]10MAY'!G164+'[4]11JUN'!G164+'[4]12JUL'!G164</f>
        <v>18333</v>
      </c>
      <c r="H164" s="19">
        <f>'[4]2SEPT'!H164+'[4]3OCT'!H164+'[4]4NOV'!H164+'[4]5DEC'!H164+'[4]6JAN'!H164+'[4]7FEB'!H164+'[4]8MAR'!H164+'[4]9APR'!H164+'[4]10MAY'!H164+'[4]11JUN'!H164+'[4]12JUL'!H164</f>
        <v>16667</v>
      </c>
      <c r="I164" s="20">
        <f>'[4]2SEPT'!I164+'[4]3OCT'!I164+'[4]4NOV'!I164+'[4]5DEC'!I164+'[4]6JAN'!I164+'[4]7FEB'!I164+'[4]8MAR'!I164+'[4]9APR'!I164+'[4]10MAY'!I164+'[4]11JUN'!I164+'[4]12JUL'!I164</f>
        <v>305478</v>
      </c>
      <c r="J164" s="19">
        <f>'[4]2SEPT'!J164+'[4]3OCT'!J164+'[4]4NOV'!J164+'[4]5DEC'!J164+'[4]6JAN'!J164+'[4]7FEB'!J164+'[4]8MAR'!J164+'[4]9APR'!J164+'[4]10MAY'!J164+'[4]11JUN'!J164+'[4]12JUL'!J164</f>
        <v>26418.44</v>
      </c>
      <c r="K164" s="19">
        <f>'[4]2SEPT'!K164+'[4]3OCT'!K164+'[4]4NOV'!K164+'[4]5DEC'!K164+'[4]6JAN'!K164+'[4]7FEB'!K164+'[4]8MAR'!K164+'[4]9APR'!K164+'[4]10MAY'!K164+'[4]11JUN'!K164+'[4]12JUL'!K164</f>
        <v>0</v>
      </c>
      <c r="L164" s="19">
        <f>'[4]2SEPT'!L164+'[4]3OCT'!L164+'[4]4NOV'!L164+'[4]5DEC'!L164+'[4]6JAN'!L164+'[4]7FEB'!L164+'[4]8MAR'!L164+'[4]9APR'!L164+'[4]10MAY'!L164+'[4]11JUN'!L164+'[4]12JUL'!L164</f>
        <v>0</v>
      </c>
      <c r="M164" s="19">
        <f>'[4]2SEPT'!M164+'[4]3OCT'!M164+'[4]4NOV'!M164+'[4]5DEC'!M164+'[4]6JAN'!M164+'[4]7FEB'!M164+'[4]8MAR'!M164+'[4]9APR'!M164+'[4]10MAY'!M164+'[4]11JUN'!M164+'[4]12JUL'!M164</f>
        <v>0</v>
      </c>
      <c r="N164" s="19">
        <f>'[4]2SEPT'!N164+'[4]3OCT'!N164+'[4]4NOV'!N164+'[4]5DEC'!N164+'[4]6JAN'!N164+'[4]7FEB'!N164+'[4]8MAR'!N164+'[4]9APR'!N164+'[4]10MAY'!N164+'[4]11JUN'!N164+'[4]12JUL'!N164</f>
        <v>0</v>
      </c>
      <c r="O164" s="19">
        <f>'[4]2SEPT'!O164+'[4]3OCT'!O164+'[4]4NOV'!O164+'[4]5DEC'!O164+'[4]6JAN'!O164+'[4]7FEB'!O164+'[4]8MAR'!O164+'[4]9APR'!O164+'[4]10MAY'!O164+'[4]11JUN'!O164+'[4]12JUL'!O164</f>
        <v>0</v>
      </c>
      <c r="P164" s="19">
        <f>'[4]2SEPT'!P164+'[4]3OCT'!P164+'[4]4NOV'!P164+'[4]5DEC'!P164+'[4]6JAN'!P164+'[4]7FEB'!P164+'[4]8MAR'!P164+'[4]9APR'!P164+'[4]10MAY'!P164+'[4]11JUN'!P164+'[4]12JUL'!P164</f>
        <v>0</v>
      </c>
      <c r="Q164" s="19">
        <f>'[4]2SEPT'!Q164+'[4]3OCT'!Q164+'[4]4NOV'!Q164+'[4]5DEC'!Q164+'[4]6JAN'!Q164+'[4]7FEB'!Q164+'[4]8MAR'!Q164+'[4]9APR'!Q164+'[4]10MAY'!Q164+'[4]11JUN'!Q164+'[4]12JUL'!Q164</f>
        <v>0</v>
      </c>
      <c r="R164" s="19">
        <f>'[4]2SEPT'!R164+'[4]3OCT'!R164+'[4]4NOV'!R164+'[4]5DEC'!R164+'[4]6JAN'!R164+'[4]7FEB'!R164+'[4]8MAR'!R164+'[4]9APR'!R164+'[4]10MAY'!R164+'[4]11JUN'!R164+'[4]12JUL'!R164</f>
        <v>0</v>
      </c>
      <c r="S164" s="19">
        <f>'[4]2SEPT'!S164+'[4]3OCT'!S164+'[4]4NOV'!S164+'[4]5DEC'!S164+'[4]6JAN'!S164+'[4]7FEB'!S164+'[4]8MAR'!S164+'[4]9APR'!S164+'[4]10MAY'!S164+'[4]11JUN'!S164+'[4]12JUL'!S164</f>
        <v>0</v>
      </c>
      <c r="T164" s="21">
        <f>'[4]2SEPT'!T164+'[4]3OCT'!T164+'[4]4NOV'!T164+'[4]5DEC'!T164+'[4]6JAN'!T164+'[4]7FEB'!T164+'[4]8MAR'!T164+'[4]9APR'!T164+'[4]10MAY'!T164+'[4]11JUN'!T164+'[4]12JUL'!T164</f>
        <v>0</v>
      </c>
      <c r="U164" s="19">
        <f>'[4]2SEPT'!U164+'[4]3OCT'!U164+'[4]4NOV'!U164+'[4]5DEC'!U164+'[4]6JAN'!U164+'[4]7FEB'!U164+'[4]8MAR'!U164+'[4]9APR'!U164+'[4]10MAY'!U164+'[4]11JUN'!U164+'[4]12JUL'!U164</f>
        <v>0</v>
      </c>
      <c r="V164" s="19">
        <f>'[4]2SEPT'!V164+'[4]3OCT'!V164+'[4]4NOV'!V164+'[4]5DEC'!V164+'[4]6JAN'!V164+'[4]7FEB'!V164+'[4]8MAR'!V164+'[4]9APR'!V164+'[4]10MAY'!V164+'[4]11JUN'!V164+'[4]12JUL'!V164</f>
        <v>0</v>
      </c>
      <c r="W164" s="19">
        <f>'[4]2SEPT'!W164+'[4]3OCT'!W164+'[4]4NOV'!W164+'[4]5DEC'!W164+'[4]6JAN'!W164+'[4]7FEB'!W164+'[4]8MAR'!W164+'[4]9APR'!W164+'[4]10MAY'!W164+'[4]11JUN'!W164+'[4]12JUL'!W164</f>
        <v>0</v>
      </c>
      <c r="X164" s="19">
        <f>'[4]2SEPT'!X164+'[4]3OCT'!X164+'[4]4NOV'!X164+'[4]5DEC'!X164+'[4]6JAN'!X164+'[4]7FEB'!X164+'[4]8MAR'!X164+'[4]9APR'!X164+'[4]10MAY'!X164+'[4]11JUN'!X164+'[4]12JUL'!X164</f>
        <v>0</v>
      </c>
      <c r="Y164" s="22">
        <f>'[4]2SEPT'!Y164+'[4]3OCT'!Y164+'[4]4NOV'!Y164+'[4]5DEC'!Y164+'[4]6JAN'!Y164+'[4]7FEB'!Y164+'[4]8MAR'!Y164+'[4]9APR'!Y164+'[4]10MAY'!Y164+'[4]11JUN'!Y164+'[4]12JUL'!Y164</f>
        <v>0</v>
      </c>
      <c r="Z164" s="19">
        <f>'[4]2SEPT'!Z164+'[4]3OCT'!Z164+'[4]4NOV'!Z164+'[4]5DEC'!Z164+'[4]6JAN'!Z164+'[4]7FEB'!Z164+'[4]8MAR'!Z164+'[4]9APR'!Z164+'[4]10MAY'!Z164+'[4]11JUN'!Z164+'[4]12JUL'!Z164</f>
        <v>0</v>
      </c>
      <c r="AA164" s="19">
        <f>'[4]2SEPT'!AA164+'[4]3OCT'!AA164+'[4]4NOV'!AA164+'[4]5DEC'!AA164+'[4]6JAN'!AA164+'[4]7FEB'!AA164+'[4]8MAR'!AA164+'[4]9APR'!AA164+'[4]10MAY'!AA164+'[4]11JUN'!AA164+'[4]12JUL'!AA164</f>
        <v>0</v>
      </c>
      <c r="AB164" s="19">
        <f>'[4]2SEPT'!AB164+'[4]3OCT'!AB164+'[4]4NOV'!AB164+'[4]5DEC'!AB164+'[4]6JAN'!AB164+'[4]7FEB'!AB164+'[4]8MAR'!AB164+'[4]9APR'!AB164+'[4]10MAY'!AB164+'[4]11JUN'!AB164+'[4]12JUL'!AB164</f>
        <v>0</v>
      </c>
      <c r="AC164" s="19">
        <f>'[4]2SEPT'!AC164+'[4]3OCT'!AC164+'[4]4NOV'!AC164+'[4]5DEC'!AC164+'[4]6JAN'!AC164+'[4]7FEB'!AC164+'[4]8MAR'!AC164+'[4]9APR'!AC164+'[4]10MAY'!AC164+'[4]11JUN'!AC164+'[4]12JUL'!AC164</f>
        <v>0</v>
      </c>
      <c r="AD164" s="23">
        <f>'[4]2SEPT'!AD164+'[4]3OCT'!AD164+'[4]4NOV'!AD164+'[4]5DEC'!AD164+'[4]6JAN'!AD164+'[4]7FEB'!AD164+'[4]8MAR'!AD164+'[4]9APR'!AD164+'[4]10MAY'!AD164+'[4]11JUN'!AD164+'[4]12JUL'!AD164</f>
        <v>0</v>
      </c>
      <c r="AE164" s="19">
        <f>'[4]2SEPT'!AE164+'[4]3OCT'!AE164+'[4]4NOV'!AE164+'[4]5DEC'!AE164+'[4]6JAN'!AE164+'[4]7FEB'!AE164+'[4]8MAR'!AE164+'[4]9APR'!AE164+'[4]10MAY'!AE164+'[4]11JUN'!AE164+'[4]12JUL'!AE164</f>
        <v>0</v>
      </c>
      <c r="AF164" s="19">
        <f>'[4]2SEPT'!AF164+'[4]3OCT'!AF164+'[4]4NOV'!AF164+'[4]5DEC'!AF164+'[4]6JAN'!AF164+'[4]7FEB'!AF164+'[4]8MAR'!AF164+'[4]9APR'!AF164+'[4]10MAY'!AF164+'[4]11JUN'!AF164+'[4]12JUL'!AF164</f>
        <v>0</v>
      </c>
      <c r="AG164" s="19">
        <f>'[4]10MAY'!AG164+'[4]11JUN'!AG164+'[4]12JUL'!AG164</f>
        <v>0</v>
      </c>
      <c r="AH164" s="24">
        <f>'[4]2SEPT'!AG164+'[4]3OCT'!AG164+'[4]4NOV'!AG164+'[4]5DEC'!AG164+'[4]6JAN'!AG164+'[4]7FEB'!AG164+'[4]8MAR'!AG164+'[4]9APR'!AG164+'[4]10MAY'!AH164+'[4]11JUN'!AH164+'[4]12JUL'!AH164</f>
        <v>306440.44</v>
      </c>
    </row>
    <row r="165" spans="1:34" x14ac:dyDescent="0.25">
      <c r="A165" s="16" t="s">
        <v>367</v>
      </c>
      <c r="B165" s="17" t="s">
        <v>368</v>
      </c>
      <c r="C165" s="30" t="s">
        <v>71</v>
      </c>
      <c r="D165" s="19">
        <f>'[4]2SEPT'!D165+'[4]3OCT'!D165+'[4]4NOV'!D165+'[4]5DEC'!D165+'[4]6JAN'!D165+'[4]7FEB'!D165+'[4]8MAR'!D165+'[4]9APR'!D165+'[4]10MAY'!D165+'[4]11JUN'!D165+'[4]12JUL'!D165</f>
        <v>151670</v>
      </c>
      <c r="E165" s="19">
        <f>'[4]2SEPT'!E165+'[4]3OCT'!E165+'[4]4NOV'!E165+'[4]5DEC'!E165+'[4]6JAN'!E165+'[4]7FEB'!E165+'[4]8MAR'!E165+'[4]9APR'!E165+'[4]10MAY'!E165+'[4]11JUN'!E165+'[4]12JUL'!E165</f>
        <v>68981</v>
      </c>
      <c r="F165" s="19">
        <f>'[4]2SEPT'!F165+'[4]3OCT'!F165+'[4]4NOV'!F165+'[4]5DEC'!F165+'[4]6JAN'!F165+'[4]7FEB'!F165+'[4]8MAR'!F165+'[4]9APR'!F165+'[4]10MAY'!F165+'[4]11JUN'!F165+'[4]12JUL'!F165</f>
        <v>20000</v>
      </c>
      <c r="G165" s="19">
        <f>'[4]2SEPT'!G165+'[4]3OCT'!G165+'[4]4NOV'!G165+'[4]5DEC'!G165+'[4]6JAN'!G165+'[4]7FEB'!G165+'[4]8MAR'!G165+'[4]9APR'!G165+'[4]10MAY'!G165+'[4]11JUN'!G165+'[4]12JUL'!G165</f>
        <v>27180</v>
      </c>
      <c r="H165" s="19">
        <f>'[4]2SEPT'!H165+'[4]3OCT'!H165+'[4]4NOV'!H165+'[4]5DEC'!H165+'[4]6JAN'!H165+'[4]7FEB'!H165+'[4]8MAR'!H165+'[4]9APR'!H165+'[4]10MAY'!H165+'[4]11JUN'!H165+'[4]12JUL'!H165</f>
        <v>2116</v>
      </c>
      <c r="I165" s="20">
        <f>'[4]2SEPT'!I165+'[4]3OCT'!I165+'[4]4NOV'!I165+'[4]5DEC'!I165+'[4]6JAN'!I165+'[4]7FEB'!I165+'[4]8MAR'!I165+'[4]9APR'!I165+'[4]10MAY'!I165+'[4]11JUN'!I165+'[4]12JUL'!I165</f>
        <v>269947</v>
      </c>
      <c r="J165" s="19">
        <f>'[4]2SEPT'!J165+'[4]3OCT'!J165+'[4]4NOV'!J165+'[4]5DEC'!J165+'[4]6JAN'!J165+'[4]7FEB'!J165+'[4]8MAR'!J165+'[4]9APR'!J165+'[4]10MAY'!J165+'[4]11JUN'!J165+'[4]12JUL'!J165</f>
        <v>32460</v>
      </c>
      <c r="K165" s="19">
        <f>'[4]2SEPT'!K165+'[4]3OCT'!K165+'[4]4NOV'!K165+'[4]5DEC'!K165+'[4]6JAN'!K165+'[4]7FEB'!K165+'[4]8MAR'!K165+'[4]9APR'!K165+'[4]10MAY'!K165+'[4]11JUN'!K165+'[4]12JUL'!K165</f>
        <v>0</v>
      </c>
      <c r="L165" s="19">
        <f>'[4]2SEPT'!L165+'[4]3OCT'!L165+'[4]4NOV'!L165+'[4]5DEC'!L165+'[4]6JAN'!L165+'[4]7FEB'!L165+'[4]8MAR'!L165+'[4]9APR'!L165+'[4]10MAY'!L165+'[4]11JUN'!L165+'[4]12JUL'!L165</f>
        <v>0</v>
      </c>
      <c r="M165" s="19">
        <f>'[4]2SEPT'!M165+'[4]3OCT'!M165+'[4]4NOV'!M165+'[4]5DEC'!M165+'[4]6JAN'!M165+'[4]7FEB'!M165+'[4]8MAR'!M165+'[4]9APR'!M165+'[4]10MAY'!M165+'[4]11JUN'!M165+'[4]12JUL'!M165</f>
        <v>0</v>
      </c>
      <c r="N165" s="19">
        <f>'[4]2SEPT'!N165+'[4]3OCT'!N165+'[4]4NOV'!N165+'[4]5DEC'!N165+'[4]6JAN'!N165+'[4]7FEB'!N165+'[4]8MAR'!N165+'[4]9APR'!N165+'[4]10MAY'!N165+'[4]11JUN'!N165+'[4]12JUL'!N165</f>
        <v>0</v>
      </c>
      <c r="O165" s="19">
        <f>'[4]2SEPT'!O165+'[4]3OCT'!O165+'[4]4NOV'!O165+'[4]5DEC'!O165+'[4]6JAN'!O165+'[4]7FEB'!O165+'[4]8MAR'!O165+'[4]9APR'!O165+'[4]10MAY'!O165+'[4]11JUN'!O165+'[4]12JUL'!O165</f>
        <v>0</v>
      </c>
      <c r="P165" s="19">
        <f>'[4]2SEPT'!P165+'[4]3OCT'!P165+'[4]4NOV'!P165+'[4]5DEC'!P165+'[4]6JAN'!P165+'[4]7FEB'!P165+'[4]8MAR'!P165+'[4]9APR'!P165+'[4]10MAY'!P165+'[4]11JUN'!P165+'[4]12JUL'!P165</f>
        <v>0</v>
      </c>
      <c r="Q165" s="19">
        <f>'[4]2SEPT'!Q165+'[4]3OCT'!Q165+'[4]4NOV'!Q165+'[4]5DEC'!Q165+'[4]6JAN'!Q165+'[4]7FEB'!Q165+'[4]8MAR'!Q165+'[4]9APR'!Q165+'[4]10MAY'!Q165+'[4]11JUN'!Q165+'[4]12JUL'!Q165</f>
        <v>0</v>
      </c>
      <c r="R165" s="19">
        <f>'[4]2SEPT'!R165+'[4]3OCT'!R165+'[4]4NOV'!R165+'[4]5DEC'!R165+'[4]6JAN'!R165+'[4]7FEB'!R165+'[4]8MAR'!R165+'[4]9APR'!R165+'[4]10MAY'!R165+'[4]11JUN'!R165+'[4]12JUL'!R165</f>
        <v>0</v>
      </c>
      <c r="S165" s="19">
        <f>'[4]2SEPT'!S165+'[4]3OCT'!S165+'[4]4NOV'!S165+'[4]5DEC'!S165+'[4]6JAN'!S165+'[4]7FEB'!S165+'[4]8MAR'!S165+'[4]9APR'!S165+'[4]10MAY'!S165+'[4]11JUN'!S165+'[4]12JUL'!S165</f>
        <v>0</v>
      </c>
      <c r="T165" s="21">
        <f>'[4]2SEPT'!T165+'[4]3OCT'!T165+'[4]4NOV'!T165+'[4]5DEC'!T165+'[4]6JAN'!T165+'[4]7FEB'!T165+'[4]8MAR'!T165+'[4]9APR'!T165+'[4]10MAY'!T165+'[4]11JUN'!T165+'[4]12JUL'!T165</f>
        <v>0</v>
      </c>
      <c r="U165" s="19">
        <f>'[4]2SEPT'!U165+'[4]3OCT'!U165+'[4]4NOV'!U165+'[4]5DEC'!U165+'[4]6JAN'!U165+'[4]7FEB'!U165+'[4]8MAR'!U165+'[4]9APR'!U165+'[4]10MAY'!U165+'[4]11JUN'!U165+'[4]12JUL'!U165</f>
        <v>0</v>
      </c>
      <c r="V165" s="19">
        <f>'[4]2SEPT'!V165+'[4]3OCT'!V165+'[4]4NOV'!V165+'[4]5DEC'!V165+'[4]6JAN'!V165+'[4]7FEB'!V165+'[4]8MAR'!V165+'[4]9APR'!V165+'[4]10MAY'!V165+'[4]11JUN'!V165+'[4]12JUL'!V165</f>
        <v>0</v>
      </c>
      <c r="W165" s="19">
        <f>'[4]2SEPT'!W165+'[4]3OCT'!W165+'[4]4NOV'!W165+'[4]5DEC'!W165+'[4]6JAN'!W165+'[4]7FEB'!W165+'[4]8MAR'!W165+'[4]9APR'!W165+'[4]10MAY'!W165+'[4]11JUN'!W165+'[4]12JUL'!W165</f>
        <v>0</v>
      </c>
      <c r="X165" s="19">
        <f>'[4]2SEPT'!X165+'[4]3OCT'!X165+'[4]4NOV'!X165+'[4]5DEC'!X165+'[4]6JAN'!X165+'[4]7FEB'!X165+'[4]8MAR'!X165+'[4]9APR'!X165+'[4]10MAY'!X165+'[4]11JUN'!X165+'[4]12JUL'!X165</f>
        <v>0</v>
      </c>
      <c r="Y165" s="22">
        <f>'[4]2SEPT'!Y165+'[4]3OCT'!Y165+'[4]4NOV'!Y165+'[4]5DEC'!Y165+'[4]6JAN'!Y165+'[4]7FEB'!Y165+'[4]8MAR'!Y165+'[4]9APR'!Y165+'[4]10MAY'!Y165+'[4]11JUN'!Y165+'[4]12JUL'!Y165</f>
        <v>0</v>
      </c>
      <c r="Z165" s="19">
        <f>'[4]2SEPT'!Z165+'[4]3OCT'!Z165+'[4]4NOV'!Z165+'[4]5DEC'!Z165+'[4]6JAN'!Z165+'[4]7FEB'!Z165+'[4]8MAR'!Z165+'[4]9APR'!Z165+'[4]10MAY'!Z165+'[4]11JUN'!Z165+'[4]12JUL'!Z165</f>
        <v>0</v>
      </c>
      <c r="AA165" s="19">
        <f>'[4]2SEPT'!AA165+'[4]3OCT'!AA165+'[4]4NOV'!AA165+'[4]5DEC'!AA165+'[4]6JAN'!AA165+'[4]7FEB'!AA165+'[4]8MAR'!AA165+'[4]9APR'!AA165+'[4]10MAY'!AA165+'[4]11JUN'!AA165+'[4]12JUL'!AA165</f>
        <v>0</v>
      </c>
      <c r="AB165" s="19">
        <f>'[4]2SEPT'!AB165+'[4]3OCT'!AB165+'[4]4NOV'!AB165+'[4]5DEC'!AB165+'[4]6JAN'!AB165+'[4]7FEB'!AB165+'[4]8MAR'!AB165+'[4]9APR'!AB165+'[4]10MAY'!AB165+'[4]11JUN'!AB165+'[4]12JUL'!AB165</f>
        <v>0</v>
      </c>
      <c r="AC165" s="19">
        <f>'[4]2SEPT'!AC165+'[4]3OCT'!AC165+'[4]4NOV'!AC165+'[4]5DEC'!AC165+'[4]6JAN'!AC165+'[4]7FEB'!AC165+'[4]8MAR'!AC165+'[4]9APR'!AC165+'[4]10MAY'!AC165+'[4]11JUN'!AC165+'[4]12JUL'!AC165</f>
        <v>0</v>
      </c>
      <c r="AD165" s="23">
        <f>'[4]2SEPT'!AD165+'[4]3OCT'!AD165+'[4]4NOV'!AD165+'[4]5DEC'!AD165+'[4]6JAN'!AD165+'[4]7FEB'!AD165+'[4]8MAR'!AD165+'[4]9APR'!AD165+'[4]10MAY'!AD165+'[4]11JUN'!AD165+'[4]12JUL'!AD165</f>
        <v>0</v>
      </c>
      <c r="AE165" s="19">
        <f>'[4]2SEPT'!AE165+'[4]3OCT'!AE165+'[4]4NOV'!AE165+'[4]5DEC'!AE165+'[4]6JAN'!AE165+'[4]7FEB'!AE165+'[4]8MAR'!AE165+'[4]9APR'!AE165+'[4]10MAY'!AE165+'[4]11JUN'!AE165+'[4]12JUL'!AE165</f>
        <v>0</v>
      </c>
      <c r="AF165" s="19">
        <f>'[4]2SEPT'!AF165+'[4]3OCT'!AF165+'[4]4NOV'!AF165+'[4]5DEC'!AF165+'[4]6JAN'!AF165+'[4]7FEB'!AF165+'[4]8MAR'!AF165+'[4]9APR'!AF165+'[4]10MAY'!AF165+'[4]11JUN'!AF165+'[4]12JUL'!AF165</f>
        <v>0</v>
      </c>
      <c r="AG165" s="19">
        <f>'[4]10MAY'!AG165+'[4]11JUN'!AG165+'[4]12JUL'!AG165</f>
        <v>0</v>
      </c>
      <c r="AH165" s="24">
        <f>'[4]2SEPT'!AG165+'[4]3OCT'!AG165+'[4]4NOV'!AG165+'[4]5DEC'!AG165+'[4]6JAN'!AG165+'[4]7FEB'!AG165+'[4]8MAR'!AG165+'[4]9APR'!AG165+'[4]10MAY'!AH165+'[4]11JUN'!AH165+'[4]12JUL'!AH165</f>
        <v>279912</v>
      </c>
    </row>
    <row r="166" spans="1:34" x14ac:dyDescent="0.25">
      <c r="A166" s="35"/>
      <c r="B166" s="35"/>
      <c r="C166" s="36"/>
      <c r="D166" s="35"/>
      <c r="E166" s="35"/>
      <c r="F166" s="35"/>
      <c r="G166" s="35"/>
      <c r="H166" s="35"/>
      <c r="I166" s="35"/>
      <c r="J166" s="37"/>
      <c r="K166" s="35"/>
      <c r="L166" s="35"/>
      <c r="M166" s="35"/>
      <c r="N166" s="35"/>
      <c r="O166" s="35"/>
      <c r="P166" s="38"/>
      <c r="Q166" s="35"/>
      <c r="R166" s="35"/>
      <c r="S166" s="35"/>
      <c r="T166" s="39"/>
      <c r="U166" s="38"/>
      <c r="V166" s="38"/>
      <c r="W166" s="38"/>
      <c r="X166" s="38"/>
      <c r="Y166" s="40"/>
      <c r="Z166" s="38"/>
      <c r="AA166" s="38"/>
      <c r="AB166" s="41"/>
      <c r="AC166" s="41"/>
      <c r="AD166" s="42"/>
      <c r="AE166" s="41"/>
      <c r="AF166" s="35"/>
      <c r="AG166" s="35"/>
      <c r="AH166" s="37"/>
    </row>
    <row r="167" spans="1:34" x14ac:dyDescent="0.25">
      <c r="A167" s="43"/>
      <c r="B167" s="44" t="s">
        <v>369</v>
      </c>
      <c r="C167" s="36"/>
      <c r="D167" s="45">
        <f t="shared" ref="D167:AG167" si="0">SUM(D2:D165)</f>
        <v>52806960.090000011</v>
      </c>
      <c r="E167" s="45">
        <f t="shared" si="0"/>
        <v>44675626.879999995</v>
      </c>
      <c r="F167" s="45">
        <f t="shared" si="0"/>
        <v>23612699.780000005</v>
      </c>
      <c r="G167" s="45">
        <f t="shared" si="0"/>
        <v>29591918.359999996</v>
      </c>
      <c r="H167" s="45">
        <f t="shared" si="0"/>
        <v>11965799.889999999</v>
      </c>
      <c r="I167" s="46">
        <f t="shared" si="0"/>
        <v>162653005</v>
      </c>
      <c r="J167" s="45">
        <f t="shared" si="0"/>
        <v>34291769.199999996</v>
      </c>
      <c r="K167" s="45">
        <f t="shared" si="0"/>
        <v>1000000</v>
      </c>
      <c r="L167" s="45">
        <f t="shared" si="0"/>
        <v>250000</v>
      </c>
      <c r="M167" s="45">
        <f t="shared" si="0"/>
        <v>1000000</v>
      </c>
      <c r="N167" s="45">
        <f t="shared" si="0"/>
        <v>100000</v>
      </c>
      <c r="O167" s="45">
        <f t="shared" si="0"/>
        <v>1895175</v>
      </c>
      <c r="P167" s="45">
        <f t="shared" si="0"/>
        <v>2954752</v>
      </c>
      <c r="Q167" s="45">
        <f t="shared" si="0"/>
        <v>927048</v>
      </c>
      <c r="R167" s="45">
        <f t="shared" si="0"/>
        <v>224045</v>
      </c>
      <c r="S167" s="45">
        <f t="shared" si="0"/>
        <v>6890707</v>
      </c>
      <c r="T167" s="21">
        <f t="shared" si="0"/>
        <v>8041800</v>
      </c>
      <c r="U167" s="45">
        <f t="shared" si="0"/>
        <v>2531384</v>
      </c>
      <c r="V167" s="45">
        <f t="shared" si="0"/>
        <v>438572</v>
      </c>
      <c r="W167" s="45">
        <f t="shared" si="0"/>
        <v>519682</v>
      </c>
      <c r="X167" s="45">
        <f t="shared" si="0"/>
        <v>510362</v>
      </c>
      <c r="Y167" s="22">
        <f t="shared" si="0"/>
        <v>4000000</v>
      </c>
      <c r="Z167" s="45">
        <f t="shared" si="0"/>
        <v>226471</v>
      </c>
      <c r="AA167" s="45">
        <f t="shared" si="0"/>
        <v>443322</v>
      </c>
      <c r="AB167" s="45">
        <f t="shared" si="0"/>
        <v>1289306</v>
      </c>
      <c r="AC167" s="45">
        <f t="shared" si="0"/>
        <v>40901</v>
      </c>
      <c r="AD167" s="23">
        <f t="shared" si="0"/>
        <v>2000000</v>
      </c>
      <c r="AE167" s="45">
        <f t="shared" si="0"/>
        <v>2625114</v>
      </c>
      <c r="AF167" s="45">
        <f t="shared" si="0"/>
        <v>686899.09999999986</v>
      </c>
      <c r="AG167" s="45">
        <f t="shared" si="0"/>
        <v>45581.75</v>
      </c>
      <c r="AH167" s="45">
        <f>SUM(AH2:AH165)</f>
        <v>206130149.90999997</v>
      </c>
    </row>
    <row r="168" spans="1:34" x14ac:dyDescent="0.25">
      <c r="J168" s="47"/>
      <c r="U168" s="48"/>
    </row>
    <row r="169" spans="1:34" x14ac:dyDescent="0.25">
      <c r="A169" s="49"/>
      <c r="B169" s="49"/>
      <c r="C169" s="50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</row>
    <row r="170" spans="1:34" s="49" customFormat="1" hidden="1" x14ac:dyDescent="0.25">
      <c r="A170"/>
      <c r="B170"/>
      <c r="C170" s="35"/>
      <c r="D170" s="51" t="s">
        <v>370</v>
      </c>
      <c r="E170" s="48">
        <f>P167</f>
        <v>2954752</v>
      </c>
      <c r="F170" s="52"/>
      <c r="G170" s="52"/>
      <c r="H170" s="52"/>
      <c r="I170" s="52"/>
      <c r="K170"/>
      <c r="L170"/>
      <c r="M170"/>
      <c r="N170"/>
      <c r="O170"/>
      <c r="P170"/>
      <c r="Q170"/>
      <c r="R170"/>
      <c r="S170"/>
      <c r="T170"/>
      <c r="U170"/>
    </row>
    <row r="171" spans="1:34" hidden="1" x14ac:dyDescent="0.25">
      <c r="D171" s="51" t="s">
        <v>371</v>
      </c>
      <c r="E171" s="49">
        <f>D167+J167</f>
        <v>87098729.290000007</v>
      </c>
      <c r="F171" s="49"/>
      <c r="G171" s="49"/>
      <c r="H171" s="49"/>
      <c r="I171" s="49"/>
      <c r="J171" s="49"/>
    </row>
    <row r="172" spans="1:34" hidden="1" x14ac:dyDescent="0.25">
      <c r="D172" s="51" t="s">
        <v>372</v>
      </c>
      <c r="E172" s="48">
        <f>E167+L167+M167+N167+O167</f>
        <v>47920801.879999995</v>
      </c>
      <c r="F172" s="48"/>
      <c r="G172" s="48"/>
      <c r="H172" s="48"/>
      <c r="I172" s="48"/>
      <c r="J172" s="49"/>
    </row>
    <row r="173" spans="1:34" hidden="1" x14ac:dyDescent="0.25">
      <c r="D173" s="51" t="s">
        <v>373</v>
      </c>
      <c r="E173" s="48">
        <f>F167+K167+Y167</f>
        <v>28612699.780000005</v>
      </c>
      <c r="S173" s="48"/>
    </row>
    <row r="174" spans="1:34" hidden="1" x14ac:dyDescent="0.25">
      <c r="D174" s="51" t="s">
        <v>374</v>
      </c>
      <c r="E174" s="48">
        <f>G167+AE167+AF167+AG167</f>
        <v>32949513.209999997</v>
      </c>
    </row>
    <row r="175" spans="1:34" hidden="1" x14ac:dyDescent="0.25">
      <c r="D175" s="51" t="s">
        <v>375</v>
      </c>
      <c r="E175" s="48">
        <f>H167</f>
        <v>11965799.889999999</v>
      </c>
    </row>
    <row r="176" spans="1:34" hidden="1" x14ac:dyDescent="0.25">
      <c r="D176" s="51" t="s">
        <v>376</v>
      </c>
      <c r="E176" s="48">
        <f>T167+AD167</f>
        <v>10041800</v>
      </c>
    </row>
    <row r="177" spans="4:5" hidden="1" x14ac:dyDescent="0.25">
      <c r="D177" s="51" t="s">
        <v>377</v>
      </c>
      <c r="E177" s="48"/>
    </row>
    <row r="178" spans="4:5" hidden="1" x14ac:dyDescent="0.25">
      <c r="E178" s="48">
        <f>SUM(E170:E177)</f>
        <v>221544096.05000001</v>
      </c>
    </row>
    <row r="179" spans="4:5" hidden="1" x14ac:dyDescent="0.25">
      <c r="E179" s="48">
        <f>E178-AH167</f>
        <v>15413946.140000045</v>
      </c>
    </row>
  </sheetData>
  <autoFilter ref="A1:AB166" xr:uid="{00000000-0009-0000-0000-00001B000000}"/>
  <conditionalFormatting sqref="C102">
    <cfRule type="cellIs" dxfId="6" priority="1" operator="lessThan">
      <formula>#REF!</formula>
    </cfRule>
  </conditionalFormatting>
  <printOptions gridLines="1"/>
  <pageMargins left="0.25" right="0.25" top="0.75" bottom="0.75" header="0.3" footer="0.3"/>
  <pageSetup scale="50" fitToHeight="0" orientation="landscape" r:id="rId1"/>
  <headerFooter>
    <oddHeader>&amp;A</oddHeader>
    <oddFooter>&amp;F&amp;RPage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FY20 - Central-NE-S-SE</vt:lpstr>
      <vt:lpstr>FY21 SUMMARY</vt:lpstr>
      <vt:lpstr>FY23 SUMMARY</vt:lpstr>
      <vt:lpstr>FY22 SUMMARY</vt:lpstr>
      <vt:lpstr>FY24 SUMMARY</vt:lpstr>
      <vt:lpstr>FY25 SUMMARY</vt:lpstr>
      <vt:lpstr>'FY24 SUMMARY'!Print_Area</vt:lpstr>
      <vt:lpstr>'FY25 SUMMARY'!Print_Area</vt:lpstr>
      <vt:lpstr>'FY24 SUMMARY'!Print_Titles</vt:lpstr>
      <vt:lpstr>'FY25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E Fine</dc:creator>
  <cp:lastModifiedBy>Anne E Fine</cp:lastModifiedBy>
  <dcterms:created xsi:type="dcterms:W3CDTF">2025-08-18T20:59:09Z</dcterms:created>
  <dcterms:modified xsi:type="dcterms:W3CDTF">2025-08-22T14:33:42Z</dcterms:modified>
</cp:coreProperties>
</file>